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=4" sheetId="1" r:id="rId4"/>
  </sheets>
  <definedNames/>
  <calcPr/>
</workbook>
</file>

<file path=xl/sharedStrings.xml><?xml version="1.0" encoding="utf-8"?>
<sst xmlns="http://schemas.openxmlformats.org/spreadsheetml/2006/main" count="55" uniqueCount="25">
  <si>
    <t>STUDI KASUS K-NEAREST NEIGHBOR:</t>
  </si>
  <si>
    <t>Penyelesaian:</t>
  </si>
  <si>
    <t>DATA SAMPEL</t>
  </si>
  <si>
    <r>
      <rPr>
        <rFont val="Calibri"/>
        <b/>
        <color theme="1"/>
        <sz val="14.0"/>
      </rPr>
      <t xml:space="preserve">Menentukan nilai parameter K:
</t>
    </r>
    <r>
      <rPr>
        <rFont val="Calibri"/>
        <b/>
        <color rgb="FFFF0000"/>
        <sz val="14.0"/>
      </rPr>
      <t>K=4</t>
    </r>
  </si>
  <si>
    <t>Tinggi Badan
(cm)</t>
  </si>
  <si>
    <t>Berat Badan
(kg)</t>
  </si>
  <si>
    <t>Lemak
(%)</t>
  </si>
  <si>
    <t>Sistolik</t>
  </si>
  <si>
    <t>Distolik</t>
  </si>
  <si>
    <t>Detak Jantung
(menit)</t>
  </si>
  <si>
    <t>Lengan Atas
(cm)</t>
  </si>
  <si>
    <t>Lengan Bawah
(cm)</t>
  </si>
  <si>
    <t>Lingkar Perut
(cm)</t>
  </si>
  <si>
    <t>Lingkar Pinggul
(cm)</t>
  </si>
  <si>
    <t>Status Gizi</t>
  </si>
  <si>
    <t>Normal</t>
  </si>
  <si>
    <t>Obesitas</t>
  </si>
  <si>
    <t>Kurus</t>
  </si>
  <si>
    <t>Euclidean Distance
(175,67,23,97,67,79,25,15,75,95)</t>
  </si>
  <si>
    <t>Urutan
Jarak</t>
  </si>
  <si>
    <t>Termasuk KNN?
(K)</t>
  </si>
  <si>
    <t>Status
Gizi</t>
  </si>
  <si>
    <t>DATA BARU</t>
  </si>
  <si>
    <t>Kesimpulan</t>
  </si>
  <si>
    <r>
      <rPr>
        <rFont val="Calibri"/>
        <color theme="1"/>
        <sz val="11.0"/>
      </rPr>
      <t xml:space="preserve">Dengan Menggunakan Kategori </t>
    </r>
    <r>
      <rPr>
        <rFont val="Calibri"/>
        <i/>
        <color theme="1"/>
        <sz val="11.0"/>
      </rPr>
      <t xml:space="preserve">Nearest Neighbor </t>
    </r>
    <r>
      <rPr>
        <rFont val="Calibri"/>
        <b/>
        <color theme="1"/>
        <sz val="11.0"/>
      </rPr>
      <t>(4)</t>
    </r>
    <r>
      <rPr>
        <rFont val="Calibri"/>
        <color theme="1"/>
        <sz val="11.0"/>
      </rPr>
      <t xml:space="preserve"> yang paling Mayoritas, terdapat </t>
    </r>
    <r>
      <rPr>
        <rFont val="Calibri"/>
        <b/>
        <color theme="1"/>
        <sz val="11.0"/>
      </rPr>
      <t>3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 xml:space="preserve">Kelas Normal </t>
    </r>
    <r>
      <rPr>
        <rFont val="Calibri"/>
        <color theme="1"/>
        <sz val="11.0"/>
      </rPr>
      <t xml:space="preserve">dan </t>
    </r>
    <r>
      <rPr>
        <rFont val="Calibri"/>
        <b/>
        <color theme="1"/>
        <sz val="11.0"/>
      </rPr>
      <t>1 Kelas Obesitas</t>
    </r>
    <r>
      <rPr>
        <rFont val="Calibri"/>
        <color theme="1"/>
        <sz val="11.0"/>
      </rPr>
      <t xml:space="preserve">. Maka dapat disimpulkan bahwa </t>
    </r>
    <r>
      <rPr>
        <rFont val="Calibri"/>
        <b/>
        <i/>
        <color theme="1"/>
        <sz val="11.0"/>
      </rPr>
      <t xml:space="preserve">Data Baru </t>
    </r>
    <r>
      <rPr>
        <rFont val="Calibri"/>
        <b/>
        <color theme="1"/>
        <sz val="11.0"/>
      </rPr>
      <t xml:space="preserve">termasuk ke dalam kelas </t>
    </r>
    <r>
      <rPr>
        <rFont val="Calibri"/>
        <b/>
        <i/>
        <color theme="1"/>
        <sz val="11.0"/>
      </rPr>
      <t>"Normal"</t>
    </r>
    <r>
      <rPr>
        <rFont val="Calibri"/>
        <color theme="1"/>
        <sz val="11.0"/>
      </rPr>
      <t>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</si>
</sst>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20.0"/>
      <color theme="4"/>
      <name val="Calibri"/>
    </font>
    <font>
      <sz val="11.0"/>
      <color theme="1"/>
      <name val="Calibri"/>
    </font>
    <font/>
    <font>
      <b/>
      <sz val="16.0"/>
      <color theme="1"/>
      <name val="Calibri"/>
    </font>
    <font>
      <b/>
      <sz val="18.0"/>
      <color theme="4"/>
      <name val="Calibri"/>
    </font>
    <font>
      <b/>
      <sz val="20.0"/>
      <color theme="1"/>
      <name val="Calibri"/>
    </font>
    <font>
      <b/>
      <sz val="14.0"/>
      <color theme="1"/>
      <name val="Calibri"/>
    </font>
    <font>
      <b/>
      <sz val="11.0"/>
      <color theme="0"/>
      <name val="Calibri"/>
    </font>
    <font>
      <b/>
      <sz val="14.0"/>
      <color rgb="FFFF0000"/>
      <name val="Calibri"/>
    </font>
    <font>
      <b/>
      <sz val="11.0"/>
      <color theme="1"/>
      <name val="Calibri"/>
    </font>
    <font>
      <b/>
      <sz val="14.0"/>
      <color theme="0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</fills>
  <borders count="24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top/>
    </border>
    <border>
      <top/>
    </border>
    <border>
      <right/>
      <top/>
    </border>
    <border>
      <bottom style="thin">
        <color rgb="FF000000"/>
      </bottom>
    </border>
    <border>
      <left/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bottom/>
    </border>
    <border>
      <bottom/>
    </border>
    <border>
      <right/>
      <bottom/>
    </border>
    <border>
      <left/>
      <right/>
      <top/>
    </border>
    <border>
      <left/>
      <right/>
      <bottom style="thin">
        <color rgb="FF000000"/>
      </bottom>
    </border>
    <border>
      <lef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left/>
      <right/>
      <top style="thin">
        <color rgb="FF000000"/>
      </top>
      <bottom/>
    </border>
    <border>
      <left/>
      <right/>
    </border>
    <border>
      <left/>
      <right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2" fontId="2" numFmtId="0" xfId="0" applyBorder="1" applyFill="1" applyFont="1"/>
    <xf borderId="2" fillId="2" fontId="1" numFmtId="0" xfId="0" applyAlignment="1" applyBorder="1" applyFont="1">
      <alignment horizontal="left" vertical="center"/>
    </xf>
    <xf borderId="3" fillId="0" fontId="3" numFmtId="0" xfId="0" applyBorder="1" applyFont="1"/>
    <xf borderId="4" fillId="0" fontId="3" numFmtId="0" xfId="0" applyBorder="1" applyFont="1"/>
    <xf borderId="0" fillId="0" fontId="2" numFmtId="0" xfId="0" applyFon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center" vertical="top"/>
    </xf>
    <xf borderId="5" fillId="2" fontId="7" numFmtId="0" xfId="0" applyAlignment="1" applyBorder="1" applyFont="1">
      <alignment horizontal="left" shrinkToFit="0" vertical="top" wrapText="1"/>
    </xf>
    <xf borderId="6" fillId="0" fontId="3" numFmtId="0" xfId="0" applyBorder="1" applyFont="1"/>
    <xf borderId="7" fillId="0" fontId="3" numFmtId="0" xfId="0" applyBorder="1" applyFont="1"/>
    <xf borderId="1" fillId="2" fontId="7" numFmtId="0" xfId="0" applyAlignment="1" applyBorder="1" applyFont="1">
      <alignment shrinkToFit="0" vertical="top" wrapText="1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3" fontId="8" numFmtId="0" xfId="0" applyAlignment="1" applyBorder="1" applyFill="1" applyFont="1">
      <alignment horizontal="center" shrinkToFit="0" vertical="center" wrapText="1"/>
    </xf>
    <xf borderId="11" fillId="3" fontId="8" numFmtId="0" xfId="0" applyAlignment="1" applyBorder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1" fillId="0" fontId="2" numFmtId="0" xfId="0" applyAlignment="1" applyBorder="1" applyFont="1">
      <alignment horizontal="center" vertical="center"/>
    </xf>
    <xf borderId="2" fillId="2" fontId="9" numFmtId="0" xfId="0" applyAlignment="1" applyBorder="1" applyFont="1">
      <alignment horizontal="left" vertical="top"/>
    </xf>
    <xf borderId="1" fillId="2" fontId="4" numFmtId="0" xfId="0" applyAlignment="1" applyBorder="1" applyFont="1">
      <alignment vertical="top"/>
    </xf>
    <xf borderId="15" fillId="2" fontId="6" numFmtId="0" xfId="0" applyAlignment="1" applyBorder="1" applyFont="1">
      <alignment horizontal="center" vertical="center"/>
    </xf>
    <xf borderId="5" fillId="2" fontId="6" numFmtId="0" xfId="0" applyAlignment="1" applyBorder="1" applyFont="1">
      <alignment horizontal="center" vertical="center"/>
    </xf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1" fillId="4" fontId="2" numFmtId="2" xfId="0" applyAlignment="1" applyBorder="1" applyFill="1" applyFont="1" applyNumberFormat="1">
      <alignment horizontal="center" vertical="center"/>
    </xf>
    <xf borderId="11" fillId="4" fontId="2" numFmtId="1" xfId="0" applyAlignment="1" applyBorder="1" applyFont="1" applyNumberFormat="1">
      <alignment horizontal="center" vertical="center"/>
    </xf>
    <xf borderId="11" fillId="4" fontId="2" numFmtId="0" xfId="0" applyAlignment="1" applyBorder="1" applyFont="1">
      <alignment horizontal="center" vertical="center"/>
    </xf>
    <xf borderId="11" fillId="4" fontId="10" numFmtId="0" xfId="0" applyAlignment="1" applyBorder="1" applyFont="1">
      <alignment horizontal="center"/>
    </xf>
    <xf borderId="11" fillId="0" fontId="2" numFmtId="2" xfId="0" applyAlignment="1" applyBorder="1" applyFont="1" applyNumberFormat="1">
      <alignment horizontal="center" vertical="center"/>
    </xf>
    <xf borderId="11" fillId="0" fontId="2" numFmtId="1" xfId="0" applyAlignment="1" applyBorder="1" applyFont="1" applyNumberFormat="1">
      <alignment horizontal="center" vertical="center"/>
    </xf>
    <xf borderId="11" fillId="0" fontId="2" numFmtId="0" xfId="0" applyAlignment="1" applyBorder="1" applyFont="1">
      <alignment horizontal="center"/>
    </xf>
    <xf borderId="19" fillId="0" fontId="2" numFmtId="0" xfId="0" applyAlignment="1" applyBorder="1" applyFont="1">
      <alignment horizontal="center" vertical="center"/>
    </xf>
    <xf borderId="11" fillId="5" fontId="10" numFmtId="0" xfId="0" applyAlignment="1" applyBorder="1" applyFill="1" applyFont="1">
      <alignment horizontal="center"/>
    </xf>
    <xf borderId="11" fillId="6" fontId="10" numFmtId="0" xfId="0" applyAlignment="1" applyBorder="1" applyFill="1" applyFont="1">
      <alignment horizontal="center"/>
    </xf>
    <xf borderId="11" fillId="6" fontId="2" numFmtId="2" xfId="0" applyAlignment="1" applyBorder="1" applyFont="1" applyNumberFormat="1">
      <alignment horizontal="center" vertical="center"/>
    </xf>
    <xf borderId="11" fillId="6" fontId="2" numFmtId="1" xfId="0" applyAlignment="1" applyBorder="1" applyFont="1" applyNumberFormat="1">
      <alignment horizontal="center" vertical="center"/>
    </xf>
    <xf borderId="11" fillId="6" fontId="2" numFmtId="0" xfId="0" applyAlignment="1" applyBorder="1" applyFont="1">
      <alignment horizontal="center" vertical="center"/>
    </xf>
    <xf borderId="20" fillId="0" fontId="5" numFmtId="0" xfId="0" applyAlignment="1" applyBorder="1" applyFont="1">
      <alignment horizontal="left"/>
    </xf>
    <xf borderId="20" fillId="0" fontId="3" numFmtId="0" xfId="0" applyBorder="1" applyFont="1"/>
    <xf borderId="21" fillId="2" fontId="5" numFmtId="0" xfId="0" applyAlignment="1" applyBorder="1" applyFont="1">
      <alignment horizontal="left"/>
    </xf>
    <xf borderId="1" fillId="2" fontId="5" numFmtId="0" xfId="0" applyBorder="1" applyFont="1"/>
    <xf borderId="0" fillId="0" fontId="4" numFmtId="0" xfId="0" applyAlignment="1" applyFont="1">
      <alignment horizontal="right" vertical="top"/>
    </xf>
    <xf borderId="1" fillId="2" fontId="8" numFmtId="0" xfId="0" applyAlignment="1" applyBorder="1" applyFont="1">
      <alignment horizontal="center" shrinkToFit="0" wrapText="1"/>
    </xf>
    <xf borderId="1" fillId="2" fontId="2" numFmtId="2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2" fontId="2" numFmtId="1" xfId="0" applyAlignment="1" applyBorder="1" applyFont="1" applyNumberFormat="1">
      <alignment horizontal="center" vertical="center"/>
    </xf>
    <xf borderId="15" fillId="2" fontId="4" numFmtId="0" xfId="0" applyAlignment="1" applyBorder="1" applyFont="1">
      <alignment horizontal="right" vertical="top"/>
    </xf>
    <xf borderId="22" fillId="0" fontId="3" numFmtId="0" xfId="0" applyBorder="1" applyFont="1"/>
    <xf borderId="1" fillId="2" fontId="2" numFmtId="2" xfId="0" applyAlignment="1" applyBorder="1" applyFont="1" applyNumberFormat="1">
      <alignment horizontal="center"/>
    </xf>
    <xf borderId="1" fillId="2" fontId="2" numFmtId="0" xfId="0" applyAlignment="1" applyBorder="1" applyFont="1">
      <alignment horizontal="center"/>
    </xf>
    <xf borderId="1" fillId="2" fontId="2" numFmtId="1" xfId="0" applyAlignment="1" applyBorder="1" applyFont="1" applyNumberFormat="1">
      <alignment horizontal="center"/>
    </xf>
    <xf borderId="23" fillId="0" fontId="3" numFmtId="0" xfId="0" applyBorder="1" applyFont="1"/>
    <xf borderId="5" fillId="3" fontId="11" numFmtId="0" xfId="0" applyAlignment="1" applyBorder="1" applyFont="1">
      <alignment horizontal="left"/>
    </xf>
    <xf borderId="0" fillId="0" fontId="2" numFmtId="0" xfId="0" applyAlignment="1" applyFont="1">
      <alignment horizontal="left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00B0F0"/>
          <bgColor rgb="FF00B0F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9.71"/>
    <col customWidth="1" min="11" max="11" width="10.29"/>
    <col customWidth="1" min="12" max="14" width="9.14"/>
    <col customWidth="1" min="15" max="15" width="37.43"/>
    <col customWidth="1" min="16" max="16" width="15.86"/>
    <col customWidth="1" min="17" max="17" width="15.71"/>
    <col customWidth="1" min="18" max="18" width="14.57"/>
    <col customWidth="1" min="19" max="38" width="9.14"/>
  </cols>
  <sheetData>
    <row r="1">
      <c r="A1" s="1" t="s">
        <v>0</v>
      </c>
      <c r="L1" s="2"/>
      <c r="M1" s="2"/>
      <c r="N1" s="3" t="s">
        <v>1</v>
      </c>
      <c r="O1" s="4"/>
      <c r="P1" s="4"/>
      <c r="Q1" s="4"/>
      <c r="R1" s="4"/>
      <c r="S1" s="4"/>
      <c r="T1" s="4"/>
      <c r="U1" s="4"/>
      <c r="V1" s="4"/>
      <c r="W1" s="5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6"/>
      <c r="AK1" s="6"/>
      <c r="AL1" s="6"/>
    </row>
    <row r="2" ht="26.25" customHeight="1">
      <c r="L2" s="2"/>
      <c r="M2" s="2"/>
      <c r="N2" s="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6"/>
      <c r="AK2" s="6"/>
      <c r="AL2" s="6"/>
    </row>
    <row r="3" ht="15.0" customHeight="1">
      <c r="A3" s="8" t="s">
        <v>2</v>
      </c>
      <c r="L3" s="2"/>
      <c r="M3" s="2"/>
      <c r="N3" s="9">
        <v>1.0</v>
      </c>
      <c r="O3" s="10" t="s">
        <v>3</v>
      </c>
      <c r="P3" s="11"/>
      <c r="Q3" s="11"/>
      <c r="R3" s="12"/>
      <c r="S3" s="13"/>
      <c r="T3" s="13"/>
      <c r="U3" s="13"/>
      <c r="V3" s="13"/>
      <c r="W3" s="13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6"/>
      <c r="AK3" s="6"/>
      <c r="AL3" s="6"/>
    </row>
    <row r="4" ht="15.0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2"/>
      <c r="M4" s="2"/>
      <c r="O4" s="15"/>
      <c r="R4" s="16"/>
      <c r="S4" s="13"/>
      <c r="T4" s="13"/>
      <c r="U4" s="13"/>
      <c r="V4" s="13"/>
      <c r="W4" s="13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6"/>
      <c r="AK4" s="6"/>
      <c r="AL4" s="6"/>
    </row>
    <row r="5" ht="27.75" customHeight="1">
      <c r="A5" s="17" t="s">
        <v>4</v>
      </c>
      <c r="B5" s="17" t="s">
        <v>5</v>
      </c>
      <c r="C5" s="17" t="s">
        <v>6</v>
      </c>
      <c r="D5" s="18" t="s">
        <v>7</v>
      </c>
      <c r="E5" s="18" t="s">
        <v>8</v>
      </c>
      <c r="F5" s="17" t="s">
        <v>9</v>
      </c>
      <c r="G5" s="17" t="s">
        <v>10</v>
      </c>
      <c r="H5" s="17" t="s">
        <v>11</v>
      </c>
      <c r="I5" s="17" t="s">
        <v>12</v>
      </c>
      <c r="J5" s="17" t="s">
        <v>13</v>
      </c>
      <c r="K5" s="18" t="s">
        <v>14</v>
      </c>
      <c r="L5" s="2"/>
      <c r="M5" s="2"/>
      <c r="O5" s="19"/>
      <c r="P5" s="20"/>
      <c r="Q5" s="20"/>
      <c r="R5" s="21"/>
      <c r="S5" s="13"/>
      <c r="T5" s="13"/>
      <c r="U5" s="13"/>
      <c r="V5" s="13"/>
      <c r="W5" s="13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ht="18.75" customHeight="1">
      <c r="A6" s="22">
        <v>163.0</v>
      </c>
      <c r="B6" s="22">
        <v>59.0</v>
      </c>
      <c r="C6" s="22">
        <v>25.4</v>
      </c>
      <c r="D6" s="22">
        <v>102.0</v>
      </c>
      <c r="E6" s="22">
        <v>68.0</v>
      </c>
      <c r="F6" s="22">
        <v>69.0</v>
      </c>
      <c r="G6" s="22">
        <v>23.0</v>
      </c>
      <c r="H6" s="22">
        <v>14.0</v>
      </c>
      <c r="I6" s="22">
        <v>74.0</v>
      </c>
      <c r="J6" s="22">
        <v>94.0</v>
      </c>
      <c r="K6" s="22" t="s">
        <v>15</v>
      </c>
      <c r="L6" s="2"/>
      <c r="M6" s="2"/>
      <c r="O6" s="23"/>
      <c r="P6" s="4"/>
      <c r="Q6" s="4"/>
      <c r="R6" s="5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ht="21.0" customHeight="1">
      <c r="A7" s="22">
        <v>170.0</v>
      </c>
      <c r="B7" s="22">
        <v>125.0</v>
      </c>
      <c r="C7" s="22">
        <v>42.9</v>
      </c>
      <c r="D7" s="22">
        <v>113.0</v>
      </c>
      <c r="E7" s="22">
        <v>73.0</v>
      </c>
      <c r="F7" s="22">
        <v>79.0</v>
      </c>
      <c r="G7" s="22">
        <v>40.0</v>
      </c>
      <c r="H7" s="22">
        <v>19.0</v>
      </c>
      <c r="I7" s="22">
        <v>112.0</v>
      </c>
      <c r="J7" s="22">
        <v>135.0</v>
      </c>
      <c r="K7" s="22" t="s">
        <v>16</v>
      </c>
      <c r="L7" s="2"/>
      <c r="M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ht="15.0" customHeight="1">
      <c r="A8" s="22">
        <v>172.0</v>
      </c>
      <c r="B8" s="22">
        <v>75.0</v>
      </c>
      <c r="C8" s="22">
        <v>31.0</v>
      </c>
      <c r="D8" s="22">
        <v>114.0</v>
      </c>
      <c r="E8" s="22">
        <v>78.0</v>
      </c>
      <c r="F8" s="22">
        <v>86.0</v>
      </c>
      <c r="G8" s="22">
        <v>26.0</v>
      </c>
      <c r="H8" s="22">
        <v>16.0</v>
      </c>
      <c r="I8" s="22">
        <v>79.0</v>
      </c>
      <c r="J8" s="22">
        <v>100.0</v>
      </c>
      <c r="K8" s="22" t="s">
        <v>15</v>
      </c>
      <c r="L8" s="2"/>
      <c r="M8" s="2"/>
      <c r="N8" s="24"/>
      <c r="O8" s="25">
        <v>2.0</v>
      </c>
      <c r="P8" s="26">
        <v>3.0</v>
      </c>
      <c r="Q8" s="12"/>
      <c r="R8" s="25">
        <v>4.0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ht="15.0" customHeight="1">
      <c r="A9" s="22">
        <v>166.0</v>
      </c>
      <c r="B9" s="22">
        <v>58.0</v>
      </c>
      <c r="C9" s="22">
        <v>19.0</v>
      </c>
      <c r="D9" s="22">
        <v>128.0</v>
      </c>
      <c r="E9" s="22">
        <v>69.0</v>
      </c>
      <c r="F9" s="22">
        <v>69.0</v>
      </c>
      <c r="G9" s="22">
        <v>26.0</v>
      </c>
      <c r="H9" s="22">
        <v>16.0</v>
      </c>
      <c r="I9" s="22">
        <v>72.0</v>
      </c>
      <c r="J9" s="22">
        <v>92.0</v>
      </c>
      <c r="K9" s="22" t="s">
        <v>15</v>
      </c>
      <c r="L9" s="2"/>
      <c r="M9" s="2"/>
      <c r="N9" s="24"/>
      <c r="O9" s="27"/>
      <c r="P9" s="28"/>
      <c r="Q9" s="29"/>
      <c r="R9" s="27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>
      <c r="A10" s="22">
        <v>167.0</v>
      </c>
      <c r="B10" s="22">
        <v>50.0</v>
      </c>
      <c r="C10" s="22">
        <v>16.5</v>
      </c>
      <c r="D10" s="22">
        <v>111.0</v>
      </c>
      <c r="E10" s="22">
        <v>80.0</v>
      </c>
      <c r="F10" s="22">
        <v>89.0</v>
      </c>
      <c r="G10" s="22">
        <v>21.0</v>
      </c>
      <c r="H10" s="22">
        <v>13.0</v>
      </c>
      <c r="I10" s="22">
        <v>71.0</v>
      </c>
      <c r="J10" s="22">
        <v>88.0</v>
      </c>
      <c r="K10" s="22" t="s">
        <v>17</v>
      </c>
      <c r="L10" s="2"/>
      <c r="M10" s="2"/>
      <c r="N10" s="24"/>
      <c r="O10" s="17" t="s">
        <v>18</v>
      </c>
      <c r="P10" s="17" t="s">
        <v>19</v>
      </c>
      <c r="Q10" s="17" t="s">
        <v>20</v>
      </c>
      <c r="R10" s="17" t="s">
        <v>21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ht="15.0" customHeight="1">
      <c r="A11" s="22">
        <v>168.0</v>
      </c>
      <c r="B11" s="22">
        <v>50.0</v>
      </c>
      <c r="C11" s="22">
        <v>10.4</v>
      </c>
      <c r="D11" s="22">
        <v>100.0</v>
      </c>
      <c r="E11" s="22">
        <v>72.0</v>
      </c>
      <c r="F11" s="22">
        <v>97.0</v>
      </c>
      <c r="G11" s="22">
        <v>23.0</v>
      </c>
      <c r="H11" s="22">
        <v>14.0</v>
      </c>
      <c r="I11" s="22">
        <v>62.0</v>
      </c>
      <c r="J11" s="22">
        <v>87.0</v>
      </c>
      <c r="K11" s="22" t="s">
        <v>17</v>
      </c>
      <c r="L11" s="2"/>
      <c r="M11" s="2"/>
      <c r="N11" s="24"/>
      <c r="O11" s="30">
        <f t="shared" ref="O11:O30" si="1">SQRT(SUM((A6-$A$28)^2,(B6-$B$28)^2,(C6-$C$28)^2,(D6-$D$28)^2,(E6-$E$28)^2,(F6-$F$28)^2,(G6-$G$28)^2,(H6-$H$28)^2,(I6-$I$28)^2,(J6-$J$28)^2))</f>
        <v>18.62149296</v>
      </c>
      <c r="P11" s="31">
        <f t="shared" ref="P11:P30" si="2">RANK(O11,$O$11:$O$30,1)</f>
        <v>3</v>
      </c>
      <c r="Q11" s="32" t="str">
        <f t="shared" ref="Q11:Q30" si="3">IF(P11&lt;=4,"Ya","Tidak")</f>
        <v>Ya</v>
      </c>
      <c r="R11" s="32" t="str">
        <f t="shared" ref="R11:R30" si="4">IF(Q11="Ya",K6,"-")</f>
        <v>Normal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ht="15.0" customHeight="1">
      <c r="A12" s="22">
        <v>173.0</v>
      </c>
      <c r="B12" s="22">
        <v>56.0</v>
      </c>
      <c r="C12" s="22">
        <v>18.4</v>
      </c>
      <c r="D12" s="22">
        <v>114.0</v>
      </c>
      <c r="E12" s="22">
        <v>73.0</v>
      </c>
      <c r="F12" s="22">
        <v>62.0</v>
      </c>
      <c r="G12" s="22">
        <v>24.0</v>
      </c>
      <c r="H12" s="22">
        <v>15.0</v>
      </c>
      <c r="I12" s="22">
        <v>66.0</v>
      </c>
      <c r="J12" s="22">
        <v>93.0</v>
      </c>
      <c r="K12" s="22" t="s">
        <v>15</v>
      </c>
      <c r="L12" s="2"/>
      <c r="M12" s="33" t="s">
        <v>15</v>
      </c>
      <c r="N12" s="24"/>
      <c r="O12" s="34">
        <f t="shared" si="1"/>
        <v>85.36398538</v>
      </c>
      <c r="P12" s="35">
        <f t="shared" si="2"/>
        <v>20</v>
      </c>
      <c r="Q12" s="22" t="str">
        <f t="shared" si="3"/>
        <v>Tidak</v>
      </c>
      <c r="R12" s="22" t="str">
        <f t="shared" si="4"/>
        <v>-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ht="15.0" customHeight="1">
      <c r="A13" s="22">
        <v>168.0</v>
      </c>
      <c r="B13" s="22">
        <v>73.0</v>
      </c>
      <c r="C13" s="22">
        <v>22.7</v>
      </c>
      <c r="D13" s="22">
        <v>107.0</v>
      </c>
      <c r="E13" s="22">
        <v>73.0</v>
      </c>
      <c r="F13" s="22">
        <v>81.0</v>
      </c>
      <c r="G13" s="22">
        <v>30.0</v>
      </c>
      <c r="H13" s="22">
        <v>18.0</v>
      </c>
      <c r="I13" s="22">
        <v>77.0</v>
      </c>
      <c r="J13" s="22">
        <v>96.0</v>
      </c>
      <c r="K13" s="22" t="s">
        <v>15</v>
      </c>
      <c r="L13" s="2"/>
      <c r="M13" s="36">
        <f>COUNTIF($K$6:$K$25,"Normal")</f>
        <v>12</v>
      </c>
      <c r="N13" s="24"/>
      <c r="O13" s="34">
        <f t="shared" si="1"/>
        <v>25.27844932</v>
      </c>
      <c r="P13" s="35">
        <f t="shared" si="2"/>
        <v>7</v>
      </c>
      <c r="Q13" s="22" t="str">
        <f t="shared" si="3"/>
        <v>Tidak</v>
      </c>
      <c r="R13" s="22" t="str">
        <f t="shared" si="4"/>
        <v>-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ht="15.0" customHeight="1">
      <c r="A14" s="37">
        <v>177.0</v>
      </c>
      <c r="B14" s="22">
        <v>60.0</v>
      </c>
      <c r="C14" s="22">
        <v>17.4</v>
      </c>
      <c r="D14" s="22">
        <v>107.0</v>
      </c>
      <c r="E14" s="22">
        <v>71.0</v>
      </c>
      <c r="F14" s="22">
        <v>104.0</v>
      </c>
      <c r="G14" s="22">
        <v>24.0</v>
      </c>
      <c r="H14" s="22">
        <v>15.0</v>
      </c>
      <c r="I14" s="22">
        <v>71.0</v>
      </c>
      <c r="J14" s="22">
        <v>90.0</v>
      </c>
      <c r="K14" s="22" t="s">
        <v>15</v>
      </c>
      <c r="L14" s="2"/>
      <c r="M14" s="6"/>
      <c r="N14" s="24"/>
      <c r="O14" s="34">
        <f t="shared" si="1"/>
        <v>35.53871129</v>
      </c>
      <c r="P14" s="35">
        <f t="shared" si="2"/>
        <v>16</v>
      </c>
      <c r="Q14" s="22" t="str">
        <f t="shared" si="3"/>
        <v>Tidak</v>
      </c>
      <c r="R14" s="22" t="str">
        <f t="shared" si="4"/>
        <v>-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ht="15.0" customHeight="1">
      <c r="A15" s="37">
        <v>168.0</v>
      </c>
      <c r="B15" s="22">
        <v>52.0</v>
      </c>
      <c r="C15" s="22">
        <v>13.9</v>
      </c>
      <c r="D15" s="22">
        <v>122.0</v>
      </c>
      <c r="E15" s="22">
        <v>82.0</v>
      </c>
      <c r="F15" s="22">
        <v>101.0</v>
      </c>
      <c r="G15" s="22">
        <v>22.0</v>
      </c>
      <c r="H15" s="22">
        <v>15.0</v>
      </c>
      <c r="I15" s="22">
        <v>68.0</v>
      </c>
      <c r="J15" s="22">
        <v>84.0</v>
      </c>
      <c r="K15" s="22" t="s">
        <v>17</v>
      </c>
      <c r="L15" s="2"/>
      <c r="M15" s="38" t="s">
        <v>17</v>
      </c>
      <c r="N15" s="24"/>
      <c r="O15" s="34">
        <f t="shared" si="1"/>
        <v>30.74491828</v>
      </c>
      <c r="P15" s="35">
        <f t="shared" si="2"/>
        <v>11</v>
      </c>
      <c r="Q15" s="22" t="str">
        <f t="shared" si="3"/>
        <v>Tidak</v>
      </c>
      <c r="R15" s="22" t="str">
        <f t="shared" si="4"/>
        <v>-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ht="15.0" customHeight="1">
      <c r="A16" s="22">
        <v>159.0</v>
      </c>
      <c r="B16" s="22">
        <v>58.0</v>
      </c>
      <c r="C16" s="22">
        <v>23.4</v>
      </c>
      <c r="D16" s="22">
        <v>118.0</v>
      </c>
      <c r="E16" s="22">
        <v>75.0</v>
      </c>
      <c r="F16" s="22">
        <v>64.0</v>
      </c>
      <c r="G16" s="22">
        <v>26.0</v>
      </c>
      <c r="H16" s="22">
        <v>15.0</v>
      </c>
      <c r="I16" s="22">
        <v>70.0</v>
      </c>
      <c r="J16" s="22">
        <v>85.0</v>
      </c>
      <c r="K16" s="22" t="s">
        <v>15</v>
      </c>
      <c r="L16" s="2"/>
      <c r="M16" s="36">
        <f>COUNTIF($K$6:$K$25,"Kurus")</f>
        <v>4</v>
      </c>
      <c r="N16" s="24"/>
      <c r="O16" s="34">
        <f t="shared" si="1"/>
        <v>33.05692061</v>
      </c>
      <c r="P16" s="35">
        <f t="shared" si="2"/>
        <v>12</v>
      </c>
      <c r="Q16" s="22" t="str">
        <f t="shared" si="3"/>
        <v>Tidak</v>
      </c>
      <c r="R16" s="22" t="str">
        <f t="shared" si="4"/>
        <v>-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ht="15.0" customHeight="1">
      <c r="A17" s="22">
        <v>167.0</v>
      </c>
      <c r="B17" s="22">
        <v>75.0</v>
      </c>
      <c r="C17" s="22">
        <v>30.7</v>
      </c>
      <c r="D17" s="22">
        <v>126.0</v>
      </c>
      <c r="E17" s="22">
        <v>81.0</v>
      </c>
      <c r="F17" s="22">
        <v>65.0</v>
      </c>
      <c r="G17" s="22">
        <v>30.0</v>
      </c>
      <c r="H17" s="22">
        <v>16.0</v>
      </c>
      <c r="I17" s="22">
        <v>91.0</v>
      </c>
      <c r="J17" s="22">
        <v>103.0</v>
      </c>
      <c r="K17" s="22" t="s">
        <v>16</v>
      </c>
      <c r="L17" s="2"/>
      <c r="M17" s="6"/>
      <c r="N17" s="24"/>
      <c r="O17" s="34">
        <f t="shared" si="1"/>
        <v>29.08882947</v>
      </c>
      <c r="P17" s="35">
        <f t="shared" si="2"/>
        <v>9</v>
      </c>
      <c r="Q17" s="22" t="str">
        <f t="shared" si="3"/>
        <v>Tidak</v>
      </c>
      <c r="R17" s="22" t="str">
        <f t="shared" si="4"/>
        <v>-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ht="15.0" customHeight="1">
      <c r="A18" s="22">
        <v>170.0</v>
      </c>
      <c r="B18" s="22">
        <v>72.0</v>
      </c>
      <c r="C18" s="22">
        <v>26.1</v>
      </c>
      <c r="D18" s="22">
        <v>113.0</v>
      </c>
      <c r="E18" s="22">
        <v>72.0</v>
      </c>
      <c r="F18" s="22">
        <v>83.0</v>
      </c>
      <c r="G18" s="22">
        <v>28.0</v>
      </c>
      <c r="H18" s="22">
        <v>16.0</v>
      </c>
      <c r="I18" s="22">
        <v>85.0</v>
      </c>
      <c r="J18" s="22">
        <v>98.0</v>
      </c>
      <c r="K18" s="22" t="s">
        <v>15</v>
      </c>
      <c r="L18" s="2"/>
      <c r="M18" s="39" t="s">
        <v>16</v>
      </c>
      <c r="N18" s="24"/>
      <c r="O18" s="30">
        <f t="shared" si="1"/>
        <v>16.25084613</v>
      </c>
      <c r="P18" s="31">
        <f t="shared" si="2"/>
        <v>1</v>
      </c>
      <c r="Q18" s="32" t="str">
        <f t="shared" si="3"/>
        <v>Ya</v>
      </c>
      <c r="R18" s="32" t="str">
        <f t="shared" si="4"/>
        <v>Normal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ht="15.0" customHeight="1">
      <c r="A19" s="22">
        <v>172.0</v>
      </c>
      <c r="B19" s="22">
        <v>68.0</v>
      </c>
      <c r="C19" s="22">
        <v>22.8</v>
      </c>
      <c r="D19" s="22">
        <v>110.0</v>
      </c>
      <c r="E19" s="22">
        <v>65.0</v>
      </c>
      <c r="F19" s="22">
        <v>68.0</v>
      </c>
      <c r="G19" s="22">
        <v>27.0</v>
      </c>
      <c r="H19" s="22">
        <v>15.0</v>
      </c>
      <c r="I19" s="22">
        <v>79.0</v>
      </c>
      <c r="J19" s="22">
        <v>94.0</v>
      </c>
      <c r="K19" s="22" t="s">
        <v>15</v>
      </c>
      <c r="L19" s="2"/>
      <c r="M19" s="36">
        <f>COUNTIF($K$6:$K$25,"Obesitas")</f>
        <v>4</v>
      </c>
      <c r="N19" s="24"/>
      <c r="O19" s="34">
        <f t="shared" si="1"/>
        <v>29.45097621</v>
      </c>
      <c r="P19" s="35">
        <f t="shared" si="2"/>
        <v>10</v>
      </c>
      <c r="Q19" s="22" t="str">
        <f t="shared" si="3"/>
        <v>Tidak</v>
      </c>
      <c r="R19" s="22" t="str">
        <f t="shared" si="4"/>
        <v>-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ht="15.0" customHeight="1">
      <c r="A20" s="22">
        <v>165.0</v>
      </c>
      <c r="B20" s="22">
        <v>73.0</v>
      </c>
      <c r="C20" s="22">
        <v>29.1</v>
      </c>
      <c r="D20" s="22">
        <v>105.0</v>
      </c>
      <c r="E20" s="22">
        <v>67.0</v>
      </c>
      <c r="F20" s="22">
        <v>75.0</v>
      </c>
      <c r="G20" s="22">
        <v>28.0</v>
      </c>
      <c r="H20" s="22">
        <v>18.0</v>
      </c>
      <c r="I20" s="22">
        <v>83.0</v>
      </c>
      <c r="J20" s="22">
        <v>100.0</v>
      </c>
      <c r="K20" s="22" t="s">
        <v>16</v>
      </c>
      <c r="L20" s="2"/>
      <c r="M20" s="2"/>
      <c r="N20" s="24"/>
      <c r="O20" s="34">
        <f t="shared" si="1"/>
        <v>43.2412997</v>
      </c>
      <c r="P20" s="35">
        <f t="shared" si="2"/>
        <v>18</v>
      </c>
      <c r="Q20" s="22" t="str">
        <f t="shared" si="3"/>
        <v>Tidak</v>
      </c>
      <c r="R20" s="22" t="str">
        <f t="shared" si="4"/>
        <v>-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ht="15.0" customHeight="1">
      <c r="A21" s="22">
        <v>169.5</v>
      </c>
      <c r="B21" s="22">
        <v>55.0</v>
      </c>
      <c r="C21" s="22">
        <v>15.2</v>
      </c>
      <c r="D21" s="22">
        <v>112.0</v>
      </c>
      <c r="E21" s="22">
        <v>77.0</v>
      </c>
      <c r="F21" s="22">
        <v>70.0</v>
      </c>
      <c r="G21" s="22">
        <v>22.0</v>
      </c>
      <c r="H21" s="22">
        <v>14.0</v>
      </c>
      <c r="I21" s="22">
        <v>75.0</v>
      </c>
      <c r="J21" s="22">
        <v>92.0</v>
      </c>
      <c r="K21" s="22" t="s">
        <v>17</v>
      </c>
      <c r="L21" s="2"/>
      <c r="M21" s="2"/>
      <c r="N21" s="24"/>
      <c r="O21" s="34">
        <f t="shared" si="1"/>
        <v>34.54214817</v>
      </c>
      <c r="P21" s="35">
        <f t="shared" si="2"/>
        <v>15</v>
      </c>
      <c r="Q21" s="22" t="str">
        <f t="shared" si="3"/>
        <v>Tidak</v>
      </c>
      <c r="R21" s="22" t="str">
        <f t="shared" si="4"/>
        <v>-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ht="15.0" customHeight="1">
      <c r="A22" s="22">
        <v>160.0</v>
      </c>
      <c r="B22" s="22">
        <v>54.0</v>
      </c>
      <c r="C22" s="22">
        <v>15.7</v>
      </c>
      <c r="D22" s="22">
        <v>138.0</v>
      </c>
      <c r="E22" s="22">
        <v>104.0</v>
      </c>
      <c r="F22" s="22">
        <v>78.0</v>
      </c>
      <c r="G22" s="22">
        <v>27.0</v>
      </c>
      <c r="H22" s="22">
        <v>15.0</v>
      </c>
      <c r="I22" s="22">
        <v>73.0</v>
      </c>
      <c r="J22" s="22">
        <v>86.0</v>
      </c>
      <c r="K22" s="22" t="s">
        <v>15</v>
      </c>
      <c r="L22" s="2"/>
      <c r="M22" s="2"/>
      <c r="N22" s="24"/>
      <c r="O22" s="34">
        <f t="shared" si="1"/>
        <v>42.02725306</v>
      </c>
      <c r="P22" s="35">
        <f t="shared" si="2"/>
        <v>17</v>
      </c>
      <c r="Q22" s="22" t="str">
        <f t="shared" si="3"/>
        <v>Tidak</v>
      </c>
      <c r="R22" s="22" t="str">
        <f t="shared" si="4"/>
        <v>-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ht="15.0" customHeight="1">
      <c r="A23" s="22">
        <v>173.0</v>
      </c>
      <c r="B23" s="22">
        <v>56.0</v>
      </c>
      <c r="C23" s="22">
        <v>17.9</v>
      </c>
      <c r="D23" s="22">
        <v>120.0</v>
      </c>
      <c r="E23" s="22">
        <v>76.0</v>
      </c>
      <c r="F23" s="22">
        <v>97.0</v>
      </c>
      <c r="G23" s="22">
        <v>25.0</v>
      </c>
      <c r="H23" s="22">
        <v>14.0</v>
      </c>
      <c r="I23" s="22">
        <v>72.0</v>
      </c>
      <c r="J23" s="22">
        <v>88.0</v>
      </c>
      <c r="K23" s="22" t="s">
        <v>15</v>
      </c>
      <c r="L23" s="2"/>
      <c r="M23" s="2"/>
      <c r="N23" s="24"/>
      <c r="O23" s="34">
        <f t="shared" si="1"/>
        <v>21.80848459</v>
      </c>
      <c r="P23" s="35">
        <f t="shared" si="2"/>
        <v>5</v>
      </c>
      <c r="Q23" s="22" t="str">
        <f t="shared" si="3"/>
        <v>Tidak</v>
      </c>
      <c r="R23" s="22" t="str">
        <f t="shared" si="4"/>
        <v>-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ht="15.0" customHeight="1">
      <c r="A24" s="22">
        <v>162.0</v>
      </c>
      <c r="B24" s="22">
        <v>54.0</v>
      </c>
      <c r="C24" s="22">
        <v>18.0</v>
      </c>
      <c r="D24" s="22">
        <v>108.0</v>
      </c>
      <c r="E24" s="22">
        <v>70.0</v>
      </c>
      <c r="F24" s="22">
        <v>76.0</v>
      </c>
      <c r="G24" s="22">
        <v>24.0</v>
      </c>
      <c r="H24" s="22">
        <v>15.0</v>
      </c>
      <c r="I24" s="22">
        <v>71.0</v>
      </c>
      <c r="J24" s="22">
        <v>88.0</v>
      </c>
      <c r="K24" s="22" t="s">
        <v>15</v>
      </c>
      <c r="L24" s="2"/>
      <c r="M24" s="2"/>
      <c r="N24" s="24"/>
      <c r="O24" s="30">
        <f t="shared" si="1"/>
        <v>18.02886574</v>
      </c>
      <c r="P24" s="31">
        <f t="shared" si="2"/>
        <v>2</v>
      </c>
      <c r="Q24" s="32" t="str">
        <f t="shared" si="3"/>
        <v>Ya</v>
      </c>
      <c r="R24" s="32" t="str">
        <f t="shared" si="4"/>
        <v>Normal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ht="15.0" customHeight="1">
      <c r="A25" s="22">
        <v>169.0</v>
      </c>
      <c r="B25" s="22">
        <v>79.0</v>
      </c>
      <c r="C25" s="22">
        <v>22.0</v>
      </c>
      <c r="D25" s="22">
        <v>123.0</v>
      </c>
      <c r="E25" s="22">
        <v>76.0</v>
      </c>
      <c r="F25" s="22">
        <v>70.0</v>
      </c>
      <c r="G25" s="22">
        <v>29.0</v>
      </c>
      <c r="H25" s="22">
        <v>17.0</v>
      </c>
      <c r="I25" s="22">
        <v>84.0</v>
      </c>
      <c r="J25" s="22">
        <v>101.0</v>
      </c>
      <c r="K25" s="22" t="s">
        <v>16</v>
      </c>
      <c r="L25" s="2"/>
      <c r="M25" s="2"/>
      <c r="N25" s="24"/>
      <c r="O25" s="40">
        <f t="shared" si="1"/>
        <v>18.97919914</v>
      </c>
      <c r="P25" s="41">
        <f t="shared" si="2"/>
        <v>4</v>
      </c>
      <c r="Q25" s="42" t="str">
        <f t="shared" si="3"/>
        <v>Ya</v>
      </c>
      <c r="R25" s="42" t="str">
        <f t="shared" si="4"/>
        <v>Obesitas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ht="15.75" customHeight="1">
      <c r="A26" s="43" t="s">
        <v>22</v>
      </c>
      <c r="B26" s="44"/>
      <c r="C26" s="44"/>
      <c r="D26" s="44"/>
      <c r="E26" s="44"/>
      <c r="F26" s="44"/>
      <c r="G26" s="44"/>
      <c r="H26" s="44"/>
      <c r="I26" s="44"/>
      <c r="J26" s="44"/>
      <c r="K26" s="45"/>
      <c r="L26" s="2"/>
      <c r="M26" s="2"/>
      <c r="N26" s="24"/>
      <c r="O26" s="34">
        <f t="shared" si="1"/>
        <v>25.69221672</v>
      </c>
      <c r="P26" s="35">
        <f t="shared" si="2"/>
        <v>8</v>
      </c>
      <c r="Q26" s="22" t="str">
        <f t="shared" si="3"/>
        <v>Tidak</v>
      </c>
      <c r="R26" s="22" t="str">
        <f t="shared" si="4"/>
        <v>-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ht="27.75" customHeight="1">
      <c r="A27" s="17" t="s">
        <v>4</v>
      </c>
      <c r="B27" s="17" t="s">
        <v>5</v>
      </c>
      <c r="C27" s="17" t="s">
        <v>6</v>
      </c>
      <c r="D27" s="18" t="s">
        <v>7</v>
      </c>
      <c r="E27" s="18" t="s">
        <v>8</v>
      </c>
      <c r="F27" s="17" t="s">
        <v>9</v>
      </c>
      <c r="G27" s="17" t="s">
        <v>10</v>
      </c>
      <c r="H27" s="17" t="s">
        <v>11</v>
      </c>
      <c r="I27" s="17" t="s">
        <v>12</v>
      </c>
      <c r="J27" s="17" t="s">
        <v>13</v>
      </c>
      <c r="K27" s="8"/>
      <c r="L27" s="2"/>
      <c r="M27" s="2"/>
      <c r="N27" s="24"/>
      <c r="O27" s="34">
        <f t="shared" si="1"/>
        <v>59.89398968</v>
      </c>
      <c r="P27" s="35">
        <f t="shared" si="2"/>
        <v>19</v>
      </c>
      <c r="Q27" s="22" t="str">
        <f t="shared" si="3"/>
        <v>Tidak</v>
      </c>
      <c r="R27" s="22" t="str">
        <f t="shared" si="4"/>
        <v>-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ht="15.75" customHeight="1">
      <c r="A28" s="22">
        <v>175.0</v>
      </c>
      <c r="B28" s="22">
        <v>67.0</v>
      </c>
      <c r="C28" s="22">
        <v>23.0</v>
      </c>
      <c r="D28" s="22">
        <v>97.0</v>
      </c>
      <c r="E28" s="22">
        <v>67.0</v>
      </c>
      <c r="F28" s="22">
        <v>79.0</v>
      </c>
      <c r="G28" s="22">
        <v>25.0</v>
      </c>
      <c r="H28" s="22">
        <v>15.0</v>
      </c>
      <c r="I28" s="22">
        <v>75.0</v>
      </c>
      <c r="J28" s="22">
        <v>95.0</v>
      </c>
      <c r="K28" s="46"/>
      <c r="L28" s="2"/>
      <c r="M28" s="2"/>
      <c r="N28" s="24"/>
      <c r="O28" s="34">
        <f t="shared" si="1"/>
        <v>33.82321688</v>
      </c>
      <c r="P28" s="35">
        <f t="shared" si="2"/>
        <v>13</v>
      </c>
      <c r="Q28" s="22" t="str">
        <f t="shared" si="3"/>
        <v>Tidak</v>
      </c>
      <c r="R28" s="22" t="str">
        <f t="shared" si="4"/>
        <v>-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ht="23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46"/>
      <c r="L29" s="2"/>
      <c r="M29" s="2"/>
      <c r="N29" s="24"/>
      <c r="O29" s="34">
        <f t="shared" si="1"/>
        <v>23.83275058</v>
      </c>
      <c r="P29" s="35">
        <f t="shared" si="2"/>
        <v>6</v>
      </c>
      <c r="Q29" s="22" t="str">
        <f t="shared" si="3"/>
        <v>Tidak</v>
      </c>
      <c r="R29" s="22" t="str">
        <f t="shared" si="4"/>
        <v>-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ht="23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4"/>
      <c r="O30" s="34">
        <f t="shared" si="1"/>
        <v>34</v>
      </c>
      <c r="P30" s="35">
        <f t="shared" si="2"/>
        <v>14</v>
      </c>
      <c r="Q30" s="22" t="str">
        <f t="shared" si="3"/>
        <v>Tidak</v>
      </c>
      <c r="R30" s="22" t="str">
        <f t="shared" si="4"/>
        <v>-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ht="30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47"/>
      <c r="O31" s="48"/>
      <c r="P31" s="48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ht="21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O32" s="49"/>
      <c r="P32" s="50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O33" s="49"/>
      <c r="P33" s="50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O34" s="49"/>
      <c r="P34" s="50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O35" s="49"/>
      <c r="P35" s="50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O36" s="49"/>
      <c r="P36" s="50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O37" s="49"/>
      <c r="P37" s="50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O38" s="49"/>
      <c r="P38" s="50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O39" s="49"/>
      <c r="P39" s="50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49"/>
      <c r="P40" s="50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O41" s="49"/>
      <c r="P41" s="50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O42" s="49"/>
      <c r="P42" s="50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O43" s="49"/>
      <c r="P43" s="50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O44" s="49"/>
      <c r="P44" s="50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O45" s="51"/>
      <c r="P45" s="50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O46" s="49"/>
      <c r="P46" s="50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O47" s="49"/>
      <c r="P47" s="50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O48" s="49"/>
      <c r="P48" s="50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O49" s="49"/>
      <c r="P49" s="50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O50" s="49"/>
      <c r="P50" s="50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O51" s="49"/>
      <c r="P51" s="50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52"/>
      <c r="O54" s="48"/>
      <c r="P54" s="48"/>
      <c r="Q54" s="48"/>
      <c r="R54" s="48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53"/>
      <c r="O55" s="54"/>
      <c r="P55" s="55"/>
      <c r="Q55" s="55"/>
      <c r="R55" s="50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53"/>
      <c r="O56" s="49"/>
      <c r="P56" s="50"/>
      <c r="Q56" s="55"/>
      <c r="R56" s="50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53"/>
      <c r="O57" s="54"/>
      <c r="P57" s="55"/>
      <c r="Q57" s="55"/>
      <c r="R57" s="50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53"/>
      <c r="O58" s="54"/>
      <c r="P58" s="55"/>
      <c r="Q58" s="55"/>
      <c r="R58" s="50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53"/>
      <c r="O59" s="54"/>
      <c r="P59" s="55"/>
      <c r="Q59" s="55"/>
      <c r="R59" s="50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53"/>
      <c r="O60" s="54"/>
      <c r="P60" s="55"/>
      <c r="Q60" s="55"/>
      <c r="R60" s="50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53"/>
      <c r="O61" s="54"/>
      <c r="P61" s="55"/>
      <c r="Q61" s="55"/>
      <c r="R61" s="50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53"/>
      <c r="O62" s="54"/>
      <c r="P62" s="55"/>
      <c r="Q62" s="55"/>
      <c r="R62" s="50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53"/>
      <c r="O63" s="54"/>
      <c r="P63" s="55"/>
      <c r="Q63" s="55"/>
      <c r="R63" s="50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53"/>
      <c r="O64" s="54"/>
      <c r="P64" s="55"/>
      <c r="Q64" s="55"/>
      <c r="R64" s="50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53"/>
      <c r="O65" s="54"/>
      <c r="P65" s="55"/>
      <c r="Q65" s="55"/>
      <c r="R65" s="50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53"/>
      <c r="O66" s="54"/>
      <c r="P66" s="55"/>
      <c r="Q66" s="55"/>
      <c r="R66" s="50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53"/>
      <c r="O67" s="54"/>
      <c r="P67" s="55"/>
      <c r="Q67" s="55"/>
      <c r="R67" s="50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53"/>
      <c r="O68" s="56"/>
      <c r="P68" s="55"/>
      <c r="Q68" s="55"/>
      <c r="R68" s="50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53"/>
      <c r="O69" s="54"/>
      <c r="P69" s="55"/>
      <c r="Q69" s="55"/>
      <c r="R69" s="50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53"/>
      <c r="O70" s="54"/>
      <c r="P70" s="55"/>
      <c r="Q70" s="55"/>
      <c r="R70" s="50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53"/>
      <c r="O71" s="54"/>
      <c r="P71" s="55"/>
      <c r="Q71" s="55"/>
      <c r="R71" s="50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53"/>
      <c r="O72" s="54"/>
      <c r="P72" s="55"/>
      <c r="Q72" s="55"/>
      <c r="R72" s="50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53"/>
      <c r="O73" s="54"/>
      <c r="P73" s="55"/>
      <c r="Q73" s="55"/>
      <c r="R73" s="50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57"/>
      <c r="O74" s="54"/>
      <c r="P74" s="55"/>
      <c r="Q74" s="55"/>
      <c r="R74" s="50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6"/>
      <c r="P75" s="6"/>
      <c r="Q75" s="6"/>
      <c r="R75" s="6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52">
        <v>5.0</v>
      </c>
      <c r="O76" s="58" t="s">
        <v>23</v>
      </c>
      <c r="P76" s="11"/>
      <c r="Q76" s="11"/>
      <c r="R76" s="1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ht="15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53"/>
      <c r="O77" s="19"/>
      <c r="P77" s="20"/>
      <c r="Q77" s="20"/>
      <c r="R77" s="21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ht="15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53"/>
      <c r="O78" s="59" t="s">
        <v>24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ht="15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53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ht="15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57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ht="15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ht="15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ht="15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ht="15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ht="15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ht="15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4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ht="15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ht="15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ht="15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ht="15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ht="15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ht="15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ht="15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ht="15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ht="15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ht="15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ht="15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ht="15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ht="15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</row>
  </sheetData>
  <mergeCells count="15">
    <mergeCell ref="P8:Q9"/>
    <mergeCell ref="R8:R9"/>
    <mergeCell ref="A26:J26"/>
    <mergeCell ref="N31:N51"/>
    <mergeCell ref="N54:N74"/>
    <mergeCell ref="N76:N80"/>
    <mergeCell ref="O76:R77"/>
    <mergeCell ref="O78:R80"/>
    <mergeCell ref="A1:K2"/>
    <mergeCell ref="N1:W1"/>
    <mergeCell ref="A3:K4"/>
    <mergeCell ref="N3:N7"/>
    <mergeCell ref="O3:R5"/>
    <mergeCell ref="O6:R6"/>
    <mergeCell ref="O8:O9"/>
  </mergeCells>
  <conditionalFormatting sqref="K6:K25">
    <cfRule type="containsText" dxfId="0" priority="1" operator="containsText" text="Kurus">
      <formula>NOT(ISERROR(SEARCH(("Kurus"),(K6))))</formula>
    </cfRule>
  </conditionalFormatting>
  <conditionalFormatting sqref="K6:K25">
    <cfRule type="containsText" dxfId="1" priority="2" operator="containsText" text="Obesitas">
      <formula>NOT(ISERROR(SEARCH(("Obesitas"),(K6))))</formula>
    </cfRule>
  </conditionalFormatting>
  <conditionalFormatting sqref="K6:K25">
    <cfRule type="containsText" dxfId="2" priority="3" operator="containsText" text="Normal">
      <formula>NOT(ISERROR(SEARCH(("Normal"),(K6))))</formula>
    </cfRule>
  </conditionalFormatting>
  <printOptions/>
  <pageMargins bottom="0.75" footer="0.0" header="0.0" left="0.7" right="0.7" top="0.75"/>
  <pageSetup paperSize="9" orientation="portrait"/>
  <drawing r:id="rId1"/>
</worksheet>
</file>