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03d01d7a8057f/Desktop/Latihan Excel Raihan/"/>
    </mc:Choice>
  </mc:AlternateContent>
  <xr:revisionPtr revIDLastSave="0" documentId="8_{0F053780-F340-40B8-9BEA-3D2FFA5CC1F4}" xr6:coauthVersionLast="47" xr6:coauthVersionMax="47" xr10:uidLastSave="{00000000-0000-0000-0000-000000000000}"/>
  <bookViews>
    <workbookView xWindow="9510" yWindow="0" windowWidth="9780" windowHeight="10170" firstSheet="2" activeTab="3" xr2:uid="{D4C08F04-C9FE-471A-9DEA-251E8EAE03A9}"/>
  </bookViews>
  <sheets>
    <sheet name="IF Single" sheetId="1" r:id="rId1"/>
    <sheet name="IF Bertingkat" sheetId="2" r:id="rId2"/>
    <sheet name="IF dengan LEFT MID RIGHT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<sst xmlns="http://schemas.openxmlformats.org/spreadsheetml/2006/main" count="145" uniqueCount="100">
  <si>
    <t>Produk</t>
  </si>
  <si>
    <t>Kode Barang</t>
  </si>
  <si>
    <t>Modal</t>
  </si>
  <si>
    <t>Harga</t>
  </si>
  <si>
    <t>Stok</t>
  </si>
  <si>
    <t>Untung/rugi?</t>
  </si>
  <si>
    <t>Status Stok</t>
  </si>
  <si>
    <t>Murah/Mahal?</t>
  </si>
  <si>
    <t>Barang 1</t>
  </si>
  <si>
    <t>C</t>
  </si>
  <si>
    <t>Barang 2</t>
  </si>
  <si>
    <t>B</t>
  </si>
  <si>
    <t>Barang 3</t>
  </si>
  <si>
    <t>A</t>
  </si>
  <si>
    <t>Barang 4</t>
  </si>
  <si>
    <t>Barang 5</t>
  </si>
  <si>
    <t>Barang 6</t>
  </si>
  <si>
    <t>Barang 7</t>
  </si>
  <si>
    <t>Barang 8</t>
  </si>
  <si>
    <t>Barang 9</t>
  </si>
  <si>
    <t>Barang 10</t>
  </si>
  <si>
    <t xml:space="preserve">Keterangan: </t>
  </si>
  <si>
    <t>Jika harga jual &gt; modal, maka untung. Jika harga jual &lt;= modal, maka rugi.</t>
  </si>
  <si>
    <t>Jika stok di bawah 60 pcs, harus Restock. Jika stok sama atau di atas 60, maka stok Aman.</t>
  </si>
  <si>
    <t>Murah &lt;</t>
  </si>
  <si>
    <t>Murah Sekali</t>
  </si>
  <si>
    <t>Mahal &gt;=</t>
  </si>
  <si>
    <t>Terlalu Mahal</t>
  </si>
  <si>
    <t>Nama Customer</t>
  </si>
  <si>
    <t xml:space="preserve">Total Spending </t>
  </si>
  <si>
    <t>Domisili</t>
  </si>
  <si>
    <t>Status Customer</t>
  </si>
  <si>
    <t>Lama Kirim</t>
  </si>
  <si>
    <t>Lama Pengiriman</t>
  </si>
  <si>
    <t>Ongki Natalia</t>
  </si>
  <si>
    <t>BDG</t>
  </si>
  <si>
    <t>JKT</t>
  </si>
  <si>
    <t>1 hari</t>
  </si>
  <si>
    <t>Dwi Monika</t>
  </si>
  <si>
    <t>2 hari</t>
  </si>
  <si>
    <t>Didik Setiaji</t>
  </si>
  <si>
    <t>SBY</t>
  </si>
  <si>
    <t>3 hari</t>
  </si>
  <si>
    <t>Reni Anggriawan</t>
  </si>
  <si>
    <t>Dina Wiayu</t>
  </si>
  <si>
    <t>Indah Novia</t>
  </si>
  <si>
    <t>Aisya Shaliha</t>
  </si>
  <si>
    <t>Desi Novitasari</t>
  </si>
  <si>
    <t>Tri Wulandari</t>
  </si>
  <si>
    <t>Ayu Sari</t>
  </si>
  <si>
    <t>Informasi:</t>
  </si>
  <si>
    <t>Jika spending di bawah 2 juta, maka status customer adalah Silver</t>
  </si>
  <si>
    <t>Jika spending antara 2-5 juta, maka status customer adalah Gold</t>
  </si>
  <si>
    <t>Jika spending di atas 5 juta, maka status customer adalah Platinum</t>
  </si>
  <si>
    <t>Nama Karyawan</t>
  </si>
  <si>
    <t>ID Karyawan</t>
  </si>
  <si>
    <t>Divisi</t>
  </si>
  <si>
    <t>Benefit</t>
  </si>
  <si>
    <t>Gender</t>
  </si>
  <si>
    <t>Kode Divisi</t>
  </si>
  <si>
    <t>Desy Ratnasari</t>
  </si>
  <si>
    <t>SA2019P</t>
  </si>
  <si>
    <t>SA</t>
  </si>
  <si>
    <t>Sales</t>
  </si>
  <si>
    <t>Endah Purwanti</t>
  </si>
  <si>
    <t>MK</t>
  </si>
  <si>
    <t>Marketing</t>
  </si>
  <si>
    <t>Andriono Indra</t>
  </si>
  <si>
    <t>MK2020L</t>
  </si>
  <si>
    <t>Winda Gayatri</t>
  </si>
  <si>
    <t>Septarina Putri</t>
  </si>
  <si>
    <t>MK2019P</t>
  </si>
  <si>
    <t>Kode Gender</t>
  </si>
  <si>
    <t>Yesi Novita</t>
  </si>
  <si>
    <t>MK2020P</t>
  </si>
  <si>
    <t>L</t>
  </si>
  <si>
    <t>Laki-laki</t>
  </si>
  <si>
    <t>Yusi Intan</t>
  </si>
  <si>
    <t>SA2020P</t>
  </si>
  <si>
    <t>P</t>
  </si>
  <si>
    <t>Perempuan</t>
  </si>
  <si>
    <t>Nentin Anggraeni</t>
  </si>
  <si>
    <t>Yumerty Nokas</t>
  </si>
  <si>
    <t>Satriya Handi</t>
  </si>
  <si>
    <t>SA2019L</t>
  </si>
  <si>
    <t>Divisi mengacu pada 2 huruf pertama di ID Karyawan</t>
  </si>
  <si>
    <t>Tahun masuk mengacu pada 4 karakter di tengah, dimulai dari karakter ketiga.</t>
  </si>
  <si>
    <t>Jika masuk di tahun 2019, maka benefit Lengkap. Jika tidak, Tidak Lengkap.</t>
  </si>
  <si>
    <t>Jenis kelamin mengacu pada karakter terakhir di ID Karyawan.</t>
  </si>
  <si>
    <t>Bulan 1</t>
  </si>
  <si>
    <t>Bulan 2</t>
  </si>
  <si>
    <t>Performa</t>
  </si>
  <si>
    <t>Gaji</t>
  </si>
  <si>
    <t>Komisi</t>
  </si>
  <si>
    <t>Bandung</t>
  </si>
  <si>
    <t>Jakarta</t>
  </si>
  <si>
    <t>Surabaya</t>
  </si>
  <si>
    <t>Performa "Baik" jika penjualan di 2 bulan selalu di atas Rp. 20 juta, jika tidak maka performa "Buruk".</t>
  </si>
  <si>
    <t>Gaji 4 juta jika domisili di Bandung atau Surabaya, sedangkan 5 juta jika di Jakarta.</t>
  </si>
  <si>
    <t>Komisi sebesar 15% jika total penjualan di atas Rp. 40 juta, jika tidak maka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</si>
</sst>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1" fontId="0" fillId="0" borderId="0" xfId="0" applyNumberFormat="1"/>
    <xf numFmtId="43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BC3F-FB1E-4DF1-B6C7-0E6A3FBC96F1}">
  <dimension ref="A1:H18"/>
  <sheetViews>
    <sheetView topLeftCell="B3" zoomScale="51" workbookViewId="0">
      <selection activeCell="D16" sqref="D16"/>
    </sheetView>
  </sheetViews>
  <sheetFormatPr defaultRowHeight="14.5" x14ac:dyDescent="0.35"/>
  <cols>
    <col min="1" max="8" width="13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3" t="s">
        <v>9</v>
      </c>
      <c r="C2" s="4">
        <v>77000</v>
      </c>
      <c r="D2" s="4">
        <v>75000</v>
      </c>
      <c r="E2" s="4">
        <v>81</v>
      </c>
      <c r="F2" s="2" t="str">
        <f>IF(D2&gt;C2,"Untung","Rugi")</f>
        <v>Rugi</v>
      </c>
      <c r="G2" s="2" t="str">
        <f>IF(E2&lt;60,"Restock","Aman")</f>
        <v>Aman</v>
      </c>
      <c r="H2" s="2" t="str">
        <f>IF(C2&lt;$B$17,$C$17,$C$18)</f>
        <v>Terlalu Mahal</v>
      </c>
    </row>
    <row r="3" spans="1:8" x14ac:dyDescent="0.35">
      <c r="A3" s="2" t="s">
        <v>10</v>
      </c>
      <c r="B3" s="3" t="s">
        <v>11</v>
      </c>
      <c r="C3" s="4">
        <v>23000</v>
      </c>
      <c r="D3" s="4">
        <v>25000</v>
      </c>
      <c r="E3" s="4">
        <v>80</v>
      </c>
      <c r="F3" s="2" t="str">
        <f t="shared" ref="F3:F11" si="0">IF(D3&gt;C3,"Untung","Rugi")</f>
        <v>Untung</v>
      </c>
      <c r="G3" s="2" t="str">
        <f t="shared" ref="G3:G11" si="1">IF(E3&lt;60,"Restock","Aman")</f>
        <v>Aman</v>
      </c>
      <c r="H3" s="2" t="str">
        <f t="shared" ref="H3:H11" si="2">IF(C3&lt;$B$17,$C$17,$C$18)</f>
        <v>Murah Sekali</v>
      </c>
    </row>
    <row r="4" spans="1:8" x14ac:dyDescent="0.35">
      <c r="A4" s="2" t="s">
        <v>12</v>
      </c>
      <c r="B4" s="3" t="s">
        <v>13</v>
      </c>
      <c r="C4" s="4">
        <v>88000</v>
      </c>
      <c r="D4" s="4">
        <v>99000</v>
      </c>
      <c r="E4" s="4">
        <v>22</v>
      </c>
      <c r="F4" s="2" t="str">
        <f t="shared" si="0"/>
        <v>Untung</v>
      </c>
      <c r="G4" s="2" t="str">
        <f t="shared" si="1"/>
        <v>Restock</v>
      </c>
      <c r="H4" s="2" t="str">
        <f t="shared" si="2"/>
        <v>Terlalu Mahal</v>
      </c>
    </row>
    <row r="5" spans="1:8" x14ac:dyDescent="0.35">
      <c r="A5" s="2" t="s">
        <v>14</v>
      </c>
      <c r="B5" s="3" t="s">
        <v>13</v>
      </c>
      <c r="C5" s="4">
        <v>52000</v>
      </c>
      <c r="D5" s="4">
        <v>67000</v>
      </c>
      <c r="E5" s="4">
        <v>58</v>
      </c>
      <c r="F5" s="2" t="str">
        <f t="shared" si="0"/>
        <v>Untung</v>
      </c>
      <c r="G5" s="2" t="str">
        <f t="shared" si="1"/>
        <v>Restock</v>
      </c>
      <c r="H5" s="2" t="str">
        <f t="shared" si="2"/>
        <v>Terlalu Mahal</v>
      </c>
    </row>
    <row r="6" spans="1:8" x14ac:dyDescent="0.35">
      <c r="A6" s="2" t="s">
        <v>15</v>
      </c>
      <c r="B6" s="3" t="s">
        <v>9</v>
      </c>
      <c r="C6" s="4">
        <v>46000</v>
      </c>
      <c r="D6" s="4">
        <v>49000</v>
      </c>
      <c r="E6" s="4">
        <v>73</v>
      </c>
      <c r="F6" s="2" t="str">
        <f t="shared" si="0"/>
        <v>Untung</v>
      </c>
      <c r="G6" s="2" t="str">
        <f t="shared" si="1"/>
        <v>Aman</v>
      </c>
      <c r="H6" s="2" t="str">
        <f t="shared" si="2"/>
        <v>Murah Sekali</v>
      </c>
    </row>
    <row r="7" spans="1:8" x14ac:dyDescent="0.35">
      <c r="A7" s="2" t="s">
        <v>16</v>
      </c>
      <c r="B7" s="3" t="s">
        <v>9</v>
      </c>
      <c r="C7" s="4">
        <v>79000</v>
      </c>
      <c r="D7" s="4">
        <v>85000</v>
      </c>
      <c r="E7" s="4">
        <v>73</v>
      </c>
      <c r="F7" s="2" t="str">
        <f t="shared" si="0"/>
        <v>Untung</v>
      </c>
      <c r="G7" s="2" t="str">
        <f t="shared" si="1"/>
        <v>Aman</v>
      </c>
      <c r="H7" s="2" t="str">
        <f t="shared" si="2"/>
        <v>Terlalu Mahal</v>
      </c>
    </row>
    <row r="8" spans="1:8" x14ac:dyDescent="0.35">
      <c r="A8" s="2" t="s">
        <v>17</v>
      </c>
      <c r="B8" s="3" t="s">
        <v>11</v>
      </c>
      <c r="C8" s="4">
        <v>35000</v>
      </c>
      <c r="D8" s="4">
        <v>55000</v>
      </c>
      <c r="E8" s="4">
        <v>13</v>
      </c>
      <c r="F8" s="2" t="str">
        <f t="shared" si="0"/>
        <v>Untung</v>
      </c>
      <c r="G8" s="2" t="str">
        <f t="shared" si="1"/>
        <v>Restock</v>
      </c>
      <c r="H8" s="2" t="str">
        <f t="shared" si="2"/>
        <v>Murah Sekali</v>
      </c>
    </row>
    <row r="9" spans="1:8" x14ac:dyDescent="0.35">
      <c r="A9" s="2" t="s">
        <v>18</v>
      </c>
      <c r="B9" s="3" t="s">
        <v>9</v>
      </c>
      <c r="C9" s="4">
        <v>95000</v>
      </c>
      <c r="D9" s="4">
        <v>97000</v>
      </c>
      <c r="E9" s="4">
        <v>59</v>
      </c>
      <c r="F9" s="2" t="str">
        <f t="shared" si="0"/>
        <v>Untung</v>
      </c>
      <c r="G9" s="2" t="str">
        <f t="shared" si="1"/>
        <v>Restock</v>
      </c>
      <c r="H9" s="2" t="str">
        <f t="shared" si="2"/>
        <v>Terlalu Mahal</v>
      </c>
    </row>
    <row r="10" spans="1:8" x14ac:dyDescent="0.35">
      <c r="A10" s="2" t="s">
        <v>19</v>
      </c>
      <c r="B10" s="3" t="s">
        <v>13</v>
      </c>
      <c r="C10" s="4">
        <v>40000</v>
      </c>
      <c r="D10" s="4">
        <v>38000</v>
      </c>
      <c r="E10" s="4">
        <v>117</v>
      </c>
      <c r="F10" s="2" t="str">
        <f t="shared" si="0"/>
        <v>Rugi</v>
      </c>
      <c r="G10" s="2" t="str">
        <f t="shared" si="1"/>
        <v>Aman</v>
      </c>
      <c r="H10" s="2" t="str">
        <f t="shared" si="2"/>
        <v>Murah Sekali</v>
      </c>
    </row>
    <row r="11" spans="1:8" x14ac:dyDescent="0.35">
      <c r="A11" s="2" t="s">
        <v>20</v>
      </c>
      <c r="B11" s="3" t="s">
        <v>9</v>
      </c>
      <c r="C11" s="4">
        <v>69000</v>
      </c>
      <c r="D11" s="4">
        <v>42000</v>
      </c>
      <c r="E11" s="4">
        <v>63</v>
      </c>
      <c r="F11" s="2" t="str">
        <f t="shared" si="0"/>
        <v>Rugi</v>
      </c>
      <c r="G11" s="2" t="str">
        <f t="shared" si="1"/>
        <v>Aman</v>
      </c>
      <c r="H11" s="2" t="str">
        <f t="shared" si="2"/>
        <v>Terlalu Mahal</v>
      </c>
    </row>
    <row r="13" spans="1:8" x14ac:dyDescent="0.35">
      <c r="A13" s="5" t="s">
        <v>21</v>
      </c>
    </row>
    <row r="14" spans="1:8" x14ac:dyDescent="0.35">
      <c r="A14" s="6" t="s">
        <v>22</v>
      </c>
    </row>
    <row r="15" spans="1:8" x14ac:dyDescent="0.35">
      <c r="A15" t="s">
        <v>23</v>
      </c>
    </row>
    <row r="17" spans="1:3" x14ac:dyDescent="0.35">
      <c r="A17" s="2" t="s">
        <v>24</v>
      </c>
      <c r="B17" s="4">
        <v>50000</v>
      </c>
      <c r="C17" t="s">
        <v>25</v>
      </c>
    </row>
    <row r="18" spans="1:3" x14ac:dyDescent="0.35">
      <c r="A18" s="2" t="s">
        <v>26</v>
      </c>
      <c r="B18" s="4">
        <v>50000</v>
      </c>
      <c r="C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111-7139-4CC0-B267-B169EC731E16}">
  <dimension ref="A2:J17"/>
  <sheetViews>
    <sheetView zoomScale="57" workbookViewId="0">
      <selection activeCell="H11" sqref="H11"/>
    </sheetView>
  </sheetViews>
  <sheetFormatPr defaultRowHeight="14.5" x14ac:dyDescent="0.35"/>
  <cols>
    <col min="2" max="9" width="15.6328125" customWidth="1"/>
  </cols>
  <sheetData>
    <row r="2" spans="1:10" ht="43.5" x14ac:dyDescent="0.35">
      <c r="A2" s="7"/>
      <c r="B2" s="8" t="s">
        <v>28</v>
      </c>
      <c r="C2" s="8" t="s">
        <v>29</v>
      </c>
      <c r="D2" s="8" t="s">
        <v>30</v>
      </c>
      <c r="E2" s="8" t="s">
        <v>31</v>
      </c>
      <c r="F2" s="8" t="s">
        <v>32</v>
      </c>
      <c r="H2" s="8" t="s">
        <v>30</v>
      </c>
      <c r="I2" s="8" t="s">
        <v>33</v>
      </c>
      <c r="J2" s="7"/>
    </row>
    <row r="3" spans="1:10" x14ac:dyDescent="0.35">
      <c r="B3" s="2" t="s">
        <v>34</v>
      </c>
      <c r="C3" s="4">
        <v>3610155</v>
      </c>
      <c r="D3" s="4" t="s">
        <v>35</v>
      </c>
      <c r="E3" s="2" t="str">
        <f>IF(C3&lt;2000000,"Silver",IF(C3&lt;5000000,"Gold","Platinum"))</f>
        <v>Gold</v>
      </c>
      <c r="F3" s="2" t="str">
        <f>IF(D3="JKT","1 Hari",IF(D3="BDG","2 Hari","3 Hari"))</f>
        <v>2 Hari</v>
      </c>
      <c r="H3" s="2" t="s">
        <v>36</v>
      </c>
      <c r="I3" s="2" t="s">
        <v>37</v>
      </c>
    </row>
    <row r="4" spans="1:10" x14ac:dyDescent="0.35">
      <c r="B4" s="2" t="s">
        <v>38</v>
      </c>
      <c r="C4" s="4">
        <v>6017983</v>
      </c>
      <c r="D4" s="4" t="s">
        <v>36</v>
      </c>
      <c r="E4" s="2" t="str">
        <f t="shared" ref="E4:E12" si="0">IF(C4&lt;2000000,"Silver",IF(C4&lt;5000000,"Gold","Platinum"))</f>
        <v>Platinum</v>
      </c>
      <c r="F4" s="2" t="str">
        <f t="shared" ref="F4:F12" si="1">IF(D4="JKT","1 Hari",IF(D4="BDG","2 Hari","3 Hari"))</f>
        <v>1 Hari</v>
      </c>
      <c r="H4" s="2" t="s">
        <v>35</v>
      </c>
      <c r="I4" s="2" t="s">
        <v>39</v>
      </c>
    </row>
    <row r="5" spans="1:10" x14ac:dyDescent="0.35">
      <c r="B5" s="2" t="s">
        <v>40</v>
      </c>
      <c r="C5" s="4">
        <v>1393027</v>
      </c>
      <c r="D5" s="4" t="s">
        <v>41</v>
      </c>
      <c r="E5" s="2" t="str">
        <f t="shared" si="0"/>
        <v>Silver</v>
      </c>
      <c r="F5" s="2" t="str">
        <f t="shared" si="1"/>
        <v>3 Hari</v>
      </c>
      <c r="H5" s="2" t="s">
        <v>41</v>
      </c>
      <c r="I5" s="2" t="s">
        <v>42</v>
      </c>
    </row>
    <row r="6" spans="1:10" x14ac:dyDescent="0.35">
      <c r="B6" s="2" t="s">
        <v>43</v>
      </c>
      <c r="C6" s="4">
        <v>2996053</v>
      </c>
      <c r="D6" s="4" t="s">
        <v>36</v>
      </c>
      <c r="E6" s="2" t="str">
        <f t="shared" si="0"/>
        <v>Gold</v>
      </c>
      <c r="F6" s="2" t="str">
        <f t="shared" si="1"/>
        <v>1 Hari</v>
      </c>
    </row>
    <row r="7" spans="1:10" x14ac:dyDescent="0.35">
      <c r="B7" s="2" t="s">
        <v>44</v>
      </c>
      <c r="C7" s="4">
        <v>2036929.0000000002</v>
      </c>
      <c r="D7" s="4" t="s">
        <v>35</v>
      </c>
      <c r="E7" s="2" t="str">
        <f t="shared" si="0"/>
        <v>Gold</v>
      </c>
      <c r="F7" s="2" t="str">
        <f t="shared" si="1"/>
        <v>2 Hari</v>
      </c>
    </row>
    <row r="8" spans="1:10" x14ac:dyDescent="0.35">
      <c r="B8" s="2" t="s">
        <v>45</v>
      </c>
      <c r="C8" s="4">
        <v>6317758</v>
      </c>
      <c r="D8" s="4" t="s">
        <v>41</v>
      </c>
      <c r="E8" s="2" t="str">
        <f t="shared" si="0"/>
        <v>Platinum</v>
      </c>
      <c r="F8" s="2" t="str">
        <f t="shared" si="1"/>
        <v>3 Hari</v>
      </c>
    </row>
    <row r="9" spans="1:10" x14ac:dyDescent="0.35">
      <c r="B9" s="2" t="s">
        <v>46</v>
      </c>
      <c r="C9" s="4">
        <v>4796498</v>
      </c>
      <c r="D9" s="4" t="s">
        <v>36</v>
      </c>
      <c r="E9" s="2" t="str">
        <f t="shared" si="0"/>
        <v>Gold</v>
      </c>
      <c r="F9" s="2" t="str">
        <f t="shared" si="1"/>
        <v>1 Hari</v>
      </c>
    </row>
    <row r="10" spans="1:10" x14ac:dyDescent="0.35">
      <c r="B10" s="2" t="s">
        <v>47</v>
      </c>
      <c r="C10" s="4">
        <v>3426814</v>
      </c>
      <c r="D10" s="4" t="s">
        <v>41</v>
      </c>
      <c r="E10" s="2" t="str">
        <f t="shared" si="0"/>
        <v>Gold</v>
      </c>
      <c r="F10" s="2" t="str">
        <f t="shared" si="1"/>
        <v>3 Hari</v>
      </c>
    </row>
    <row r="11" spans="1:10" x14ac:dyDescent="0.35">
      <c r="B11" s="2" t="s">
        <v>48</v>
      </c>
      <c r="C11" s="4">
        <v>5731873</v>
      </c>
      <c r="D11" s="4" t="s">
        <v>36</v>
      </c>
      <c r="E11" s="2" t="str">
        <f t="shared" si="0"/>
        <v>Platinum</v>
      </c>
      <c r="F11" s="2" t="str">
        <f t="shared" si="1"/>
        <v>1 Hari</v>
      </c>
    </row>
    <row r="12" spans="1:10" x14ac:dyDescent="0.35">
      <c r="B12" s="2" t="s">
        <v>49</v>
      </c>
      <c r="C12" s="4">
        <v>1760000</v>
      </c>
      <c r="D12" s="4" t="s">
        <v>36</v>
      </c>
      <c r="E12" s="2" t="str">
        <f t="shared" si="0"/>
        <v>Silver</v>
      </c>
      <c r="F12" s="2" t="str">
        <f t="shared" si="1"/>
        <v>1 Hari</v>
      </c>
    </row>
    <row r="14" spans="1:10" x14ac:dyDescent="0.35">
      <c r="B14" s="9" t="s">
        <v>50</v>
      </c>
    </row>
    <row r="15" spans="1:10" x14ac:dyDescent="0.35">
      <c r="B15" s="10" t="s">
        <v>51</v>
      </c>
    </row>
    <row r="16" spans="1:10" x14ac:dyDescent="0.35">
      <c r="B16" s="10" t="s">
        <v>52</v>
      </c>
    </row>
    <row r="17" spans="2:2" x14ac:dyDescent="0.35">
      <c r="B17" s="1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BC69-9544-4271-8BA8-093AE6079EB2}">
  <dimension ref="A2:I18"/>
  <sheetViews>
    <sheetView zoomScale="59" zoomScaleNormal="40" workbookViewId="0">
      <selection activeCell="H19" sqref="H19"/>
    </sheetView>
  </sheetViews>
  <sheetFormatPr defaultRowHeight="14.5" x14ac:dyDescent="0.35"/>
  <cols>
    <col min="2" max="9" width="14.6328125" customWidth="1"/>
  </cols>
  <sheetData>
    <row r="2" spans="1:9" ht="18" customHeight="1" x14ac:dyDescent="0.35">
      <c r="A2" s="7"/>
      <c r="B2" s="8" t="s">
        <v>54</v>
      </c>
      <c r="C2" s="8" t="s">
        <v>55</v>
      </c>
      <c r="D2" s="8" t="s">
        <v>56</v>
      </c>
      <c r="E2" s="8" t="s">
        <v>57</v>
      </c>
      <c r="F2" s="8" t="s">
        <v>58</v>
      </c>
      <c r="H2" s="8" t="s">
        <v>59</v>
      </c>
      <c r="I2" s="8" t="s">
        <v>56</v>
      </c>
    </row>
    <row r="3" spans="1:9" x14ac:dyDescent="0.35">
      <c r="B3" s="2" t="s">
        <v>60</v>
      </c>
      <c r="C3" s="4" t="s">
        <v>61</v>
      </c>
      <c r="D3" s="4" t="str">
        <f>IF(LEFT(C3,2)="SA","SALES","MARKETING")</f>
        <v>SALES</v>
      </c>
      <c r="E3" s="2" t="str">
        <f>IF(MID(C3,3,4)="2019","LENGKAP","TIDAK LENGKAP")</f>
        <v>LENGKAP</v>
      </c>
      <c r="F3" s="2" t="str">
        <f>IF(RIGHT(C3,1)="P","PEREMPUAN","LAKI-LAKI")</f>
        <v>PEREMPUAN</v>
      </c>
      <c r="H3" s="2" t="s">
        <v>62</v>
      </c>
      <c r="I3" s="2" t="s">
        <v>63</v>
      </c>
    </row>
    <row r="4" spans="1:9" x14ac:dyDescent="0.35">
      <c r="B4" s="2" t="s">
        <v>64</v>
      </c>
      <c r="C4" s="4" t="s">
        <v>61</v>
      </c>
      <c r="D4" s="4" t="str">
        <f t="shared" ref="D4:D12" si="0">IF(LEFT(C4,2)="SA","SALES","MARKETING")</f>
        <v>SALES</v>
      </c>
      <c r="E4" s="2" t="str">
        <f t="shared" ref="E4:E12" si="1">IF(MID(C4,3,4)="2019","LENGKAP","TIDAK LENGKAP")</f>
        <v>LENGKAP</v>
      </c>
      <c r="F4" s="2" t="str">
        <f t="shared" ref="F4:F12" si="2">IF(RIGHT(C4,1)="P","PEREMPUAN","LAKI-LAKI")</f>
        <v>PEREMPUAN</v>
      </c>
      <c r="H4" s="2" t="s">
        <v>65</v>
      </c>
      <c r="I4" s="2" t="s">
        <v>66</v>
      </c>
    </row>
    <row r="5" spans="1:9" x14ac:dyDescent="0.35">
      <c r="B5" s="2" t="s">
        <v>67</v>
      </c>
      <c r="C5" s="4" t="s">
        <v>68</v>
      </c>
      <c r="D5" s="4" t="str">
        <f t="shared" si="0"/>
        <v>MARKETING</v>
      </c>
      <c r="E5" s="2" t="str">
        <f t="shared" si="1"/>
        <v>TIDAK LENGKAP</v>
      </c>
      <c r="F5" s="2" t="str">
        <f t="shared" si="2"/>
        <v>LAKI-LAKI</v>
      </c>
    </row>
    <row r="6" spans="1:9" x14ac:dyDescent="0.35">
      <c r="B6" s="2" t="s">
        <v>69</v>
      </c>
      <c r="C6" s="4" t="s">
        <v>61</v>
      </c>
      <c r="D6" s="4" t="str">
        <f t="shared" si="0"/>
        <v>SALES</v>
      </c>
      <c r="E6" s="2" t="str">
        <f t="shared" si="1"/>
        <v>LENGKAP</v>
      </c>
      <c r="F6" s="2" t="str">
        <f t="shared" si="2"/>
        <v>PEREMPUAN</v>
      </c>
    </row>
    <row r="7" spans="1:9" ht="14" customHeight="1" x14ac:dyDescent="0.35">
      <c r="B7" s="2" t="s">
        <v>70</v>
      </c>
      <c r="C7" s="4" t="s">
        <v>71</v>
      </c>
      <c r="D7" s="4" t="str">
        <f t="shared" si="0"/>
        <v>MARKETING</v>
      </c>
      <c r="E7" s="2" t="str">
        <f t="shared" si="1"/>
        <v>LENGKAP</v>
      </c>
      <c r="F7" s="2" t="str">
        <f t="shared" si="2"/>
        <v>PEREMPUAN</v>
      </c>
      <c r="H7" s="8" t="s">
        <v>72</v>
      </c>
      <c r="I7" s="8" t="s">
        <v>58</v>
      </c>
    </row>
    <row r="8" spans="1:9" x14ac:dyDescent="0.35">
      <c r="B8" s="2" t="s">
        <v>73</v>
      </c>
      <c r="C8" s="4" t="s">
        <v>74</v>
      </c>
      <c r="D8" s="4" t="str">
        <f t="shared" si="0"/>
        <v>MARKETING</v>
      </c>
      <c r="E8" s="2" t="str">
        <f t="shared" si="1"/>
        <v>TIDAK LENGKAP</v>
      </c>
      <c r="F8" s="2" t="str">
        <f t="shared" si="2"/>
        <v>PEREMPUAN</v>
      </c>
      <c r="H8" s="2" t="s">
        <v>75</v>
      </c>
      <c r="I8" s="2" t="s">
        <v>76</v>
      </c>
    </row>
    <row r="9" spans="1:9" x14ac:dyDescent="0.35">
      <c r="B9" s="2" t="s">
        <v>77</v>
      </c>
      <c r="C9" s="4" t="s">
        <v>78</v>
      </c>
      <c r="D9" s="4" t="str">
        <f t="shared" si="0"/>
        <v>SALES</v>
      </c>
      <c r="E9" s="2" t="str">
        <f t="shared" si="1"/>
        <v>TIDAK LENGKAP</v>
      </c>
      <c r="F9" s="2" t="str">
        <f t="shared" si="2"/>
        <v>PEREMPUAN</v>
      </c>
      <c r="H9" s="2" t="s">
        <v>79</v>
      </c>
      <c r="I9" s="2" t="s">
        <v>80</v>
      </c>
    </row>
    <row r="10" spans="1:9" x14ac:dyDescent="0.35">
      <c r="B10" s="2" t="s">
        <v>81</v>
      </c>
      <c r="C10" s="4" t="s">
        <v>71</v>
      </c>
      <c r="D10" s="4" t="str">
        <f t="shared" si="0"/>
        <v>MARKETING</v>
      </c>
      <c r="E10" s="2" t="str">
        <f t="shared" si="1"/>
        <v>LENGKAP</v>
      </c>
      <c r="F10" s="2" t="str">
        <f t="shared" si="2"/>
        <v>PEREMPUAN</v>
      </c>
    </row>
    <row r="11" spans="1:9" x14ac:dyDescent="0.35">
      <c r="B11" s="2" t="s">
        <v>82</v>
      </c>
      <c r="C11" s="4" t="s">
        <v>68</v>
      </c>
      <c r="D11" s="4" t="str">
        <f t="shared" si="0"/>
        <v>MARKETING</v>
      </c>
      <c r="E11" s="2" t="str">
        <f t="shared" si="1"/>
        <v>TIDAK LENGKAP</v>
      </c>
      <c r="F11" s="2" t="str">
        <f t="shared" si="2"/>
        <v>LAKI-LAKI</v>
      </c>
    </row>
    <row r="12" spans="1:9" x14ac:dyDescent="0.35">
      <c r="B12" s="2" t="s">
        <v>83</v>
      </c>
      <c r="C12" s="4" t="s">
        <v>84</v>
      </c>
      <c r="D12" s="4" t="str">
        <f t="shared" si="0"/>
        <v>SALES</v>
      </c>
      <c r="E12" s="2" t="str">
        <f t="shared" si="1"/>
        <v>LENGKAP</v>
      </c>
      <c r="F12" s="2" t="str">
        <f t="shared" si="2"/>
        <v>LAKI-LAKI</v>
      </c>
    </row>
    <row r="14" spans="1:9" x14ac:dyDescent="0.35">
      <c r="B14" s="9" t="s">
        <v>50</v>
      </c>
    </row>
    <row r="15" spans="1:9" x14ac:dyDescent="0.35">
      <c r="B15" s="10" t="s">
        <v>85</v>
      </c>
    </row>
    <row r="16" spans="1:9" x14ac:dyDescent="0.35">
      <c r="B16" s="10" t="s">
        <v>86</v>
      </c>
    </row>
    <row r="17" spans="2:2" x14ac:dyDescent="0.35">
      <c r="B17" s="10" t="s">
        <v>87</v>
      </c>
    </row>
    <row r="18" spans="2:2" x14ac:dyDescent="0.35">
      <c r="B18" s="10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CDD4-114C-4D24-B797-B6413738ED80}">
  <dimension ref="B2:H17"/>
  <sheetViews>
    <sheetView tabSelected="1" zoomScale="70" zoomScaleNormal="70" workbookViewId="0">
      <selection activeCell="H3" sqref="H3"/>
    </sheetView>
  </sheetViews>
  <sheetFormatPr defaultRowHeight="14.5" x14ac:dyDescent="0.35"/>
  <cols>
    <col min="2" max="8" width="14.6328125" customWidth="1"/>
  </cols>
  <sheetData>
    <row r="2" spans="2:8" ht="43.5" x14ac:dyDescent="0.35">
      <c r="B2" s="8" t="s">
        <v>54</v>
      </c>
      <c r="C2" s="8" t="s">
        <v>30</v>
      </c>
      <c r="D2" s="8" t="s">
        <v>89</v>
      </c>
      <c r="E2" s="8" t="s">
        <v>90</v>
      </c>
      <c r="F2" s="8" t="s">
        <v>91</v>
      </c>
      <c r="G2" s="8" t="s">
        <v>92</v>
      </c>
      <c r="H2" s="8" t="s">
        <v>93</v>
      </c>
    </row>
    <row r="3" spans="2:8" x14ac:dyDescent="0.35">
      <c r="B3" s="2" t="s">
        <v>60</v>
      </c>
      <c r="C3" s="2" t="s">
        <v>94</v>
      </c>
      <c r="D3" s="4">
        <v>13000000</v>
      </c>
      <c r="E3" s="4">
        <v>28000000</v>
      </c>
      <c r="F3" s="2" t="str">
        <f>IF(AND(D3&gt;20000000,E3&gt;20000000),"Baik","Buruk")</f>
        <v>Buruk</v>
      </c>
      <c r="G3" s="11" t="str">
        <f>IF(OR(C3="Bandung",C3="Surabaya"),"4000000","5000000")</f>
        <v>4000000</v>
      </c>
      <c r="H3" s="4">
        <f>IF(SUM(D3:E3)&gt;40000000,15%*SUM(D3:E3),10%*SUM(D3:E3))</f>
        <v>6150000</v>
      </c>
    </row>
    <row r="4" spans="2:8" x14ac:dyDescent="0.35">
      <c r="B4" s="2" t="s">
        <v>64</v>
      </c>
      <c r="C4" s="2" t="s">
        <v>95</v>
      </c>
      <c r="D4" s="4">
        <v>21000000</v>
      </c>
      <c r="E4" s="4">
        <v>23000000</v>
      </c>
      <c r="F4" s="2" t="str">
        <f t="shared" ref="F4:F12" si="0">IF(AND(D4&gt;20000000,E4&gt;20000000),"Baik","Buruk")</f>
        <v>Baik</v>
      </c>
      <c r="G4" s="11" t="str">
        <f t="shared" ref="G4:G12" si="1">IF(OR(C4="Bandung",C4="Surabaya"),"4000000","5000000")</f>
        <v>5000000</v>
      </c>
      <c r="H4" s="4">
        <f t="shared" ref="H4:H12" si="2">IF(SUM(D4:E4)&gt;40000000,15%*SUM(D4:E4),10%*SUM(D4:E4))</f>
        <v>6600000</v>
      </c>
    </row>
    <row r="5" spans="2:8" x14ac:dyDescent="0.35">
      <c r="B5" s="2" t="s">
        <v>67</v>
      </c>
      <c r="C5" s="2" t="s">
        <v>94</v>
      </c>
      <c r="D5" s="4">
        <v>11000000</v>
      </c>
      <c r="E5" s="4">
        <v>44000000</v>
      </c>
      <c r="F5" s="2" t="str">
        <f t="shared" si="0"/>
        <v>Buruk</v>
      </c>
      <c r="G5" s="11" t="str">
        <f t="shared" si="1"/>
        <v>4000000</v>
      </c>
      <c r="H5" s="4">
        <f t="shared" si="2"/>
        <v>8250000</v>
      </c>
    </row>
    <row r="6" spans="2:8" x14ac:dyDescent="0.35">
      <c r="B6" s="2" t="s">
        <v>69</v>
      </c>
      <c r="C6" s="2" t="s">
        <v>96</v>
      </c>
      <c r="D6" s="4">
        <v>12000000</v>
      </c>
      <c r="E6" s="4">
        <v>37000000</v>
      </c>
      <c r="F6" s="2" t="str">
        <f t="shared" si="0"/>
        <v>Buruk</v>
      </c>
      <c r="G6" s="11" t="str">
        <f t="shared" si="1"/>
        <v>4000000</v>
      </c>
      <c r="H6" s="4">
        <f t="shared" si="2"/>
        <v>7350000</v>
      </c>
    </row>
    <row r="7" spans="2:8" x14ac:dyDescent="0.35">
      <c r="B7" s="2" t="s">
        <v>70</v>
      </c>
      <c r="C7" s="2" t="s">
        <v>95</v>
      </c>
      <c r="D7" s="4">
        <v>21000000</v>
      </c>
      <c r="E7" s="4">
        <v>36000000</v>
      </c>
      <c r="F7" s="2" t="str">
        <f t="shared" si="0"/>
        <v>Baik</v>
      </c>
      <c r="G7" s="11" t="str">
        <f t="shared" si="1"/>
        <v>5000000</v>
      </c>
      <c r="H7" s="4">
        <f t="shared" si="2"/>
        <v>8550000</v>
      </c>
    </row>
    <row r="8" spans="2:8" x14ac:dyDescent="0.35">
      <c r="B8" s="2" t="s">
        <v>73</v>
      </c>
      <c r="C8" s="2" t="s">
        <v>95</v>
      </c>
      <c r="D8" s="4">
        <v>21000000</v>
      </c>
      <c r="E8" s="4">
        <v>16000000</v>
      </c>
      <c r="F8" s="2" t="str">
        <f t="shared" si="0"/>
        <v>Buruk</v>
      </c>
      <c r="G8" s="11" t="str">
        <f t="shared" si="1"/>
        <v>5000000</v>
      </c>
      <c r="H8" s="4">
        <f t="shared" si="2"/>
        <v>3700000</v>
      </c>
    </row>
    <row r="9" spans="2:8" x14ac:dyDescent="0.35">
      <c r="B9" s="2" t="s">
        <v>77</v>
      </c>
      <c r="C9" s="2" t="s">
        <v>96</v>
      </c>
      <c r="D9" s="4">
        <v>25000000</v>
      </c>
      <c r="E9" s="4">
        <v>36000000</v>
      </c>
      <c r="F9" s="2" t="str">
        <f t="shared" si="0"/>
        <v>Baik</v>
      </c>
      <c r="G9" s="11" t="str">
        <f t="shared" si="1"/>
        <v>4000000</v>
      </c>
      <c r="H9" s="4">
        <f t="shared" si="2"/>
        <v>9150000</v>
      </c>
    </row>
    <row r="10" spans="2:8" x14ac:dyDescent="0.35">
      <c r="B10" s="2" t="s">
        <v>81</v>
      </c>
      <c r="C10" s="2" t="s">
        <v>94</v>
      </c>
      <c r="D10" s="4">
        <v>13000000</v>
      </c>
      <c r="E10" s="4">
        <v>45000000</v>
      </c>
      <c r="F10" s="2" t="str">
        <f t="shared" si="0"/>
        <v>Buruk</v>
      </c>
      <c r="G10" s="11" t="str">
        <f t="shared" si="1"/>
        <v>4000000</v>
      </c>
      <c r="H10" s="4">
        <f t="shared" si="2"/>
        <v>8700000</v>
      </c>
    </row>
    <row r="11" spans="2:8" x14ac:dyDescent="0.35">
      <c r="B11" s="2" t="s">
        <v>82</v>
      </c>
      <c r="C11" s="2" t="s">
        <v>95</v>
      </c>
      <c r="D11" s="4">
        <v>24000000</v>
      </c>
      <c r="E11" s="4">
        <v>21000000</v>
      </c>
      <c r="F11" s="2" t="str">
        <f t="shared" si="0"/>
        <v>Baik</v>
      </c>
      <c r="G11" s="11" t="str">
        <f t="shared" si="1"/>
        <v>5000000</v>
      </c>
      <c r="H11" s="4">
        <f t="shared" si="2"/>
        <v>6750000</v>
      </c>
    </row>
    <row r="12" spans="2:8" x14ac:dyDescent="0.35">
      <c r="B12" s="2" t="s">
        <v>83</v>
      </c>
      <c r="C12" s="2" t="s">
        <v>96</v>
      </c>
      <c r="D12" s="4">
        <v>29000000</v>
      </c>
      <c r="E12" s="4">
        <v>45000000</v>
      </c>
      <c r="F12" s="2" t="str">
        <f t="shared" si="0"/>
        <v>Baik</v>
      </c>
      <c r="G12" s="11" t="str">
        <f t="shared" si="1"/>
        <v>4000000</v>
      </c>
      <c r="H12" s="4">
        <f t="shared" si="2"/>
        <v>11100000</v>
      </c>
    </row>
    <row r="14" spans="2:8" x14ac:dyDescent="0.35">
      <c r="B14" s="9" t="s">
        <v>50</v>
      </c>
      <c r="C14" s="9"/>
    </row>
    <row r="15" spans="2:8" x14ac:dyDescent="0.35">
      <c r="B15" t="s">
        <v>97</v>
      </c>
    </row>
    <row r="16" spans="2:8" x14ac:dyDescent="0.35">
      <c r="B16" t="s">
        <v>98</v>
      </c>
    </row>
    <row r="17" spans="2:2" x14ac:dyDescent="0.35">
      <c r="B1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Single</vt:lpstr>
      <vt:lpstr>IF Bertingkat</vt:lpstr>
      <vt:lpstr>IF dengan LEFT MID RIGHT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2023-03-05T03:35:45Z</dcterms:created>
  <dcterms:modified xsi:type="dcterms:W3CDTF">2023-03-05T16:47:18Z</dcterms:modified>
</cp:coreProperties>
</file>