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pivotTables/pivotTable40.xml" ContentType="application/vnd.openxmlformats-officedocument.spreadsheetml.pivotTable+xml"/>
  <Override PartName="/xl/pivotTables/pivotTable41.xml" ContentType="application/vnd.openxmlformats-officedocument.spreadsheetml.pivotTable+xml"/>
  <Override PartName="/xl/pivotTables/pivotTable42.xml" ContentType="application/vnd.openxmlformats-officedocument.spreadsheetml.pivotTable+xml"/>
  <Override PartName="/xl/pivotTables/pivotTable43.xml" ContentType="application/vnd.openxmlformats-officedocument.spreadsheetml.pivotTable+xml"/>
  <Override PartName="/xl/pivotTables/pivotTable44.xml" ContentType="application/vnd.openxmlformats-officedocument.spreadsheetml.pivotTable+xml"/>
  <Override PartName="/xl/pivotTables/pivotTable45.xml" ContentType="application/vnd.openxmlformats-officedocument.spreadsheetml.pivotTable+xml"/>
  <Override PartName="/xl/pivotTables/pivotTable46.xml" ContentType="application/vnd.openxmlformats-officedocument.spreadsheetml.pivotTable+xml"/>
  <Override PartName="/xl/pivotTables/pivotTable47.xml" ContentType="application/vnd.openxmlformats-officedocument.spreadsheetml.pivotTable+xml"/>
  <Override PartName="/xl/pivotTables/pivotTable48.xml" ContentType="application/vnd.openxmlformats-officedocument.spreadsheetml.pivotTable+xml"/>
  <Override PartName="/xl/pivotTables/pivotTable49.xml" ContentType="application/vnd.openxmlformats-officedocument.spreadsheetml.pivotTable+xml"/>
  <Override PartName="/xl/pivotTables/pivotTable50.xml" ContentType="application/vnd.openxmlformats-officedocument.spreadsheetml.pivotTable+xml"/>
  <Override PartName="/xl/pivotTables/pivotTable51.xml" ContentType="application/vnd.openxmlformats-officedocument.spreadsheetml.pivotTable+xml"/>
  <Override PartName="/xl/pivotTables/pivotTable52.xml" ContentType="application/vnd.openxmlformats-officedocument.spreadsheetml.pivotTable+xml"/>
  <Override PartName="/xl/pivotTables/pivotTable53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54.xml" ContentType="application/vnd.openxmlformats-officedocument.spreadsheetml.pivotTable+xml"/>
  <Override PartName="/xl/pivotTables/pivotTable55.xml" ContentType="application/vnd.openxmlformats-officedocument.spreadsheetml.pivotTable+xml"/>
  <Override PartName="/xl/pivotTables/pivotTable56.xml" ContentType="application/vnd.openxmlformats-officedocument.spreadsheetml.pivotTable+xml"/>
  <Override PartName="/xl/pivotTables/pivotTable57.xml" ContentType="application/vnd.openxmlformats-officedocument.spreadsheetml.pivotTable+xml"/>
  <Override PartName="/xl/pivotTables/pivotTable58.xml" ContentType="application/vnd.openxmlformats-officedocument.spreadsheetml.pivotTable+xml"/>
  <Override PartName="/xl/pivotTables/pivotTable59.xml" ContentType="application/vnd.openxmlformats-officedocument.spreadsheetml.pivotTab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pivotTables/pivotTable60.xml" ContentType="application/vnd.openxmlformats-officedocument.spreadsheetml.pivotTable+xml"/>
  <Override PartName="/xl/pivotTables/pivotTable61.xml" ContentType="application/vnd.openxmlformats-officedocument.spreadsheetml.pivotTable+xml"/>
  <Override PartName="/xl/pivotTables/pivotTable62.xml" ContentType="application/vnd.openxmlformats-officedocument.spreadsheetml.pivotTable+xml"/>
  <Override PartName="/xl/pivotTables/pivotTable63.xml" ContentType="application/vnd.openxmlformats-officedocument.spreadsheetml.pivotTable+xml"/>
  <Override PartName="/xl/pivotTables/pivotTable64.xml" ContentType="application/vnd.openxmlformats-officedocument.spreadsheetml.pivotTable+xml"/>
  <Override PartName="/xl/pivotTables/pivotTable65.xml" ContentType="application/vnd.openxmlformats-officedocument.spreadsheetml.pivotTable+xml"/>
  <Override PartName="/xl/pivotTables/pivotTable66.xml" ContentType="application/vnd.openxmlformats-officedocument.spreadsheetml.pivotTable+xml"/>
  <Override PartName="/xl/pivotTables/pivotTable67.xml" ContentType="application/vnd.openxmlformats-officedocument.spreadsheetml.pivotTable+xml"/>
  <Override PartName="/xl/pivotTables/pivotTable68.xml" ContentType="application/vnd.openxmlformats-officedocument.spreadsheetml.pivotTable+xml"/>
  <Override PartName="/xl/pivotTables/pivotTable69.xml" ContentType="application/vnd.openxmlformats-officedocument.spreadsheetml.pivotTable+xml"/>
  <Override PartName="/xl/pivotTables/pivotTable70.xml" ContentType="application/vnd.openxmlformats-officedocument.spreadsheetml.pivotTable+xml"/>
  <Override PartName="/xl/pivotTables/pivotTable71.xml" ContentType="application/vnd.openxmlformats-officedocument.spreadsheetml.pivotTable+xml"/>
  <Override PartName="/xl/pivotTables/pivotTable72.xml" ContentType="application/vnd.openxmlformats-officedocument.spreadsheetml.pivotTable+xml"/>
  <Override PartName="/xl/pivotTables/pivotTable73.xml" ContentType="application/vnd.openxmlformats-officedocument.spreadsheetml.pivotTable+xml"/>
  <Override PartName="/xl/pivotTables/pivotTable74.xml" ContentType="application/vnd.openxmlformats-officedocument.spreadsheetml.pivotTable+xml"/>
  <Override PartName="/xl/pivotTables/pivotTable75.xml" ContentType="application/vnd.openxmlformats-officedocument.spreadsheetml.pivotTable+xml"/>
  <Override PartName="/xl/pivotTables/pivotTable76.xml" ContentType="application/vnd.openxmlformats-officedocument.spreadsheetml.pivotTable+xml"/>
  <Override PartName="/xl/pivotTables/pivotTable77.xml" ContentType="application/vnd.openxmlformats-officedocument.spreadsheetml.pivotTable+xml"/>
  <Override PartName="/xl/pivotTables/pivotTable78.xml" ContentType="application/vnd.openxmlformats-officedocument.spreadsheetml.pivotTable+xml"/>
  <Override PartName="/xl/pivotTables/pivotTable79.xml" ContentType="application/vnd.openxmlformats-officedocument.spreadsheetml.pivotTab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4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5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6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7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8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29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0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1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80.xml" ContentType="application/vnd.openxmlformats-officedocument.spreadsheetml.pivotTable+xml"/>
  <Override PartName="/xl/pivotTables/pivotTable81.xml" ContentType="application/vnd.openxmlformats-officedocument.spreadsheetml.pivotTable+xml"/>
  <Override PartName="/xl/pivotTables/pivotTable82.xml" ContentType="application/vnd.openxmlformats-officedocument.spreadsheetml.pivotTable+xml"/>
  <Override PartName="/xl/pivotTables/pivotTable83.xml" ContentType="application/vnd.openxmlformats-officedocument.spreadsheetml.pivotTable+xml"/>
  <Override PartName="/xl/pivotTables/pivotTable84.xml" ContentType="application/vnd.openxmlformats-officedocument.spreadsheetml.pivotTable+xml"/>
  <Override PartName="/xl/pivotTables/pivotTable85.xml" ContentType="application/vnd.openxmlformats-officedocument.spreadsheetml.pivotTable+xml"/>
  <Override PartName="/xl/drawings/drawing8.xml" ContentType="application/vnd.openxmlformats-officedocument.drawing+xml"/>
  <Override PartName="/xl/charts/chart32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3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4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ocument\MTDC_CADS training\capstone\"/>
    </mc:Choice>
  </mc:AlternateContent>
  <xr:revisionPtr revIDLastSave="0" documentId="13_ncr:1_{8EFF5AB7-D4CC-4011-83CE-F12DF1A762DC}" xr6:coauthVersionLast="47" xr6:coauthVersionMax="47" xr10:uidLastSave="{00000000-0000-0000-0000-000000000000}"/>
  <bookViews>
    <workbookView xWindow="-120" yWindow="-120" windowWidth="29040" windowHeight="16440" firstSheet="1" activeTab="11" xr2:uid="{00000000-000D-0000-FFFF-FFFF00000000}"/>
  </bookViews>
  <sheets>
    <sheet name="Sheet1" sheetId="3" state="hidden" r:id="rId1"/>
    <sheet name="loan_data_set" sheetId="1" r:id="rId2"/>
    <sheet name="data_description" sheetId="2" r:id="rId3"/>
    <sheet name="old_factors" sheetId="5" state="hidden" r:id="rId4"/>
    <sheet name="statistic" sheetId="4" r:id="rId5"/>
    <sheet name="factor_option" sheetId="9" r:id="rId6"/>
    <sheet name="factor_story" sheetId="8" r:id="rId7"/>
    <sheet name="factors" sheetId="10" r:id="rId8"/>
    <sheet name="default_option" sheetId="12" r:id="rId9"/>
    <sheet name="default_story" sheetId="14" r:id="rId10"/>
    <sheet name="default" sheetId="13" r:id="rId11"/>
    <sheet name="workflow" sheetId="15" r:id="rId12"/>
  </sheets>
  <definedNames>
    <definedName name="_xlchart.v1.0" hidden="1">statistic!$A$1</definedName>
    <definedName name="_xlchart.v1.1" hidden="1">statistic!$A$2:$A$615</definedName>
  </definedNames>
  <calcPr calcId="191029"/>
  <pivotCaches>
    <pivotCache cacheId="0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0" l="1"/>
  <c r="E84" i="9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2" i="1"/>
  <c r="E104" i="9"/>
  <c r="E27" i="10"/>
  <c r="Q21" i="4" l="1"/>
  <c r="Q20" i="4"/>
  <c r="N21" i="4"/>
  <c r="N20" i="4"/>
  <c r="K21" i="4"/>
  <c r="K20" i="4"/>
  <c r="H21" i="4"/>
  <c r="H20" i="4"/>
  <c r="Q19" i="4"/>
  <c r="N19" i="4"/>
  <c r="K19" i="4"/>
  <c r="H19" i="4"/>
  <c r="Q18" i="4" l="1"/>
  <c r="Q17" i="4"/>
  <c r="N18" i="4"/>
  <c r="N17" i="4"/>
  <c r="K18" i="4"/>
  <c r="K17" i="4"/>
  <c r="H18" i="4"/>
  <c r="H17" i="4"/>
</calcChain>
</file>

<file path=xl/sharedStrings.xml><?xml version="1.0" encoding="utf-8"?>
<sst xmlns="http://schemas.openxmlformats.org/spreadsheetml/2006/main" count="6036" uniqueCount="766">
  <si>
    <t>Loan_ID</t>
  </si>
  <si>
    <t>Gender</t>
  </si>
  <si>
    <t>Married</t>
  </si>
  <si>
    <t>Dependents</t>
  </si>
  <si>
    <t>Education</t>
  </si>
  <si>
    <t>Self_Employed</t>
  </si>
  <si>
    <t>ApplicantIncome</t>
  </si>
  <si>
    <t>CoapplicantIncome</t>
  </si>
  <si>
    <t>LoanAmount</t>
  </si>
  <si>
    <t>Loan_Amount_Term</t>
  </si>
  <si>
    <t>Credit_History</t>
  </si>
  <si>
    <t>Property_Area</t>
  </si>
  <si>
    <t>Loan_Status</t>
  </si>
  <si>
    <t>LP001002</t>
  </si>
  <si>
    <t>Male</t>
  </si>
  <si>
    <t>No</t>
  </si>
  <si>
    <t>Graduate</t>
  </si>
  <si>
    <t>Urban</t>
  </si>
  <si>
    <t>Y</t>
  </si>
  <si>
    <t>LP001003</t>
  </si>
  <si>
    <t>Yes</t>
  </si>
  <si>
    <t>Rural</t>
  </si>
  <si>
    <t>N</t>
  </si>
  <si>
    <t>LP001005</t>
  </si>
  <si>
    <t>LP001006</t>
  </si>
  <si>
    <t>Not Graduate</t>
  </si>
  <si>
    <t>LP001008</t>
  </si>
  <si>
    <t>LP001011</t>
  </si>
  <si>
    <t>LP001013</t>
  </si>
  <si>
    <t>LP001014</t>
  </si>
  <si>
    <t>3+</t>
  </si>
  <si>
    <t>Semiurban</t>
  </si>
  <si>
    <t>LP001018</t>
  </si>
  <si>
    <t>LP001020</t>
  </si>
  <si>
    <t>LP001024</t>
  </si>
  <si>
    <t>LP001027</t>
  </si>
  <si>
    <t>LP001028</t>
  </si>
  <si>
    <t>LP001029</t>
  </si>
  <si>
    <t>LP001030</t>
  </si>
  <si>
    <t>LP001032</t>
  </si>
  <si>
    <t>LP001034</t>
  </si>
  <si>
    <t>LP001036</t>
  </si>
  <si>
    <t>Female</t>
  </si>
  <si>
    <t>LP001038</t>
  </si>
  <si>
    <t>LP001041</t>
  </si>
  <si>
    <t>LP001043</t>
  </si>
  <si>
    <t>LP001046</t>
  </si>
  <si>
    <t>LP001047</t>
  </si>
  <si>
    <t>LP001050</t>
  </si>
  <si>
    <t>LP001052</t>
  </si>
  <si>
    <t>LP001066</t>
  </si>
  <si>
    <t>LP001068</t>
  </si>
  <si>
    <t>LP001073</t>
  </si>
  <si>
    <t>LP001086</t>
  </si>
  <si>
    <t>LP001087</t>
  </si>
  <si>
    <t>LP001091</t>
  </si>
  <si>
    <t>LP001095</t>
  </si>
  <si>
    <t>LP001097</t>
  </si>
  <si>
    <t>LP001098</t>
  </si>
  <si>
    <t>LP001100</t>
  </si>
  <si>
    <t>LP001106</t>
  </si>
  <si>
    <t>LP001109</t>
  </si>
  <si>
    <t>LP001112</t>
  </si>
  <si>
    <t>LP001114</t>
  </si>
  <si>
    <t>LP001116</t>
  </si>
  <si>
    <t>LP001119</t>
  </si>
  <si>
    <t>LP001120</t>
  </si>
  <si>
    <t>LP001123</t>
  </si>
  <si>
    <t>LP001131</t>
  </si>
  <si>
    <t>LP001136</t>
  </si>
  <si>
    <t>LP001137</t>
  </si>
  <si>
    <t>LP001138</t>
  </si>
  <si>
    <t>LP001144</t>
  </si>
  <si>
    <t>LP001146</t>
  </si>
  <si>
    <t>LP001151</t>
  </si>
  <si>
    <t>LP001155</t>
  </si>
  <si>
    <t>LP001157</t>
  </si>
  <si>
    <t>LP001164</t>
  </si>
  <si>
    <t>LP001179</t>
  </si>
  <si>
    <t>LP001186</t>
  </si>
  <si>
    <t>LP001194</t>
  </si>
  <si>
    <t>LP001195</t>
  </si>
  <si>
    <t>LP001197</t>
  </si>
  <si>
    <t>LP001198</t>
  </si>
  <si>
    <t>LP001199</t>
  </si>
  <si>
    <t>LP001205</t>
  </si>
  <si>
    <t>LP001206</t>
  </si>
  <si>
    <t>LP001207</t>
  </si>
  <si>
    <t>LP001213</t>
  </si>
  <si>
    <t>LP001222</t>
  </si>
  <si>
    <t>LP001225</t>
  </si>
  <si>
    <t>LP001228</t>
  </si>
  <si>
    <t>LP001233</t>
  </si>
  <si>
    <t>LP001238</t>
  </si>
  <si>
    <t>LP001241</t>
  </si>
  <si>
    <t>LP001243</t>
  </si>
  <si>
    <t>LP001245</t>
  </si>
  <si>
    <t>LP001248</t>
  </si>
  <si>
    <t>LP001250</t>
  </si>
  <si>
    <t>LP001253</t>
  </si>
  <si>
    <t>LP001255</t>
  </si>
  <si>
    <t>LP001256</t>
  </si>
  <si>
    <t>LP001259</t>
  </si>
  <si>
    <t>LP001263</t>
  </si>
  <si>
    <t>LP001264</t>
  </si>
  <si>
    <t>LP001265</t>
  </si>
  <si>
    <t>LP001266</t>
  </si>
  <si>
    <t>LP001267</t>
  </si>
  <si>
    <t>LP001273</t>
  </si>
  <si>
    <t>LP001275</t>
  </si>
  <si>
    <t>LP001279</t>
  </si>
  <si>
    <t>LP001280</t>
  </si>
  <si>
    <t>LP001282</t>
  </si>
  <si>
    <t>LP001289</t>
  </si>
  <si>
    <t>LP001310</t>
  </si>
  <si>
    <t>LP001316</t>
  </si>
  <si>
    <t>LP001318</t>
  </si>
  <si>
    <t>LP001319</t>
  </si>
  <si>
    <t>LP001322</t>
  </si>
  <si>
    <t>LP001325</t>
  </si>
  <si>
    <t>LP001326</t>
  </si>
  <si>
    <t>LP001327</t>
  </si>
  <si>
    <t>LP001333</t>
  </si>
  <si>
    <t>LP001334</t>
  </si>
  <si>
    <t>LP001343</t>
  </si>
  <si>
    <t>LP001345</t>
  </si>
  <si>
    <t>LP001349</t>
  </si>
  <si>
    <t>LP001350</t>
  </si>
  <si>
    <t>LP001356</t>
  </si>
  <si>
    <t>LP001357</t>
  </si>
  <si>
    <t>LP001367</t>
  </si>
  <si>
    <t>LP001369</t>
  </si>
  <si>
    <t>LP001370</t>
  </si>
  <si>
    <t>LP001379</t>
  </si>
  <si>
    <t>LP001384</t>
  </si>
  <si>
    <t>LP001385</t>
  </si>
  <si>
    <t>LP001387</t>
  </si>
  <si>
    <t>LP001391</t>
  </si>
  <si>
    <t>LP001392</t>
  </si>
  <si>
    <t>LP001398</t>
  </si>
  <si>
    <t>LP001401</t>
  </si>
  <si>
    <t>LP001404</t>
  </si>
  <si>
    <t>LP001405</t>
  </si>
  <si>
    <t>LP001421</t>
  </si>
  <si>
    <t>LP001422</t>
  </si>
  <si>
    <t>LP001426</t>
  </si>
  <si>
    <t>LP001430</t>
  </si>
  <si>
    <t>LP001431</t>
  </si>
  <si>
    <t>LP001432</t>
  </si>
  <si>
    <t>LP001439</t>
  </si>
  <si>
    <t>LP001443</t>
  </si>
  <si>
    <t>LP001448</t>
  </si>
  <si>
    <t>LP001449</t>
  </si>
  <si>
    <t>LP001451</t>
  </si>
  <si>
    <t>LP001465</t>
  </si>
  <si>
    <t>LP001469</t>
  </si>
  <si>
    <t>LP001473</t>
  </si>
  <si>
    <t>LP001478</t>
  </si>
  <si>
    <t>LP001482</t>
  </si>
  <si>
    <t>LP001487</t>
  </si>
  <si>
    <t>LP001488</t>
  </si>
  <si>
    <t>LP001489</t>
  </si>
  <si>
    <t>LP001491</t>
  </si>
  <si>
    <t>LP001492</t>
  </si>
  <si>
    <t>LP001493</t>
  </si>
  <si>
    <t>LP001497</t>
  </si>
  <si>
    <t>LP001498</t>
  </si>
  <si>
    <t>LP001504</t>
  </si>
  <si>
    <t>LP001507</t>
  </si>
  <si>
    <t>LP001508</t>
  </si>
  <si>
    <t>LP001514</t>
  </si>
  <si>
    <t>LP001516</t>
  </si>
  <si>
    <t>LP001518</t>
  </si>
  <si>
    <t>LP001519</t>
  </si>
  <si>
    <t>LP001520</t>
  </si>
  <si>
    <t>LP001528</t>
  </si>
  <si>
    <t>LP001529</t>
  </si>
  <si>
    <t>LP001531</t>
  </si>
  <si>
    <t>LP001532</t>
  </si>
  <si>
    <t>LP001535</t>
  </si>
  <si>
    <t>LP001536</t>
  </si>
  <si>
    <t>LP001541</t>
  </si>
  <si>
    <t>LP001543</t>
  </si>
  <si>
    <t>LP001546</t>
  </si>
  <si>
    <t>LP001552</t>
  </si>
  <si>
    <t>LP001560</t>
  </si>
  <si>
    <t>LP001562</t>
  </si>
  <si>
    <t>LP001565</t>
  </si>
  <si>
    <t>LP001570</t>
  </si>
  <si>
    <t>LP001572</t>
  </si>
  <si>
    <t>LP001574</t>
  </si>
  <si>
    <t>LP001577</t>
  </si>
  <si>
    <t>LP001578</t>
  </si>
  <si>
    <t>LP001579</t>
  </si>
  <si>
    <t>LP001580</t>
  </si>
  <si>
    <t>LP001581</t>
  </si>
  <si>
    <t>LP001585</t>
  </si>
  <si>
    <t>LP001586</t>
  </si>
  <si>
    <t>LP001594</t>
  </si>
  <si>
    <t>LP001603</t>
  </si>
  <si>
    <t>LP001606</t>
  </si>
  <si>
    <t>LP001608</t>
  </si>
  <si>
    <t>LP001610</t>
  </si>
  <si>
    <t>LP001616</t>
  </si>
  <si>
    <t>LP001630</t>
  </si>
  <si>
    <t>LP001633</t>
  </si>
  <si>
    <t>LP001634</t>
  </si>
  <si>
    <t>LP001636</t>
  </si>
  <si>
    <t>LP001637</t>
  </si>
  <si>
    <t>LP001639</t>
  </si>
  <si>
    <t>LP001640</t>
  </si>
  <si>
    <t>LP001641</t>
  </si>
  <si>
    <t>LP001643</t>
  </si>
  <si>
    <t>LP001644</t>
  </si>
  <si>
    <t>LP001647</t>
  </si>
  <si>
    <t>LP001653</t>
  </si>
  <si>
    <t>LP001656</t>
  </si>
  <si>
    <t>LP001657</t>
  </si>
  <si>
    <t>LP001658</t>
  </si>
  <si>
    <t>LP001664</t>
  </si>
  <si>
    <t>LP001665</t>
  </si>
  <si>
    <t>LP001666</t>
  </si>
  <si>
    <t>LP001669</t>
  </si>
  <si>
    <t>LP001671</t>
  </si>
  <si>
    <t>LP001673</t>
  </si>
  <si>
    <t>LP001674</t>
  </si>
  <si>
    <t>LP001677</t>
  </si>
  <si>
    <t>LP001682</t>
  </si>
  <si>
    <t>LP001688</t>
  </si>
  <si>
    <t>LP001691</t>
  </si>
  <si>
    <t>LP001692</t>
  </si>
  <si>
    <t>LP001693</t>
  </si>
  <si>
    <t>LP001698</t>
  </si>
  <si>
    <t>LP001699</t>
  </si>
  <si>
    <t>LP001702</t>
  </si>
  <si>
    <t>LP001708</t>
  </si>
  <si>
    <t>LP001711</t>
  </si>
  <si>
    <t>LP001713</t>
  </si>
  <si>
    <t>LP001715</t>
  </si>
  <si>
    <t>LP001716</t>
  </si>
  <si>
    <t>LP001720</t>
  </si>
  <si>
    <t>LP001722</t>
  </si>
  <si>
    <t>LP001726</t>
  </si>
  <si>
    <t>LP001732</t>
  </si>
  <si>
    <t>LP001734</t>
  </si>
  <si>
    <t>LP001736</t>
  </si>
  <si>
    <t>LP001743</t>
  </si>
  <si>
    <t>LP001744</t>
  </si>
  <si>
    <t>LP001749</t>
  </si>
  <si>
    <t>LP001750</t>
  </si>
  <si>
    <t>LP001751</t>
  </si>
  <si>
    <t>LP001754</t>
  </si>
  <si>
    <t>LP001758</t>
  </si>
  <si>
    <t>LP001760</t>
  </si>
  <si>
    <t>LP001761</t>
  </si>
  <si>
    <t>LP001765</t>
  </si>
  <si>
    <t>LP001768</t>
  </si>
  <si>
    <t>LP001770</t>
  </si>
  <si>
    <t>LP001776</t>
  </si>
  <si>
    <t>LP001778</t>
  </si>
  <si>
    <t>LP001784</t>
  </si>
  <si>
    <t>LP001786</t>
  </si>
  <si>
    <t>LP001788</t>
  </si>
  <si>
    <t>LP001790</t>
  </si>
  <si>
    <t>LP001792</t>
  </si>
  <si>
    <t>LP001798</t>
  </si>
  <si>
    <t>LP001800</t>
  </si>
  <si>
    <t>LP001806</t>
  </si>
  <si>
    <t>LP001807</t>
  </si>
  <si>
    <t>LP001811</t>
  </si>
  <si>
    <t>LP001813</t>
  </si>
  <si>
    <t>LP001814</t>
  </si>
  <si>
    <t>LP001819</t>
  </si>
  <si>
    <t>LP001824</t>
  </si>
  <si>
    <t>LP001825</t>
  </si>
  <si>
    <t>LP001835</t>
  </si>
  <si>
    <t>LP001836</t>
  </si>
  <si>
    <t>LP001841</t>
  </si>
  <si>
    <t>LP001843</t>
  </si>
  <si>
    <t>LP001844</t>
  </si>
  <si>
    <t>LP001846</t>
  </si>
  <si>
    <t>LP001849</t>
  </si>
  <si>
    <t>LP001854</t>
  </si>
  <si>
    <t>LP001859</t>
  </si>
  <si>
    <t>LP001864</t>
  </si>
  <si>
    <t>LP001865</t>
  </si>
  <si>
    <t>LP001868</t>
  </si>
  <si>
    <t>LP001870</t>
  </si>
  <si>
    <t>LP001871</t>
  </si>
  <si>
    <t>LP001872</t>
  </si>
  <si>
    <t>LP001875</t>
  </si>
  <si>
    <t>LP001877</t>
  </si>
  <si>
    <t>LP001882</t>
  </si>
  <si>
    <t>LP001883</t>
  </si>
  <si>
    <t>LP001884</t>
  </si>
  <si>
    <t>LP001888</t>
  </si>
  <si>
    <t>LP001891</t>
  </si>
  <si>
    <t>LP001892</t>
  </si>
  <si>
    <t>LP001894</t>
  </si>
  <si>
    <t>LP001896</t>
  </si>
  <si>
    <t>LP001900</t>
  </si>
  <si>
    <t>LP001903</t>
  </si>
  <si>
    <t>LP001904</t>
  </si>
  <si>
    <t>LP001907</t>
  </si>
  <si>
    <t>LP001908</t>
  </si>
  <si>
    <t>LP001910</t>
  </si>
  <si>
    <t>LP001914</t>
  </si>
  <si>
    <t>LP001915</t>
  </si>
  <si>
    <t>LP001917</t>
  </si>
  <si>
    <t>LP001922</t>
  </si>
  <si>
    <t>LP001924</t>
  </si>
  <si>
    <t>LP001925</t>
  </si>
  <si>
    <t>LP001926</t>
  </si>
  <si>
    <t>LP001931</t>
  </si>
  <si>
    <t>LP001935</t>
  </si>
  <si>
    <t>LP001936</t>
  </si>
  <si>
    <t>LP001938</t>
  </si>
  <si>
    <t>LP001940</t>
  </si>
  <si>
    <t>LP001945</t>
  </si>
  <si>
    <t>LP001947</t>
  </si>
  <si>
    <t>LP001949</t>
  </si>
  <si>
    <t>LP001953</t>
  </si>
  <si>
    <t>LP001954</t>
  </si>
  <si>
    <t>LP001955</t>
  </si>
  <si>
    <t>LP001963</t>
  </si>
  <si>
    <t>LP001964</t>
  </si>
  <si>
    <t>LP001972</t>
  </si>
  <si>
    <t>LP001974</t>
  </si>
  <si>
    <t>LP001977</t>
  </si>
  <si>
    <t>LP001978</t>
  </si>
  <si>
    <t>LP001990</t>
  </si>
  <si>
    <t>LP001993</t>
  </si>
  <si>
    <t>LP001994</t>
  </si>
  <si>
    <t>LP001996</t>
  </si>
  <si>
    <t>LP001998</t>
  </si>
  <si>
    <t>LP002002</t>
  </si>
  <si>
    <t>LP002004</t>
  </si>
  <si>
    <t>LP002006</t>
  </si>
  <si>
    <t>LP002008</t>
  </si>
  <si>
    <t>LP002024</t>
  </si>
  <si>
    <t>LP002031</t>
  </si>
  <si>
    <t>LP002035</t>
  </si>
  <si>
    <t>LP002036</t>
  </si>
  <si>
    <t>LP002043</t>
  </si>
  <si>
    <t>LP002050</t>
  </si>
  <si>
    <t>LP002051</t>
  </si>
  <si>
    <t>LP002053</t>
  </si>
  <si>
    <t>LP002054</t>
  </si>
  <si>
    <t>LP002055</t>
  </si>
  <si>
    <t>LP002065</t>
  </si>
  <si>
    <t>LP002067</t>
  </si>
  <si>
    <t>LP002068</t>
  </si>
  <si>
    <t>LP002082</t>
  </si>
  <si>
    <t>LP002086</t>
  </si>
  <si>
    <t>LP002087</t>
  </si>
  <si>
    <t>LP002097</t>
  </si>
  <si>
    <t>LP002098</t>
  </si>
  <si>
    <t>LP002100</t>
  </si>
  <si>
    <t>LP002101</t>
  </si>
  <si>
    <t>LP002103</t>
  </si>
  <si>
    <t>LP002106</t>
  </si>
  <si>
    <t>LP002110</t>
  </si>
  <si>
    <t>LP002112</t>
  </si>
  <si>
    <t>LP002113</t>
  </si>
  <si>
    <t>LP002114</t>
  </si>
  <si>
    <t>LP002115</t>
  </si>
  <si>
    <t>LP002116</t>
  </si>
  <si>
    <t>LP002119</t>
  </si>
  <si>
    <t>LP002126</t>
  </si>
  <si>
    <t>LP002128</t>
  </si>
  <si>
    <t>LP002129</t>
  </si>
  <si>
    <t>LP002130</t>
  </si>
  <si>
    <t>LP002131</t>
  </si>
  <si>
    <t>LP002137</t>
  </si>
  <si>
    <t>LP002138</t>
  </si>
  <si>
    <t>LP002139</t>
  </si>
  <si>
    <t>LP002140</t>
  </si>
  <si>
    <t>LP002141</t>
  </si>
  <si>
    <t>LP002142</t>
  </si>
  <si>
    <t>LP002143</t>
  </si>
  <si>
    <t>LP002144</t>
  </si>
  <si>
    <t>LP002149</t>
  </si>
  <si>
    <t>LP002151</t>
  </si>
  <si>
    <t>LP002158</t>
  </si>
  <si>
    <t>LP002160</t>
  </si>
  <si>
    <t>LP002161</t>
  </si>
  <si>
    <t>LP002170</t>
  </si>
  <si>
    <t>LP002175</t>
  </si>
  <si>
    <t>LP002178</t>
  </si>
  <si>
    <t>LP002180</t>
  </si>
  <si>
    <t>LP002181</t>
  </si>
  <si>
    <t>LP002187</t>
  </si>
  <si>
    <t>LP002188</t>
  </si>
  <si>
    <t>LP002190</t>
  </si>
  <si>
    <t>LP002191</t>
  </si>
  <si>
    <t>LP002194</t>
  </si>
  <si>
    <t>LP002197</t>
  </si>
  <si>
    <t>LP002201</t>
  </si>
  <si>
    <t>LP002205</t>
  </si>
  <si>
    <t>LP002209</t>
  </si>
  <si>
    <t>LP002211</t>
  </si>
  <si>
    <t>LP002219</t>
  </si>
  <si>
    <t>LP002223</t>
  </si>
  <si>
    <t>LP002224</t>
  </si>
  <si>
    <t>LP002225</t>
  </si>
  <si>
    <t>LP002226</t>
  </si>
  <si>
    <t>LP002229</t>
  </si>
  <si>
    <t>LP002231</t>
  </si>
  <si>
    <t>LP002234</t>
  </si>
  <si>
    <t>LP002236</t>
  </si>
  <si>
    <t>LP002237</t>
  </si>
  <si>
    <t>LP002239</t>
  </si>
  <si>
    <t>LP002243</t>
  </si>
  <si>
    <t>LP002244</t>
  </si>
  <si>
    <t>LP002250</t>
  </si>
  <si>
    <t>LP002255</t>
  </si>
  <si>
    <t>LP002262</t>
  </si>
  <si>
    <t>LP002263</t>
  </si>
  <si>
    <t>LP002265</t>
  </si>
  <si>
    <t>LP002266</t>
  </si>
  <si>
    <t>LP002272</t>
  </si>
  <si>
    <t>LP002277</t>
  </si>
  <si>
    <t>LP002281</t>
  </si>
  <si>
    <t>LP002284</t>
  </si>
  <si>
    <t>LP002287</t>
  </si>
  <si>
    <t>LP002288</t>
  </si>
  <si>
    <t>LP002296</t>
  </si>
  <si>
    <t>LP002297</t>
  </si>
  <si>
    <t>LP002300</t>
  </si>
  <si>
    <t>LP002301</t>
  </si>
  <si>
    <t>LP002305</t>
  </si>
  <si>
    <t>LP002308</t>
  </si>
  <si>
    <t>LP002314</t>
  </si>
  <si>
    <t>LP002315</t>
  </si>
  <si>
    <t>LP002317</t>
  </si>
  <si>
    <t>LP002318</t>
  </si>
  <si>
    <t>LP002319</t>
  </si>
  <si>
    <t>LP002328</t>
  </si>
  <si>
    <t>LP002332</t>
  </si>
  <si>
    <t>LP002335</t>
  </si>
  <si>
    <t>LP002337</t>
  </si>
  <si>
    <t>LP002341</t>
  </si>
  <si>
    <t>LP002342</t>
  </si>
  <si>
    <t>LP002345</t>
  </si>
  <si>
    <t>LP002347</t>
  </si>
  <si>
    <t>LP002348</t>
  </si>
  <si>
    <t>LP002357</t>
  </si>
  <si>
    <t>LP002361</t>
  </si>
  <si>
    <t>LP002362</t>
  </si>
  <si>
    <t>LP002364</t>
  </si>
  <si>
    <t>LP002366</t>
  </si>
  <si>
    <t>LP002367</t>
  </si>
  <si>
    <t>LP002368</t>
  </si>
  <si>
    <t>LP002369</t>
  </si>
  <si>
    <t>LP002370</t>
  </si>
  <si>
    <t>LP002377</t>
  </si>
  <si>
    <t>LP002379</t>
  </si>
  <si>
    <t>LP002386</t>
  </si>
  <si>
    <t>LP002387</t>
  </si>
  <si>
    <t>LP002390</t>
  </si>
  <si>
    <t>LP002393</t>
  </si>
  <si>
    <t>LP002398</t>
  </si>
  <si>
    <t>LP002401</t>
  </si>
  <si>
    <t>LP002403</t>
  </si>
  <si>
    <t>LP002407</t>
  </si>
  <si>
    <t>LP002408</t>
  </si>
  <si>
    <t>LP002409</t>
  </si>
  <si>
    <t>LP002418</t>
  </si>
  <si>
    <t>LP002422</t>
  </si>
  <si>
    <t>LP002424</t>
  </si>
  <si>
    <t>LP002429</t>
  </si>
  <si>
    <t>LP002434</t>
  </si>
  <si>
    <t>LP002435</t>
  </si>
  <si>
    <t>LP002443</t>
  </si>
  <si>
    <t>LP002444</t>
  </si>
  <si>
    <t>LP002446</t>
  </si>
  <si>
    <t>LP002447</t>
  </si>
  <si>
    <t>LP002448</t>
  </si>
  <si>
    <t>LP002449</t>
  </si>
  <si>
    <t>LP002453</t>
  </si>
  <si>
    <t>LP002455</t>
  </si>
  <si>
    <t>LP002459</t>
  </si>
  <si>
    <t>LP002467</t>
  </si>
  <si>
    <t>LP002472</t>
  </si>
  <si>
    <t>LP002473</t>
  </si>
  <si>
    <t>LP002478</t>
  </si>
  <si>
    <t>LP002484</t>
  </si>
  <si>
    <t>LP002487</t>
  </si>
  <si>
    <t>LP002489</t>
  </si>
  <si>
    <t>LP002493</t>
  </si>
  <si>
    <t>LP002494</t>
  </si>
  <si>
    <t>LP002500</t>
  </si>
  <si>
    <t>LP002501</t>
  </si>
  <si>
    <t>LP002502</t>
  </si>
  <si>
    <t>LP002505</t>
  </si>
  <si>
    <t>LP002515</t>
  </si>
  <si>
    <t>LP002517</t>
  </si>
  <si>
    <t>LP002519</t>
  </si>
  <si>
    <t>LP002522</t>
  </si>
  <si>
    <t>LP002524</t>
  </si>
  <si>
    <t>LP002527</t>
  </si>
  <si>
    <t>LP002529</t>
  </si>
  <si>
    <t>LP002530</t>
  </si>
  <si>
    <t>LP002531</t>
  </si>
  <si>
    <t>LP002533</t>
  </si>
  <si>
    <t>LP002534</t>
  </si>
  <si>
    <t>LP002536</t>
  </si>
  <si>
    <t>LP002537</t>
  </si>
  <si>
    <t>LP002541</t>
  </si>
  <si>
    <t>LP002543</t>
  </si>
  <si>
    <t>LP002544</t>
  </si>
  <si>
    <t>LP002545</t>
  </si>
  <si>
    <t>LP002547</t>
  </si>
  <si>
    <t>LP002555</t>
  </si>
  <si>
    <t>LP002556</t>
  </si>
  <si>
    <t>LP002560</t>
  </si>
  <si>
    <t>LP002562</t>
  </si>
  <si>
    <t>LP002571</t>
  </si>
  <si>
    <t>LP002582</t>
  </si>
  <si>
    <t>LP002585</t>
  </si>
  <si>
    <t>LP002586</t>
  </si>
  <si>
    <t>LP002587</t>
  </si>
  <si>
    <t>LP002588</t>
  </si>
  <si>
    <t>LP002600</t>
  </si>
  <si>
    <t>LP002602</t>
  </si>
  <si>
    <t>LP002603</t>
  </si>
  <si>
    <t>LP002606</t>
  </si>
  <si>
    <t>LP002615</t>
  </si>
  <si>
    <t>LP002618</t>
  </si>
  <si>
    <t>LP002619</t>
  </si>
  <si>
    <t>LP002622</t>
  </si>
  <si>
    <t>LP002624</t>
  </si>
  <si>
    <t>LP002625</t>
  </si>
  <si>
    <t>LP002626</t>
  </si>
  <si>
    <t>LP002634</t>
  </si>
  <si>
    <t>LP002637</t>
  </si>
  <si>
    <t>LP002640</t>
  </si>
  <si>
    <t>LP002643</t>
  </si>
  <si>
    <t>LP002648</t>
  </si>
  <si>
    <t>LP002652</t>
  </si>
  <si>
    <t>LP002659</t>
  </si>
  <si>
    <t>LP002670</t>
  </si>
  <si>
    <t>LP002682</t>
  </si>
  <si>
    <t>LP002683</t>
  </si>
  <si>
    <t>LP002684</t>
  </si>
  <si>
    <t>LP002689</t>
  </si>
  <si>
    <t>LP002690</t>
  </si>
  <si>
    <t>LP002692</t>
  </si>
  <si>
    <t>LP002693</t>
  </si>
  <si>
    <t>LP002697</t>
  </si>
  <si>
    <t>LP002699</t>
  </si>
  <si>
    <t>LP002705</t>
  </si>
  <si>
    <t>LP002706</t>
  </si>
  <si>
    <t>LP002714</t>
  </si>
  <si>
    <t>LP002716</t>
  </si>
  <si>
    <t>LP002717</t>
  </si>
  <si>
    <t>LP002720</t>
  </si>
  <si>
    <t>LP002723</t>
  </si>
  <si>
    <t>LP002729</t>
  </si>
  <si>
    <t>LP002731</t>
  </si>
  <si>
    <t>LP002732</t>
  </si>
  <si>
    <t>LP002734</t>
  </si>
  <si>
    <t>LP002738</t>
  </si>
  <si>
    <t>LP002739</t>
  </si>
  <si>
    <t>LP002740</t>
  </si>
  <si>
    <t>LP002741</t>
  </si>
  <si>
    <t>LP002743</t>
  </si>
  <si>
    <t>LP002753</t>
  </si>
  <si>
    <t>LP002755</t>
  </si>
  <si>
    <t>LP002757</t>
  </si>
  <si>
    <t>LP002767</t>
  </si>
  <si>
    <t>LP002768</t>
  </si>
  <si>
    <t>LP002772</t>
  </si>
  <si>
    <t>LP002776</t>
  </si>
  <si>
    <t>LP002777</t>
  </si>
  <si>
    <t>LP002778</t>
  </si>
  <si>
    <t>LP002784</t>
  </si>
  <si>
    <t>LP002785</t>
  </si>
  <si>
    <t>LP002788</t>
  </si>
  <si>
    <t>LP002789</t>
  </si>
  <si>
    <t>LP002792</t>
  </si>
  <si>
    <t>LP002794</t>
  </si>
  <si>
    <t>LP002795</t>
  </si>
  <si>
    <t>LP002798</t>
  </si>
  <si>
    <t>LP002804</t>
  </si>
  <si>
    <t>LP002807</t>
  </si>
  <si>
    <t>LP002813</t>
  </si>
  <si>
    <t>LP002820</t>
  </si>
  <si>
    <t>LP002821</t>
  </si>
  <si>
    <t>LP002832</t>
  </si>
  <si>
    <t>LP002833</t>
  </si>
  <si>
    <t>LP002836</t>
  </si>
  <si>
    <t>LP002837</t>
  </si>
  <si>
    <t>LP002840</t>
  </si>
  <si>
    <t>LP002841</t>
  </si>
  <si>
    <t>LP002842</t>
  </si>
  <si>
    <t>LP002847</t>
  </si>
  <si>
    <t>LP002855</t>
  </si>
  <si>
    <t>LP002862</t>
  </si>
  <si>
    <t>LP002863</t>
  </si>
  <si>
    <t>LP002868</t>
  </si>
  <si>
    <t>LP002872</t>
  </si>
  <si>
    <t>LP002874</t>
  </si>
  <si>
    <t>LP002877</t>
  </si>
  <si>
    <t>LP002888</t>
  </si>
  <si>
    <t>LP002892</t>
  </si>
  <si>
    <t>LP002893</t>
  </si>
  <si>
    <t>LP002894</t>
  </si>
  <si>
    <t>LP002898</t>
  </si>
  <si>
    <t>LP002911</t>
  </si>
  <si>
    <t>LP002912</t>
  </si>
  <si>
    <t>LP002916</t>
  </si>
  <si>
    <t>LP002917</t>
  </si>
  <si>
    <t>LP002925</t>
  </si>
  <si>
    <t>LP002926</t>
  </si>
  <si>
    <t>LP002928</t>
  </si>
  <si>
    <t>LP002931</t>
  </si>
  <si>
    <t>LP002933</t>
  </si>
  <si>
    <t>LP002936</t>
  </si>
  <si>
    <t>LP002938</t>
  </si>
  <si>
    <t>LP002940</t>
  </si>
  <si>
    <t>LP002941</t>
  </si>
  <si>
    <t>LP002943</t>
  </si>
  <si>
    <t>LP002945</t>
  </si>
  <si>
    <t>LP002948</t>
  </si>
  <si>
    <t>LP002949</t>
  </si>
  <si>
    <t>LP002950</t>
  </si>
  <si>
    <t>LP002953</t>
  </si>
  <si>
    <t>LP002958</t>
  </si>
  <si>
    <t>LP002959</t>
  </si>
  <si>
    <t>LP002960</t>
  </si>
  <si>
    <t>LP002961</t>
  </si>
  <si>
    <t>LP002964</t>
  </si>
  <si>
    <t>LP002974</t>
  </si>
  <si>
    <t>LP002978</t>
  </si>
  <si>
    <t>LP002979</t>
  </si>
  <si>
    <t>LP002983</t>
  </si>
  <si>
    <t>LP002984</t>
  </si>
  <si>
    <t>LP002990</t>
  </si>
  <si>
    <t>Dataset Description:</t>
  </si>
  <si>
    <t>Variable</t>
  </si>
  <si>
    <t>Description</t>
  </si>
  <si>
    <t>Unique Loan ID</t>
  </si>
  <si>
    <t>Male/ Female</t>
  </si>
  <si>
    <t>Applicant married (Y/N)</t>
  </si>
  <si>
    <t>Number of dependents</t>
  </si>
  <si>
    <t>Applicant Education (Graduate/ Under Graduate)</t>
  </si>
  <si>
    <t>Self employed (Y/N)</t>
  </si>
  <si>
    <t>Applicant income</t>
  </si>
  <si>
    <t>Coapplicant income</t>
  </si>
  <si>
    <t>Loan amount in thousands</t>
  </si>
  <si>
    <t>Term of loan in months</t>
  </si>
  <si>
    <t>credit history meets guidelines</t>
  </si>
  <si>
    <t>Urban/ Semi Urban/ Rural</t>
  </si>
  <si>
    <t>Loan approved (Y/N)</t>
  </si>
  <si>
    <t>CombinedIncome</t>
  </si>
  <si>
    <t/>
  </si>
  <si>
    <t>Loan_Default</t>
  </si>
  <si>
    <t>Loan defaulted (Y/N)</t>
  </si>
  <si>
    <t>Row Labels</t>
  </si>
  <si>
    <t>(blank)</t>
  </si>
  <si>
    <t>Grand Total</t>
  </si>
  <si>
    <t>Count of Loan_Status</t>
  </si>
  <si>
    <t>Column Labels</t>
  </si>
  <si>
    <t>Income Range</t>
  </si>
  <si>
    <t>LoanAmount(K)</t>
  </si>
  <si>
    <t>(blank) Total</t>
  </si>
  <si>
    <t>Loan Status by Gender</t>
  </si>
  <si>
    <t>Loan Status by Marriage status</t>
  </si>
  <si>
    <t>Loan Status by No. of Dependent</t>
  </si>
  <si>
    <t>Loan Status by Education</t>
  </si>
  <si>
    <t>Loan Status by Employment</t>
  </si>
  <si>
    <t>Loan Status by loan term</t>
  </si>
  <si>
    <t>Loan Status by credit history</t>
  </si>
  <si>
    <t>Loan Status by property area</t>
  </si>
  <si>
    <t>Loan Status by loan default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</si>
  <si>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</si>
  <si>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</si>
  <si>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</si>
  <si>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</si>
  <si>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</si>
  <si>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</si>
  <si>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</si>
  <si>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</si>
  <si>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</si>
  <si>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</si>
  <si>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</si>
  <si>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</si>
  <si>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</si>
  <si>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Q1</t>
  </si>
  <si>
    <t>Q3</t>
  </si>
  <si>
    <t>q1</t>
  </si>
  <si>
    <t>q3</t>
  </si>
  <si>
    <t>iqr</t>
  </si>
  <si>
    <t>lower fence</t>
  </si>
  <si>
    <t>upper fence</t>
  </si>
  <si>
    <t>1 means there is credit history</t>
  </si>
  <si>
    <t>0 means no credit history</t>
  </si>
  <si>
    <t>Low Income</t>
  </si>
  <si>
    <t>Middle Income</t>
  </si>
  <si>
    <t>High Income</t>
  </si>
  <si>
    <t>(All)</t>
  </si>
  <si>
    <t>Loan Status by Applicant income</t>
  </si>
  <si>
    <t>Loan Status by Combined Income</t>
  </si>
  <si>
    <t>Income Group</t>
  </si>
  <si>
    <t>ApplicantIncome Group</t>
  </si>
  <si>
    <t>CoapplicantIncome Group</t>
  </si>
  <si>
    <t>CombinedIncome Group</t>
  </si>
  <si>
    <t>Female Total</t>
  </si>
  <si>
    <t>Male Total</t>
  </si>
  <si>
    <t>No Total</t>
  </si>
  <si>
    <t>Yes Total</t>
  </si>
  <si>
    <t>No Income</t>
  </si>
  <si>
    <t>Loan Status by CombineIncome Group</t>
  </si>
  <si>
    <t>loanAmount</t>
  </si>
  <si>
    <t>Loan Range Group</t>
  </si>
  <si>
    <t>Below 100k</t>
  </si>
  <si>
    <t>Loan Amount Group</t>
  </si>
  <si>
    <t>story</t>
  </si>
  <si>
    <t>comparison</t>
  </si>
  <si>
    <t>who</t>
  </si>
  <si>
    <t>what</t>
  </si>
  <si>
    <t>call-to-action</t>
  </si>
  <si>
    <t>how</t>
  </si>
  <si>
    <t>context</t>
  </si>
  <si>
    <t>Loan Status by Loan Amount</t>
  </si>
  <si>
    <t>big idea</t>
  </si>
  <si>
    <t>Loan Status by Credit history</t>
  </si>
  <si>
    <t>you need to have a credit history as 92.13% of loans applicants were rejected</t>
  </si>
  <si>
    <t>Loan Status by Self employed</t>
  </si>
  <si>
    <t>Loan Status by loan amount group</t>
  </si>
  <si>
    <t>101k-200k</t>
  </si>
  <si>
    <t>201k and above</t>
  </si>
  <si>
    <t>85% of applicant choose 30 years loan term</t>
  </si>
  <si>
    <t>urban because high cost of living</t>
  </si>
  <si>
    <t>Count of CombinedIncome Group</t>
  </si>
  <si>
    <t>of applicants are in the middle income group</t>
  </si>
  <si>
    <t>Count of Loan_Default</t>
  </si>
  <si>
    <t>insight</t>
  </si>
  <si>
    <t>presentation title</t>
  </si>
  <si>
    <t>hybrid title</t>
  </si>
  <si>
    <t>Credit history, loan term, and combined income are top 3 factors in loan application</t>
  </si>
  <si>
    <t>comparison of factors contributing to loan approval</t>
  </si>
  <si>
    <t>we found out that credit history, loan term, and combined income are the top 3 factors in loan application</t>
  </si>
  <si>
    <t>Convince them to prioritise these 3 factors when deciding loan approval. Focusing on these factor will give higher chance to get a loan</t>
  </si>
  <si>
    <t>We found out that credit history, loan term, and combined income are the top 3 factors in deciding a loan approval. please consider it.</t>
  </si>
  <si>
    <t>Credit history, loan term, and combined income are the top 3 factors in loan application (insight). It show a difference to Yes and No of Loan status compared to other factors. Please prioritize these factors when approving a loan application</t>
  </si>
  <si>
    <t>B40</t>
  </si>
  <si>
    <t>M40</t>
  </si>
  <si>
    <t>T20</t>
  </si>
  <si>
    <t>Need to do extra filtering on applicants' credit history</t>
  </si>
  <si>
    <t>comparison of factors contributing to loan default</t>
  </si>
  <si>
    <t>we found out that property area, credit history and self employed are the top 3 factors in loan default</t>
  </si>
  <si>
    <t xml:space="preserve">Convince them to prioritise these 3 factors </t>
  </si>
  <si>
    <t>we found out that property area, credit history and self employed are the top 3 factors in loan default. Please focus on it.</t>
  </si>
  <si>
    <t>Property area, credit history, and self employed are top 3 factors in loan default</t>
  </si>
  <si>
    <t>Workflow</t>
  </si>
  <si>
    <t>Group the loan amount into 3 categories, below 100K, 100K to 200K, and 200k and above</t>
  </si>
  <si>
    <t>Group the applicant income, coapplicant income and combine income into 3 categories B40, M40, T20</t>
  </si>
  <si>
    <t>Use pivot to find the factor for successful/unseccussful loan application</t>
  </si>
  <si>
    <t>Look for top 3 factors with highest percentage of success and failure.</t>
  </si>
  <si>
    <t>Use tableau to create the charts and dashboard</t>
  </si>
  <si>
    <t>Use pivot to find the factor for loan default</t>
  </si>
  <si>
    <t>Look for top 3 factors with highest percentage of loan default</t>
  </si>
  <si>
    <t>Make a PowerPoint containing all the dashboard</t>
  </si>
  <si>
    <t>Do descriptive statistic on numerical values such as applicant income, coapplicant income, combine income, loan amount and loan amount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</si>
</sst>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333333"/>
      <name val="Tableau Book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9" fillId="0" borderId="0" xfId="42"/>
    <xf numFmtId="0" fontId="18" fillId="0" borderId="0" xfId="0" applyFont="1"/>
    <xf numFmtId="0" fontId="0" fillId="0" borderId="0" xfId="0" quotePrefix="1"/>
    <xf numFmtId="16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10" xfId="0" applyBorder="1"/>
    <xf numFmtId="0" fontId="20" fillId="0" borderId="11" xfId="0" applyFont="1" applyBorder="1" applyAlignment="1">
      <alignment horizontal="centerContinuous"/>
    </xf>
    <xf numFmtId="0" fontId="0" fillId="34" borderId="0" xfId="0" applyFill="1"/>
    <xf numFmtId="1" fontId="0" fillId="0" borderId="0" xfId="0" applyNumberFormat="1"/>
    <xf numFmtId="0" fontId="16" fillId="0" borderId="0" xfId="0" applyFont="1"/>
    <xf numFmtId="9" fontId="0" fillId="0" borderId="0" xfId="43" applyFont="1"/>
    <xf numFmtId="0" fontId="22" fillId="0" borderId="0" xfId="0" applyFont="1"/>
    <xf numFmtId="0" fontId="0" fillId="0" borderId="0" xfId="0" applyAlignment="1">
      <alignment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0.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[EDP Capstone SC (1)_new.xlsx]Sheet1!PivotTable17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Sheet1!$M$3:$M$4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Sheet1!$J$5:$L$42</c:f>
              <c:multiLvlStrCache>
                <c:ptCount val="26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3+</c:v>
                  </c:pt>
                  <c:pt idx="4">
                    <c:v>(blank)</c:v>
                  </c:pt>
                  <c:pt idx="5">
                    <c:v>0</c:v>
                  </c:pt>
                  <c:pt idx="6">
                    <c:v>1</c:v>
                  </c:pt>
                  <c:pt idx="7">
                    <c:v>2</c:v>
                  </c:pt>
                  <c:pt idx="8">
                    <c:v>(blank)</c:v>
                  </c:pt>
                  <c:pt idx="9">
                    <c:v>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3+</c:v>
                  </c:pt>
                  <c:pt idx="13">
                    <c:v>(blank)</c:v>
                  </c:pt>
                  <c:pt idx="14">
                    <c:v>0</c:v>
                  </c:pt>
                  <c:pt idx="15">
                    <c:v>1</c:v>
                  </c:pt>
                  <c:pt idx="16">
                    <c:v>2</c:v>
                  </c:pt>
                  <c:pt idx="17">
                    <c:v>3+</c:v>
                  </c:pt>
                  <c:pt idx="18">
                    <c:v>(blank)</c:v>
                  </c:pt>
                  <c:pt idx="19">
                    <c:v>(blank)</c:v>
                  </c:pt>
                  <c:pt idx="20">
                    <c:v>0</c:v>
                  </c:pt>
                  <c:pt idx="21">
                    <c:v>3+</c:v>
                  </c:pt>
                  <c:pt idx="22">
                    <c:v>0</c:v>
                  </c:pt>
                  <c:pt idx="23">
                    <c:v>1</c:v>
                  </c:pt>
                  <c:pt idx="24">
                    <c:v>2</c:v>
                  </c:pt>
                  <c:pt idx="25">
                    <c:v>3+</c:v>
                  </c:pt>
                </c:lvl>
                <c:lvl>
                  <c:pt idx="0">
                    <c:v>No</c:v>
                  </c:pt>
                  <c:pt idx="5">
                    <c:v>Yes</c:v>
                  </c:pt>
                  <c:pt idx="8">
                    <c:v>(blank)</c:v>
                  </c:pt>
                  <c:pt idx="9">
                    <c:v>No</c:v>
                  </c:pt>
                  <c:pt idx="14">
                    <c:v>Yes</c:v>
                  </c:pt>
                  <c:pt idx="19">
                    <c:v>(blank)</c:v>
                  </c:pt>
                  <c:pt idx="20">
                    <c:v>No</c:v>
                  </c:pt>
                  <c:pt idx="22">
                    <c:v>Yes</c:v>
                  </c:pt>
                </c:lvl>
                <c:lvl>
                  <c:pt idx="0">
                    <c:v>Female</c:v>
                  </c:pt>
                  <c:pt idx="9">
                    <c:v>Male</c:v>
                  </c:pt>
                  <c:pt idx="20">
                    <c:v>(blank)</c:v>
                  </c:pt>
                </c:lvl>
              </c:multiLvlStrCache>
            </c:multiLvlStrRef>
          </c:cat>
          <c:val>
            <c:numRef>
              <c:f>Sheet1!$M$5:$M$42</c:f>
              <c:numCache>
                <c:formatCode>General</c:formatCode>
                <c:ptCount val="26"/>
                <c:pt idx="0">
                  <c:v>20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  <c:pt idx="9">
                  <c:v>40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38</c:v>
                </c:pt>
                <c:pt idx="15">
                  <c:v>25</c:v>
                </c:pt>
                <c:pt idx="16">
                  <c:v>19</c:v>
                </c:pt>
                <c:pt idx="17">
                  <c:v>15</c:v>
                </c:pt>
                <c:pt idx="18">
                  <c:v>4</c:v>
                </c:pt>
                <c:pt idx="20">
                  <c:v>1</c:v>
                </c:pt>
                <c:pt idx="22">
                  <c:v>2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A-4162-925A-914AF6D6D7BE}"/>
            </c:ext>
          </c:extLst>
        </c:ser>
        <c:ser>
          <c:idx val="1"/>
          <c:order val="1"/>
          <c:tx>
            <c:strRef>
              <c:f>Sheet1!$N$3:$N$4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Sheet1!$J$5:$L$42</c:f>
              <c:multiLvlStrCache>
                <c:ptCount val="26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3+</c:v>
                  </c:pt>
                  <c:pt idx="4">
                    <c:v>(blank)</c:v>
                  </c:pt>
                  <c:pt idx="5">
                    <c:v>0</c:v>
                  </c:pt>
                  <c:pt idx="6">
                    <c:v>1</c:v>
                  </c:pt>
                  <c:pt idx="7">
                    <c:v>2</c:v>
                  </c:pt>
                  <c:pt idx="8">
                    <c:v>(blank)</c:v>
                  </c:pt>
                  <c:pt idx="9">
                    <c:v>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3+</c:v>
                  </c:pt>
                  <c:pt idx="13">
                    <c:v>(blank)</c:v>
                  </c:pt>
                  <c:pt idx="14">
                    <c:v>0</c:v>
                  </c:pt>
                  <c:pt idx="15">
                    <c:v>1</c:v>
                  </c:pt>
                  <c:pt idx="16">
                    <c:v>2</c:v>
                  </c:pt>
                  <c:pt idx="17">
                    <c:v>3+</c:v>
                  </c:pt>
                  <c:pt idx="18">
                    <c:v>(blank)</c:v>
                  </c:pt>
                  <c:pt idx="19">
                    <c:v>(blank)</c:v>
                  </c:pt>
                  <c:pt idx="20">
                    <c:v>0</c:v>
                  </c:pt>
                  <c:pt idx="21">
                    <c:v>3+</c:v>
                  </c:pt>
                  <c:pt idx="22">
                    <c:v>0</c:v>
                  </c:pt>
                  <c:pt idx="23">
                    <c:v>1</c:v>
                  </c:pt>
                  <c:pt idx="24">
                    <c:v>2</c:v>
                  </c:pt>
                  <c:pt idx="25">
                    <c:v>3+</c:v>
                  </c:pt>
                </c:lvl>
                <c:lvl>
                  <c:pt idx="0">
                    <c:v>No</c:v>
                  </c:pt>
                  <c:pt idx="5">
                    <c:v>Yes</c:v>
                  </c:pt>
                  <c:pt idx="8">
                    <c:v>(blank)</c:v>
                  </c:pt>
                  <c:pt idx="9">
                    <c:v>No</c:v>
                  </c:pt>
                  <c:pt idx="14">
                    <c:v>Yes</c:v>
                  </c:pt>
                  <c:pt idx="19">
                    <c:v>(blank)</c:v>
                  </c:pt>
                  <c:pt idx="20">
                    <c:v>No</c:v>
                  </c:pt>
                  <c:pt idx="22">
                    <c:v>Yes</c:v>
                  </c:pt>
                </c:lvl>
                <c:lvl>
                  <c:pt idx="0">
                    <c:v>Female</c:v>
                  </c:pt>
                  <c:pt idx="9">
                    <c:v>Male</c:v>
                  </c:pt>
                  <c:pt idx="20">
                    <c:v>(blank)</c:v>
                  </c:pt>
                </c:lvl>
              </c:multiLvlStrCache>
            </c:multiLvlStrRef>
          </c:cat>
          <c:val>
            <c:numRef>
              <c:f>Sheet1!$N$5:$N$42</c:f>
              <c:numCache>
                <c:formatCode>General</c:formatCode>
                <c:ptCount val="26"/>
                <c:pt idx="0">
                  <c:v>40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14</c:v>
                </c:pt>
                <c:pt idx="6">
                  <c:v>5</c:v>
                </c:pt>
                <c:pt idx="7">
                  <c:v>4</c:v>
                </c:pt>
                <c:pt idx="8">
                  <c:v>1</c:v>
                </c:pt>
                <c:pt idx="9">
                  <c:v>69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111</c:v>
                </c:pt>
                <c:pt idx="15">
                  <c:v>47</c:v>
                </c:pt>
                <c:pt idx="16">
                  <c:v>67</c:v>
                </c:pt>
                <c:pt idx="17">
                  <c:v>27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A-4162-925A-914AF6D6D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2439855"/>
        <c:axId val="722440271"/>
      </c:barChart>
      <c:catAx>
        <c:axId val="72243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440271"/>
        <c:crosses val="autoZero"/>
        <c:auto val="1"/>
        <c:lblAlgn val="ctr"/>
        <c:lblOffset val="100"/>
        <c:noMultiLvlLbl val="0"/>
      </c:catAx>
      <c:valAx>
        <c:axId val="72244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43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[EDP Capstone SC (1)_new.xlsx]factor_option!PivotTable66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Married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factor_option!$H$12:$H$13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factor_option!$G$14:$G$16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factor_option!$H$14:$H$16</c:f>
              <c:numCache>
                <c:formatCode>0.00%</c:formatCode>
                <c:ptCount val="2"/>
                <c:pt idx="0">
                  <c:v>0.37089201877934275</c:v>
                </c:pt>
                <c:pt idx="1">
                  <c:v>0.28391959798994976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F-4805-BBC1-A050F71B5B62}"/>
            </c:ext>
          </c:extLst>
        </c:ser>
        <c:ser>
          <c:idx val="1"/>
          <c:order val="1"/>
          <c:tx>
            <c:strRef>
              <c:f>factor_option!$I$12:$I$13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factor_option!$G$14:$G$16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factor_option!$I$14:$I$16</c:f>
              <c:numCache>
                <c:formatCode>0.00%</c:formatCode>
                <c:ptCount val="2"/>
                <c:pt idx="0">
                  <c:v>0.62910798122065725</c:v>
                </c:pt>
                <c:pt idx="1">
                  <c:v>0.7160804020100503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1F-4805-BBC1-A050F71B5B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6047887"/>
        <c:axId val="1056054543"/>
      </c:barChart>
      <c:catAx>
        <c:axId val="105604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054543"/>
        <c:crosses val="autoZero"/>
        <c:auto val="1"/>
        <c:lblAlgn val="ctr"/>
        <c:lblOffset val="100"/>
        <c:noMultiLvlLbl val="0"/>
      </c:catAx>
      <c:valAx>
        <c:axId val="105605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04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[EDP Capstone SC (1)_new.xlsx]factor_option!PivotTable68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dependent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factor_option!$H$24:$H$25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factor_option!$G$26:$G$30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3+</c:v>
                </c:pt>
              </c:strCache>
            </c:strRef>
          </c:cat>
          <c:val>
            <c:numRef>
              <c:f>factor_option!$H$26:$H$30</c:f>
              <c:numCache>
                <c:formatCode>0.00%</c:formatCode>
                <c:ptCount val="4"/>
                <c:pt idx="0">
                  <c:v>0.31014492753623191</c:v>
                </c:pt>
                <c:pt idx="1">
                  <c:v>0.35294117647058826</c:v>
                </c:pt>
                <c:pt idx="2">
                  <c:v>0.24752475247524752</c:v>
                </c:pt>
                <c:pt idx="3">
                  <c:v>0.35294117647058826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6-42F9-BE99-4159AC6BB763}"/>
            </c:ext>
          </c:extLst>
        </c:ser>
        <c:ser>
          <c:idx val="1"/>
          <c:order val="1"/>
          <c:tx>
            <c:strRef>
              <c:f>factor_option!$I$24:$I$25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factor_option!$G$26:$G$30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3+</c:v>
                </c:pt>
              </c:strCache>
            </c:strRef>
          </c:cat>
          <c:val>
            <c:numRef>
              <c:f>factor_option!$I$26:$I$30</c:f>
              <c:numCache>
                <c:formatCode>0.00%</c:formatCode>
                <c:ptCount val="4"/>
                <c:pt idx="0">
                  <c:v>0.68985507246376809</c:v>
                </c:pt>
                <c:pt idx="1">
                  <c:v>0.6470588235294118</c:v>
                </c:pt>
                <c:pt idx="2">
                  <c:v>0.75247524752475248</c:v>
                </c:pt>
                <c:pt idx="3">
                  <c:v>0.6470588235294118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26-42F9-BE99-4159AC6BB7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6048303"/>
        <c:axId val="1056041231"/>
      </c:barChart>
      <c:catAx>
        <c:axId val="105604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041231"/>
        <c:crosses val="autoZero"/>
        <c:auto val="1"/>
        <c:lblAlgn val="ctr"/>
        <c:lblOffset val="100"/>
        <c:noMultiLvlLbl val="0"/>
      </c:catAx>
      <c:valAx>
        <c:axId val="105604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04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[EDP Capstone SC (1)_new.xlsx]factor_option!PivotTable70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factor_option!$H$38:$H$39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factor_option!$G$40:$G$42</c:f>
              <c:strCache>
                <c:ptCount val="2"/>
                <c:pt idx="0">
                  <c:v>Graduate</c:v>
                </c:pt>
                <c:pt idx="1">
                  <c:v>Not Graduate</c:v>
                </c:pt>
              </c:strCache>
            </c:strRef>
          </c:cat>
          <c:val>
            <c:numRef>
              <c:f>factor_option!$H$40:$H$42</c:f>
              <c:numCache>
                <c:formatCode>0.00%</c:formatCode>
                <c:ptCount val="2"/>
                <c:pt idx="0">
                  <c:v>0.29166666666666669</c:v>
                </c:pt>
                <c:pt idx="1">
                  <c:v>0.38805970149253732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3-4226-BABD-100BDC9970F8}"/>
            </c:ext>
          </c:extLst>
        </c:ser>
        <c:ser>
          <c:idx val="1"/>
          <c:order val="1"/>
          <c:tx>
            <c:strRef>
              <c:f>factor_option!$I$38:$I$39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factor_option!$G$40:$G$42</c:f>
              <c:strCache>
                <c:ptCount val="2"/>
                <c:pt idx="0">
                  <c:v>Graduate</c:v>
                </c:pt>
                <c:pt idx="1">
                  <c:v>Not Graduate</c:v>
                </c:pt>
              </c:strCache>
            </c:strRef>
          </c:cat>
          <c:val>
            <c:numRef>
              <c:f>factor_option!$I$40:$I$42</c:f>
              <c:numCache>
                <c:formatCode>0.00%</c:formatCode>
                <c:ptCount val="2"/>
                <c:pt idx="0">
                  <c:v>0.70833333333333337</c:v>
                </c:pt>
                <c:pt idx="1">
                  <c:v>0.61194029850746268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93-4226-BABD-100BDC9970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0490735"/>
        <c:axId val="530491151"/>
      </c:barChart>
      <c:catAx>
        <c:axId val="53049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91151"/>
        <c:crosses val="autoZero"/>
        <c:auto val="1"/>
        <c:lblAlgn val="ctr"/>
        <c:lblOffset val="100"/>
        <c:noMultiLvlLbl val="0"/>
      </c:catAx>
      <c:valAx>
        <c:axId val="53049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9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[EDP Capstone SC (1)_new.xlsx]factor_option!PivotTable72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self-employed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factor_option!$H$50:$H$51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factor_option!$G$52:$G$54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factor_option!$H$52:$H$54</c:f>
              <c:numCache>
                <c:formatCode>0.00%</c:formatCode>
                <c:ptCount val="2"/>
                <c:pt idx="0">
                  <c:v>0.314</c:v>
                </c:pt>
                <c:pt idx="1">
                  <c:v>0.31707317073170732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E-4FBB-BBB3-9DED0CCCF4B0}"/>
            </c:ext>
          </c:extLst>
        </c:ser>
        <c:ser>
          <c:idx val="1"/>
          <c:order val="1"/>
          <c:tx>
            <c:strRef>
              <c:f>factor_option!$I$50:$I$51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factor_option!$G$52:$G$54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factor_option!$I$52:$I$54</c:f>
              <c:numCache>
                <c:formatCode>0.00%</c:formatCode>
                <c:ptCount val="2"/>
                <c:pt idx="0">
                  <c:v>0.68600000000000005</c:v>
                </c:pt>
                <c:pt idx="1">
                  <c:v>0.68292682926829273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FE-4FBB-BBB3-9DED0CCCF4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2336783"/>
        <c:axId val="542338863"/>
      </c:barChart>
      <c:catAx>
        <c:axId val="54233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38863"/>
        <c:crosses val="autoZero"/>
        <c:auto val="1"/>
        <c:lblAlgn val="ctr"/>
        <c:lblOffset val="100"/>
        <c:noMultiLvlLbl val="0"/>
      </c:catAx>
      <c:valAx>
        <c:axId val="54233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3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[EDP Capstone SC (1)_new.xlsx]factor_option!PivotTable74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 income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factor_option!$H$63:$H$64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factor_option!$G$65:$G$68</c:f>
              <c:strCache>
                <c:ptCount val="3"/>
                <c:pt idx="0">
                  <c:v>M40</c:v>
                </c:pt>
                <c:pt idx="1">
                  <c:v>B40</c:v>
                </c:pt>
                <c:pt idx="2">
                  <c:v>T20</c:v>
                </c:pt>
              </c:strCache>
            </c:strRef>
          </c:cat>
          <c:val>
            <c:numRef>
              <c:f>factor_option!$H$65:$H$68</c:f>
              <c:numCache>
                <c:formatCode>0.00%</c:formatCode>
                <c:ptCount val="3"/>
                <c:pt idx="0">
                  <c:v>0.29292929292929293</c:v>
                </c:pt>
                <c:pt idx="1">
                  <c:v>0.32258064516129031</c:v>
                </c:pt>
                <c:pt idx="2">
                  <c:v>0.36231884057971014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C-4DD2-976A-F448C3E0852C}"/>
            </c:ext>
          </c:extLst>
        </c:ser>
        <c:ser>
          <c:idx val="1"/>
          <c:order val="1"/>
          <c:tx>
            <c:strRef>
              <c:f>factor_option!$I$63:$I$64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factor_option!$G$65:$G$68</c:f>
              <c:strCache>
                <c:ptCount val="3"/>
                <c:pt idx="0">
                  <c:v>M40</c:v>
                </c:pt>
                <c:pt idx="1">
                  <c:v>B40</c:v>
                </c:pt>
                <c:pt idx="2">
                  <c:v>T20</c:v>
                </c:pt>
              </c:strCache>
            </c:strRef>
          </c:cat>
          <c:val>
            <c:numRef>
              <c:f>factor_option!$I$65:$I$68</c:f>
              <c:numCache>
                <c:formatCode>0.00%</c:formatCode>
                <c:ptCount val="3"/>
                <c:pt idx="0">
                  <c:v>0.70707070707070707</c:v>
                </c:pt>
                <c:pt idx="1">
                  <c:v>0.67741935483870963</c:v>
                </c:pt>
                <c:pt idx="2">
                  <c:v>0.6376811594202898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5C-4DD2-976A-F448C3E085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7308959"/>
        <c:axId val="1387310207"/>
      </c:barChart>
      <c:catAx>
        <c:axId val="138730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10207"/>
        <c:crosses val="autoZero"/>
        <c:auto val="1"/>
        <c:lblAlgn val="ctr"/>
        <c:lblOffset val="100"/>
        <c:noMultiLvlLbl val="0"/>
      </c:catAx>
      <c:valAx>
        <c:axId val="138731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0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[EDP Capstone SC (1)_new.xlsx]factor_option!PivotTable76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loan amount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factor_option!$H$76:$H$77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factor_option!$G$78:$G$81</c:f>
              <c:strCache>
                <c:ptCount val="3"/>
                <c:pt idx="0">
                  <c:v>Below 100k</c:v>
                </c:pt>
                <c:pt idx="1">
                  <c:v>101k-200k</c:v>
                </c:pt>
                <c:pt idx="2">
                  <c:v>201k and above</c:v>
                </c:pt>
              </c:strCache>
            </c:strRef>
          </c:cat>
          <c:val>
            <c:numRef>
              <c:f>factor_option!$H$78:$H$81</c:f>
              <c:numCache>
                <c:formatCode>0.00%</c:formatCode>
                <c:ptCount val="3"/>
                <c:pt idx="0">
                  <c:v>0.32954545454545453</c:v>
                </c:pt>
                <c:pt idx="1">
                  <c:v>0.28770949720670391</c:v>
                </c:pt>
                <c:pt idx="2">
                  <c:v>0.38750000000000001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7-4A79-A5F5-102EEC3AB3DF}"/>
            </c:ext>
          </c:extLst>
        </c:ser>
        <c:ser>
          <c:idx val="1"/>
          <c:order val="1"/>
          <c:tx>
            <c:strRef>
              <c:f>factor_option!$I$76:$I$77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factor_option!$G$78:$G$81</c:f>
              <c:strCache>
                <c:ptCount val="3"/>
                <c:pt idx="0">
                  <c:v>Below 100k</c:v>
                </c:pt>
                <c:pt idx="1">
                  <c:v>101k-200k</c:v>
                </c:pt>
                <c:pt idx="2">
                  <c:v>201k and above</c:v>
                </c:pt>
              </c:strCache>
            </c:strRef>
          </c:cat>
          <c:val>
            <c:numRef>
              <c:f>factor_option!$I$78:$I$81</c:f>
              <c:numCache>
                <c:formatCode>0.00%</c:formatCode>
                <c:ptCount val="3"/>
                <c:pt idx="0">
                  <c:v>0.67045454545454541</c:v>
                </c:pt>
                <c:pt idx="1">
                  <c:v>0.71229050279329609</c:v>
                </c:pt>
                <c:pt idx="2">
                  <c:v>0.61250000000000004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57-4A79-A5F5-102EEC3AB3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4745583"/>
        <c:axId val="444756815"/>
      </c:barChart>
      <c:catAx>
        <c:axId val="44474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56815"/>
        <c:crosses val="autoZero"/>
        <c:auto val="1"/>
        <c:lblAlgn val="ctr"/>
        <c:lblOffset val="100"/>
        <c:noMultiLvlLbl val="0"/>
      </c:catAx>
      <c:valAx>
        <c:axId val="44475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4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[EDP Capstone SC (1)_new.xlsx]factor_option!PivotTable78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loan term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factor_option!$H$90:$H$91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factor_option!$G$92:$G$102</c:f>
              <c:strCache>
                <c:ptCount val="10"/>
                <c:pt idx="0">
                  <c:v>12</c:v>
                </c:pt>
                <c:pt idx="1">
                  <c:v>36</c:v>
                </c:pt>
                <c:pt idx="2">
                  <c:v>60</c:v>
                </c:pt>
                <c:pt idx="3">
                  <c:v>84</c:v>
                </c:pt>
                <c:pt idx="4">
                  <c:v>120</c:v>
                </c:pt>
                <c:pt idx="5">
                  <c:v>180</c:v>
                </c:pt>
                <c:pt idx="6">
                  <c:v>240</c:v>
                </c:pt>
                <c:pt idx="7">
                  <c:v>300</c:v>
                </c:pt>
                <c:pt idx="8">
                  <c:v>360</c:v>
                </c:pt>
                <c:pt idx="9">
                  <c:v>480</c:v>
                </c:pt>
              </c:strCache>
            </c:strRef>
          </c:cat>
          <c:val>
            <c:numRef>
              <c:f>factor_option!$H$92:$H$102</c:f>
              <c:numCache>
                <c:formatCode>0.00%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0.25</c:v>
                </c:pt>
                <c:pt idx="4">
                  <c:v>0</c:v>
                </c:pt>
                <c:pt idx="5">
                  <c:v>0.34090909090909088</c:v>
                </c:pt>
                <c:pt idx="6">
                  <c:v>0.25</c:v>
                </c:pt>
                <c:pt idx="7">
                  <c:v>0.38461538461538464</c:v>
                </c:pt>
                <c:pt idx="8">
                  <c:v>0.298828125</c:v>
                </c:pt>
                <c:pt idx="9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4F-4CD2-A03E-D4DA3D163DE7}"/>
            </c:ext>
          </c:extLst>
        </c:ser>
        <c:ser>
          <c:idx val="1"/>
          <c:order val="1"/>
          <c:tx>
            <c:strRef>
              <c:f>factor_option!$I$90:$I$91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factor_option!$G$92:$G$102</c:f>
              <c:strCache>
                <c:ptCount val="10"/>
                <c:pt idx="0">
                  <c:v>12</c:v>
                </c:pt>
                <c:pt idx="1">
                  <c:v>36</c:v>
                </c:pt>
                <c:pt idx="2">
                  <c:v>60</c:v>
                </c:pt>
                <c:pt idx="3">
                  <c:v>84</c:v>
                </c:pt>
                <c:pt idx="4">
                  <c:v>120</c:v>
                </c:pt>
                <c:pt idx="5">
                  <c:v>180</c:v>
                </c:pt>
                <c:pt idx="6">
                  <c:v>240</c:v>
                </c:pt>
                <c:pt idx="7">
                  <c:v>300</c:v>
                </c:pt>
                <c:pt idx="8">
                  <c:v>360</c:v>
                </c:pt>
                <c:pt idx="9">
                  <c:v>480</c:v>
                </c:pt>
              </c:strCache>
            </c:strRef>
          </c:cat>
          <c:val>
            <c:numRef>
              <c:f>factor_option!$I$92:$I$102</c:f>
              <c:numCache>
                <c:formatCode>0.00%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0.75</c:v>
                </c:pt>
                <c:pt idx="4">
                  <c:v>1</c:v>
                </c:pt>
                <c:pt idx="5">
                  <c:v>0.65909090909090906</c:v>
                </c:pt>
                <c:pt idx="6">
                  <c:v>0.75</c:v>
                </c:pt>
                <c:pt idx="7">
                  <c:v>0.61538461538461542</c:v>
                </c:pt>
                <c:pt idx="8">
                  <c:v>0.701171875</c:v>
                </c:pt>
                <c:pt idx="9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4F-4CD2-A03E-D4DA3D163D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380102783"/>
        <c:axId val="1380102367"/>
      </c:barChart>
      <c:catAx>
        <c:axId val="1380102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102367"/>
        <c:crosses val="autoZero"/>
        <c:auto val="1"/>
        <c:lblAlgn val="ctr"/>
        <c:lblOffset val="100"/>
        <c:noMultiLvlLbl val="0"/>
      </c:catAx>
      <c:valAx>
        <c:axId val="138010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10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[EDP Capstone SC (1)_new.xlsx]factor_option!PivotTable80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history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factor_option!$H$111:$H$112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factor_option!$G$113:$G$115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factor_option!$H$113:$H$115</c:f>
              <c:numCache>
                <c:formatCode>0.00%</c:formatCode>
                <c:ptCount val="2"/>
                <c:pt idx="0">
                  <c:v>0.9213483146067416</c:v>
                </c:pt>
                <c:pt idx="1">
                  <c:v>0.20421052631578948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A-49C1-A0AE-B2CCE7A1FB3B}"/>
            </c:ext>
          </c:extLst>
        </c:ser>
        <c:ser>
          <c:idx val="1"/>
          <c:order val="1"/>
          <c:tx>
            <c:strRef>
              <c:f>factor_option!$I$111:$I$112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factor_option!$G$113:$G$115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factor_option!$I$113:$I$115</c:f>
              <c:numCache>
                <c:formatCode>0.00%</c:formatCode>
                <c:ptCount val="2"/>
                <c:pt idx="0">
                  <c:v>7.8651685393258425E-2</c:v>
                </c:pt>
                <c:pt idx="1">
                  <c:v>0.79578947368421049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0A-49C1-A0AE-B2CCE7A1FB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4758479"/>
        <c:axId val="444758895"/>
      </c:barChart>
      <c:catAx>
        <c:axId val="44475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58895"/>
        <c:crosses val="autoZero"/>
        <c:auto val="1"/>
        <c:lblAlgn val="ctr"/>
        <c:lblOffset val="100"/>
        <c:noMultiLvlLbl val="0"/>
      </c:catAx>
      <c:valAx>
        <c:axId val="44475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5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[EDP Capstone SC (1)_new.xlsx]factor_option!PivotTable82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propety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factor_option!$H$123:$H$124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factor_option!$G$125:$G$128</c:f>
              <c:strCache>
                <c:ptCount val="3"/>
                <c:pt idx="0">
                  <c:v>Rural</c:v>
                </c:pt>
                <c:pt idx="1">
                  <c:v>Semiurban</c:v>
                </c:pt>
                <c:pt idx="2">
                  <c:v>Urban</c:v>
                </c:pt>
              </c:strCache>
            </c:strRef>
          </c:cat>
          <c:val>
            <c:numRef>
              <c:f>factor_option!$H$125:$H$128</c:f>
              <c:numCache>
                <c:formatCode>0.00%</c:formatCode>
                <c:ptCount val="3"/>
                <c:pt idx="0">
                  <c:v>0.38547486033519551</c:v>
                </c:pt>
                <c:pt idx="1">
                  <c:v>0.23175965665236051</c:v>
                </c:pt>
                <c:pt idx="2">
                  <c:v>0.34158415841584161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0-443E-AE4C-4BA13B5903C5}"/>
            </c:ext>
          </c:extLst>
        </c:ser>
        <c:ser>
          <c:idx val="1"/>
          <c:order val="1"/>
          <c:tx>
            <c:strRef>
              <c:f>factor_option!$I$123:$I$124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factor_option!$G$125:$G$128</c:f>
              <c:strCache>
                <c:ptCount val="3"/>
                <c:pt idx="0">
                  <c:v>Rural</c:v>
                </c:pt>
                <c:pt idx="1">
                  <c:v>Semiurban</c:v>
                </c:pt>
                <c:pt idx="2">
                  <c:v>Urban</c:v>
                </c:pt>
              </c:strCache>
            </c:strRef>
          </c:cat>
          <c:val>
            <c:numRef>
              <c:f>factor_option!$I$125:$I$128</c:f>
              <c:numCache>
                <c:formatCode>0.00%</c:formatCode>
                <c:ptCount val="3"/>
                <c:pt idx="0">
                  <c:v>0.61452513966480449</c:v>
                </c:pt>
                <c:pt idx="1">
                  <c:v>0.76824034334763946</c:v>
                </c:pt>
                <c:pt idx="2">
                  <c:v>0.65841584158415845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0-443E-AE4C-4BA13B5903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5180735"/>
        <c:axId val="695181151"/>
      </c:barChart>
      <c:catAx>
        <c:axId val="69518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81151"/>
        <c:crosses val="autoZero"/>
        <c:auto val="1"/>
        <c:lblAlgn val="ctr"/>
        <c:lblOffset val="100"/>
        <c:noMultiLvlLbl val="0"/>
      </c:catAx>
      <c:valAx>
        <c:axId val="69518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8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[EDP Capstone SC (1)_new.xlsx]factors!PivotTable74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 income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factors!$H$2:$H$3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factors!$G$4:$G$7</c:f>
              <c:strCache>
                <c:ptCount val="3"/>
                <c:pt idx="0">
                  <c:v>M40</c:v>
                </c:pt>
                <c:pt idx="1">
                  <c:v>B40</c:v>
                </c:pt>
                <c:pt idx="2">
                  <c:v>T20</c:v>
                </c:pt>
              </c:strCache>
            </c:strRef>
          </c:cat>
          <c:val>
            <c:numRef>
              <c:f>factors!$H$4:$H$7</c:f>
              <c:numCache>
                <c:formatCode>0.00%</c:formatCode>
                <c:ptCount val="3"/>
                <c:pt idx="0">
                  <c:v>0.29292929292929293</c:v>
                </c:pt>
                <c:pt idx="1">
                  <c:v>0.32258064516129031</c:v>
                </c:pt>
                <c:pt idx="2">
                  <c:v>0.36231884057971014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8-4C66-AA2D-745D6EEA6361}"/>
            </c:ext>
          </c:extLst>
        </c:ser>
        <c:ser>
          <c:idx val="1"/>
          <c:order val="1"/>
          <c:tx>
            <c:strRef>
              <c:f>factors!$I$2:$I$3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factors!$G$4:$G$7</c:f>
              <c:strCache>
                <c:ptCount val="3"/>
                <c:pt idx="0">
                  <c:v>M40</c:v>
                </c:pt>
                <c:pt idx="1">
                  <c:v>B40</c:v>
                </c:pt>
                <c:pt idx="2">
                  <c:v>T20</c:v>
                </c:pt>
              </c:strCache>
            </c:strRef>
          </c:cat>
          <c:val>
            <c:numRef>
              <c:f>factors!$I$4:$I$7</c:f>
              <c:numCache>
                <c:formatCode>0.00%</c:formatCode>
                <c:ptCount val="3"/>
                <c:pt idx="0">
                  <c:v>0.70707070707070707</c:v>
                </c:pt>
                <c:pt idx="1">
                  <c:v>0.67741935483870963</c:v>
                </c:pt>
                <c:pt idx="2">
                  <c:v>0.6376811594202898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8-4C66-AA2D-745D6EEA63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7308959"/>
        <c:axId val="1387310207"/>
      </c:barChart>
      <c:catAx>
        <c:axId val="138730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10207"/>
        <c:crosses val="autoZero"/>
        <c:auto val="1"/>
        <c:lblAlgn val="ctr"/>
        <c:lblOffset val="100"/>
        <c:noMultiLvlLbl val="0"/>
      </c:catAx>
      <c:valAx>
        <c:axId val="138731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0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[EDP Capstone SC (1)_new.xlsx]Sheet1!PivotTable14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Sheet1!$B$96:$B$97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Sheet1!$A$98:$A$101</c:f>
              <c:strCache>
                <c:ptCount val="3"/>
                <c:pt idx="0">
                  <c:v>M40</c:v>
                </c:pt>
                <c:pt idx="1">
                  <c:v>B40</c:v>
                </c:pt>
                <c:pt idx="2">
                  <c:v>T20</c:v>
                </c:pt>
              </c:strCache>
            </c:strRef>
          </c:cat>
          <c:val>
            <c:numRef>
              <c:f>Sheet1!$B$98:$B$101</c:f>
              <c:numCache>
                <c:formatCode>General</c:formatCode>
                <c:ptCount val="3"/>
                <c:pt idx="0">
                  <c:v>87</c:v>
                </c:pt>
                <c:pt idx="1">
                  <c:v>80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F-4483-A4CB-84FACB3FA503}"/>
            </c:ext>
          </c:extLst>
        </c:ser>
        <c:ser>
          <c:idx val="1"/>
          <c:order val="1"/>
          <c:tx>
            <c:strRef>
              <c:f>Sheet1!$C$96:$C$97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Sheet1!$A$98:$A$101</c:f>
              <c:strCache>
                <c:ptCount val="3"/>
                <c:pt idx="0">
                  <c:v>M40</c:v>
                </c:pt>
                <c:pt idx="1">
                  <c:v>B40</c:v>
                </c:pt>
                <c:pt idx="2">
                  <c:v>T20</c:v>
                </c:pt>
              </c:strCache>
            </c:strRef>
          </c:cat>
          <c:val>
            <c:numRef>
              <c:f>Sheet1!$C$98:$C$101</c:f>
              <c:numCache>
                <c:formatCode>General</c:formatCode>
                <c:ptCount val="3"/>
                <c:pt idx="0">
                  <c:v>210</c:v>
                </c:pt>
                <c:pt idx="1">
                  <c:v>168</c:v>
                </c:pt>
                <c:pt idx="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EF-4483-A4CB-84FACB3FA5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7892303"/>
        <c:axId val="587900623"/>
      </c:barChart>
      <c:catAx>
        <c:axId val="58789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00623"/>
        <c:crosses val="autoZero"/>
        <c:auto val="1"/>
        <c:lblAlgn val="ctr"/>
        <c:lblOffset val="100"/>
        <c:noMultiLvlLbl val="0"/>
      </c:catAx>
      <c:valAx>
        <c:axId val="58790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9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[EDP Capstone SC (1)_new.xlsx]factors!PivotTable78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loan term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factors!$H$13:$H$14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factors!$G$15:$G$25</c:f>
              <c:strCache>
                <c:ptCount val="10"/>
                <c:pt idx="0">
                  <c:v>12</c:v>
                </c:pt>
                <c:pt idx="1">
                  <c:v>36</c:v>
                </c:pt>
                <c:pt idx="2">
                  <c:v>60</c:v>
                </c:pt>
                <c:pt idx="3">
                  <c:v>84</c:v>
                </c:pt>
                <c:pt idx="4">
                  <c:v>120</c:v>
                </c:pt>
                <c:pt idx="5">
                  <c:v>180</c:v>
                </c:pt>
                <c:pt idx="6">
                  <c:v>240</c:v>
                </c:pt>
                <c:pt idx="7">
                  <c:v>300</c:v>
                </c:pt>
                <c:pt idx="8">
                  <c:v>360</c:v>
                </c:pt>
                <c:pt idx="9">
                  <c:v>480</c:v>
                </c:pt>
              </c:strCache>
            </c:strRef>
          </c:cat>
          <c:val>
            <c:numRef>
              <c:f>factors!$H$15:$H$25</c:f>
              <c:numCache>
                <c:formatCode>0.00%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0.25</c:v>
                </c:pt>
                <c:pt idx="4">
                  <c:v>0</c:v>
                </c:pt>
                <c:pt idx="5">
                  <c:v>0.34090909090909088</c:v>
                </c:pt>
                <c:pt idx="6">
                  <c:v>0.25</c:v>
                </c:pt>
                <c:pt idx="7">
                  <c:v>0.38461538461538464</c:v>
                </c:pt>
                <c:pt idx="8">
                  <c:v>0.298828125</c:v>
                </c:pt>
                <c:pt idx="9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7-427D-A22D-F2880BE4203B}"/>
            </c:ext>
          </c:extLst>
        </c:ser>
        <c:ser>
          <c:idx val="1"/>
          <c:order val="1"/>
          <c:tx>
            <c:strRef>
              <c:f>factors!$I$13:$I$14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factors!$G$15:$G$25</c:f>
              <c:strCache>
                <c:ptCount val="10"/>
                <c:pt idx="0">
                  <c:v>12</c:v>
                </c:pt>
                <c:pt idx="1">
                  <c:v>36</c:v>
                </c:pt>
                <c:pt idx="2">
                  <c:v>60</c:v>
                </c:pt>
                <c:pt idx="3">
                  <c:v>84</c:v>
                </c:pt>
                <c:pt idx="4">
                  <c:v>120</c:v>
                </c:pt>
                <c:pt idx="5">
                  <c:v>180</c:v>
                </c:pt>
                <c:pt idx="6">
                  <c:v>240</c:v>
                </c:pt>
                <c:pt idx="7">
                  <c:v>300</c:v>
                </c:pt>
                <c:pt idx="8">
                  <c:v>360</c:v>
                </c:pt>
                <c:pt idx="9">
                  <c:v>480</c:v>
                </c:pt>
              </c:strCache>
            </c:strRef>
          </c:cat>
          <c:val>
            <c:numRef>
              <c:f>factors!$I$15:$I$25</c:f>
              <c:numCache>
                <c:formatCode>0.00%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0.75</c:v>
                </c:pt>
                <c:pt idx="4">
                  <c:v>1</c:v>
                </c:pt>
                <c:pt idx="5">
                  <c:v>0.65909090909090906</c:v>
                </c:pt>
                <c:pt idx="6">
                  <c:v>0.75</c:v>
                </c:pt>
                <c:pt idx="7">
                  <c:v>0.61538461538461542</c:v>
                </c:pt>
                <c:pt idx="8">
                  <c:v>0.701171875</c:v>
                </c:pt>
                <c:pt idx="9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67-427D-A22D-F2880BE420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380102783"/>
        <c:axId val="1380102367"/>
      </c:barChart>
      <c:catAx>
        <c:axId val="1380102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102367"/>
        <c:crosses val="autoZero"/>
        <c:auto val="1"/>
        <c:lblAlgn val="ctr"/>
        <c:lblOffset val="100"/>
        <c:noMultiLvlLbl val="0"/>
      </c:catAx>
      <c:valAx>
        <c:axId val="138010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10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[EDP Capstone SC (1)_new.xlsx]factors!PivotTable80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history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factors!$H$34:$H$35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factors!$G$36:$G$38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factors!$H$36:$H$38</c:f>
              <c:numCache>
                <c:formatCode>0.00%</c:formatCode>
                <c:ptCount val="2"/>
                <c:pt idx="0">
                  <c:v>0.9213483146067416</c:v>
                </c:pt>
                <c:pt idx="1">
                  <c:v>0.20421052631578948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7-4B1E-B0D3-915E0A4BC7FA}"/>
            </c:ext>
          </c:extLst>
        </c:ser>
        <c:ser>
          <c:idx val="1"/>
          <c:order val="1"/>
          <c:tx>
            <c:strRef>
              <c:f>factors!$I$34:$I$35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factors!$G$36:$G$38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factors!$I$36:$I$38</c:f>
              <c:numCache>
                <c:formatCode>0.00%</c:formatCode>
                <c:ptCount val="2"/>
                <c:pt idx="0">
                  <c:v>7.8651685393258425E-2</c:v>
                </c:pt>
                <c:pt idx="1">
                  <c:v>0.79578947368421049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37-4B1E-B0D3-915E0A4BC7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4758479"/>
        <c:axId val="444758895"/>
      </c:barChart>
      <c:catAx>
        <c:axId val="44475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58895"/>
        <c:crosses val="autoZero"/>
        <c:auto val="1"/>
        <c:lblAlgn val="ctr"/>
        <c:lblOffset val="100"/>
        <c:noMultiLvlLbl val="0"/>
      </c:catAx>
      <c:valAx>
        <c:axId val="44475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5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[EDP Capstone SC (1)_new.xlsx]default_option!PivotTable2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default_option!$I$3:$I$4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default_option!$H$5:$H$7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default_option!$I$5:$I$7</c:f>
              <c:numCache>
                <c:formatCode>0.00%</c:formatCode>
                <c:ptCount val="2"/>
                <c:pt idx="0">
                  <c:v>0.77333333333333332</c:v>
                </c:pt>
                <c:pt idx="1">
                  <c:v>0.77876106194690264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7-49AE-9FF6-1002AD5583B8}"/>
            </c:ext>
          </c:extLst>
        </c:ser>
        <c:ser>
          <c:idx val="1"/>
          <c:order val="1"/>
          <c:tx>
            <c:strRef>
              <c:f>default_option!$J$3:$J$4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default_option!$H$5:$H$7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default_option!$J$5:$J$7</c:f>
              <c:numCache>
                <c:formatCode>0.00%</c:formatCode>
                <c:ptCount val="2"/>
                <c:pt idx="0">
                  <c:v>0.22666666666666666</c:v>
                </c:pt>
                <c:pt idx="1">
                  <c:v>0.22123893805309736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E7-49AE-9FF6-1002AD5583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9939919"/>
        <c:axId val="879944079"/>
      </c:barChart>
      <c:catAx>
        <c:axId val="87993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44079"/>
        <c:crosses val="autoZero"/>
        <c:auto val="1"/>
        <c:lblAlgn val="ctr"/>
        <c:lblOffset val="100"/>
        <c:noMultiLvlLbl val="0"/>
      </c:catAx>
      <c:valAx>
        <c:axId val="87994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3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[EDP Capstone SC (1)_new.xlsx]default_option!PivotTable4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married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default_option!$I$19:$I$20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default_option!$H$21:$H$23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default_option!$I$21:$I$23</c:f>
              <c:numCache>
                <c:formatCode>0.00%</c:formatCode>
                <c:ptCount val="2"/>
                <c:pt idx="0">
                  <c:v>0.74626865671641796</c:v>
                </c:pt>
                <c:pt idx="1">
                  <c:v>0.7929824561403509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E-4957-BD9F-219A17ABB34E}"/>
            </c:ext>
          </c:extLst>
        </c:ser>
        <c:ser>
          <c:idx val="1"/>
          <c:order val="1"/>
          <c:tx>
            <c:strRef>
              <c:f>default_option!$J$19:$J$20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default_option!$H$21:$H$23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default_option!$J$21:$J$23</c:f>
              <c:numCache>
                <c:formatCode>0.00%</c:formatCode>
                <c:ptCount val="2"/>
                <c:pt idx="0">
                  <c:v>0.2537313432835821</c:v>
                </c:pt>
                <c:pt idx="1">
                  <c:v>0.20701754385964913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1E-4957-BD9F-219A17ABB3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9604319"/>
        <c:axId val="899613471"/>
      </c:barChart>
      <c:catAx>
        <c:axId val="89960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13471"/>
        <c:crosses val="autoZero"/>
        <c:auto val="1"/>
        <c:lblAlgn val="ctr"/>
        <c:lblOffset val="100"/>
        <c:noMultiLvlLbl val="0"/>
      </c:catAx>
      <c:valAx>
        <c:axId val="89961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0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[EDP Capstone SC (1)_new.xlsx]default_option!PivotTable6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dependents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default_option!$I$35:$I$36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default_option!$H$37:$H$41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3+</c:v>
                </c:pt>
              </c:strCache>
            </c:strRef>
          </c:cat>
          <c:val>
            <c:numRef>
              <c:f>default_option!$I$37:$I$41</c:f>
              <c:numCache>
                <c:formatCode>0.00%</c:formatCode>
                <c:ptCount val="4"/>
                <c:pt idx="0">
                  <c:v>0.78991596638655459</c:v>
                </c:pt>
                <c:pt idx="1">
                  <c:v>0.72727272727272729</c:v>
                </c:pt>
                <c:pt idx="2">
                  <c:v>0.77631578947368418</c:v>
                </c:pt>
                <c:pt idx="3">
                  <c:v>0.81818181818181823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1-41D2-83CD-F3A5CAA4F773}"/>
            </c:ext>
          </c:extLst>
        </c:ser>
        <c:ser>
          <c:idx val="1"/>
          <c:order val="1"/>
          <c:tx>
            <c:strRef>
              <c:f>default_option!$J$35:$J$36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default_option!$H$37:$H$41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3+</c:v>
                </c:pt>
              </c:strCache>
            </c:strRef>
          </c:cat>
          <c:val>
            <c:numRef>
              <c:f>default_option!$J$37:$J$41</c:f>
              <c:numCache>
                <c:formatCode>0.00%</c:formatCode>
                <c:ptCount val="4"/>
                <c:pt idx="0">
                  <c:v>0.21008403361344538</c:v>
                </c:pt>
                <c:pt idx="1">
                  <c:v>0.27272727272727271</c:v>
                </c:pt>
                <c:pt idx="2">
                  <c:v>0.22368421052631579</c:v>
                </c:pt>
                <c:pt idx="3">
                  <c:v>0.18181818181818182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1-41D2-83CD-F3A5CAA4F7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9580607"/>
        <c:axId val="899589759"/>
      </c:barChart>
      <c:catAx>
        <c:axId val="89958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89759"/>
        <c:crosses val="autoZero"/>
        <c:auto val="1"/>
        <c:lblAlgn val="ctr"/>
        <c:lblOffset val="100"/>
        <c:noMultiLvlLbl val="0"/>
      </c:catAx>
      <c:valAx>
        <c:axId val="89958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8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[EDP Capstone SC (1)_new.xlsx]default_option!PivotTable9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default_option!$I$50:$I$51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default_option!$H$52:$H$54</c:f>
              <c:strCache>
                <c:ptCount val="2"/>
                <c:pt idx="0">
                  <c:v>Graduate</c:v>
                </c:pt>
                <c:pt idx="1">
                  <c:v>Not Graduate</c:v>
                </c:pt>
              </c:strCache>
            </c:strRef>
          </c:cat>
          <c:val>
            <c:numRef>
              <c:f>default_option!$I$52:$I$54</c:f>
              <c:numCache>
                <c:formatCode>0.00%</c:formatCode>
                <c:ptCount val="2"/>
                <c:pt idx="0">
                  <c:v>0.80294117647058827</c:v>
                </c:pt>
                <c:pt idx="1">
                  <c:v>0.67073170731707321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3-4E05-AC11-F002386F1F42}"/>
            </c:ext>
          </c:extLst>
        </c:ser>
        <c:ser>
          <c:idx val="1"/>
          <c:order val="1"/>
          <c:tx>
            <c:strRef>
              <c:f>default_option!$J$50:$J$51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default_option!$H$52:$H$54</c:f>
              <c:strCache>
                <c:ptCount val="2"/>
                <c:pt idx="0">
                  <c:v>Graduate</c:v>
                </c:pt>
                <c:pt idx="1">
                  <c:v>Not Graduate</c:v>
                </c:pt>
              </c:strCache>
            </c:strRef>
          </c:cat>
          <c:val>
            <c:numRef>
              <c:f>default_option!$J$52:$J$54</c:f>
              <c:numCache>
                <c:formatCode>0.00%</c:formatCode>
                <c:ptCount val="2"/>
                <c:pt idx="0">
                  <c:v>0.19705882352941176</c:v>
                </c:pt>
                <c:pt idx="1">
                  <c:v>0.32926829268292684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43-4E05-AC11-F002386F1F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9640927"/>
        <c:axId val="899635519"/>
      </c:barChart>
      <c:catAx>
        <c:axId val="89964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35519"/>
        <c:crosses val="autoZero"/>
        <c:auto val="1"/>
        <c:lblAlgn val="ctr"/>
        <c:lblOffset val="100"/>
        <c:noMultiLvlLbl val="0"/>
      </c:catAx>
      <c:valAx>
        <c:axId val="89963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4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[EDP Capstone SC (1)_new.xlsx]default!PivotTable11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self employed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default!$I$2:$I$3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default!$H$4:$H$6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default!$I$4:$I$6</c:f>
              <c:numCache>
                <c:formatCode>0.00%</c:formatCode>
                <c:ptCount val="2"/>
                <c:pt idx="0">
                  <c:v>0.81049562682215748</c:v>
                </c:pt>
                <c:pt idx="1">
                  <c:v>0.5535714285714286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7-4CE9-A61B-5E2B17D3CB57}"/>
            </c:ext>
          </c:extLst>
        </c:ser>
        <c:ser>
          <c:idx val="1"/>
          <c:order val="1"/>
          <c:tx>
            <c:strRef>
              <c:f>default!$J$2:$J$3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default!$H$4:$H$6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default!$J$4:$J$6</c:f>
              <c:numCache>
                <c:formatCode>0.00%</c:formatCode>
                <c:ptCount val="2"/>
                <c:pt idx="0">
                  <c:v>0.18950437317784258</c:v>
                </c:pt>
                <c:pt idx="1">
                  <c:v>0.44642857142857145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17-4CE9-A61B-5E2B17D3CB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9635935"/>
        <c:axId val="899636351"/>
      </c:barChart>
      <c:catAx>
        <c:axId val="89963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36351"/>
        <c:crosses val="autoZero"/>
        <c:auto val="1"/>
        <c:lblAlgn val="ctr"/>
        <c:lblOffset val="100"/>
        <c:noMultiLvlLbl val="0"/>
      </c:catAx>
      <c:valAx>
        <c:axId val="89963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3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[EDP Capstone SC (1)_new.xlsx]default_option!PivotTable14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default_option!$I$81:$I$82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default_option!$H$83:$H$86</c:f>
              <c:strCache>
                <c:ptCount val="3"/>
                <c:pt idx="0">
                  <c:v>M40</c:v>
                </c:pt>
                <c:pt idx="1">
                  <c:v>B40</c:v>
                </c:pt>
                <c:pt idx="2">
                  <c:v>T20</c:v>
                </c:pt>
              </c:strCache>
            </c:strRef>
          </c:cat>
          <c:val>
            <c:numRef>
              <c:f>default_option!$I$83:$I$86</c:f>
              <c:numCache>
                <c:formatCode>0.00%</c:formatCode>
                <c:ptCount val="3"/>
                <c:pt idx="0">
                  <c:v>0.79047619047619044</c:v>
                </c:pt>
                <c:pt idx="1">
                  <c:v>0.75</c:v>
                </c:pt>
                <c:pt idx="2">
                  <c:v>0.81818181818181823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8-4C73-8FA2-B59C13033844}"/>
            </c:ext>
          </c:extLst>
        </c:ser>
        <c:ser>
          <c:idx val="1"/>
          <c:order val="1"/>
          <c:tx>
            <c:strRef>
              <c:f>default_option!$J$81:$J$82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default_option!$H$83:$H$86</c:f>
              <c:strCache>
                <c:ptCount val="3"/>
                <c:pt idx="0">
                  <c:v>M40</c:v>
                </c:pt>
                <c:pt idx="1">
                  <c:v>B40</c:v>
                </c:pt>
                <c:pt idx="2">
                  <c:v>T20</c:v>
                </c:pt>
              </c:strCache>
            </c:strRef>
          </c:cat>
          <c:val>
            <c:numRef>
              <c:f>default_option!$J$83:$J$86</c:f>
              <c:numCache>
                <c:formatCode>0.00%</c:formatCode>
                <c:ptCount val="3"/>
                <c:pt idx="0">
                  <c:v>0.20952380952380953</c:v>
                </c:pt>
                <c:pt idx="1">
                  <c:v>0.25</c:v>
                </c:pt>
                <c:pt idx="2">
                  <c:v>0.18181818181818182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C8-4C73-8FA2-B59C130338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9634687"/>
        <c:axId val="899631359"/>
      </c:barChart>
      <c:catAx>
        <c:axId val="8996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31359"/>
        <c:crosses val="autoZero"/>
        <c:auto val="1"/>
        <c:lblAlgn val="ctr"/>
        <c:lblOffset val="100"/>
        <c:noMultiLvlLbl val="0"/>
      </c:catAx>
      <c:valAx>
        <c:axId val="89963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3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[EDP Capstone SC (1)_new.xlsx]default_option!PivotTable16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loan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default_option!$I$98:$I$99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default_option!$H$100:$H$103</c:f>
              <c:strCache>
                <c:ptCount val="3"/>
                <c:pt idx="0">
                  <c:v>101k-200k</c:v>
                </c:pt>
                <c:pt idx="1">
                  <c:v>201k and above</c:v>
                </c:pt>
                <c:pt idx="2">
                  <c:v>Below 100k</c:v>
                </c:pt>
              </c:strCache>
            </c:strRef>
          </c:cat>
          <c:val>
            <c:numRef>
              <c:f>default_option!$I$100:$I$103</c:f>
              <c:numCache>
                <c:formatCode>0.00%</c:formatCode>
                <c:ptCount val="3"/>
                <c:pt idx="0">
                  <c:v>0.78823529411764703</c:v>
                </c:pt>
                <c:pt idx="1">
                  <c:v>0.77551020408163263</c:v>
                </c:pt>
                <c:pt idx="2">
                  <c:v>0.75423728813559321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2-436E-8D7B-632DD9D2AF6A}"/>
            </c:ext>
          </c:extLst>
        </c:ser>
        <c:ser>
          <c:idx val="1"/>
          <c:order val="1"/>
          <c:tx>
            <c:strRef>
              <c:f>default_option!$J$98:$J$99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default_option!$H$100:$H$103</c:f>
              <c:strCache>
                <c:ptCount val="3"/>
                <c:pt idx="0">
                  <c:v>101k-200k</c:v>
                </c:pt>
                <c:pt idx="1">
                  <c:v>201k and above</c:v>
                </c:pt>
                <c:pt idx="2">
                  <c:v>Below 100k</c:v>
                </c:pt>
              </c:strCache>
            </c:strRef>
          </c:cat>
          <c:val>
            <c:numRef>
              <c:f>default_option!$J$100:$J$103</c:f>
              <c:numCache>
                <c:formatCode>0.00%</c:formatCode>
                <c:ptCount val="3"/>
                <c:pt idx="0">
                  <c:v>0.21176470588235294</c:v>
                </c:pt>
                <c:pt idx="1">
                  <c:v>0.22448979591836735</c:v>
                </c:pt>
                <c:pt idx="2">
                  <c:v>0.24576271186440679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52-436E-8D7B-632DD9D2AF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9601407"/>
        <c:axId val="899579359"/>
      </c:barChart>
      <c:catAx>
        <c:axId val="89960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79359"/>
        <c:crosses val="autoZero"/>
        <c:auto val="1"/>
        <c:lblAlgn val="ctr"/>
        <c:lblOffset val="100"/>
        <c:noMultiLvlLbl val="0"/>
      </c:catAx>
      <c:valAx>
        <c:axId val="89957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0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[EDP Capstone SC (1)_new.xlsx]default_option!PivotTable18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loan</a:t>
            </a:r>
            <a:r>
              <a:rPr lang="en-US" baseline="0"/>
              <a:t> term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default_option!$I$113:$I$114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default_option!$H$115:$H$124</c:f>
              <c:strCache>
                <c:ptCount val="9"/>
                <c:pt idx="0">
                  <c:v>12</c:v>
                </c:pt>
                <c:pt idx="1">
                  <c:v>60</c:v>
                </c:pt>
                <c:pt idx="2">
                  <c:v>84</c:v>
                </c:pt>
                <c:pt idx="3">
                  <c:v>120</c:v>
                </c:pt>
                <c:pt idx="4">
                  <c:v>180</c:v>
                </c:pt>
                <c:pt idx="5">
                  <c:v>240</c:v>
                </c:pt>
                <c:pt idx="6">
                  <c:v>300</c:v>
                </c:pt>
                <c:pt idx="7">
                  <c:v>360</c:v>
                </c:pt>
                <c:pt idx="8">
                  <c:v>480</c:v>
                </c:pt>
              </c:strCache>
            </c:strRef>
          </c:cat>
          <c:val>
            <c:numRef>
              <c:f>default_option!$I$115:$I$124</c:f>
              <c:numCache>
                <c:formatCode>0.00%</c:formatCode>
                <c:ptCount val="9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1</c:v>
                </c:pt>
                <c:pt idx="4">
                  <c:v>0.82758620689655171</c:v>
                </c:pt>
                <c:pt idx="5">
                  <c:v>0.66666666666666663</c:v>
                </c:pt>
                <c:pt idx="6">
                  <c:v>0.75</c:v>
                </c:pt>
                <c:pt idx="7">
                  <c:v>0.78551532033426186</c:v>
                </c:pt>
                <c:pt idx="8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B-4869-B6BD-80DC1DDF2295}"/>
            </c:ext>
          </c:extLst>
        </c:ser>
        <c:ser>
          <c:idx val="1"/>
          <c:order val="1"/>
          <c:tx>
            <c:strRef>
              <c:f>default_option!$J$113:$J$114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default_option!$H$115:$H$124</c:f>
              <c:strCache>
                <c:ptCount val="9"/>
                <c:pt idx="0">
                  <c:v>12</c:v>
                </c:pt>
                <c:pt idx="1">
                  <c:v>60</c:v>
                </c:pt>
                <c:pt idx="2">
                  <c:v>84</c:v>
                </c:pt>
                <c:pt idx="3">
                  <c:v>120</c:v>
                </c:pt>
                <c:pt idx="4">
                  <c:v>180</c:v>
                </c:pt>
                <c:pt idx="5">
                  <c:v>240</c:v>
                </c:pt>
                <c:pt idx="6">
                  <c:v>300</c:v>
                </c:pt>
                <c:pt idx="7">
                  <c:v>360</c:v>
                </c:pt>
                <c:pt idx="8">
                  <c:v>480</c:v>
                </c:pt>
              </c:strCache>
            </c:strRef>
          </c:cat>
          <c:val>
            <c:numRef>
              <c:f>default_option!$J$115:$J$124</c:f>
              <c:numCache>
                <c:formatCode>0.00%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</c:v>
                </c:pt>
                <c:pt idx="4">
                  <c:v>0.17241379310344829</c:v>
                </c:pt>
                <c:pt idx="5">
                  <c:v>0.33333333333333331</c:v>
                </c:pt>
                <c:pt idx="6">
                  <c:v>0.25</c:v>
                </c:pt>
                <c:pt idx="7">
                  <c:v>0.21448467966573817</c:v>
                </c:pt>
                <c:pt idx="8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B-4869-B6BD-80DC1DDF2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9549471"/>
        <c:axId val="989549055"/>
      </c:barChart>
      <c:catAx>
        <c:axId val="98954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49055"/>
        <c:crosses val="autoZero"/>
        <c:auto val="1"/>
        <c:lblAlgn val="ctr"/>
        <c:lblOffset val="100"/>
        <c:noMultiLvlLbl val="0"/>
      </c:catAx>
      <c:valAx>
        <c:axId val="98954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4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[EDP Capstone SC (1)_new.xlsx]old_factors!PivotTable24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old_factors!$C$13:$C$14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old_factors!$B$15:$B$18</c:f>
              <c:strCache>
                <c:ptCount val="3"/>
                <c:pt idx="0">
                  <c:v>M40</c:v>
                </c:pt>
                <c:pt idx="1">
                  <c:v>B40</c:v>
                </c:pt>
                <c:pt idx="2">
                  <c:v>T20</c:v>
                </c:pt>
              </c:strCache>
            </c:strRef>
          </c:cat>
          <c:val>
            <c:numRef>
              <c:f>old_factors!$C$15:$C$18</c:f>
              <c:numCache>
                <c:formatCode>0.00%</c:formatCode>
                <c:ptCount val="3"/>
                <c:pt idx="0">
                  <c:v>0.88888888888888884</c:v>
                </c:pt>
                <c:pt idx="1">
                  <c:v>1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A-4BD9-A054-3735AD0DB3F6}"/>
            </c:ext>
          </c:extLst>
        </c:ser>
        <c:ser>
          <c:idx val="1"/>
          <c:order val="1"/>
          <c:tx>
            <c:strRef>
              <c:f>old_factors!$D$13:$D$14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old_factors!$B$15:$B$18</c:f>
              <c:strCache>
                <c:ptCount val="3"/>
                <c:pt idx="0">
                  <c:v>M40</c:v>
                </c:pt>
                <c:pt idx="1">
                  <c:v>B40</c:v>
                </c:pt>
                <c:pt idx="2">
                  <c:v>T20</c:v>
                </c:pt>
              </c:strCache>
            </c:strRef>
          </c:cat>
          <c:val>
            <c:numRef>
              <c:f>old_factors!$D$15:$D$18</c:f>
              <c:numCache>
                <c:formatCode>0.00%</c:formatCode>
                <c:ptCount val="3"/>
                <c:pt idx="0">
                  <c:v>0.1111111111111111</c:v>
                </c:pt>
                <c:pt idx="1">
                  <c:v>0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8A-4BD9-A054-3735AD0DB3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4379279"/>
        <c:axId val="584373039"/>
      </c:barChart>
      <c:catAx>
        <c:axId val="58437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73039"/>
        <c:crosses val="autoZero"/>
        <c:auto val="1"/>
        <c:lblAlgn val="ctr"/>
        <c:lblOffset val="100"/>
        <c:noMultiLvlLbl val="0"/>
      </c:catAx>
      <c:valAx>
        <c:axId val="58437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7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[EDP Capstone SC (1)_new.xlsx]default!PivotTable20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history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default!$I$17:$I$18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default!$H$19:$H$21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default!$I$19:$I$21</c:f>
              <c:numCache>
                <c:formatCode>0.00%</c:formatCode>
                <c:ptCount val="2"/>
                <c:pt idx="0">
                  <c:v>0.2857142857142857</c:v>
                </c:pt>
                <c:pt idx="1">
                  <c:v>0.81481481481481477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C-407B-8AD3-E8D660C1246C}"/>
            </c:ext>
          </c:extLst>
        </c:ser>
        <c:ser>
          <c:idx val="1"/>
          <c:order val="1"/>
          <c:tx>
            <c:strRef>
              <c:f>default!$J$17:$J$18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default!$H$19:$H$21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default!$J$19:$J$21</c:f>
              <c:numCache>
                <c:formatCode>0.00%</c:formatCode>
                <c:ptCount val="2"/>
                <c:pt idx="0">
                  <c:v>0.7142857142857143</c:v>
                </c:pt>
                <c:pt idx="1">
                  <c:v>0.18518518518518517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EC-407B-8AD3-E8D660C124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9500799"/>
        <c:axId val="989513695"/>
      </c:barChart>
      <c:catAx>
        <c:axId val="98950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13695"/>
        <c:crosses val="autoZero"/>
        <c:auto val="1"/>
        <c:lblAlgn val="ctr"/>
        <c:lblOffset val="100"/>
        <c:noMultiLvlLbl val="0"/>
      </c:catAx>
      <c:valAx>
        <c:axId val="98951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0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[EDP Capstone SC (1)_new.xlsx]default!PivotTable22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property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default!$I$32:$I$33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default!$H$34:$H$37</c:f>
              <c:strCache>
                <c:ptCount val="3"/>
                <c:pt idx="0">
                  <c:v>Rural</c:v>
                </c:pt>
                <c:pt idx="1">
                  <c:v>Semiurban</c:v>
                </c:pt>
                <c:pt idx="2">
                  <c:v>Urban</c:v>
                </c:pt>
              </c:strCache>
            </c:strRef>
          </c:cat>
          <c:val>
            <c:numRef>
              <c:f>default!$I$34:$I$37</c:f>
              <c:numCache>
                <c:formatCode>0.00%</c:formatCode>
                <c:ptCount val="3"/>
                <c:pt idx="0">
                  <c:v>0.89090909090909087</c:v>
                </c:pt>
                <c:pt idx="1">
                  <c:v>0.84916201117318435</c:v>
                </c:pt>
                <c:pt idx="2">
                  <c:v>0.5864661654135338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A-4A0E-B2AB-BCD3085E1223}"/>
            </c:ext>
          </c:extLst>
        </c:ser>
        <c:ser>
          <c:idx val="1"/>
          <c:order val="1"/>
          <c:tx>
            <c:strRef>
              <c:f>default!$J$32:$J$33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default!$H$34:$H$37</c:f>
              <c:strCache>
                <c:ptCount val="3"/>
                <c:pt idx="0">
                  <c:v>Rural</c:v>
                </c:pt>
                <c:pt idx="1">
                  <c:v>Semiurban</c:v>
                </c:pt>
                <c:pt idx="2">
                  <c:v>Urban</c:v>
                </c:pt>
              </c:strCache>
            </c:strRef>
          </c:cat>
          <c:val>
            <c:numRef>
              <c:f>default!$J$34:$J$37</c:f>
              <c:numCache>
                <c:formatCode>0.00%</c:formatCode>
                <c:ptCount val="3"/>
                <c:pt idx="0">
                  <c:v>0.10909090909090909</c:v>
                </c:pt>
                <c:pt idx="1">
                  <c:v>0.15083798882681565</c:v>
                </c:pt>
                <c:pt idx="2">
                  <c:v>0.41353383458646614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2A-4A0E-B2AB-BCD3085E12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9534495"/>
        <c:axId val="989528255"/>
      </c:barChart>
      <c:catAx>
        <c:axId val="98953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28255"/>
        <c:crosses val="autoZero"/>
        <c:auto val="1"/>
        <c:lblAlgn val="ctr"/>
        <c:lblOffset val="100"/>
        <c:noMultiLvlLbl val="0"/>
      </c:catAx>
      <c:valAx>
        <c:axId val="98952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3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[EDP Capstone SC (1)_new.xlsx]default!PivotTable11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self employed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default!$I$2:$I$3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default!$H$4:$H$6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default!$I$4:$I$6</c:f>
              <c:numCache>
                <c:formatCode>0.00%</c:formatCode>
                <c:ptCount val="2"/>
                <c:pt idx="0">
                  <c:v>0.81049562682215748</c:v>
                </c:pt>
                <c:pt idx="1">
                  <c:v>0.5535714285714286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C-4299-9C07-64CCBB1A2915}"/>
            </c:ext>
          </c:extLst>
        </c:ser>
        <c:ser>
          <c:idx val="1"/>
          <c:order val="1"/>
          <c:tx>
            <c:strRef>
              <c:f>default!$J$2:$J$3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default!$H$4:$H$6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default!$J$4:$J$6</c:f>
              <c:numCache>
                <c:formatCode>0.00%</c:formatCode>
                <c:ptCount val="2"/>
                <c:pt idx="0">
                  <c:v>0.18950437317784258</c:v>
                </c:pt>
                <c:pt idx="1">
                  <c:v>0.44642857142857145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C-4299-9C07-64CCBB1A29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9635935"/>
        <c:axId val="899636351"/>
      </c:barChart>
      <c:catAx>
        <c:axId val="89963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36351"/>
        <c:crosses val="autoZero"/>
        <c:auto val="1"/>
        <c:lblAlgn val="ctr"/>
        <c:lblOffset val="100"/>
        <c:noMultiLvlLbl val="0"/>
      </c:catAx>
      <c:valAx>
        <c:axId val="89963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3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[EDP Capstone SC (1)_new.xlsx]default!PivotTable20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history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default!$I$17:$I$18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default!$H$19:$H$21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default!$I$19:$I$21</c:f>
              <c:numCache>
                <c:formatCode>0.00%</c:formatCode>
                <c:ptCount val="2"/>
                <c:pt idx="0">
                  <c:v>0.2857142857142857</c:v>
                </c:pt>
                <c:pt idx="1">
                  <c:v>0.81481481481481477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1-4F50-A163-5E20C294F6A7}"/>
            </c:ext>
          </c:extLst>
        </c:ser>
        <c:ser>
          <c:idx val="1"/>
          <c:order val="1"/>
          <c:tx>
            <c:strRef>
              <c:f>default!$J$17:$J$18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default!$H$19:$H$21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default!$J$19:$J$21</c:f>
              <c:numCache>
                <c:formatCode>0.00%</c:formatCode>
                <c:ptCount val="2"/>
                <c:pt idx="0">
                  <c:v>0.7142857142857143</c:v>
                </c:pt>
                <c:pt idx="1">
                  <c:v>0.18518518518518517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E1-4F50-A163-5E20C294F6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9500799"/>
        <c:axId val="989513695"/>
      </c:barChart>
      <c:catAx>
        <c:axId val="98950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13695"/>
        <c:crosses val="autoZero"/>
        <c:auto val="1"/>
        <c:lblAlgn val="ctr"/>
        <c:lblOffset val="100"/>
        <c:noMultiLvlLbl val="0"/>
      </c:catAx>
      <c:valAx>
        <c:axId val="98951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0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[EDP Capstone SC (1)_new.xlsx]default!PivotTable22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property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default!$I$32:$I$33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default!$H$34:$H$37</c:f>
              <c:strCache>
                <c:ptCount val="3"/>
                <c:pt idx="0">
                  <c:v>Rural</c:v>
                </c:pt>
                <c:pt idx="1">
                  <c:v>Semiurban</c:v>
                </c:pt>
                <c:pt idx="2">
                  <c:v>Urban</c:v>
                </c:pt>
              </c:strCache>
            </c:strRef>
          </c:cat>
          <c:val>
            <c:numRef>
              <c:f>default!$I$34:$I$37</c:f>
              <c:numCache>
                <c:formatCode>0.00%</c:formatCode>
                <c:ptCount val="3"/>
                <c:pt idx="0">
                  <c:v>0.89090909090909087</c:v>
                </c:pt>
                <c:pt idx="1">
                  <c:v>0.84916201117318435</c:v>
                </c:pt>
                <c:pt idx="2">
                  <c:v>0.5864661654135338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EB-4764-AF8A-2E7CF701327D}"/>
            </c:ext>
          </c:extLst>
        </c:ser>
        <c:ser>
          <c:idx val="1"/>
          <c:order val="1"/>
          <c:tx>
            <c:strRef>
              <c:f>default!$J$32:$J$33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default!$H$34:$H$37</c:f>
              <c:strCache>
                <c:ptCount val="3"/>
                <c:pt idx="0">
                  <c:v>Rural</c:v>
                </c:pt>
                <c:pt idx="1">
                  <c:v>Semiurban</c:v>
                </c:pt>
                <c:pt idx="2">
                  <c:v>Urban</c:v>
                </c:pt>
              </c:strCache>
            </c:strRef>
          </c:cat>
          <c:val>
            <c:numRef>
              <c:f>default!$J$34:$J$37</c:f>
              <c:numCache>
                <c:formatCode>0.00%</c:formatCode>
                <c:ptCount val="3"/>
                <c:pt idx="0">
                  <c:v>0.10909090909090909</c:v>
                </c:pt>
                <c:pt idx="1">
                  <c:v>0.15083798882681565</c:v>
                </c:pt>
                <c:pt idx="2">
                  <c:v>0.41353383458646614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EB-4764-AF8A-2E7CF70132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9534495"/>
        <c:axId val="989528255"/>
      </c:barChart>
      <c:catAx>
        <c:axId val="98953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28255"/>
        <c:crosses val="autoZero"/>
        <c:auto val="1"/>
        <c:lblAlgn val="ctr"/>
        <c:lblOffset val="100"/>
        <c:noMultiLvlLbl val="0"/>
      </c:catAx>
      <c:valAx>
        <c:axId val="98952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3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[EDP Capstone SC (1)_new.xlsx]old_factors!PivotTable25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old_factors!$C$37:$C$38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old_factors!$B$39:$B$42</c:f>
              <c:strCache>
                <c:ptCount val="3"/>
                <c:pt idx="0">
                  <c:v>M40</c:v>
                </c:pt>
                <c:pt idx="1">
                  <c:v>B40</c:v>
                </c:pt>
                <c:pt idx="2">
                  <c:v>T20</c:v>
                </c:pt>
              </c:strCache>
            </c:strRef>
          </c:cat>
          <c:val>
            <c:numRef>
              <c:f>old_factors!$C$39:$C$42</c:f>
              <c:numCache>
                <c:formatCode>0.00%</c:formatCode>
                <c:ptCount val="3"/>
                <c:pt idx="0">
                  <c:v>0.29292929292929293</c:v>
                </c:pt>
                <c:pt idx="1">
                  <c:v>0.32258064516129031</c:v>
                </c:pt>
                <c:pt idx="2">
                  <c:v>0.36231884057971014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8-4E92-B640-D36C739A2611}"/>
            </c:ext>
          </c:extLst>
        </c:ser>
        <c:ser>
          <c:idx val="1"/>
          <c:order val="1"/>
          <c:tx>
            <c:strRef>
              <c:f>old_factors!$D$37:$D$38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old_factors!$B$39:$B$42</c:f>
              <c:strCache>
                <c:ptCount val="3"/>
                <c:pt idx="0">
                  <c:v>M40</c:v>
                </c:pt>
                <c:pt idx="1">
                  <c:v>B40</c:v>
                </c:pt>
                <c:pt idx="2">
                  <c:v>T20</c:v>
                </c:pt>
              </c:strCache>
            </c:strRef>
          </c:cat>
          <c:val>
            <c:numRef>
              <c:f>old_factors!$D$39:$D$42</c:f>
              <c:numCache>
                <c:formatCode>0.00%</c:formatCode>
                <c:ptCount val="3"/>
                <c:pt idx="0">
                  <c:v>0.70707070707070707</c:v>
                </c:pt>
                <c:pt idx="1">
                  <c:v>0.67741935483870963</c:v>
                </c:pt>
                <c:pt idx="2">
                  <c:v>0.6376811594202898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78-4E92-B640-D36C739A26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3515567"/>
        <c:axId val="603517231"/>
      </c:barChart>
      <c:catAx>
        <c:axId val="60351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17231"/>
        <c:crosses val="autoZero"/>
        <c:auto val="1"/>
        <c:lblAlgn val="ctr"/>
        <c:lblOffset val="100"/>
        <c:noMultiLvlLbl val="0"/>
      </c:catAx>
      <c:valAx>
        <c:axId val="60351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1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[EDP Capstone SC (1)_new.xlsx]old_factors!PivotTable43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old_factors!$C$66:$C$67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old_factors!$B$68:$B$71</c:f>
              <c:strCache>
                <c:ptCount val="3"/>
                <c:pt idx="0">
                  <c:v>M40</c:v>
                </c:pt>
                <c:pt idx="1">
                  <c:v>B40</c:v>
                </c:pt>
                <c:pt idx="2">
                  <c:v>T20</c:v>
                </c:pt>
              </c:strCache>
            </c:strRef>
          </c:cat>
          <c:val>
            <c:numRef>
              <c:f>old_factors!$C$68:$C$71</c:f>
              <c:numCache>
                <c:formatCode>0.00%</c:formatCode>
                <c:ptCount val="3"/>
                <c:pt idx="0">
                  <c:v>0.29292929292929293</c:v>
                </c:pt>
                <c:pt idx="1">
                  <c:v>0.32258064516129031</c:v>
                </c:pt>
                <c:pt idx="2">
                  <c:v>0.36231884057971014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1-4832-A0CD-6E57BEDFD820}"/>
            </c:ext>
          </c:extLst>
        </c:ser>
        <c:ser>
          <c:idx val="1"/>
          <c:order val="1"/>
          <c:tx>
            <c:strRef>
              <c:f>old_factors!$D$66:$D$67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old_factors!$B$68:$B$71</c:f>
              <c:strCache>
                <c:ptCount val="3"/>
                <c:pt idx="0">
                  <c:v>M40</c:v>
                </c:pt>
                <c:pt idx="1">
                  <c:v>B40</c:v>
                </c:pt>
                <c:pt idx="2">
                  <c:v>T20</c:v>
                </c:pt>
              </c:strCache>
            </c:strRef>
          </c:cat>
          <c:val>
            <c:numRef>
              <c:f>old_factors!$D$68:$D$71</c:f>
              <c:numCache>
                <c:formatCode>0.00%</c:formatCode>
                <c:ptCount val="3"/>
                <c:pt idx="0">
                  <c:v>0.70707070707070707</c:v>
                </c:pt>
                <c:pt idx="1">
                  <c:v>0.67741935483870963</c:v>
                </c:pt>
                <c:pt idx="2">
                  <c:v>0.6376811594202898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E1-4832-A0CD-6E57BEDFD8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2107503"/>
        <c:axId val="532112495"/>
      </c:barChart>
      <c:catAx>
        <c:axId val="53210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12495"/>
        <c:crosses val="autoZero"/>
        <c:auto val="1"/>
        <c:lblAlgn val="ctr"/>
        <c:lblOffset val="100"/>
        <c:noMultiLvlLbl val="0"/>
      </c:catAx>
      <c:valAx>
        <c:axId val="53211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0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[EDP Capstone SC (1)_new.xlsx]old_factors!PivotTable58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old_factors!$L$12:$L$13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old_factors!$K$14:$K$17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(blank)</c:v>
                </c:pt>
              </c:strCache>
            </c:strRef>
          </c:cat>
          <c:val>
            <c:numRef>
              <c:f>old_factors!$L$14:$L$17</c:f>
              <c:numCache>
                <c:formatCode>0.00%</c:formatCode>
                <c:ptCount val="3"/>
                <c:pt idx="0">
                  <c:v>0.9213483146067416</c:v>
                </c:pt>
                <c:pt idx="1">
                  <c:v>0.20421052631578948</c:v>
                </c:pt>
                <c:pt idx="2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D-44DA-9599-E8C15E8C8EA0}"/>
            </c:ext>
          </c:extLst>
        </c:ser>
        <c:ser>
          <c:idx val="1"/>
          <c:order val="1"/>
          <c:tx>
            <c:strRef>
              <c:f>old_factors!$M$12:$M$13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old_factors!$K$14:$K$17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(blank)</c:v>
                </c:pt>
              </c:strCache>
            </c:strRef>
          </c:cat>
          <c:val>
            <c:numRef>
              <c:f>old_factors!$M$14:$M$17</c:f>
              <c:numCache>
                <c:formatCode>0.00%</c:formatCode>
                <c:ptCount val="3"/>
                <c:pt idx="0">
                  <c:v>7.8651685393258425E-2</c:v>
                </c:pt>
                <c:pt idx="1">
                  <c:v>0.79578947368421049</c:v>
                </c:pt>
                <c:pt idx="2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D-44DA-9599-E8C15E8C8E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4754735"/>
        <c:axId val="444750991"/>
      </c:barChart>
      <c:catAx>
        <c:axId val="44475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50991"/>
        <c:crosses val="autoZero"/>
        <c:auto val="1"/>
        <c:lblAlgn val="ctr"/>
        <c:lblOffset val="100"/>
        <c:noMultiLvlLbl val="0"/>
      </c:catAx>
      <c:valAx>
        <c:axId val="44475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5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[EDP Capstone SC (1)_new.xlsx]old_factors!PivotTable60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old_factors!$L$36:$L$37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old_factors!$K$38:$K$41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(blank)</c:v>
                </c:pt>
              </c:strCache>
            </c:strRef>
          </c:cat>
          <c:val>
            <c:numRef>
              <c:f>old_factors!$L$38:$L$41</c:f>
              <c:numCache>
                <c:formatCode>0.00%</c:formatCode>
                <c:ptCount val="3"/>
                <c:pt idx="0">
                  <c:v>0.314</c:v>
                </c:pt>
                <c:pt idx="1">
                  <c:v>0.31707317073170732</c:v>
                </c:pt>
                <c:pt idx="2">
                  <c:v>0.28125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7-4652-9DBC-A9E8BE1F68B8}"/>
            </c:ext>
          </c:extLst>
        </c:ser>
        <c:ser>
          <c:idx val="1"/>
          <c:order val="1"/>
          <c:tx>
            <c:strRef>
              <c:f>old_factors!$M$36:$M$37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old_factors!$K$38:$K$41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(blank)</c:v>
                </c:pt>
              </c:strCache>
            </c:strRef>
          </c:cat>
          <c:val>
            <c:numRef>
              <c:f>old_factors!$M$38:$M$41</c:f>
              <c:numCache>
                <c:formatCode>0.00%</c:formatCode>
                <c:ptCount val="3"/>
                <c:pt idx="0">
                  <c:v>0.68600000000000005</c:v>
                </c:pt>
                <c:pt idx="1">
                  <c:v>0.68292682926829273</c:v>
                </c:pt>
                <c:pt idx="2">
                  <c:v>0.71875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37-4652-9DBC-A9E8BE1F68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7657167"/>
        <c:axId val="707652591"/>
      </c:barChart>
      <c:catAx>
        <c:axId val="70765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652591"/>
        <c:crosses val="autoZero"/>
        <c:auto val="1"/>
        <c:lblAlgn val="ctr"/>
        <c:lblOffset val="100"/>
        <c:noMultiLvlLbl val="0"/>
      </c:catAx>
      <c:valAx>
        <c:axId val="70765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65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[EDP Capstone SC (1)_new.xlsx]old_factors!PivotTable62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old_factors!$L$65:$L$66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old_factors!$K$67:$K$70</c:f>
              <c:strCache>
                <c:ptCount val="3"/>
                <c:pt idx="0">
                  <c:v>Below 100k</c:v>
                </c:pt>
                <c:pt idx="1">
                  <c:v>101k-200k</c:v>
                </c:pt>
                <c:pt idx="2">
                  <c:v>201k and above</c:v>
                </c:pt>
              </c:strCache>
            </c:strRef>
          </c:cat>
          <c:val>
            <c:numRef>
              <c:f>old_factors!$L$67:$L$70</c:f>
              <c:numCache>
                <c:formatCode>0.00%</c:formatCode>
                <c:ptCount val="3"/>
                <c:pt idx="0">
                  <c:v>0.32954545454545453</c:v>
                </c:pt>
                <c:pt idx="1">
                  <c:v>0.28770949720670391</c:v>
                </c:pt>
                <c:pt idx="2">
                  <c:v>0.38750000000000001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2-45B8-91CB-3DBF9D301EE7}"/>
            </c:ext>
          </c:extLst>
        </c:ser>
        <c:ser>
          <c:idx val="1"/>
          <c:order val="1"/>
          <c:tx>
            <c:strRef>
              <c:f>old_factors!$M$65:$M$66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old_factors!$K$67:$K$70</c:f>
              <c:strCache>
                <c:ptCount val="3"/>
                <c:pt idx="0">
                  <c:v>Below 100k</c:v>
                </c:pt>
                <c:pt idx="1">
                  <c:v>101k-200k</c:v>
                </c:pt>
                <c:pt idx="2">
                  <c:v>201k and above</c:v>
                </c:pt>
              </c:strCache>
            </c:strRef>
          </c:cat>
          <c:val>
            <c:numRef>
              <c:f>old_factors!$M$67:$M$70</c:f>
              <c:numCache>
                <c:formatCode>0.00%</c:formatCode>
                <c:ptCount val="3"/>
                <c:pt idx="0">
                  <c:v>0.67045454545454541</c:v>
                </c:pt>
                <c:pt idx="1">
                  <c:v>0.71229050279329609</c:v>
                </c:pt>
                <c:pt idx="2">
                  <c:v>0.61250000000000004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02-45B8-91CB-3DBF9D301E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4970367"/>
        <c:axId val="384972447"/>
      </c:barChart>
      <c:catAx>
        <c:axId val="38497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72447"/>
        <c:crosses val="autoZero"/>
        <c:auto val="1"/>
        <c:lblAlgn val="ctr"/>
        <c:lblOffset val="100"/>
        <c:noMultiLvlLbl val="0"/>
      </c:catAx>
      <c:valAx>
        <c:axId val="38497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7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[EDP Capstone SC (1)_new.xlsx]factor_option!PivotTable64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factor_option!$H$2:$H$3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factor_option!$G$4:$G$6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factor_option!$H$4:$H$6</c:f>
              <c:numCache>
                <c:formatCode>0.00%</c:formatCode>
                <c:ptCount val="2"/>
                <c:pt idx="0">
                  <c:v>0.33035714285714285</c:v>
                </c:pt>
                <c:pt idx="1">
                  <c:v>0.30674846625766872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A-44F2-9CFA-803991ACFB8A}"/>
            </c:ext>
          </c:extLst>
        </c:ser>
        <c:ser>
          <c:idx val="1"/>
          <c:order val="1"/>
          <c:tx>
            <c:strRef>
              <c:f>factor_option!$I$2:$I$3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factor_option!$G$4:$G$6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factor_option!$I$4:$I$6</c:f>
              <c:numCache>
                <c:formatCode>0.00%</c:formatCode>
                <c:ptCount val="2"/>
                <c:pt idx="0">
                  <c:v>0.6696428571428571</c:v>
                </c:pt>
                <c:pt idx="1">
                  <c:v>0.69325153374233128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0A-44F2-9CFA-803991ACFB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5183647"/>
        <c:axId val="695180319"/>
      </c:barChart>
      <c:catAx>
        <c:axId val="69518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80319"/>
        <c:crosses val="autoZero"/>
        <c:auto val="1"/>
        <c:lblAlgn val="ctr"/>
        <c:lblOffset val="100"/>
        <c:noMultiLvlLbl val="0"/>
      </c:catAx>
      <c:valAx>
        <c:axId val="69518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8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D83EA0A9-85EB-4AE0-B6B4-C7E2E24CF476}">
          <cx:tx>
            <cx:txData>
              <cx:f>_xlchart.v1.0</cx:f>
              <cx:v>ApplicantIncome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204786</xdr:colOff>
      <xdr:row>1</xdr:row>
      <xdr:rowOff>161925</xdr:rowOff>
    </xdr:from>
    <xdr:to>
      <xdr:col>41</xdr:col>
      <xdr:colOff>219074</xdr:colOff>
      <xdr:row>41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2EF0FA-B2FC-59EA-D25A-BF6227F0D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242887</xdr:colOff>
      <xdr:row>93</xdr:row>
      <xdr:rowOff>109537</xdr:rowOff>
    </xdr:from>
    <xdr:to>
      <xdr:col>11</xdr:col>
      <xdr:colOff>747712</xdr:colOff>
      <xdr:row>107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56B811-9098-9032-5AF0-8E7C67C5C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101600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4E698FF1-AEC5-B04E-8CB6-84D6985B45B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233362</xdr:colOff>
      <xdr:row>0</xdr:row>
      <xdr:rowOff>109537</xdr:rowOff>
    </xdr:from>
    <xdr:to>
      <xdr:col>9</xdr:col>
      <xdr:colOff>638175</xdr:colOff>
      <xdr:row>11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25F963-C000-E29F-FDAD-865897F19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157163</xdr:colOff>
      <xdr:row>24</xdr:row>
      <xdr:rowOff>119062</xdr:rowOff>
    </xdr:from>
    <xdr:to>
      <xdr:col>8</xdr:col>
      <xdr:colOff>1066800</xdr:colOff>
      <xdr:row>34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5BB48E-9F7B-9C64-76BD-DD0818AD2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204788</xdr:colOff>
      <xdr:row>53</xdr:row>
      <xdr:rowOff>47624</xdr:rowOff>
    </xdr:from>
    <xdr:to>
      <xdr:col>8</xdr:col>
      <xdr:colOff>1038226</xdr:colOff>
      <xdr:row>62</xdr:row>
      <xdr:rowOff>200024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511E6-53B4-FFE3-C7B3-8FFFD919A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242887</xdr:colOff>
      <xdr:row>12</xdr:row>
      <xdr:rowOff>23812</xdr:rowOff>
    </xdr:from>
    <xdr:to>
      <xdr:col>8</xdr:col>
      <xdr:colOff>971550</xdr:colOff>
      <xdr:row>21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3A6EF45-3EAF-E5B5-BBF9-15DE13E30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204787</xdr:colOff>
      <xdr:row>34</xdr:row>
      <xdr:rowOff>80962</xdr:rowOff>
    </xdr:from>
    <xdr:to>
      <xdr:col>9</xdr:col>
      <xdr:colOff>452437</xdr:colOff>
      <xdr:row>44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D104AF7-85A6-6C96-4DD7-775081BFF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185737</xdr:colOff>
      <xdr:row>63</xdr:row>
      <xdr:rowOff>185737</xdr:rowOff>
    </xdr:from>
    <xdr:to>
      <xdr:col>8</xdr:col>
      <xdr:colOff>885825</xdr:colOff>
      <xdr:row>73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2446595-5977-81CD-EA2D-6D5528660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22</xdr:row>
      <xdr:rowOff>9526</xdr:rowOff>
    </xdr:from>
    <xdr:to>
      <xdr:col>9</xdr:col>
      <xdr:colOff>142875</xdr:colOff>
      <xdr:row>32</xdr:row>
      <xdr:rowOff>142876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D5A05FB-E803-139C-588F-17A5B6A269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81875" y="4429126"/>
              <a:ext cx="3057525" cy="213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242887</xdr:colOff>
      <xdr:row>0</xdr:row>
      <xdr:rowOff>100011</xdr:rowOff>
    </xdr:from>
    <xdr:to>
      <xdr:col>15</xdr:col>
      <xdr:colOff>647700</xdr:colOff>
      <xdr:row>10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CCDFFA-FB8F-5712-0892-C8996942F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257175</xdr:colOff>
      <xdr:row>10</xdr:row>
      <xdr:rowOff>185738</xdr:rowOff>
    </xdr:from>
    <xdr:to>
      <xdr:col>15</xdr:col>
      <xdr:colOff>428625</xdr:colOff>
      <xdr:row>21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E91B7D-6EE8-943C-3053-8A5464B49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214312</xdr:colOff>
      <xdr:row>22</xdr:row>
      <xdr:rowOff>109537</xdr:rowOff>
    </xdr:from>
    <xdr:to>
      <xdr:col>15</xdr:col>
      <xdr:colOff>628650</xdr:colOff>
      <xdr:row>34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C53DD0-2699-63AF-152A-5C0A51260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157162</xdr:colOff>
      <xdr:row>36</xdr:row>
      <xdr:rowOff>33338</xdr:rowOff>
    </xdr:from>
    <xdr:to>
      <xdr:col>15</xdr:col>
      <xdr:colOff>676275</xdr:colOff>
      <xdr:row>47</xdr:row>
      <xdr:rowOff>38101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EEE6EB-7123-ECF3-8CE0-C65614354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119062</xdr:colOff>
      <xdr:row>48</xdr:row>
      <xdr:rowOff>52387</xdr:rowOff>
    </xdr:from>
    <xdr:to>
      <xdr:col>15</xdr:col>
      <xdr:colOff>657225</xdr:colOff>
      <xdr:row>60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3E9E2F-535A-8173-536E-EF9BCD1F9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100012</xdr:colOff>
      <xdr:row>61</xdr:row>
      <xdr:rowOff>71437</xdr:rowOff>
    </xdr:from>
    <xdr:to>
      <xdr:col>15</xdr:col>
      <xdr:colOff>619125</xdr:colOff>
      <xdr:row>74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A621D5-9F26-0473-CF7E-92C260604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90487</xdr:colOff>
      <xdr:row>75</xdr:row>
      <xdr:rowOff>33337</xdr:rowOff>
    </xdr:from>
    <xdr:to>
      <xdr:col>15</xdr:col>
      <xdr:colOff>600075</xdr:colOff>
      <xdr:row>87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59D9D48-949D-6732-83AB-0ADC03AB3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138111</xdr:colOff>
      <xdr:row>89</xdr:row>
      <xdr:rowOff>42862</xdr:rowOff>
    </xdr:from>
    <xdr:to>
      <xdr:col>18</xdr:col>
      <xdr:colOff>581024</xdr:colOff>
      <xdr:row>106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57FAEB-B711-200E-0D7E-F8181E592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138112</xdr:colOff>
      <xdr:row>109</xdr:row>
      <xdr:rowOff>100012</xdr:rowOff>
    </xdr:from>
    <xdr:to>
      <xdr:col>15</xdr:col>
      <xdr:colOff>504825</xdr:colOff>
      <xdr:row>121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AC36B67-1D99-7BF6-4E87-DAC7AC9BA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138112</xdr:colOff>
      <xdr:row>122</xdr:row>
      <xdr:rowOff>100012</xdr:rowOff>
    </xdr:from>
    <xdr:to>
      <xdr:col>15</xdr:col>
      <xdr:colOff>600075</xdr:colOff>
      <xdr:row>135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5842D8C-701C-75E9-DC2C-C94199AB9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100012</xdr:colOff>
      <xdr:row>0</xdr:row>
      <xdr:rowOff>71436</xdr:rowOff>
    </xdr:from>
    <xdr:to>
      <xdr:col>15</xdr:col>
      <xdr:colOff>619125</xdr:colOff>
      <xdr:row>10</xdr:row>
      <xdr:rowOff>114299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990DB6-2F21-4D80-82EF-440710597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138111</xdr:colOff>
      <xdr:row>12</xdr:row>
      <xdr:rowOff>42862</xdr:rowOff>
    </xdr:from>
    <xdr:to>
      <xdr:col>18</xdr:col>
      <xdr:colOff>581024</xdr:colOff>
      <xdr:row>29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8FF24F4-D024-406A-AC65-9750BA0A4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138112</xdr:colOff>
      <xdr:row>32</xdr:row>
      <xdr:rowOff>100012</xdr:rowOff>
    </xdr:from>
    <xdr:to>
      <xdr:col>15</xdr:col>
      <xdr:colOff>504825</xdr:colOff>
      <xdr:row>44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D86CDAE-4786-4BD0-A035-83250C241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176212</xdr:colOff>
      <xdr:row>2</xdr:row>
      <xdr:rowOff>4762</xdr:rowOff>
    </xdr:from>
    <xdr:to>
      <xdr:col>17</xdr:col>
      <xdr:colOff>328612</xdr:colOff>
      <xdr:row>15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43F6F8-2CA7-54BA-7422-04CCB0CEF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138112</xdr:colOff>
      <xdr:row>18</xdr:row>
      <xdr:rowOff>42862</xdr:rowOff>
    </xdr:from>
    <xdr:to>
      <xdr:col>17</xdr:col>
      <xdr:colOff>290512</xdr:colOff>
      <xdr:row>31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8A65C4-8290-7074-7672-C863D8FB0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157162</xdr:colOff>
      <xdr:row>33</xdr:row>
      <xdr:rowOff>195262</xdr:rowOff>
    </xdr:from>
    <xdr:to>
      <xdr:col>17</xdr:col>
      <xdr:colOff>309562</xdr:colOff>
      <xdr:row>47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E10316-4B98-DDDA-083E-25C70E056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157162</xdr:colOff>
      <xdr:row>49</xdr:row>
      <xdr:rowOff>4762</xdr:rowOff>
    </xdr:from>
    <xdr:to>
      <xdr:col>17</xdr:col>
      <xdr:colOff>309562</xdr:colOff>
      <xdr:row>62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E29C96-34B3-DDAE-1FDC-D0F88051D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147637</xdr:colOff>
      <xdr:row>64</xdr:row>
      <xdr:rowOff>185737</xdr:rowOff>
    </xdr:from>
    <xdr:to>
      <xdr:col>17</xdr:col>
      <xdr:colOff>300037</xdr:colOff>
      <xdr:row>78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2CCD09-579A-ABF5-28E7-DC1B97C5F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147637</xdr:colOff>
      <xdr:row>80</xdr:row>
      <xdr:rowOff>14287</xdr:rowOff>
    </xdr:from>
    <xdr:to>
      <xdr:col>17</xdr:col>
      <xdr:colOff>300037</xdr:colOff>
      <xdr:row>93</xdr:row>
      <xdr:rowOff>157162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972D186-DF13-CE13-904E-E4D6229A4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147637</xdr:colOff>
      <xdr:row>97</xdr:row>
      <xdr:rowOff>42862</xdr:rowOff>
    </xdr:from>
    <xdr:to>
      <xdr:col>17</xdr:col>
      <xdr:colOff>300037</xdr:colOff>
      <xdr:row>110</xdr:row>
      <xdr:rowOff>185737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699ABB2-6CAB-FFC5-B99F-6D9BFA847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138110</xdr:colOff>
      <xdr:row>112</xdr:row>
      <xdr:rowOff>4762</xdr:rowOff>
    </xdr:from>
    <xdr:to>
      <xdr:col>29</xdr:col>
      <xdr:colOff>495299</xdr:colOff>
      <xdr:row>125</xdr:row>
      <xdr:rowOff>147637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82475CA-3671-1194-1BD6-97ECC08A1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157162</xdr:colOff>
      <xdr:row>128</xdr:row>
      <xdr:rowOff>23812</xdr:rowOff>
    </xdr:from>
    <xdr:to>
      <xdr:col>17</xdr:col>
      <xdr:colOff>309562</xdr:colOff>
      <xdr:row>141</xdr:row>
      <xdr:rowOff>166687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C333851-10E2-3512-33BE-67AD803DC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128587</xdr:colOff>
      <xdr:row>143</xdr:row>
      <xdr:rowOff>23812</xdr:rowOff>
    </xdr:from>
    <xdr:to>
      <xdr:col>17</xdr:col>
      <xdr:colOff>280987</xdr:colOff>
      <xdr:row>156</xdr:row>
      <xdr:rowOff>166687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AE8CA60-DBFB-423B-2210-3E460C56B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147637</xdr:colOff>
      <xdr:row>0</xdr:row>
      <xdr:rowOff>185737</xdr:rowOff>
    </xdr:from>
    <xdr:to>
      <xdr:col>17</xdr:col>
      <xdr:colOff>300037</xdr:colOff>
      <xdr:row>14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158EF0-8284-4FCF-B4C8-5809ED613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157162</xdr:colOff>
      <xdr:row>16</xdr:row>
      <xdr:rowOff>23812</xdr:rowOff>
    </xdr:from>
    <xdr:to>
      <xdr:col>17</xdr:col>
      <xdr:colOff>309562</xdr:colOff>
      <xdr:row>29</xdr:row>
      <xdr:rowOff>166687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DD5F94C-AE21-4A9A-8A5D-632B11A9C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128587</xdr:colOff>
      <xdr:row>31</xdr:row>
      <xdr:rowOff>23812</xdr:rowOff>
    </xdr:from>
    <xdr:to>
      <xdr:col>17</xdr:col>
      <xdr:colOff>280987</xdr:colOff>
      <xdr:row>44</xdr:row>
      <xdr:rowOff>166687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30B82F0-3F39-4A5E-9792-82631E32A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khrul Ammar" refreshedDate="44818.870582291667" createdVersion="8" refreshedVersion="8" minRefreshableVersion="3" recordCount="614" xr:uid="{E76B7E80-31A2-4747-99D6-DE2D09F46758}">
  <cacheSource type="worksheet">
    <worksheetSource name="Table1"/>
  </cacheSource>
  <cacheFields count="19">
    <cacheField name="Loan_ID" numFmtId="0">
      <sharedItems/>
    </cacheField>
    <cacheField name="Gender" numFmtId="0">
      <sharedItems containsBlank="1" count="3">
        <s v="Male"/>
        <s v="Female"/>
        <m/>
      </sharedItems>
    </cacheField>
    <cacheField name="Married" numFmtId="0">
      <sharedItems containsBlank="1" count="3">
        <s v="No"/>
        <s v="Yes"/>
        <m/>
      </sharedItems>
    </cacheField>
    <cacheField name="Dependents" numFmtId="0">
      <sharedItems containsBlank="1" containsMixedTypes="1" containsNumber="1" containsInteger="1" minValue="0" maxValue="2" count="5">
        <n v="0"/>
        <n v="1"/>
        <n v="2"/>
        <s v="3+"/>
        <m/>
      </sharedItems>
    </cacheField>
    <cacheField name="Education" numFmtId="0">
      <sharedItems count="2">
        <s v="Graduate"/>
        <s v="Not Graduate"/>
      </sharedItems>
    </cacheField>
    <cacheField name="Self_Employed" numFmtId="0">
      <sharedItems containsBlank="1" count="3">
        <s v="No"/>
        <s v="Yes"/>
        <m/>
      </sharedItems>
    </cacheField>
    <cacheField name="ApplicantIncome" numFmtId="0">
      <sharedItems containsSemiMixedTypes="0" containsString="0" containsNumber="1" containsInteger="1" minValue="150" maxValue="81000" count="505">
        <n v="5849"/>
        <n v="4583"/>
        <n v="3000"/>
        <n v="2583"/>
        <n v="6000"/>
        <n v="5417"/>
        <n v="2333"/>
        <n v="3036"/>
        <n v="4006"/>
        <n v="12841"/>
        <n v="3200"/>
        <n v="2500"/>
        <n v="3073"/>
        <n v="1853"/>
        <n v="1299"/>
        <n v="4950"/>
        <n v="3596"/>
        <n v="3510"/>
        <n v="4887"/>
        <n v="2600"/>
        <n v="7660"/>
        <n v="5955"/>
        <n v="3365"/>
        <n v="3717"/>
        <n v="9560"/>
        <n v="2799"/>
        <n v="4226"/>
        <n v="1442"/>
        <n v="3750"/>
        <n v="4166"/>
        <n v="3167"/>
        <n v="4692"/>
        <n v="3500"/>
        <n v="12500"/>
        <n v="2275"/>
        <n v="1828"/>
        <n v="3667"/>
        <n v="3748"/>
        <n v="3600"/>
        <n v="1800"/>
        <n v="2400"/>
        <n v="3941"/>
        <n v="4695"/>
        <n v="3410"/>
        <n v="5649"/>
        <n v="5821"/>
        <n v="2645"/>
        <n v="4000"/>
        <n v="1928"/>
        <n v="3086"/>
        <n v="4230"/>
        <n v="4616"/>
        <n v="11500"/>
        <n v="2708"/>
        <n v="2132"/>
        <n v="3366"/>
        <n v="8080"/>
        <n v="3357"/>
        <n v="3029"/>
        <n v="2609"/>
        <n v="4945"/>
        <n v="5726"/>
        <n v="10750"/>
        <n v="7100"/>
        <n v="4300"/>
        <n v="3208"/>
        <n v="1875"/>
        <n v="4755"/>
        <n v="5266"/>
        <n v="1000"/>
        <n v="3333"/>
        <n v="3846"/>
        <n v="2395"/>
        <n v="1378"/>
        <n v="3988"/>
        <n v="2366"/>
        <n v="8566"/>
        <n v="5695"/>
        <n v="2958"/>
        <n v="6250"/>
        <n v="3273"/>
        <n v="4133"/>
        <n v="3620"/>
        <n v="6782"/>
        <n v="2484"/>
        <n v="1977"/>
        <n v="4188"/>
        <n v="1759"/>
        <n v="4288"/>
        <n v="4843"/>
        <n v="13650"/>
        <n v="4652"/>
        <n v="3816"/>
        <n v="3052"/>
        <n v="11417"/>
        <n v="7333"/>
        <n v="3800"/>
        <n v="2071"/>
        <n v="5316"/>
        <n v="2929"/>
        <n v="3572"/>
        <n v="7451"/>
        <n v="5050"/>
        <n v="14583"/>
        <n v="2214"/>
        <n v="5568"/>
        <n v="10408"/>
        <n v="5667"/>
        <n v="2137"/>
        <n v="2957"/>
        <n v="3692"/>
        <n v="23803"/>
        <n v="3865"/>
        <n v="10513"/>
        <n v="6080"/>
        <n v="20166"/>
        <n v="2014"/>
        <n v="2718"/>
        <n v="3459"/>
        <n v="4895"/>
        <n v="3316"/>
        <n v="14999"/>
        <n v="4200"/>
        <n v="5042"/>
        <n v="6950"/>
        <n v="2698"/>
        <n v="11757"/>
        <n v="2330"/>
        <n v="14866"/>
        <n v="1538"/>
        <n v="10000"/>
        <n v="4860"/>
        <n v="6277"/>
        <n v="2577"/>
        <n v="9166"/>
        <n v="2281"/>
        <n v="3254"/>
        <n v="39999"/>
        <n v="9538"/>
        <n v="2980"/>
        <n v="1863"/>
        <n v="7933"/>
        <n v="3089"/>
        <n v="4167"/>
        <n v="9323"/>
        <n v="3707"/>
        <n v="2439"/>
        <n v="2237"/>
        <n v="8000"/>
        <n v="1820"/>
        <n v="51763"/>
        <n v="3522"/>
        <n v="5708"/>
        <n v="4344"/>
        <n v="3497"/>
        <n v="2045"/>
        <n v="5516"/>
        <n v="6400"/>
        <n v="1916"/>
        <n v="4600"/>
        <n v="33846"/>
        <n v="3625"/>
        <n v="39147"/>
        <n v="2178"/>
        <n v="2383"/>
        <n v="674"/>
        <n v="9328"/>
        <n v="4885"/>
        <n v="12000"/>
        <n v="6033"/>
        <n v="3858"/>
        <n v="4191"/>
        <n v="3125"/>
        <n v="8333"/>
        <n v="1907"/>
        <n v="3416"/>
        <n v="11000"/>
        <n v="4923"/>
        <n v="3992"/>
        <n v="3917"/>
        <n v="4408"/>
        <n v="3244"/>
        <n v="3975"/>
        <n v="2479"/>
        <n v="3418"/>
        <n v="3430"/>
        <n v="7787"/>
        <n v="5703"/>
        <n v="3173"/>
        <n v="3850"/>
        <n v="150"/>
        <n v="3727"/>
        <n v="5000"/>
        <n v="4283"/>
        <n v="2221"/>
        <n v="4009"/>
        <n v="2971"/>
        <n v="7578"/>
        <n v="3250"/>
        <n v="4735"/>
        <n v="4758"/>
        <n v="2491"/>
        <n v="3716"/>
        <n v="3189"/>
        <n v="3155"/>
        <n v="5500"/>
        <n v="5746"/>
        <n v="3463"/>
        <n v="3812"/>
        <n v="3315"/>
        <n v="5819"/>
        <n v="2510"/>
        <n v="2965"/>
        <n v="3406"/>
        <n v="6050"/>
        <n v="9703"/>
        <n v="6608"/>
        <n v="2882"/>
        <n v="1809"/>
        <n v="1668"/>
        <n v="3427"/>
        <n v="2661"/>
        <n v="16250"/>
        <n v="3083"/>
        <n v="6045"/>
        <n v="5250"/>
        <n v="14683"/>
        <n v="4931"/>
        <n v="6083"/>
        <n v="2060"/>
        <n v="3481"/>
        <n v="7200"/>
        <n v="5166"/>
        <n v="4095"/>
        <n v="4708"/>
        <n v="4333"/>
        <n v="2876"/>
        <n v="3237"/>
        <n v="11146"/>
        <n v="2833"/>
        <n v="2620"/>
        <n v="3900"/>
        <n v="2750"/>
        <n v="3993"/>
        <n v="3103"/>
        <n v="4100"/>
        <n v="4053"/>
        <n v="3927"/>
        <n v="2301"/>
        <n v="1811"/>
        <n v="20667"/>
        <n v="3158"/>
        <n v="3704"/>
        <n v="4124"/>
        <n v="9508"/>
        <n v="3075"/>
        <n v="4400"/>
        <n v="3153"/>
        <n v="4416"/>
        <n v="6875"/>
        <n v="4666"/>
        <n v="2875"/>
        <n v="1625"/>
        <n v="2000"/>
        <n v="3762"/>
        <n v="20233"/>
        <n v="7667"/>
        <n v="2917"/>
        <n v="2927"/>
        <n v="2507"/>
        <n v="2473"/>
        <n v="3399"/>
        <n v="2058"/>
        <n v="3541"/>
        <n v="4342"/>
        <n v="3601"/>
        <n v="3166"/>
        <n v="15000"/>
        <n v="8666"/>
        <n v="4917"/>
        <n v="5818"/>
        <n v="4384"/>
        <n v="2935"/>
        <n v="63337"/>
        <n v="9833"/>
        <n v="5503"/>
        <n v="1830"/>
        <n v="4160"/>
        <n v="2647"/>
        <n v="2378"/>
        <n v="4554"/>
        <n v="2499"/>
        <n v="3523"/>
        <n v="6333"/>
        <n v="2625"/>
        <n v="9083"/>
        <n v="8750"/>
        <n v="2666"/>
        <n v="2423"/>
        <n v="3813"/>
        <n v="3875"/>
        <n v="5167"/>
        <n v="4723"/>
        <n v="4750"/>
        <n v="3013"/>
        <n v="6822"/>
        <n v="6216"/>
        <n v="5124"/>
        <n v="6325"/>
        <n v="19730"/>
        <n v="15759"/>
        <n v="5185"/>
        <n v="3062"/>
        <n v="2764"/>
        <n v="4817"/>
        <n v="4310"/>
        <n v="3069"/>
        <n v="5391"/>
        <n v="5941"/>
        <n v="7167"/>
        <n v="4566"/>
        <n v="2346"/>
        <n v="3010"/>
        <n v="5488"/>
        <n v="9167"/>
        <n v="9504"/>
        <n v="1993"/>
        <n v="3100"/>
        <n v="3276"/>
        <n v="3180"/>
        <n v="3033"/>
        <n v="3902"/>
        <n v="1500"/>
        <n v="2889"/>
        <n v="2755"/>
        <n v="1963"/>
        <n v="7441"/>
        <n v="4547"/>
        <n v="2167"/>
        <n v="2213"/>
        <n v="8300"/>
        <n v="81000"/>
        <n v="3867"/>
        <n v="6256"/>
        <n v="6096"/>
        <n v="2253"/>
        <n v="2149"/>
        <n v="2995"/>
        <n v="1600"/>
        <n v="1025"/>
        <n v="3246"/>
        <n v="5829"/>
        <n v="2720"/>
        <n v="7250"/>
        <n v="14880"/>
        <n v="4606"/>
        <n v="5935"/>
        <n v="2920"/>
        <n v="2717"/>
        <n v="8624"/>
        <n v="6500"/>
        <n v="12876"/>
        <n v="2425"/>
        <n v="10047"/>
        <n v="1926"/>
        <n v="10416"/>
        <n v="7142"/>
        <n v="3660"/>
        <n v="7901"/>
        <n v="4707"/>
        <n v="37719"/>
        <n v="3466"/>
        <n v="3539"/>
        <n v="3340"/>
        <n v="2769"/>
        <n v="2309"/>
        <n v="1958"/>
        <n v="3948"/>
        <n v="2483"/>
        <n v="7085"/>
        <n v="3859"/>
        <n v="4301"/>
        <n v="3708"/>
        <n v="4354"/>
        <n v="8334"/>
        <n v="2083"/>
        <n v="7740"/>
        <n v="3015"/>
        <n v="5191"/>
        <n v="2947"/>
        <n v="16692"/>
        <n v="210"/>
        <n v="3450"/>
        <n v="2653"/>
        <n v="4691"/>
        <n v="5532"/>
        <n v="16525"/>
        <n v="6700"/>
        <n v="2873"/>
        <n v="16667"/>
        <n v="4350"/>
        <n v="3095"/>
        <n v="10833"/>
        <n v="3547"/>
        <n v="18333"/>
        <n v="2435"/>
        <n v="2699"/>
        <n v="5333"/>
        <n v="3691"/>
        <n v="17263"/>
        <n v="3597"/>
        <n v="3326"/>
        <n v="4625"/>
        <n v="2895"/>
        <n v="6283"/>
        <n v="645"/>
        <n v="3159"/>
        <n v="4865"/>
        <n v="4050"/>
        <n v="3814"/>
        <n v="20833"/>
        <n v="3583"/>
        <n v="13262"/>
        <n v="3598"/>
        <n v="6065"/>
        <n v="3283"/>
        <n v="2130"/>
        <n v="5815"/>
        <n v="2031"/>
        <n v="3074"/>
        <n v="4683"/>
        <n v="3400"/>
        <n v="2192"/>
        <n v="5677"/>
        <n v="7948"/>
        <n v="4680"/>
        <n v="17500"/>
        <n v="3775"/>
        <n v="5285"/>
        <n v="2679"/>
        <n v="6783"/>
        <n v="4281"/>
        <n v="3588"/>
        <n v="11250"/>
        <n v="18165"/>
        <n v="2550"/>
        <n v="6133"/>
        <n v="3617"/>
        <n v="6417"/>
        <n v="4608"/>
        <n v="2138"/>
        <n v="3652"/>
        <n v="2239"/>
        <n v="3017"/>
        <n v="2768"/>
        <n v="3358"/>
        <n v="2526"/>
        <n v="2785"/>
        <n v="6633"/>
        <n v="2492"/>
        <n v="2454"/>
        <n v="3593"/>
        <n v="5468"/>
        <n v="2667"/>
        <n v="10139"/>
        <n v="3887"/>
        <n v="4180"/>
        <n v="3675"/>
        <n v="19484"/>
        <n v="5923"/>
        <n v="5800"/>
        <n v="8799"/>
        <n v="4467"/>
        <n v="3417"/>
        <n v="5116"/>
        <n v="16666"/>
        <n v="6125"/>
        <n v="6406"/>
        <n v="3087"/>
        <n v="3229"/>
        <n v="1782"/>
        <n v="3182"/>
        <n v="6540"/>
        <n v="1836"/>
        <n v="1880"/>
        <n v="2787"/>
        <n v="2297"/>
        <n v="2165"/>
        <n v="2726"/>
        <n v="9357"/>
        <n v="16120"/>
        <n v="3833"/>
        <n v="6383"/>
        <n v="2987"/>
        <n v="9963"/>
        <n v="5780"/>
        <n v="416"/>
        <n v="2894"/>
        <n v="3676"/>
        <n v="3987"/>
        <n v="3232"/>
        <n v="2900"/>
        <n v="4106"/>
        <n v="8072"/>
        <n v="7583"/>
      </sharedItems>
      <fieldGroup base="6">
        <rangePr autoStart="0" startNum="0" endNum="81000" groupInterval="4850"/>
        <groupItems count="19">
          <s v="&lt;0"/>
          <s v="0-4849"/>
          <s v="4850-9699"/>
          <s v="9700-14549"/>
          <s v="14550-19399"/>
          <s v="19400-24249"/>
          <s v="24250-29099"/>
          <s v="29100-33949"/>
          <s v="33950-38799"/>
          <s v="38800-43649"/>
          <s v="43650-48499"/>
          <s v="48500-53349"/>
          <s v="53350-58199"/>
          <s v="58200-63049"/>
          <s v="63050-67899"/>
          <s v="67900-72749"/>
          <s v="72750-77599"/>
          <s v="77600-82449"/>
          <s v="&gt;82450"/>
        </groupItems>
      </fieldGroup>
    </cacheField>
    <cacheField name="ApplicantIncome Group" numFmtId="0">
      <sharedItems count="6">
        <s v="M40"/>
        <s v="B40"/>
        <s v="T20"/>
        <s v="Low Income" u="1"/>
        <s v="Middle Income" u="1"/>
        <s v="High Income" u="1"/>
      </sharedItems>
    </cacheField>
    <cacheField name="CoapplicantIncome" numFmtId="0">
      <sharedItems containsSemiMixedTypes="0" containsString="0" containsNumber="1" minValue="0" maxValue="41667"/>
    </cacheField>
    <cacheField name="CoapplicantIncome Group" numFmtId="0">
      <sharedItems/>
    </cacheField>
    <cacheField name="CombinedIncome" numFmtId="0">
      <sharedItems containsSemiMixedTypes="0" containsString="0" containsNumber="1" minValue="1442" maxValue="81000" count="554">
        <n v="5849"/>
        <n v="6091"/>
        <n v="3000"/>
        <n v="4941"/>
        <n v="6000"/>
        <n v="9613"/>
        <n v="3849"/>
        <n v="5540"/>
        <n v="5532"/>
        <n v="23809"/>
        <n v="3900"/>
        <n v="4340"/>
        <n v="11179"/>
        <n v="4693"/>
        <n v="2385"/>
        <n v="4950"/>
        <n v="3596"/>
        <n v="3510"/>
        <n v="4887"/>
        <n v="6100"/>
        <n v="7660"/>
        <n v="11580"/>
        <n v="4511"/>
        <n v="5282"/>
        <n v="6642"/>
        <n v="9560"/>
        <n v="5052"/>
        <n v="5266"/>
        <n v="1442"/>
        <n v="5833"/>
        <n v="7535"/>
        <n v="3167"/>
        <n v="4692"/>
        <n v="5167"/>
        <n v="15500"/>
        <n v="4342"/>
        <n v="3158"/>
        <n v="5126"/>
        <n v="11376"/>
        <n v="5416"/>
        <n v="3600"/>
        <n v="3013"/>
        <n v="2400"/>
        <n v="6277"/>
        <n v="4695"/>
        <n v="3410"/>
        <n v="5649"/>
        <n v="5821"/>
        <n v="6085"/>
        <n v="6275"/>
        <n v="3572"/>
        <n v="3086"/>
        <n v="4230"/>
        <n v="4616"/>
        <n v="11500"/>
        <n v="3875"/>
        <n v="3723"/>
        <n v="5566"/>
        <n v="10330"/>
        <n v="6216"/>
        <n v="6296"/>
        <n v="3029"/>
        <n v="6058"/>
        <n v="4945"/>
        <n v="4166"/>
        <n v="10321"/>
        <n v="5454"/>
        <n v="10750"/>
        <n v="7100"/>
        <n v="4300"/>
        <n v="6274"/>
        <n v="3750"/>
        <n v="3500"/>
        <n v="4755"/>
        <n v="7040"/>
        <n v="8500"/>
        <n v="4022"/>
        <n v="7167"/>
        <n v="5499"/>
        <n v="3846"/>
        <n v="2395"/>
        <n v="3259"/>
        <n v="8250"/>
        <n v="3988"/>
        <n v="4897"/>
        <n v="5333"/>
        <n v="4618"/>
        <n v="8566"/>
        <n v="9862"/>
        <n v="5858"/>
        <n v="11904"/>
        <n v="5093"/>
        <n v="4133"/>
        <n v="3620"/>
        <n v="6782"/>
        <n v="4786"/>
        <n v="2974"/>
        <n v="4188"/>
        <n v="5300"/>
        <n v="7551"/>
        <n v="8649"/>
        <n v="13650"/>
        <n v="8235"/>
        <n v="4570"/>
        <n v="4082"/>
        <n v="12543"/>
        <n v="7333"/>
        <n v="7400"/>
        <n v="2825"/>
        <n v="5316"/>
        <n v="5262"/>
        <n v="7686"/>
        <n v="7451"/>
        <n v="5050"/>
        <n v="14583"/>
        <n v="5450"/>
        <n v="3612"/>
        <n v="7710"/>
        <n v="10408"/>
        <n v="8334"/>
        <n v="11117"/>
        <n v="2957"/>
        <n v="6314"/>
        <n v="3692"/>
        <n v="23803"/>
        <n v="5505"/>
        <n v="14363"/>
        <n v="20166"/>
        <n v="3943"/>
        <n v="2718"/>
        <n v="3459"/>
        <n v="4895"/>
        <n v="11750"/>
        <n v="4583"/>
        <n v="6816"/>
        <n v="14999"/>
        <n v="5630"/>
        <n v="7125"/>
        <n v="5417"/>
        <n v="6950"/>
        <n v="4732"/>
        <n v="11757"/>
        <n v="14866"/>
        <n v="2963"/>
        <n v="11666"/>
        <n v="5690"/>
        <n v="6327"/>
        <n v="9166"/>
        <n v="2281"/>
        <n v="3254"/>
        <n v="39999"/>
        <n v="9538"/>
        <n v="5063"/>
        <n v="10208"/>
        <n v="2904"/>
        <n v="7933"/>
        <n v="4369"/>
        <n v="5614"/>
        <n v="9323"/>
        <n v="6873"/>
        <n v="5772"/>
        <n v="2237"/>
        <n v="8000"/>
        <n v="3589"/>
        <n v="51763"/>
        <n v="3522"/>
        <n v="11333"/>
        <n v="5080"/>
        <n v="5461"/>
        <n v="3664"/>
        <n v="16816"/>
        <n v="3784"/>
        <n v="6979"/>
        <n v="4600"/>
        <n v="33846"/>
        <n v="3625"/>
        <n v="43897"/>
        <n v="2178"/>
        <n v="4521"/>
        <n v="5970"/>
        <n v="9328"/>
        <n v="4885"/>
        <n v="12000"/>
        <n v="6033"/>
        <n v="3858"/>
        <n v="4191"/>
        <n v="5708"/>
        <n v="12083"/>
        <n v="4272"/>
        <n v="6232"/>
        <n v="11000"/>
        <n v="5100"/>
        <n v="4923"/>
        <n v="3992"/>
        <n v="3917"/>
        <n v="4408"/>
        <n v="3244"/>
        <n v="6506"/>
        <n v="2479"/>
        <n v="3418"/>
        <n v="10000"/>
        <n v="4680"/>
        <n v="7787"/>
        <n v="5703"/>
        <n v="6194"/>
        <n v="4833"/>
        <n v="1950"/>
        <n v="5502"/>
        <n v="5000"/>
        <n v="6666"/>
        <n v="2221"/>
        <n v="5726"/>
        <n v="5762"/>
        <n v="8588"/>
        <n v="6250"/>
        <n v="3250"/>
        <n v="4735"/>
        <n v="7945"/>
        <n v="4758"/>
        <n v="6400"/>
        <n v="4545"/>
        <n v="3716"/>
        <n v="5787"/>
        <n v="8333"/>
        <n v="4934"/>
        <n v="6760"/>
        <n v="5746"/>
        <n v="3463"/>
        <n v="3812"/>
        <n v="3315"/>
        <n v="10819"/>
        <n v="4493"/>
        <n v="8666"/>
        <n v="7550"/>
        <n v="7823"/>
        <n v="10383"/>
        <n v="9703"/>
        <n v="6608"/>
        <n v="4725"/>
        <n v="3677"/>
        <n v="5558"/>
        <n v="3427"/>
        <n v="4750"/>
        <n v="9762"/>
        <n v="16250"/>
        <n v="3083"/>
        <n v="6045"/>
        <n v="5250"/>
        <n v="16783"/>
        <n v="4931"/>
        <n v="10333"/>
        <n v="4269"/>
        <n v="3481"/>
        <n v="7200"/>
        <n v="5166"/>
        <n v="7542"/>
        <n v="6095"/>
        <n v="6144"/>
        <n v="4436"/>
        <n v="3237"/>
        <n v="11146"/>
        <n v="4690"/>
        <n v="4843"/>
        <n v="4592"/>
        <n v="7267"/>
        <n v="4403"/>
        <n v="4100"/>
        <n v="6479"/>
        <n v="4727"/>
        <n v="3286.7999878000001"/>
        <n v="3477"/>
        <n v="20667"/>
        <n v="6211"/>
        <n v="4317"/>
        <n v="5704"/>
        <n v="4124"/>
        <n v="9508"/>
        <n v="5491"/>
        <n v="4400"/>
        <n v="4713"/>
        <n v="5717"/>
        <n v="5666"/>
        <n v="6875"/>
        <n v="4666"/>
        <n v="7541"/>
        <n v="4939"/>
        <n v="4734"/>
        <n v="4625"/>
        <n v="3428"/>
        <n v="6500"/>
        <n v="2000"/>
        <n v="5428"/>
        <n v="4263"/>
        <n v="20233"/>
        <n v="7667"/>
        <n v="2917"/>
        <n v="5332"/>
        <n v="2507"/>
        <n v="4316"/>
        <n v="5039"/>
        <n v="3717"/>
        <n v="4192"/>
        <n v="3541"/>
        <n v="4567"/>
        <n v="4531"/>
        <n v="5191"/>
        <n v="6151"/>
        <n v="15000"/>
        <n v="13649"/>
        <n v="4917"/>
        <n v="7978"/>
        <n v="6784"/>
        <n v="2500"/>
        <n v="6177"/>
        <n v="2935"/>
        <n v="2833"/>
        <n v="63337"/>
        <n v="9993"/>
        <n v="5938"/>
        <n v="1830"/>
        <n v="4160"/>
        <n v="4234"/>
        <n v="2378"/>
        <n v="5783"/>
        <n v="3173"/>
        <n v="4913"/>
        <n v="4957"/>
        <n v="6753"/>
        <n v="5251"/>
        <n v="10916"/>
        <n v="8875"/>
        <n v="9083"/>
        <n v="12917"/>
        <n v="4749"/>
        <n v="5500"/>
        <n v="2928"/>
        <n v="3813"/>
        <n v="4723"/>
        <n v="8667"/>
        <n v="7083"/>
        <n v="6046"/>
        <n v="6822"/>
        <n v="5124"/>
        <n v="6325"/>
        <n v="24996"/>
        <n v="15759"/>
        <n v="5185"/>
        <n v="17196"/>
        <n v="5049"/>
        <n v="4223"/>
        <n v="5740"/>
        <n v="13746"/>
        <n v="4310"/>
        <n v="3069"/>
        <n v="5391"/>
        <n v="10173"/>
        <n v="4566"/>
        <n v="3667"/>
        <n v="3946"/>
        <n v="6146"/>
        <n v="5488"/>
        <n v="9167"/>
        <n v="9504"/>
        <n v="4698"/>
        <n v="3618"/>
        <n v="4500"/>
        <n v="3760"/>
        <n v="3180"/>
        <n v="4492"/>
        <n v="5568"/>
        <n v="3300"/>
        <n v="2889"/>
        <n v="2755"/>
        <n v="22500"/>
        <n v="1963"/>
        <n v="7441"/>
        <n v="4547"/>
        <n v="2213"/>
        <n v="8300"/>
        <n v="81000"/>
        <n v="3867"/>
        <n v="6256"/>
        <n v="6096"/>
        <n v="4286"/>
        <n v="5386"/>
        <n v="2995"/>
        <n v="2600"/>
        <n v="21600"/>
        <n v="3798"/>
        <n v="4663"/>
        <n v="5829"/>
        <n v="2720"/>
        <n v="3539"/>
        <n v="8917"/>
        <n v="14880"/>
        <n v="6966"/>
        <n v="4606"/>
        <n v="5935"/>
        <n v="2936.1200008400001"/>
        <n v="2717"/>
        <n v="8624"/>
        <n v="12876"/>
        <n v="4765"/>
        <n v="10047"/>
        <n v="3777"/>
        <n v="3338"/>
        <n v="10416"/>
        <n v="7142"/>
        <n v="8724"/>
        <n v="9734"/>
        <n v="6700"/>
        <n v="37719"/>
        <n v="15666"/>
        <n v="4676"/>
        <n v="4652"/>
        <n v="4915"/>
        <n v="4311"/>
        <n v="3564"/>
        <n v="3414"/>
        <n v="5681"/>
        <n v="4949"/>
        <n v="7085"/>
        <n v="3859"/>
        <n v="4301"/>
        <n v="4354"/>
        <n v="6166"/>
        <n v="7740"/>
        <n v="5203"/>
        <n v="4611"/>
        <n v="16692"/>
        <n v="3127"/>
        <n v="5529"/>
        <n v="4153"/>
        <n v="4691"/>
        <n v="10180"/>
        <n v="17539"/>
        <n v="8450"/>
        <n v="4745"/>
        <n v="18917"/>
        <n v="4550"/>
        <n v="4350"/>
        <n v="3095"/>
        <n v="5233"/>
        <n v="10833"/>
        <n v="4394"/>
        <n v="3547"/>
        <n v="18333"/>
        <n v="2435"/>
        <n v="5484"/>
        <n v="6464"/>
        <n v="3691"/>
        <n v="17263"/>
        <n v="5754"/>
        <n v="4239"/>
        <n v="7482"/>
        <n v="2895"/>
        <n v="10699"/>
        <n v="4328"/>
        <n v="3159"/>
        <n v="10489"/>
        <n v="9352"/>
        <n v="5297"/>
        <n v="7926"/>
        <n v="27500"/>
        <n v="3583"/>
        <n v="5492"/>
        <n v="13262"/>
        <n v="8069"/>
        <n v="5318"/>
        <n v="8796"/>
        <n v="9481"/>
        <n v="6894"/>
        <n v="3663"/>
        <n v="4874"/>
        <n v="6598"/>
        <n v="3400"/>
        <n v="3934"/>
        <n v="7101"/>
        <n v="15114"/>
        <n v="6767"/>
        <n v="17500"/>
        <n v="3775"/>
        <n v="6715"/>
        <n v="3981"/>
        <n v="6783"/>
        <n v="6525"/>
        <n v="4281"/>
        <n v="3588"/>
        <n v="11250"/>
        <n v="18165"/>
        <n v="10039"/>
        <n v="3617"/>
        <n v="3453"/>
        <n v="6417"/>
        <n v="7453"/>
        <n v="2138"/>
        <n v="3652"/>
        <n v="4763"/>
        <n v="3680"/>
        <n v="4718"/>
        <n v="3358"/>
        <n v="4309"/>
        <n v="4801"/>
        <n v="6633"/>
        <n v="4867"/>
        <n v="6583"/>
        <n v="4787"/>
        <n v="7859"/>
        <n v="4292"/>
        <n v="10139"/>
        <n v="6556"/>
        <n v="6486"/>
        <n v="19484"/>
        <n v="7977"/>
        <n v="5800"/>
        <n v="8799"/>
        <n v="4467"/>
        <n v="3333"/>
        <n v="5900"/>
        <n v="5230"/>
        <n v="6567"/>
        <n v="16666"/>
        <n v="7750"/>
        <n v="6406"/>
        <n v="5968"/>
        <n v="4014"/>
        <n v="6099"/>
        <n v="6540"/>
        <n v="35673"/>
        <n v="3166"/>
        <n v="1880"/>
        <n v="4704"/>
        <n v="7283"/>
        <n v="3819"/>
        <n v="2165"/>
        <n v="2726"/>
        <n v="6416"/>
        <n v="9357"/>
        <n v="7159"/>
        <n v="16120"/>
        <n v="3833"/>
        <n v="7383"/>
        <n v="2987"/>
        <n v="9963"/>
        <n v="5780"/>
        <n v="42083"/>
        <n v="5686"/>
        <n v="6200"/>
        <n v="5398"/>
        <n v="5182"/>
        <n v="2900"/>
        <n v="4106"/>
        <n v="8312"/>
        <n v="7583"/>
      </sharedItems>
      <fieldGroup base="10">
        <rangePr autoStart="0" startNum="0" endNum="81000" groupInterval="10000"/>
        <groupItems count="11">
          <s v="&lt;0"/>
          <s v="0-10000"/>
          <s v="10000-20000"/>
          <s v="20000-30000"/>
          <s v="30000-40000"/>
          <s v="40000-50000"/>
          <s v="50000-60000"/>
          <s v="60000-70000"/>
          <s v="70000-80000"/>
          <s v="80000-90000"/>
          <s v="&gt;90000"/>
        </groupItems>
      </fieldGroup>
    </cacheField>
    <cacheField name="CombinedIncome Group" numFmtId="0">
      <sharedItems count="6">
        <s v="M40"/>
        <s v="B40"/>
        <s v="T20"/>
        <s v="Low Income" u="1"/>
        <s v="Middle Income" u="1"/>
        <s v="High Income" u="1"/>
      </sharedItems>
    </cacheField>
    <cacheField name="LoanAmount(K)" numFmtId="0">
      <sharedItems containsString="0" containsBlank="1" containsNumber="1" containsInteger="1" minValue="9" maxValue="700"/>
    </cacheField>
    <cacheField name="Loan Amount Group" numFmtId="0">
      <sharedItems count="7">
        <s v="Below 100k"/>
        <s v="101k-200k"/>
        <s v="201k and above"/>
        <s v="101k-300k" u="1"/>
        <s v="501 and above" u="1"/>
        <s v="101k-500k" u="1"/>
        <s v="301k and above" u="1"/>
      </sharedItems>
    </cacheField>
    <cacheField name="Loan_Amount_Term" numFmtId="0">
      <sharedItems containsString="0" containsBlank="1" containsNumber="1" containsInteger="1" minValue="12" maxValue="480" count="11">
        <n v="360"/>
        <n v="120"/>
        <n v="240"/>
        <m/>
        <n v="180"/>
        <n v="60"/>
        <n v="300"/>
        <n v="480"/>
        <n v="36"/>
        <n v="84"/>
        <n v="12"/>
      </sharedItems>
    </cacheField>
    <cacheField name="Credit_History" numFmtId="0">
      <sharedItems containsString="0" containsBlank="1" containsNumber="1" containsInteger="1" minValue="0" maxValue="1" count="3">
        <n v="1"/>
        <n v="0"/>
        <m/>
      </sharedItems>
    </cacheField>
    <cacheField name="Property_Area" numFmtId="0">
      <sharedItems count="3">
        <s v="Urban"/>
        <s v="Rural"/>
        <s v="Semiurban"/>
      </sharedItems>
    </cacheField>
    <cacheField name="Loan_Status" numFmtId="0">
      <sharedItems count="2">
        <s v="Y"/>
        <s v="N"/>
      </sharedItems>
    </cacheField>
    <cacheField name="Loan_Default" numFmtId="164">
      <sharedItems containsBlank="1" count="4">
        <s v="Y"/>
        <s v=""/>
        <s v="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4">
  <r>
    <s v="LP001002"/>
    <x v="0"/>
    <x v="0"/>
    <x v="0"/>
    <x v="0"/>
    <x v="0"/>
    <x v="0"/>
    <x v="0"/>
    <n v="0"/>
    <s v="No Income"/>
    <x v="0"/>
    <x v="0"/>
    <m/>
    <x v="0"/>
    <x v="0"/>
    <x v="0"/>
    <x v="0"/>
    <x v="0"/>
    <x v="0"/>
  </r>
  <r>
    <s v="LP001003"/>
    <x v="0"/>
    <x v="1"/>
    <x v="1"/>
    <x v="0"/>
    <x v="0"/>
    <x v="1"/>
    <x v="1"/>
    <n v="1508"/>
    <s v="B40"/>
    <x v="1"/>
    <x v="0"/>
    <n v="128"/>
    <x v="1"/>
    <x v="0"/>
    <x v="0"/>
    <x v="1"/>
    <x v="1"/>
    <x v="1"/>
  </r>
  <r>
    <s v="LP001005"/>
    <x v="0"/>
    <x v="1"/>
    <x v="0"/>
    <x v="0"/>
    <x v="1"/>
    <x v="2"/>
    <x v="1"/>
    <n v="0"/>
    <s v="No Income"/>
    <x v="2"/>
    <x v="1"/>
    <n v="66"/>
    <x v="0"/>
    <x v="0"/>
    <x v="0"/>
    <x v="0"/>
    <x v="0"/>
    <x v="0"/>
  </r>
  <r>
    <s v="LP001006"/>
    <x v="0"/>
    <x v="1"/>
    <x v="0"/>
    <x v="1"/>
    <x v="0"/>
    <x v="3"/>
    <x v="1"/>
    <n v="2358"/>
    <s v="B40"/>
    <x v="3"/>
    <x v="0"/>
    <n v="120"/>
    <x v="1"/>
    <x v="0"/>
    <x v="0"/>
    <x v="0"/>
    <x v="0"/>
    <x v="0"/>
  </r>
  <r>
    <s v="LP001008"/>
    <x v="0"/>
    <x v="0"/>
    <x v="0"/>
    <x v="0"/>
    <x v="0"/>
    <x v="4"/>
    <x v="0"/>
    <n v="0"/>
    <s v="No Income"/>
    <x v="4"/>
    <x v="0"/>
    <n v="141"/>
    <x v="1"/>
    <x v="0"/>
    <x v="0"/>
    <x v="0"/>
    <x v="0"/>
    <x v="2"/>
  </r>
  <r>
    <s v="LP001011"/>
    <x v="0"/>
    <x v="1"/>
    <x v="2"/>
    <x v="0"/>
    <x v="1"/>
    <x v="5"/>
    <x v="0"/>
    <n v="4196"/>
    <s v="B40"/>
    <x v="5"/>
    <x v="0"/>
    <n v="267"/>
    <x v="2"/>
    <x v="0"/>
    <x v="0"/>
    <x v="0"/>
    <x v="0"/>
    <x v="0"/>
  </r>
  <r>
    <s v="LP001013"/>
    <x v="0"/>
    <x v="1"/>
    <x v="0"/>
    <x v="1"/>
    <x v="0"/>
    <x v="6"/>
    <x v="1"/>
    <n v="1516"/>
    <s v="B40"/>
    <x v="6"/>
    <x v="1"/>
    <n v="95"/>
    <x v="0"/>
    <x v="0"/>
    <x v="0"/>
    <x v="0"/>
    <x v="0"/>
    <x v="0"/>
  </r>
  <r>
    <s v="LP001014"/>
    <x v="0"/>
    <x v="1"/>
    <x v="3"/>
    <x v="0"/>
    <x v="0"/>
    <x v="7"/>
    <x v="1"/>
    <n v="2504"/>
    <s v="B40"/>
    <x v="7"/>
    <x v="0"/>
    <n v="158"/>
    <x v="1"/>
    <x v="0"/>
    <x v="1"/>
    <x v="2"/>
    <x v="1"/>
    <x v="1"/>
  </r>
  <r>
    <s v="LP001018"/>
    <x v="0"/>
    <x v="1"/>
    <x v="2"/>
    <x v="0"/>
    <x v="0"/>
    <x v="8"/>
    <x v="1"/>
    <n v="1526"/>
    <s v="B40"/>
    <x v="8"/>
    <x v="0"/>
    <n v="168"/>
    <x v="1"/>
    <x v="0"/>
    <x v="0"/>
    <x v="0"/>
    <x v="0"/>
    <x v="2"/>
  </r>
  <r>
    <s v="LP001020"/>
    <x v="0"/>
    <x v="1"/>
    <x v="1"/>
    <x v="0"/>
    <x v="0"/>
    <x v="9"/>
    <x v="2"/>
    <n v="10968"/>
    <s v="T20"/>
    <x v="9"/>
    <x v="2"/>
    <n v="349"/>
    <x v="2"/>
    <x v="0"/>
    <x v="0"/>
    <x v="2"/>
    <x v="1"/>
    <x v="1"/>
  </r>
  <r>
    <s v="LP001024"/>
    <x v="0"/>
    <x v="1"/>
    <x v="2"/>
    <x v="0"/>
    <x v="0"/>
    <x v="10"/>
    <x v="1"/>
    <n v="700"/>
    <s v="B40"/>
    <x v="10"/>
    <x v="1"/>
    <n v="70"/>
    <x v="0"/>
    <x v="0"/>
    <x v="0"/>
    <x v="0"/>
    <x v="0"/>
    <x v="0"/>
  </r>
  <r>
    <s v="LP001027"/>
    <x v="0"/>
    <x v="1"/>
    <x v="2"/>
    <x v="0"/>
    <x v="2"/>
    <x v="11"/>
    <x v="1"/>
    <n v="1840"/>
    <s v="B40"/>
    <x v="11"/>
    <x v="1"/>
    <n v="109"/>
    <x v="1"/>
    <x v="0"/>
    <x v="0"/>
    <x v="0"/>
    <x v="0"/>
    <x v="2"/>
  </r>
  <r>
    <s v="LP001028"/>
    <x v="0"/>
    <x v="1"/>
    <x v="2"/>
    <x v="0"/>
    <x v="0"/>
    <x v="12"/>
    <x v="1"/>
    <n v="8106"/>
    <s v="M40"/>
    <x v="12"/>
    <x v="2"/>
    <n v="200"/>
    <x v="1"/>
    <x v="0"/>
    <x v="0"/>
    <x v="0"/>
    <x v="0"/>
    <x v="2"/>
  </r>
  <r>
    <s v="LP001029"/>
    <x v="0"/>
    <x v="0"/>
    <x v="0"/>
    <x v="0"/>
    <x v="0"/>
    <x v="13"/>
    <x v="1"/>
    <n v="2840"/>
    <s v="B40"/>
    <x v="13"/>
    <x v="1"/>
    <n v="114"/>
    <x v="1"/>
    <x v="0"/>
    <x v="0"/>
    <x v="1"/>
    <x v="1"/>
    <x v="1"/>
  </r>
  <r>
    <s v="LP001030"/>
    <x v="0"/>
    <x v="1"/>
    <x v="2"/>
    <x v="0"/>
    <x v="0"/>
    <x v="14"/>
    <x v="1"/>
    <n v="1086"/>
    <s v="B40"/>
    <x v="14"/>
    <x v="1"/>
    <n v="17"/>
    <x v="0"/>
    <x v="1"/>
    <x v="0"/>
    <x v="0"/>
    <x v="0"/>
    <x v="2"/>
  </r>
  <r>
    <s v="LP001032"/>
    <x v="0"/>
    <x v="0"/>
    <x v="0"/>
    <x v="0"/>
    <x v="0"/>
    <x v="15"/>
    <x v="0"/>
    <n v="0"/>
    <s v="No Income"/>
    <x v="15"/>
    <x v="0"/>
    <n v="125"/>
    <x v="1"/>
    <x v="0"/>
    <x v="0"/>
    <x v="0"/>
    <x v="0"/>
    <x v="2"/>
  </r>
  <r>
    <s v="LP001034"/>
    <x v="0"/>
    <x v="0"/>
    <x v="1"/>
    <x v="1"/>
    <x v="0"/>
    <x v="16"/>
    <x v="1"/>
    <n v="0"/>
    <s v="No Income"/>
    <x v="16"/>
    <x v="1"/>
    <n v="100"/>
    <x v="0"/>
    <x v="2"/>
    <x v="2"/>
    <x v="0"/>
    <x v="0"/>
    <x v="0"/>
  </r>
  <r>
    <s v="LP001036"/>
    <x v="1"/>
    <x v="0"/>
    <x v="0"/>
    <x v="0"/>
    <x v="0"/>
    <x v="17"/>
    <x v="1"/>
    <n v="0"/>
    <s v="No Income"/>
    <x v="17"/>
    <x v="1"/>
    <n v="76"/>
    <x v="0"/>
    <x v="0"/>
    <x v="1"/>
    <x v="0"/>
    <x v="1"/>
    <x v="1"/>
  </r>
  <r>
    <s v="LP001038"/>
    <x v="0"/>
    <x v="1"/>
    <x v="0"/>
    <x v="1"/>
    <x v="0"/>
    <x v="18"/>
    <x v="0"/>
    <n v="0"/>
    <s v="No Income"/>
    <x v="18"/>
    <x v="0"/>
    <n v="133"/>
    <x v="1"/>
    <x v="0"/>
    <x v="0"/>
    <x v="1"/>
    <x v="1"/>
    <x v="1"/>
  </r>
  <r>
    <s v="LP001041"/>
    <x v="0"/>
    <x v="1"/>
    <x v="0"/>
    <x v="0"/>
    <x v="2"/>
    <x v="19"/>
    <x v="1"/>
    <n v="3500"/>
    <s v="B40"/>
    <x v="19"/>
    <x v="0"/>
    <n v="115"/>
    <x v="1"/>
    <x v="3"/>
    <x v="0"/>
    <x v="0"/>
    <x v="0"/>
    <x v="0"/>
  </r>
  <r>
    <s v="LP001043"/>
    <x v="0"/>
    <x v="1"/>
    <x v="0"/>
    <x v="1"/>
    <x v="0"/>
    <x v="20"/>
    <x v="0"/>
    <n v="0"/>
    <s v="No Income"/>
    <x v="20"/>
    <x v="0"/>
    <n v="104"/>
    <x v="1"/>
    <x v="0"/>
    <x v="1"/>
    <x v="0"/>
    <x v="1"/>
    <x v="1"/>
  </r>
  <r>
    <s v="LP001046"/>
    <x v="0"/>
    <x v="1"/>
    <x v="1"/>
    <x v="0"/>
    <x v="0"/>
    <x v="21"/>
    <x v="0"/>
    <n v="5625"/>
    <s v="M40"/>
    <x v="21"/>
    <x v="2"/>
    <n v="315"/>
    <x v="2"/>
    <x v="0"/>
    <x v="0"/>
    <x v="0"/>
    <x v="0"/>
    <x v="2"/>
  </r>
  <r>
    <s v="LP001047"/>
    <x v="0"/>
    <x v="1"/>
    <x v="0"/>
    <x v="1"/>
    <x v="0"/>
    <x v="19"/>
    <x v="1"/>
    <n v="1911"/>
    <s v="B40"/>
    <x v="22"/>
    <x v="1"/>
    <n v="116"/>
    <x v="1"/>
    <x v="0"/>
    <x v="1"/>
    <x v="2"/>
    <x v="1"/>
    <x v="1"/>
  </r>
  <r>
    <s v="LP001050"/>
    <x v="2"/>
    <x v="1"/>
    <x v="2"/>
    <x v="1"/>
    <x v="0"/>
    <x v="22"/>
    <x v="1"/>
    <n v="1917"/>
    <s v="B40"/>
    <x v="23"/>
    <x v="0"/>
    <n v="112"/>
    <x v="1"/>
    <x v="0"/>
    <x v="1"/>
    <x v="1"/>
    <x v="1"/>
    <x v="1"/>
  </r>
  <r>
    <s v="LP001052"/>
    <x v="0"/>
    <x v="1"/>
    <x v="1"/>
    <x v="0"/>
    <x v="2"/>
    <x v="23"/>
    <x v="1"/>
    <n v="2925"/>
    <s v="B40"/>
    <x v="24"/>
    <x v="0"/>
    <n v="151"/>
    <x v="1"/>
    <x v="0"/>
    <x v="2"/>
    <x v="2"/>
    <x v="1"/>
    <x v="1"/>
  </r>
  <r>
    <s v="LP001066"/>
    <x v="0"/>
    <x v="1"/>
    <x v="0"/>
    <x v="0"/>
    <x v="1"/>
    <x v="24"/>
    <x v="0"/>
    <n v="0"/>
    <s v="No Income"/>
    <x v="25"/>
    <x v="0"/>
    <n v="191"/>
    <x v="1"/>
    <x v="0"/>
    <x v="0"/>
    <x v="2"/>
    <x v="0"/>
    <x v="0"/>
  </r>
  <r>
    <s v="LP001068"/>
    <x v="0"/>
    <x v="1"/>
    <x v="0"/>
    <x v="0"/>
    <x v="0"/>
    <x v="25"/>
    <x v="1"/>
    <n v="2253"/>
    <s v="B40"/>
    <x v="26"/>
    <x v="0"/>
    <n v="122"/>
    <x v="1"/>
    <x v="0"/>
    <x v="0"/>
    <x v="2"/>
    <x v="0"/>
    <x v="2"/>
  </r>
  <r>
    <s v="LP001073"/>
    <x v="0"/>
    <x v="1"/>
    <x v="2"/>
    <x v="1"/>
    <x v="0"/>
    <x v="26"/>
    <x v="1"/>
    <n v="1040"/>
    <s v="B40"/>
    <x v="27"/>
    <x v="0"/>
    <n v="110"/>
    <x v="1"/>
    <x v="0"/>
    <x v="0"/>
    <x v="0"/>
    <x v="0"/>
    <x v="0"/>
  </r>
  <r>
    <s v="LP001086"/>
    <x v="0"/>
    <x v="0"/>
    <x v="0"/>
    <x v="1"/>
    <x v="0"/>
    <x v="27"/>
    <x v="1"/>
    <n v="0"/>
    <s v="No Income"/>
    <x v="28"/>
    <x v="1"/>
    <n v="35"/>
    <x v="0"/>
    <x v="0"/>
    <x v="0"/>
    <x v="0"/>
    <x v="1"/>
    <x v="1"/>
  </r>
  <r>
    <s v="LP001087"/>
    <x v="1"/>
    <x v="0"/>
    <x v="2"/>
    <x v="0"/>
    <x v="2"/>
    <x v="28"/>
    <x v="1"/>
    <n v="2083"/>
    <s v="B40"/>
    <x v="29"/>
    <x v="0"/>
    <n v="120"/>
    <x v="1"/>
    <x v="0"/>
    <x v="0"/>
    <x v="2"/>
    <x v="0"/>
    <x v="2"/>
  </r>
  <r>
    <s v="LP001091"/>
    <x v="0"/>
    <x v="1"/>
    <x v="1"/>
    <x v="0"/>
    <x v="2"/>
    <x v="29"/>
    <x v="1"/>
    <n v="3369"/>
    <s v="B40"/>
    <x v="30"/>
    <x v="0"/>
    <n v="201"/>
    <x v="2"/>
    <x v="0"/>
    <x v="2"/>
    <x v="0"/>
    <x v="1"/>
    <x v="1"/>
  </r>
  <r>
    <s v="LP001095"/>
    <x v="0"/>
    <x v="0"/>
    <x v="0"/>
    <x v="0"/>
    <x v="0"/>
    <x v="30"/>
    <x v="1"/>
    <n v="0"/>
    <s v="No Income"/>
    <x v="31"/>
    <x v="1"/>
    <n v="74"/>
    <x v="0"/>
    <x v="0"/>
    <x v="0"/>
    <x v="0"/>
    <x v="1"/>
    <x v="1"/>
  </r>
  <r>
    <s v="LP001097"/>
    <x v="0"/>
    <x v="0"/>
    <x v="1"/>
    <x v="0"/>
    <x v="1"/>
    <x v="31"/>
    <x v="1"/>
    <n v="0"/>
    <s v="No Income"/>
    <x v="32"/>
    <x v="1"/>
    <n v="106"/>
    <x v="1"/>
    <x v="0"/>
    <x v="0"/>
    <x v="1"/>
    <x v="1"/>
    <x v="1"/>
  </r>
  <r>
    <s v="LP001098"/>
    <x v="0"/>
    <x v="1"/>
    <x v="0"/>
    <x v="0"/>
    <x v="0"/>
    <x v="32"/>
    <x v="1"/>
    <n v="1667"/>
    <s v="B40"/>
    <x v="33"/>
    <x v="0"/>
    <n v="114"/>
    <x v="1"/>
    <x v="0"/>
    <x v="0"/>
    <x v="2"/>
    <x v="0"/>
    <x v="2"/>
  </r>
  <r>
    <s v="LP001100"/>
    <x v="0"/>
    <x v="0"/>
    <x v="3"/>
    <x v="0"/>
    <x v="0"/>
    <x v="33"/>
    <x v="2"/>
    <n v="3000"/>
    <s v="B40"/>
    <x v="34"/>
    <x v="2"/>
    <n v="320"/>
    <x v="2"/>
    <x v="0"/>
    <x v="0"/>
    <x v="1"/>
    <x v="1"/>
    <x v="1"/>
  </r>
  <r>
    <s v="LP001106"/>
    <x v="0"/>
    <x v="1"/>
    <x v="0"/>
    <x v="0"/>
    <x v="0"/>
    <x v="34"/>
    <x v="1"/>
    <n v="2067"/>
    <s v="B40"/>
    <x v="35"/>
    <x v="1"/>
    <m/>
    <x v="0"/>
    <x v="0"/>
    <x v="0"/>
    <x v="0"/>
    <x v="0"/>
    <x v="2"/>
  </r>
  <r>
    <s v="LP001109"/>
    <x v="0"/>
    <x v="1"/>
    <x v="0"/>
    <x v="0"/>
    <x v="0"/>
    <x v="35"/>
    <x v="1"/>
    <n v="1330"/>
    <s v="B40"/>
    <x v="36"/>
    <x v="1"/>
    <n v="100"/>
    <x v="0"/>
    <x v="3"/>
    <x v="1"/>
    <x v="0"/>
    <x v="1"/>
    <x v="1"/>
  </r>
  <r>
    <s v="LP001112"/>
    <x v="1"/>
    <x v="1"/>
    <x v="0"/>
    <x v="0"/>
    <x v="0"/>
    <x v="36"/>
    <x v="1"/>
    <n v="1459"/>
    <s v="B40"/>
    <x v="37"/>
    <x v="0"/>
    <n v="144"/>
    <x v="1"/>
    <x v="0"/>
    <x v="0"/>
    <x v="2"/>
    <x v="0"/>
    <x v="2"/>
  </r>
  <r>
    <s v="LP001114"/>
    <x v="0"/>
    <x v="0"/>
    <x v="0"/>
    <x v="0"/>
    <x v="0"/>
    <x v="29"/>
    <x v="1"/>
    <n v="7210"/>
    <s v="M40"/>
    <x v="38"/>
    <x v="2"/>
    <n v="184"/>
    <x v="1"/>
    <x v="0"/>
    <x v="0"/>
    <x v="0"/>
    <x v="0"/>
    <x v="2"/>
  </r>
  <r>
    <s v="LP001116"/>
    <x v="0"/>
    <x v="0"/>
    <x v="0"/>
    <x v="1"/>
    <x v="0"/>
    <x v="37"/>
    <x v="1"/>
    <n v="1668"/>
    <s v="B40"/>
    <x v="39"/>
    <x v="0"/>
    <n v="110"/>
    <x v="1"/>
    <x v="0"/>
    <x v="0"/>
    <x v="2"/>
    <x v="0"/>
    <x v="2"/>
  </r>
  <r>
    <s v="LP001119"/>
    <x v="0"/>
    <x v="0"/>
    <x v="0"/>
    <x v="0"/>
    <x v="0"/>
    <x v="38"/>
    <x v="1"/>
    <n v="0"/>
    <s v="No Income"/>
    <x v="40"/>
    <x v="1"/>
    <n v="80"/>
    <x v="0"/>
    <x v="0"/>
    <x v="0"/>
    <x v="0"/>
    <x v="1"/>
    <x v="1"/>
  </r>
  <r>
    <s v="LP001120"/>
    <x v="0"/>
    <x v="0"/>
    <x v="0"/>
    <x v="0"/>
    <x v="0"/>
    <x v="39"/>
    <x v="1"/>
    <n v="1213"/>
    <s v="B40"/>
    <x v="41"/>
    <x v="1"/>
    <n v="47"/>
    <x v="0"/>
    <x v="0"/>
    <x v="0"/>
    <x v="0"/>
    <x v="0"/>
    <x v="2"/>
  </r>
  <r>
    <s v="LP001123"/>
    <x v="0"/>
    <x v="1"/>
    <x v="0"/>
    <x v="0"/>
    <x v="0"/>
    <x v="40"/>
    <x v="1"/>
    <n v="0"/>
    <s v="No Income"/>
    <x v="42"/>
    <x v="1"/>
    <n v="75"/>
    <x v="0"/>
    <x v="0"/>
    <x v="2"/>
    <x v="0"/>
    <x v="0"/>
    <x v="0"/>
  </r>
  <r>
    <s v="LP001131"/>
    <x v="0"/>
    <x v="1"/>
    <x v="0"/>
    <x v="0"/>
    <x v="0"/>
    <x v="41"/>
    <x v="1"/>
    <n v="2336"/>
    <s v="B40"/>
    <x v="43"/>
    <x v="0"/>
    <n v="134"/>
    <x v="1"/>
    <x v="0"/>
    <x v="0"/>
    <x v="2"/>
    <x v="0"/>
    <x v="2"/>
  </r>
  <r>
    <s v="LP001136"/>
    <x v="0"/>
    <x v="1"/>
    <x v="0"/>
    <x v="1"/>
    <x v="1"/>
    <x v="42"/>
    <x v="1"/>
    <n v="0"/>
    <s v="No Income"/>
    <x v="44"/>
    <x v="1"/>
    <n v="96"/>
    <x v="0"/>
    <x v="3"/>
    <x v="0"/>
    <x v="0"/>
    <x v="0"/>
    <x v="0"/>
  </r>
  <r>
    <s v="LP001137"/>
    <x v="1"/>
    <x v="0"/>
    <x v="0"/>
    <x v="0"/>
    <x v="0"/>
    <x v="43"/>
    <x v="1"/>
    <n v="0"/>
    <s v="No Income"/>
    <x v="45"/>
    <x v="1"/>
    <n v="88"/>
    <x v="0"/>
    <x v="3"/>
    <x v="0"/>
    <x v="0"/>
    <x v="0"/>
    <x v="0"/>
  </r>
  <r>
    <s v="LP001138"/>
    <x v="0"/>
    <x v="1"/>
    <x v="1"/>
    <x v="0"/>
    <x v="0"/>
    <x v="44"/>
    <x v="0"/>
    <n v="0"/>
    <s v="No Income"/>
    <x v="46"/>
    <x v="0"/>
    <n v="44"/>
    <x v="0"/>
    <x v="0"/>
    <x v="0"/>
    <x v="0"/>
    <x v="0"/>
    <x v="2"/>
  </r>
  <r>
    <s v="LP001144"/>
    <x v="0"/>
    <x v="1"/>
    <x v="0"/>
    <x v="0"/>
    <x v="0"/>
    <x v="45"/>
    <x v="0"/>
    <n v="0"/>
    <s v="No Income"/>
    <x v="47"/>
    <x v="0"/>
    <n v="144"/>
    <x v="1"/>
    <x v="0"/>
    <x v="0"/>
    <x v="0"/>
    <x v="0"/>
    <x v="2"/>
  </r>
  <r>
    <s v="LP001146"/>
    <x v="1"/>
    <x v="1"/>
    <x v="0"/>
    <x v="0"/>
    <x v="0"/>
    <x v="46"/>
    <x v="1"/>
    <n v="3440"/>
    <s v="B40"/>
    <x v="48"/>
    <x v="0"/>
    <n v="120"/>
    <x v="1"/>
    <x v="0"/>
    <x v="1"/>
    <x v="0"/>
    <x v="1"/>
    <x v="1"/>
  </r>
  <r>
    <s v="LP001151"/>
    <x v="1"/>
    <x v="0"/>
    <x v="0"/>
    <x v="0"/>
    <x v="0"/>
    <x v="47"/>
    <x v="1"/>
    <n v="2275"/>
    <s v="B40"/>
    <x v="49"/>
    <x v="0"/>
    <n v="144"/>
    <x v="1"/>
    <x v="0"/>
    <x v="0"/>
    <x v="2"/>
    <x v="0"/>
    <x v="2"/>
  </r>
  <r>
    <s v="LP001155"/>
    <x v="1"/>
    <x v="1"/>
    <x v="0"/>
    <x v="1"/>
    <x v="0"/>
    <x v="48"/>
    <x v="1"/>
    <n v="1644"/>
    <s v="B40"/>
    <x v="50"/>
    <x v="1"/>
    <n v="100"/>
    <x v="0"/>
    <x v="0"/>
    <x v="0"/>
    <x v="2"/>
    <x v="0"/>
    <x v="2"/>
  </r>
  <r>
    <s v="LP001157"/>
    <x v="1"/>
    <x v="0"/>
    <x v="0"/>
    <x v="0"/>
    <x v="0"/>
    <x v="49"/>
    <x v="1"/>
    <n v="0"/>
    <s v="No Income"/>
    <x v="51"/>
    <x v="1"/>
    <n v="120"/>
    <x v="1"/>
    <x v="0"/>
    <x v="0"/>
    <x v="2"/>
    <x v="0"/>
    <x v="2"/>
  </r>
  <r>
    <s v="LP001164"/>
    <x v="1"/>
    <x v="0"/>
    <x v="0"/>
    <x v="0"/>
    <x v="0"/>
    <x v="50"/>
    <x v="1"/>
    <n v="0"/>
    <s v="No Income"/>
    <x v="52"/>
    <x v="1"/>
    <n v="112"/>
    <x v="1"/>
    <x v="0"/>
    <x v="0"/>
    <x v="2"/>
    <x v="1"/>
    <x v="1"/>
  </r>
  <r>
    <s v="LP001179"/>
    <x v="0"/>
    <x v="1"/>
    <x v="2"/>
    <x v="0"/>
    <x v="0"/>
    <x v="51"/>
    <x v="1"/>
    <n v="0"/>
    <s v="No Income"/>
    <x v="53"/>
    <x v="1"/>
    <n v="134"/>
    <x v="1"/>
    <x v="0"/>
    <x v="0"/>
    <x v="0"/>
    <x v="1"/>
    <x v="1"/>
  </r>
  <r>
    <s v="LP001186"/>
    <x v="1"/>
    <x v="1"/>
    <x v="1"/>
    <x v="0"/>
    <x v="1"/>
    <x v="52"/>
    <x v="2"/>
    <n v="0"/>
    <s v="No Income"/>
    <x v="54"/>
    <x v="2"/>
    <n v="286"/>
    <x v="2"/>
    <x v="0"/>
    <x v="1"/>
    <x v="0"/>
    <x v="1"/>
    <x v="1"/>
  </r>
  <r>
    <s v="LP001194"/>
    <x v="0"/>
    <x v="1"/>
    <x v="2"/>
    <x v="0"/>
    <x v="0"/>
    <x v="53"/>
    <x v="1"/>
    <n v="1167"/>
    <s v="B40"/>
    <x v="55"/>
    <x v="1"/>
    <n v="97"/>
    <x v="0"/>
    <x v="0"/>
    <x v="0"/>
    <x v="2"/>
    <x v="0"/>
    <x v="2"/>
  </r>
  <r>
    <s v="LP001195"/>
    <x v="0"/>
    <x v="1"/>
    <x v="0"/>
    <x v="0"/>
    <x v="0"/>
    <x v="54"/>
    <x v="1"/>
    <n v="1591"/>
    <s v="B40"/>
    <x v="56"/>
    <x v="1"/>
    <n v="96"/>
    <x v="0"/>
    <x v="0"/>
    <x v="0"/>
    <x v="2"/>
    <x v="0"/>
    <x v="2"/>
  </r>
  <r>
    <s v="LP001197"/>
    <x v="0"/>
    <x v="1"/>
    <x v="0"/>
    <x v="0"/>
    <x v="0"/>
    <x v="55"/>
    <x v="1"/>
    <n v="2200"/>
    <s v="B40"/>
    <x v="57"/>
    <x v="0"/>
    <n v="135"/>
    <x v="1"/>
    <x v="0"/>
    <x v="0"/>
    <x v="1"/>
    <x v="1"/>
    <x v="1"/>
  </r>
  <r>
    <s v="LP001198"/>
    <x v="0"/>
    <x v="1"/>
    <x v="1"/>
    <x v="0"/>
    <x v="0"/>
    <x v="56"/>
    <x v="0"/>
    <n v="2250"/>
    <s v="B40"/>
    <x v="58"/>
    <x v="0"/>
    <n v="180"/>
    <x v="1"/>
    <x v="0"/>
    <x v="0"/>
    <x v="0"/>
    <x v="0"/>
    <x v="2"/>
  </r>
  <r>
    <s v="LP001199"/>
    <x v="0"/>
    <x v="1"/>
    <x v="2"/>
    <x v="1"/>
    <x v="0"/>
    <x v="57"/>
    <x v="1"/>
    <n v="2859"/>
    <s v="B40"/>
    <x v="59"/>
    <x v="0"/>
    <n v="144"/>
    <x v="1"/>
    <x v="0"/>
    <x v="0"/>
    <x v="0"/>
    <x v="0"/>
    <x v="0"/>
  </r>
  <r>
    <s v="LP001205"/>
    <x v="0"/>
    <x v="1"/>
    <x v="0"/>
    <x v="0"/>
    <x v="0"/>
    <x v="11"/>
    <x v="1"/>
    <n v="3796"/>
    <s v="B40"/>
    <x v="60"/>
    <x v="0"/>
    <n v="120"/>
    <x v="1"/>
    <x v="0"/>
    <x v="0"/>
    <x v="0"/>
    <x v="0"/>
    <x v="2"/>
  </r>
  <r>
    <s v="LP001206"/>
    <x v="0"/>
    <x v="1"/>
    <x v="3"/>
    <x v="0"/>
    <x v="0"/>
    <x v="58"/>
    <x v="1"/>
    <n v="0"/>
    <s v="No Income"/>
    <x v="61"/>
    <x v="1"/>
    <n v="99"/>
    <x v="0"/>
    <x v="0"/>
    <x v="0"/>
    <x v="0"/>
    <x v="0"/>
    <x v="2"/>
  </r>
  <r>
    <s v="LP001207"/>
    <x v="0"/>
    <x v="1"/>
    <x v="0"/>
    <x v="1"/>
    <x v="1"/>
    <x v="59"/>
    <x v="1"/>
    <n v="3449"/>
    <s v="B40"/>
    <x v="62"/>
    <x v="0"/>
    <n v="165"/>
    <x v="1"/>
    <x v="4"/>
    <x v="1"/>
    <x v="1"/>
    <x v="1"/>
    <x v="1"/>
  </r>
  <r>
    <s v="LP001213"/>
    <x v="0"/>
    <x v="1"/>
    <x v="1"/>
    <x v="0"/>
    <x v="0"/>
    <x v="60"/>
    <x v="0"/>
    <n v="0"/>
    <s v="No Income"/>
    <x v="63"/>
    <x v="0"/>
    <m/>
    <x v="0"/>
    <x v="0"/>
    <x v="1"/>
    <x v="1"/>
    <x v="1"/>
    <x v="1"/>
  </r>
  <r>
    <s v="LP001222"/>
    <x v="1"/>
    <x v="0"/>
    <x v="0"/>
    <x v="0"/>
    <x v="0"/>
    <x v="29"/>
    <x v="1"/>
    <n v="0"/>
    <s v="No Income"/>
    <x v="64"/>
    <x v="1"/>
    <n v="116"/>
    <x v="1"/>
    <x v="0"/>
    <x v="1"/>
    <x v="2"/>
    <x v="1"/>
    <x v="1"/>
  </r>
  <r>
    <s v="LP001225"/>
    <x v="0"/>
    <x v="1"/>
    <x v="0"/>
    <x v="0"/>
    <x v="0"/>
    <x v="61"/>
    <x v="0"/>
    <n v="4595"/>
    <s v="B40"/>
    <x v="65"/>
    <x v="0"/>
    <n v="258"/>
    <x v="2"/>
    <x v="0"/>
    <x v="0"/>
    <x v="2"/>
    <x v="1"/>
    <x v="1"/>
  </r>
  <r>
    <s v="LP001228"/>
    <x v="0"/>
    <x v="0"/>
    <x v="0"/>
    <x v="1"/>
    <x v="0"/>
    <x v="10"/>
    <x v="1"/>
    <n v="2254"/>
    <s v="B40"/>
    <x v="66"/>
    <x v="0"/>
    <n v="126"/>
    <x v="1"/>
    <x v="4"/>
    <x v="1"/>
    <x v="0"/>
    <x v="1"/>
    <x v="1"/>
  </r>
  <r>
    <s v="LP001233"/>
    <x v="0"/>
    <x v="1"/>
    <x v="1"/>
    <x v="0"/>
    <x v="0"/>
    <x v="62"/>
    <x v="0"/>
    <n v="0"/>
    <s v="No Income"/>
    <x v="67"/>
    <x v="0"/>
    <n v="312"/>
    <x v="2"/>
    <x v="0"/>
    <x v="0"/>
    <x v="0"/>
    <x v="0"/>
    <x v="0"/>
  </r>
  <r>
    <s v="LP001238"/>
    <x v="0"/>
    <x v="1"/>
    <x v="3"/>
    <x v="1"/>
    <x v="1"/>
    <x v="63"/>
    <x v="0"/>
    <n v="0"/>
    <s v="No Income"/>
    <x v="68"/>
    <x v="0"/>
    <n v="125"/>
    <x v="1"/>
    <x v="5"/>
    <x v="0"/>
    <x v="0"/>
    <x v="0"/>
    <x v="0"/>
  </r>
  <r>
    <s v="LP001241"/>
    <x v="1"/>
    <x v="0"/>
    <x v="0"/>
    <x v="0"/>
    <x v="0"/>
    <x v="64"/>
    <x v="1"/>
    <n v="0"/>
    <s v="No Income"/>
    <x v="69"/>
    <x v="1"/>
    <n v="136"/>
    <x v="1"/>
    <x v="0"/>
    <x v="1"/>
    <x v="2"/>
    <x v="1"/>
    <x v="1"/>
  </r>
  <r>
    <s v="LP001243"/>
    <x v="0"/>
    <x v="1"/>
    <x v="0"/>
    <x v="0"/>
    <x v="0"/>
    <x v="65"/>
    <x v="1"/>
    <n v="3066"/>
    <s v="B40"/>
    <x v="70"/>
    <x v="0"/>
    <n v="172"/>
    <x v="1"/>
    <x v="0"/>
    <x v="0"/>
    <x v="0"/>
    <x v="0"/>
    <x v="2"/>
  </r>
  <r>
    <s v="LP001245"/>
    <x v="0"/>
    <x v="1"/>
    <x v="2"/>
    <x v="1"/>
    <x v="1"/>
    <x v="66"/>
    <x v="1"/>
    <n v="1875"/>
    <s v="B40"/>
    <x v="71"/>
    <x v="1"/>
    <n v="97"/>
    <x v="0"/>
    <x v="0"/>
    <x v="0"/>
    <x v="2"/>
    <x v="0"/>
    <x v="2"/>
  </r>
  <r>
    <s v="LP001248"/>
    <x v="0"/>
    <x v="0"/>
    <x v="0"/>
    <x v="0"/>
    <x v="0"/>
    <x v="32"/>
    <x v="1"/>
    <n v="0"/>
    <s v="No Income"/>
    <x v="72"/>
    <x v="1"/>
    <n v="81"/>
    <x v="0"/>
    <x v="6"/>
    <x v="0"/>
    <x v="2"/>
    <x v="0"/>
    <x v="2"/>
  </r>
  <r>
    <s v="LP001250"/>
    <x v="0"/>
    <x v="1"/>
    <x v="3"/>
    <x v="1"/>
    <x v="0"/>
    <x v="67"/>
    <x v="1"/>
    <n v="0"/>
    <s v="No Income"/>
    <x v="73"/>
    <x v="1"/>
    <n v="95"/>
    <x v="0"/>
    <x v="3"/>
    <x v="1"/>
    <x v="2"/>
    <x v="1"/>
    <x v="1"/>
  </r>
  <r>
    <s v="LP001253"/>
    <x v="0"/>
    <x v="1"/>
    <x v="3"/>
    <x v="0"/>
    <x v="1"/>
    <x v="68"/>
    <x v="0"/>
    <n v="1774"/>
    <s v="B40"/>
    <x v="74"/>
    <x v="0"/>
    <n v="187"/>
    <x v="1"/>
    <x v="0"/>
    <x v="0"/>
    <x v="2"/>
    <x v="0"/>
    <x v="2"/>
  </r>
  <r>
    <s v="LP001255"/>
    <x v="0"/>
    <x v="0"/>
    <x v="0"/>
    <x v="0"/>
    <x v="0"/>
    <x v="28"/>
    <x v="1"/>
    <n v="0"/>
    <s v="No Income"/>
    <x v="71"/>
    <x v="1"/>
    <n v="113"/>
    <x v="1"/>
    <x v="7"/>
    <x v="0"/>
    <x v="0"/>
    <x v="1"/>
    <x v="1"/>
  </r>
  <r>
    <s v="LP001256"/>
    <x v="0"/>
    <x v="0"/>
    <x v="0"/>
    <x v="0"/>
    <x v="0"/>
    <x v="28"/>
    <x v="1"/>
    <n v="4750"/>
    <s v="B40"/>
    <x v="75"/>
    <x v="0"/>
    <n v="176"/>
    <x v="1"/>
    <x v="0"/>
    <x v="0"/>
    <x v="0"/>
    <x v="1"/>
    <x v="1"/>
  </r>
  <r>
    <s v="LP001259"/>
    <x v="0"/>
    <x v="1"/>
    <x v="1"/>
    <x v="0"/>
    <x v="1"/>
    <x v="69"/>
    <x v="1"/>
    <n v="3022"/>
    <s v="B40"/>
    <x v="76"/>
    <x v="1"/>
    <n v="110"/>
    <x v="1"/>
    <x v="0"/>
    <x v="0"/>
    <x v="0"/>
    <x v="1"/>
    <x v="1"/>
  </r>
  <r>
    <s v="LP001263"/>
    <x v="0"/>
    <x v="1"/>
    <x v="3"/>
    <x v="0"/>
    <x v="0"/>
    <x v="30"/>
    <x v="1"/>
    <n v="4000"/>
    <s v="B40"/>
    <x v="77"/>
    <x v="0"/>
    <n v="180"/>
    <x v="1"/>
    <x v="6"/>
    <x v="1"/>
    <x v="2"/>
    <x v="1"/>
    <x v="1"/>
  </r>
  <r>
    <s v="LP001264"/>
    <x v="0"/>
    <x v="1"/>
    <x v="3"/>
    <x v="1"/>
    <x v="1"/>
    <x v="70"/>
    <x v="1"/>
    <n v="2166"/>
    <s v="B40"/>
    <x v="78"/>
    <x v="0"/>
    <n v="130"/>
    <x v="1"/>
    <x v="0"/>
    <x v="2"/>
    <x v="2"/>
    <x v="0"/>
    <x v="0"/>
  </r>
  <r>
    <s v="LP001265"/>
    <x v="1"/>
    <x v="0"/>
    <x v="0"/>
    <x v="0"/>
    <x v="0"/>
    <x v="71"/>
    <x v="1"/>
    <n v="0"/>
    <s v="No Income"/>
    <x v="79"/>
    <x v="1"/>
    <n v="111"/>
    <x v="1"/>
    <x v="0"/>
    <x v="0"/>
    <x v="2"/>
    <x v="0"/>
    <x v="2"/>
  </r>
  <r>
    <s v="LP001266"/>
    <x v="0"/>
    <x v="1"/>
    <x v="1"/>
    <x v="0"/>
    <x v="1"/>
    <x v="72"/>
    <x v="1"/>
    <n v="0"/>
    <s v="No Income"/>
    <x v="80"/>
    <x v="1"/>
    <m/>
    <x v="0"/>
    <x v="0"/>
    <x v="0"/>
    <x v="2"/>
    <x v="0"/>
    <x v="2"/>
  </r>
  <r>
    <s v="LP001267"/>
    <x v="1"/>
    <x v="1"/>
    <x v="2"/>
    <x v="0"/>
    <x v="0"/>
    <x v="73"/>
    <x v="1"/>
    <n v="1881"/>
    <s v="B40"/>
    <x v="81"/>
    <x v="1"/>
    <n v="167"/>
    <x v="1"/>
    <x v="0"/>
    <x v="0"/>
    <x v="0"/>
    <x v="1"/>
    <x v="1"/>
  </r>
  <r>
    <s v="LP001273"/>
    <x v="0"/>
    <x v="1"/>
    <x v="0"/>
    <x v="0"/>
    <x v="0"/>
    <x v="4"/>
    <x v="0"/>
    <n v="2250"/>
    <s v="B40"/>
    <x v="82"/>
    <x v="0"/>
    <n v="265"/>
    <x v="2"/>
    <x v="0"/>
    <x v="2"/>
    <x v="2"/>
    <x v="1"/>
    <x v="1"/>
  </r>
  <r>
    <s v="LP001275"/>
    <x v="0"/>
    <x v="1"/>
    <x v="1"/>
    <x v="0"/>
    <x v="0"/>
    <x v="74"/>
    <x v="1"/>
    <n v="0"/>
    <s v="No Income"/>
    <x v="83"/>
    <x v="1"/>
    <n v="50"/>
    <x v="0"/>
    <x v="2"/>
    <x v="0"/>
    <x v="0"/>
    <x v="0"/>
    <x v="2"/>
  </r>
  <r>
    <s v="LP001279"/>
    <x v="0"/>
    <x v="0"/>
    <x v="0"/>
    <x v="0"/>
    <x v="0"/>
    <x v="75"/>
    <x v="1"/>
    <n v="2531"/>
    <s v="B40"/>
    <x v="84"/>
    <x v="0"/>
    <n v="136"/>
    <x v="1"/>
    <x v="0"/>
    <x v="0"/>
    <x v="2"/>
    <x v="0"/>
    <x v="2"/>
  </r>
  <r>
    <s v="LP001280"/>
    <x v="0"/>
    <x v="1"/>
    <x v="2"/>
    <x v="1"/>
    <x v="0"/>
    <x v="70"/>
    <x v="1"/>
    <n v="2000"/>
    <s v="B40"/>
    <x v="85"/>
    <x v="0"/>
    <n v="99"/>
    <x v="0"/>
    <x v="0"/>
    <x v="2"/>
    <x v="2"/>
    <x v="0"/>
    <x v="0"/>
  </r>
  <r>
    <s v="LP001282"/>
    <x v="0"/>
    <x v="1"/>
    <x v="0"/>
    <x v="0"/>
    <x v="0"/>
    <x v="11"/>
    <x v="1"/>
    <n v="2118"/>
    <s v="B40"/>
    <x v="86"/>
    <x v="1"/>
    <n v="104"/>
    <x v="1"/>
    <x v="0"/>
    <x v="0"/>
    <x v="2"/>
    <x v="0"/>
    <x v="2"/>
  </r>
  <r>
    <s v="LP001289"/>
    <x v="0"/>
    <x v="0"/>
    <x v="0"/>
    <x v="0"/>
    <x v="0"/>
    <x v="76"/>
    <x v="0"/>
    <n v="0"/>
    <s v="No Income"/>
    <x v="87"/>
    <x v="0"/>
    <n v="210"/>
    <x v="2"/>
    <x v="0"/>
    <x v="0"/>
    <x v="0"/>
    <x v="0"/>
    <x v="0"/>
  </r>
  <r>
    <s v="LP001310"/>
    <x v="0"/>
    <x v="1"/>
    <x v="0"/>
    <x v="0"/>
    <x v="0"/>
    <x v="77"/>
    <x v="0"/>
    <n v="4167"/>
    <s v="B40"/>
    <x v="88"/>
    <x v="0"/>
    <n v="175"/>
    <x v="1"/>
    <x v="0"/>
    <x v="0"/>
    <x v="2"/>
    <x v="0"/>
    <x v="2"/>
  </r>
  <r>
    <s v="LP001316"/>
    <x v="0"/>
    <x v="1"/>
    <x v="0"/>
    <x v="0"/>
    <x v="0"/>
    <x v="78"/>
    <x v="1"/>
    <n v="2900"/>
    <s v="B40"/>
    <x v="89"/>
    <x v="0"/>
    <n v="131"/>
    <x v="1"/>
    <x v="0"/>
    <x v="0"/>
    <x v="2"/>
    <x v="0"/>
    <x v="2"/>
  </r>
  <r>
    <s v="LP001318"/>
    <x v="0"/>
    <x v="1"/>
    <x v="2"/>
    <x v="0"/>
    <x v="0"/>
    <x v="79"/>
    <x v="0"/>
    <n v="5654"/>
    <s v="M40"/>
    <x v="90"/>
    <x v="2"/>
    <n v="188"/>
    <x v="1"/>
    <x v="4"/>
    <x v="0"/>
    <x v="2"/>
    <x v="0"/>
    <x v="2"/>
  </r>
  <r>
    <s v="LP001319"/>
    <x v="0"/>
    <x v="1"/>
    <x v="2"/>
    <x v="1"/>
    <x v="0"/>
    <x v="80"/>
    <x v="1"/>
    <n v="1820"/>
    <s v="B40"/>
    <x v="91"/>
    <x v="0"/>
    <n v="81"/>
    <x v="0"/>
    <x v="0"/>
    <x v="0"/>
    <x v="0"/>
    <x v="0"/>
    <x v="2"/>
  </r>
  <r>
    <s v="LP001322"/>
    <x v="0"/>
    <x v="0"/>
    <x v="0"/>
    <x v="0"/>
    <x v="0"/>
    <x v="81"/>
    <x v="1"/>
    <n v="0"/>
    <s v="No Income"/>
    <x v="92"/>
    <x v="1"/>
    <n v="122"/>
    <x v="1"/>
    <x v="0"/>
    <x v="0"/>
    <x v="2"/>
    <x v="0"/>
    <x v="2"/>
  </r>
  <r>
    <s v="LP001325"/>
    <x v="0"/>
    <x v="0"/>
    <x v="0"/>
    <x v="1"/>
    <x v="0"/>
    <x v="82"/>
    <x v="1"/>
    <n v="0"/>
    <s v="No Income"/>
    <x v="93"/>
    <x v="1"/>
    <n v="25"/>
    <x v="0"/>
    <x v="1"/>
    <x v="0"/>
    <x v="2"/>
    <x v="0"/>
    <x v="2"/>
  </r>
  <r>
    <s v="LP001326"/>
    <x v="0"/>
    <x v="0"/>
    <x v="0"/>
    <x v="0"/>
    <x v="2"/>
    <x v="83"/>
    <x v="0"/>
    <n v="0"/>
    <s v="No Income"/>
    <x v="94"/>
    <x v="0"/>
    <m/>
    <x v="0"/>
    <x v="0"/>
    <x v="2"/>
    <x v="0"/>
    <x v="1"/>
    <x v="1"/>
  </r>
  <r>
    <s v="LP001327"/>
    <x v="1"/>
    <x v="1"/>
    <x v="0"/>
    <x v="0"/>
    <x v="0"/>
    <x v="84"/>
    <x v="1"/>
    <n v="2302"/>
    <s v="B40"/>
    <x v="95"/>
    <x v="1"/>
    <n v="137"/>
    <x v="1"/>
    <x v="0"/>
    <x v="0"/>
    <x v="2"/>
    <x v="0"/>
    <x v="2"/>
  </r>
  <r>
    <s v="LP001333"/>
    <x v="0"/>
    <x v="1"/>
    <x v="0"/>
    <x v="0"/>
    <x v="0"/>
    <x v="85"/>
    <x v="1"/>
    <n v="997"/>
    <s v="B40"/>
    <x v="96"/>
    <x v="1"/>
    <n v="50"/>
    <x v="0"/>
    <x v="0"/>
    <x v="0"/>
    <x v="2"/>
    <x v="0"/>
    <x v="2"/>
  </r>
  <r>
    <s v="LP001334"/>
    <x v="0"/>
    <x v="1"/>
    <x v="0"/>
    <x v="1"/>
    <x v="0"/>
    <x v="86"/>
    <x v="1"/>
    <n v="0"/>
    <s v="No Income"/>
    <x v="97"/>
    <x v="1"/>
    <n v="115"/>
    <x v="1"/>
    <x v="4"/>
    <x v="0"/>
    <x v="2"/>
    <x v="0"/>
    <x v="0"/>
  </r>
  <r>
    <s v="LP001343"/>
    <x v="0"/>
    <x v="1"/>
    <x v="0"/>
    <x v="0"/>
    <x v="0"/>
    <x v="87"/>
    <x v="1"/>
    <n v="3541"/>
    <s v="B40"/>
    <x v="98"/>
    <x v="0"/>
    <n v="131"/>
    <x v="1"/>
    <x v="0"/>
    <x v="0"/>
    <x v="2"/>
    <x v="0"/>
    <x v="2"/>
  </r>
  <r>
    <s v="LP001345"/>
    <x v="0"/>
    <x v="1"/>
    <x v="2"/>
    <x v="1"/>
    <x v="0"/>
    <x v="88"/>
    <x v="1"/>
    <n v="3263"/>
    <s v="B40"/>
    <x v="99"/>
    <x v="0"/>
    <n v="133"/>
    <x v="1"/>
    <x v="4"/>
    <x v="0"/>
    <x v="0"/>
    <x v="0"/>
    <x v="2"/>
  </r>
  <r>
    <s v="LP001349"/>
    <x v="0"/>
    <x v="0"/>
    <x v="0"/>
    <x v="0"/>
    <x v="0"/>
    <x v="89"/>
    <x v="1"/>
    <n v="3806"/>
    <s v="B40"/>
    <x v="100"/>
    <x v="0"/>
    <n v="151"/>
    <x v="1"/>
    <x v="0"/>
    <x v="0"/>
    <x v="2"/>
    <x v="0"/>
    <x v="2"/>
  </r>
  <r>
    <s v="LP001350"/>
    <x v="0"/>
    <x v="1"/>
    <x v="4"/>
    <x v="0"/>
    <x v="0"/>
    <x v="90"/>
    <x v="2"/>
    <n v="0"/>
    <s v="No Income"/>
    <x v="101"/>
    <x v="2"/>
    <m/>
    <x v="0"/>
    <x v="0"/>
    <x v="0"/>
    <x v="0"/>
    <x v="0"/>
    <x v="0"/>
  </r>
  <r>
    <s v="LP001356"/>
    <x v="0"/>
    <x v="1"/>
    <x v="0"/>
    <x v="0"/>
    <x v="0"/>
    <x v="91"/>
    <x v="1"/>
    <n v="3583"/>
    <s v="B40"/>
    <x v="102"/>
    <x v="0"/>
    <m/>
    <x v="0"/>
    <x v="0"/>
    <x v="0"/>
    <x v="2"/>
    <x v="0"/>
    <x v="2"/>
  </r>
  <r>
    <s v="LP001357"/>
    <x v="0"/>
    <x v="2"/>
    <x v="4"/>
    <x v="0"/>
    <x v="0"/>
    <x v="92"/>
    <x v="1"/>
    <n v="754"/>
    <s v="B40"/>
    <x v="103"/>
    <x v="1"/>
    <n v="160"/>
    <x v="1"/>
    <x v="0"/>
    <x v="0"/>
    <x v="0"/>
    <x v="0"/>
    <x v="0"/>
  </r>
  <r>
    <s v="LP001367"/>
    <x v="0"/>
    <x v="1"/>
    <x v="1"/>
    <x v="0"/>
    <x v="0"/>
    <x v="93"/>
    <x v="1"/>
    <n v="1030"/>
    <s v="B40"/>
    <x v="104"/>
    <x v="1"/>
    <n v="100"/>
    <x v="0"/>
    <x v="0"/>
    <x v="0"/>
    <x v="0"/>
    <x v="0"/>
    <x v="0"/>
  </r>
  <r>
    <s v="LP001369"/>
    <x v="0"/>
    <x v="1"/>
    <x v="2"/>
    <x v="0"/>
    <x v="0"/>
    <x v="94"/>
    <x v="2"/>
    <n v="1126"/>
    <s v="B40"/>
    <x v="105"/>
    <x v="2"/>
    <n v="225"/>
    <x v="2"/>
    <x v="0"/>
    <x v="0"/>
    <x v="0"/>
    <x v="0"/>
    <x v="2"/>
  </r>
  <r>
    <s v="LP001370"/>
    <x v="0"/>
    <x v="0"/>
    <x v="0"/>
    <x v="1"/>
    <x v="2"/>
    <x v="95"/>
    <x v="0"/>
    <n v="0"/>
    <s v="No Income"/>
    <x v="106"/>
    <x v="0"/>
    <n v="120"/>
    <x v="1"/>
    <x v="0"/>
    <x v="0"/>
    <x v="1"/>
    <x v="1"/>
    <x v="1"/>
  </r>
  <r>
    <s v="LP001379"/>
    <x v="0"/>
    <x v="1"/>
    <x v="2"/>
    <x v="0"/>
    <x v="0"/>
    <x v="96"/>
    <x v="1"/>
    <n v="3600"/>
    <s v="B40"/>
    <x v="107"/>
    <x v="0"/>
    <n v="216"/>
    <x v="2"/>
    <x v="0"/>
    <x v="1"/>
    <x v="0"/>
    <x v="1"/>
    <x v="1"/>
  </r>
  <r>
    <s v="LP001384"/>
    <x v="0"/>
    <x v="1"/>
    <x v="3"/>
    <x v="1"/>
    <x v="0"/>
    <x v="97"/>
    <x v="1"/>
    <n v="754"/>
    <s v="B40"/>
    <x v="108"/>
    <x v="1"/>
    <n v="94"/>
    <x v="0"/>
    <x v="7"/>
    <x v="0"/>
    <x v="2"/>
    <x v="0"/>
    <x v="2"/>
  </r>
  <r>
    <s v="LP001385"/>
    <x v="0"/>
    <x v="0"/>
    <x v="0"/>
    <x v="0"/>
    <x v="0"/>
    <x v="98"/>
    <x v="0"/>
    <n v="0"/>
    <s v="No Income"/>
    <x v="109"/>
    <x v="0"/>
    <n v="136"/>
    <x v="1"/>
    <x v="0"/>
    <x v="0"/>
    <x v="0"/>
    <x v="0"/>
    <x v="2"/>
  </r>
  <r>
    <s v="LP001387"/>
    <x v="1"/>
    <x v="1"/>
    <x v="0"/>
    <x v="0"/>
    <x v="2"/>
    <x v="99"/>
    <x v="1"/>
    <n v="2333"/>
    <s v="B40"/>
    <x v="110"/>
    <x v="0"/>
    <n v="139"/>
    <x v="1"/>
    <x v="0"/>
    <x v="0"/>
    <x v="2"/>
    <x v="0"/>
    <x v="2"/>
  </r>
  <r>
    <s v="LP001391"/>
    <x v="0"/>
    <x v="1"/>
    <x v="0"/>
    <x v="1"/>
    <x v="0"/>
    <x v="100"/>
    <x v="1"/>
    <n v="4114"/>
    <s v="B40"/>
    <x v="111"/>
    <x v="0"/>
    <n v="152"/>
    <x v="1"/>
    <x v="3"/>
    <x v="1"/>
    <x v="1"/>
    <x v="1"/>
    <x v="1"/>
  </r>
  <r>
    <s v="LP001392"/>
    <x v="1"/>
    <x v="0"/>
    <x v="1"/>
    <x v="0"/>
    <x v="1"/>
    <x v="101"/>
    <x v="0"/>
    <n v="0"/>
    <s v="No Income"/>
    <x v="112"/>
    <x v="0"/>
    <m/>
    <x v="0"/>
    <x v="0"/>
    <x v="0"/>
    <x v="2"/>
    <x v="0"/>
    <x v="0"/>
  </r>
  <r>
    <s v="LP001398"/>
    <x v="0"/>
    <x v="0"/>
    <x v="0"/>
    <x v="0"/>
    <x v="2"/>
    <x v="102"/>
    <x v="0"/>
    <n v="0"/>
    <s v="No Income"/>
    <x v="113"/>
    <x v="0"/>
    <n v="118"/>
    <x v="1"/>
    <x v="0"/>
    <x v="0"/>
    <x v="2"/>
    <x v="0"/>
    <x v="2"/>
  </r>
  <r>
    <s v="LP001401"/>
    <x v="0"/>
    <x v="1"/>
    <x v="1"/>
    <x v="0"/>
    <x v="0"/>
    <x v="103"/>
    <x v="2"/>
    <n v="0"/>
    <s v="No Income"/>
    <x v="114"/>
    <x v="2"/>
    <n v="185"/>
    <x v="1"/>
    <x v="4"/>
    <x v="0"/>
    <x v="1"/>
    <x v="0"/>
    <x v="2"/>
  </r>
  <r>
    <s v="LP001404"/>
    <x v="1"/>
    <x v="1"/>
    <x v="0"/>
    <x v="0"/>
    <x v="0"/>
    <x v="30"/>
    <x v="1"/>
    <n v="2283"/>
    <s v="B40"/>
    <x v="115"/>
    <x v="0"/>
    <n v="154"/>
    <x v="1"/>
    <x v="0"/>
    <x v="0"/>
    <x v="2"/>
    <x v="0"/>
    <x v="2"/>
  </r>
  <r>
    <s v="LP001405"/>
    <x v="0"/>
    <x v="1"/>
    <x v="1"/>
    <x v="0"/>
    <x v="0"/>
    <x v="104"/>
    <x v="1"/>
    <n v="1398"/>
    <s v="B40"/>
    <x v="116"/>
    <x v="1"/>
    <n v="85"/>
    <x v="0"/>
    <x v="0"/>
    <x v="2"/>
    <x v="0"/>
    <x v="0"/>
    <x v="2"/>
  </r>
  <r>
    <s v="LP001421"/>
    <x v="0"/>
    <x v="1"/>
    <x v="0"/>
    <x v="0"/>
    <x v="0"/>
    <x v="105"/>
    <x v="0"/>
    <n v="2142"/>
    <s v="B40"/>
    <x v="117"/>
    <x v="0"/>
    <n v="175"/>
    <x v="1"/>
    <x v="0"/>
    <x v="0"/>
    <x v="1"/>
    <x v="1"/>
    <x v="1"/>
  </r>
  <r>
    <s v="LP001422"/>
    <x v="1"/>
    <x v="0"/>
    <x v="0"/>
    <x v="0"/>
    <x v="0"/>
    <x v="106"/>
    <x v="0"/>
    <n v="0"/>
    <s v="No Income"/>
    <x v="118"/>
    <x v="0"/>
    <n v="259"/>
    <x v="2"/>
    <x v="0"/>
    <x v="0"/>
    <x v="0"/>
    <x v="0"/>
    <x v="2"/>
  </r>
  <r>
    <s v="LP001426"/>
    <x v="0"/>
    <x v="1"/>
    <x v="4"/>
    <x v="0"/>
    <x v="0"/>
    <x v="107"/>
    <x v="0"/>
    <n v="2667"/>
    <s v="B40"/>
    <x v="119"/>
    <x v="0"/>
    <n v="180"/>
    <x v="1"/>
    <x v="0"/>
    <x v="0"/>
    <x v="1"/>
    <x v="0"/>
    <x v="2"/>
  </r>
  <r>
    <s v="LP001430"/>
    <x v="1"/>
    <x v="0"/>
    <x v="0"/>
    <x v="0"/>
    <x v="0"/>
    <x v="29"/>
    <x v="1"/>
    <n v="0"/>
    <s v="No Income"/>
    <x v="64"/>
    <x v="1"/>
    <n v="44"/>
    <x v="0"/>
    <x v="0"/>
    <x v="0"/>
    <x v="2"/>
    <x v="0"/>
    <x v="0"/>
  </r>
  <r>
    <s v="LP001431"/>
    <x v="1"/>
    <x v="0"/>
    <x v="0"/>
    <x v="0"/>
    <x v="0"/>
    <x v="108"/>
    <x v="1"/>
    <n v="8980"/>
    <s v="M40"/>
    <x v="120"/>
    <x v="2"/>
    <n v="137"/>
    <x v="1"/>
    <x v="0"/>
    <x v="1"/>
    <x v="2"/>
    <x v="0"/>
    <x v="0"/>
  </r>
  <r>
    <s v="LP001432"/>
    <x v="0"/>
    <x v="1"/>
    <x v="2"/>
    <x v="0"/>
    <x v="0"/>
    <x v="109"/>
    <x v="1"/>
    <n v="0"/>
    <s v="No Income"/>
    <x v="121"/>
    <x v="1"/>
    <n v="81"/>
    <x v="0"/>
    <x v="0"/>
    <x v="0"/>
    <x v="2"/>
    <x v="0"/>
    <x v="2"/>
  </r>
  <r>
    <s v="LP001439"/>
    <x v="0"/>
    <x v="1"/>
    <x v="0"/>
    <x v="1"/>
    <x v="0"/>
    <x v="64"/>
    <x v="1"/>
    <n v="2014"/>
    <s v="B40"/>
    <x v="122"/>
    <x v="0"/>
    <n v="194"/>
    <x v="1"/>
    <x v="0"/>
    <x v="0"/>
    <x v="1"/>
    <x v="0"/>
    <x v="2"/>
  </r>
  <r>
    <s v="LP001443"/>
    <x v="1"/>
    <x v="0"/>
    <x v="0"/>
    <x v="0"/>
    <x v="0"/>
    <x v="110"/>
    <x v="1"/>
    <n v="0"/>
    <s v="No Income"/>
    <x v="123"/>
    <x v="1"/>
    <n v="93"/>
    <x v="0"/>
    <x v="0"/>
    <x v="2"/>
    <x v="1"/>
    <x v="0"/>
    <x v="2"/>
  </r>
  <r>
    <s v="LP001448"/>
    <x v="2"/>
    <x v="1"/>
    <x v="3"/>
    <x v="0"/>
    <x v="0"/>
    <x v="111"/>
    <x v="2"/>
    <n v="0"/>
    <s v="No Income"/>
    <x v="124"/>
    <x v="2"/>
    <n v="370"/>
    <x v="2"/>
    <x v="0"/>
    <x v="0"/>
    <x v="1"/>
    <x v="0"/>
    <x v="2"/>
  </r>
  <r>
    <s v="LP001449"/>
    <x v="0"/>
    <x v="0"/>
    <x v="0"/>
    <x v="0"/>
    <x v="0"/>
    <x v="112"/>
    <x v="1"/>
    <n v="1640"/>
    <s v="B40"/>
    <x v="125"/>
    <x v="0"/>
    <m/>
    <x v="0"/>
    <x v="0"/>
    <x v="0"/>
    <x v="1"/>
    <x v="0"/>
    <x v="2"/>
  </r>
  <r>
    <s v="LP001451"/>
    <x v="0"/>
    <x v="1"/>
    <x v="1"/>
    <x v="0"/>
    <x v="1"/>
    <x v="113"/>
    <x v="0"/>
    <n v="3850"/>
    <s v="B40"/>
    <x v="126"/>
    <x v="2"/>
    <n v="160"/>
    <x v="1"/>
    <x v="4"/>
    <x v="1"/>
    <x v="0"/>
    <x v="1"/>
    <x v="1"/>
  </r>
  <r>
    <s v="LP001465"/>
    <x v="0"/>
    <x v="1"/>
    <x v="0"/>
    <x v="0"/>
    <x v="0"/>
    <x v="114"/>
    <x v="0"/>
    <n v="2569"/>
    <s v="B40"/>
    <x v="100"/>
    <x v="0"/>
    <n v="182"/>
    <x v="1"/>
    <x v="0"/>
    <x v="2"/>
    <x v="1"/>
    <x v="1"/>
    <x v="1"/>
  </r>
  <r>
    <s v="LP001469"/>
    <x v="0"/>
    <x v="0"/>
    <x v="0"/>
    <x v="0"/>
    <x v="1"/>
    <x v="115"/>
    <x v="2"/>
    <n v="0"/>
    <s v="No Income"/>
    <x v="127"/>
    <x v="2"/>
    <n v="650"/>
    <x v="2"/>
    <x v="7"/>
    <x v="2"/>
    <x v="0"/>
    <x v="0"/>
    <x v="0"/>
  </r>
  <r>
    <s v="LP001473"/>
    <x v="0"/>
    <x v="0"/>
    <x v="0"/>
    <x v="0"/>
    <x v="0"/>
    <x v="116"/>
    <x v="1"/>
    <n v="1929"/>
    <s v="B40"/>
    <x v="128"/>
    <x v="1"/>
    <n v="74"/>
    <x v="0"/>
    <x v="0"/>
    <x v="0"/>
    <x v="0"/>
    <x v="0"/>
    <x v="2"/>
  </r>
  <r>
    <s v="LP001478"/>
    <x v="0"/>
    <x v="0"/>
    <x v="0"/>
    <x v="0"/>
    <x v="0"/>
    <x v="117"/>
    <x v="1"/>
    <n v="0"/>
    <s v="No Income"/>
    <x v="129"/>
    <x v="1"/>
    <n v="70"/>
    <x v="0"/>
    <x v="0"/>
    <x v="0"/>
    <x v="2"/>
    <x v="0"/>
    <x v="2"/>
  </r>
  <r>
    <s v="LP001482"/>
    <x v="0"/>
    <x v="1"/>
    <x v="0"/>
    <x v="0"/>
    <x v="1"/>
    <x v="118"/>
    <x v="1"/>
    <n v="0"/>
    <s v="No Income"/>
    <x v="130"/>
    <x v="1"/>
    <n v="25"/>
    <x v="0"/>
    <x v="1"/>
    <x v="0"/>
    <x v="2"/>
    <x v="0"/>
    <x v="2"/>
  </r>
  <r>
    <s v="LP001487"/>
    <x v="0"/>
    <x v="0"/>
    <x v="0"/>
    <x v="0"/>
    <x v="0"/>
    <x v="119"/>
    <x v="0"/>
    <n v="0"/>
    <s v="No Income"/>
    <x v="131"/>
    <x v="0"/>
    <n v="102"/>
    <x v="1"/>
    <x v="0"/>
    <x v="0"/>
    <x v="2"/>
    <x v="0"/>
    <x v="2"/>
  </r>
  <r>
    <s v="LP001488"/>
    <x v="0"/>
    <x v="1"/>
    <x v="3"/>
    <x v="0"/>
    <x v="0"/>
    <x v="47"/>
    <x v="1"/>
    <n v="7750"/>
    <s v="M40"/>
    <x v="132"/>
    <x v="2"/>
    <n v="290"/>
    <x v="2"/>
    <x v="0"/>
    <x v="0"/>
    <x v="2"/>
    <x v="1"/>
    <x v="1"/>
  </r>
  <r>
    <s v="LP001489"/>
    <x v="1"/>
    <x v="1"/>
    <x v="0"/>
    <x v="0"/>
    <x v="0"/>
    <x v="1"/>
    <x v="1"/>
    <n v="0"/>
    <s v="No Income"/>
    <x v="133"/>
    <x v="1"/>
    <n v="84"/>
    <x v="0"/>
    <x v="0"/>
    <x v="0"/>
    <x v="1"/>
    <x v="1"/>
    <x v="1"/>
  </r>
  <r>
    <s v="LP001491"/>
    <x v="0"/>
    <x v="1"/>
    <x v="2"/>
    <x v="0"/>
    <x v="1"/>
    <x v="120"/>
    <x v="1"/>
    <n v="3500"/>
    <s v="B40"/>
    <x v="134"/>
    <x v="0"/>
    <n v="88"/>
    <x v="0"/>
    <x v="0"/>
    <x v="0"/>
    <x v="0"/>
    <x v="0"/>
    <x v="0"/>
  </r>
  <r>
    <s v="LP001492"/>
    <x v="0"/>
    <x v="0"/>
    <x v="0"/>
    <x v="0"/>
    <x v="0"/>
    <x v="121"/>
    <x v="2"/>
    <n v="0"/>
    <s v="No Income"/>
    <x v="135"/>
    <x v="2"/>
    <n v="242"/>
    <x v="2"/>
    <x v="0"/>
    <x v="1"/>
    <x v="2"/>
    <x v="1"/>
    <x v="1"/>
  </r>
  <r>
    <s v="LP001493"/>
    <x v="0"/>
    <x v="1"/>
    <x v="2"/>
    <x v="1"/>
    <x v="0"/>
    <x v="122"/>
    <x v="1"/>
    <n v="1430"/>
    <s v="B40"/>
    <x v="136"/>
    <x v="0"/>
    <n v="129"/>
    <x v="1"/>
    <x v="0"/>
    <x v="0"/>
    <x v="1"/>
    <x v="1"/>
    <x v="1"/>
  </r>
  <r>
    <s v="LP001497"/>
    <x v="0"/>
    <x v="1"/>
    <x v="2"/>
    <x v="0"/>
    <x v="0"/>
    <x v="123"/>
    <x v="0"/>
    <n v="2083"/>
    <s v="B40"/>
    <x v="137"/>
    <x v="0"/>
    <n v="185"/>
    <x v="1"/>
    <x v="0"/>
    <x v="0"/>
    <x v="1"/>
    <x v="1"/>
    <x v="1"/>
  </r>
  <r>
    <s v="LP001498"/>
    <x v="0"/>
    <x v="0"/>
    <x v="0"/>
    <x v="0"/>
    <x v="0"/>
    <x v="5"/>
    <x v="0"/>
    <n v="0"/>
    <s v="No Income"/>
    <x v="138"/>
    <x v="0"/>
    <n v="168"/>
    <x v="1"/>
    <x v="0"/>
    <x v="0"/>
    <x v="0"/>
    <x v="0"/>
    <x v="2"/>
  </r>
  <r>
    <s v="LP001504"/>
    <x v="0"/>
    <x v="0"/>
    <x v="0"/>
    <x v="0"/>
    <x v="1"/>
    <x v="124"/>
    <x v="0"/>
    <n v="0"/>
    <s v="No Income"/>
    <x v="139"/>
    <x v="0"/>
    <n v="175"/>
    <x v="1"/>
    <x v="4"/>
    <x v="0"/>
    <x v="2"/>
    <x v="0"/>
    <x v="2"/>
  </r>
  <r>
    <s v="LP001507"/>
    <x v="0"/>
    <x v="1"/>
    <x v="0"/>
    <x v="0"/>
    <x v="0"/>
    <x v="125"/>
    <x v="1"/>
    <n v="2034"/>
    <s v="B40"/>
    <x v="140"/>
    <x v="1"/>
    <n v="122"/>
    <x v="1"/>
    <x v="0"/>
    <x v="0"/>
    <x v="2"/>
    <x v="0"/>
    <x v="2"/>
  </r>
  <r>
    <s v="LP001508"/>
    <x v="0"/>
    <x v="1"/>
    <x v="2"/>
    <x v="0"/>
    <x v="0"/>
    <x v="126"/>
    <x v="2"/>
    <n v="0"/>
    <s v="No Income"/>
    <x v="141"/>
    <x v="2"/>
    <n v="187"/>
    <x v="1"/>
    <x v="4"/>
    <x v="0"/>
    <x v="0"/>
    <x v="0"/>
    <x v="2"/>
  </r>
  <r>
    <s v="LP001514"/>
    <x v="1"/>
    <x v="1"/>
    <x v="0"/>
    <x v="0"/>
    <x v="0"/>
    <x v="127"/>
    <x v="1"/>
    <n v="4486"/>
    <s v="B40"/>
    <x v="134"/>
    <x v="0"/>
    <n v="100"/>
    <x v="0"/>
    <x v="0"/>
    <x v="0"/>
    <x v="2"/>
    <x v="0"/>
    <x v="2"/>
  </r>
  <r>
    <s v="LP001516"/>
    <x v="1"/>
    <x v="1"/>
    <x v="2"/>
    <x v="0"/>
    <x v="0"/>
    <x v="128"/>
    <x v="2"/>
    <n v="0"/>
    <s v="No Income"/>
    <x v="142"/>
    <x v="2"/>
    <n v="70"/>
    <x v="0"/>
    <x v="0"/>
    <x v="0"/>
    <x v="0"/>
    <x v="0"/>
    <x v="2"/>
  </r>
  <r>
    <s v="LP001518"/>
    <x v="0"/>
    <x v="1"/>
    <x v="1"/>
    <x v="0"/>
    <x v="0"/>
    <x v="129"/>
    <x v="1"/>
    <n v="1425"/>
    <s v="B40"/>
    <x v="143"/>
    <x v="1"/>
    <n v="30"/>
    <x v="0"/>
    <x v="0"/>
    <x v="0"/>
    <x v="0"/>
    <x v="0"/>
    <x v="2"/>
  </r>
  <r>
    <s v="LP001519"/>
    <x v="1"/>
    <x v="0"/>
    <x v="0"/>
    <x v="0"/>
    <x v="0"/>
    <x v="130"/>
    <x v="0"/>
    <n v="1666"/>
    <s v="B40"/>
    <x v="144"/>
    <x v="2"/>
    <n v="225"/>
    <x v="2"/>
    <x v="0"/>
    <x v="0"/>
    <x v="1"/>
    <x v="1"/>
    <x v="1"/>
  </r>
  <r>
    <s v="LP001520"/>
    <x v="0"/>
    <x v="1"/>
    <x v="0"/>
    <x v="0"/>
    <x v="0"/>
    <x v="131"/>
    <x v="0"/>
    <n v="830"/>
    <s v="B40"/>
    <x v="145"/>
    <x v="0"/>
    <n v="125"/>
    <x v="1"/>
    <x v="0"/>
    <x v="0"/>
    <x v="2"/>
    <x v="0"/>
    <x v="2"/>
  </r>
  <r>
    <s v="LP001528"/>
    <x v="0"/>
    <x v="0"/>
    <x v="0"/>
    <x v="0"/>
    <x v="0"/>
    <x v="132"/>
    <x v="0"/>
    <n v="0"/>
    <s v="No Income"/>
    <x v="43"/>
    <x v="0"/>
    <n v="118"/>
    <x v="1"/>
    <x v="0"/>
    <x v="1"/>
    <x v="1"/>
    <x v="1"/>
    <x v="1"/>
  </r>
  <r>
    <s v="LP001529"/>
    <x v="0"/>
    <x v="1"/>
    <x v="0"/>
    <x v="0"/>
    <x v="1"/>
    <x v="133"/>
    <x v="1"/>
    <n v="3750"/>
    <s v="B40"/>
    <x v="146"/>
    <x v="0"/>
    <n v="152"/>
    <x v="1"/>
    <x v="0"/>
    <x v="0"/>
    <x v="1"/>
    <x v="0"/>
    <x v="2"/>
  </r>
  <r>
    <s v="LP001531"/>
    <x v="0"/>
    <x v="0"/>
    <x v="0"/>
    <x v="0"/>
    <x v="0"/>
    <x v="134"/>
    <x v="0"/>
    <n v="0"/>
    <s v="No Income"/>
    <x v="147"/>
    <x v="0"/>
    <n v="244"/>
    <x v="2"/>
    <x v="0"/>
    <x v="0"/>
    <x v="0"/>
    <x v="1"/>
    <x v="1"/>
  </r>
  <r>
    <s v="LP001532"/>
    <x v="0"/>
    <x v="1"/>
    <x v="2"/>
    <x v="1"/>
    <x v="0"/>
    <x v="135"/>
    <x v="1"/>
    <n v="0"/>
    <s v="No Income"/>
    <x v="148"/>
    <x v="1"/>
    <n v="113"/>
    <x v="1"/>
    <x v="0"/>
    <x v="0"/>
    <x v="1"/>
    <x v="1"/>
    <x v="1"/>
  </r>
  <r>
    <s v="LP001535"/>
    <x v="0"/>
    <x v="0"/>
    <x v="0"/>
    <x v="0"/>
    <x v="0"/>
    <x v="136"/>
    <x v="1"/>
    <n v="0"/>
    <s v="No Income"/>
    <x v="149"/>
    <x v="1"/>
    <n v="50"/>
    <x v="0"/>
    <x v="0"/>
    <x v="0"/>
    <x v="0"/>
    <x v="0"/>
    <x v="2"/>
  </r>
  <r>
    <s v="LP001536"/>
    <x v="0"/>
    <x v="1"/>
    <x v="3"/>
    <x v="0"/>
    <x v="0"/>
    <x v="137"/>
    <x v="2"/>
    <n v="0"/>
    <s v="No Income"/>
    <x v="150"/>
    <x v="2"/>
    <n v="600"/>
    <x v="2"/>
    <x v="4"/>
    <x v="1"/>
    <x v="2"/>
    <x v="0"/>
    <x v="0"/>
  </r>
  <r>
    <s v="LP001541"/>
    <x v="0"/>
    <x v="1"/>
    <x v="1"/>
    <x v="0"/>
    <x v="0"/>
    <x v="4"/>
    <x v="0"/>
    <n v="0"/>
    <s v="No Income"/>
    <x v="4"/>
    <x v="0"/>
    <n v="160"/>
    <x v="1"/>
    <x v="0"/>
    <x v="2"/>
    <x v="1"/>
    <x v="0"/>
    <x v="2"/>
  </r>
  <r>
    <s v="LP001543"/>
    <x v="0"/>
    <x v="1"/>
    <x v="1"/>
    <x v="0"/>
    <x v="0"/>
    <x v="138"/>
    <x v="0"/>
    <n v="0"/>
    <s v="No Income"/>
    <x v="151"/>
    <x v="0"/>
    <n v="187"/>
    <x v="1"/>
    <x v="0"/>
    <x v="0"/>
    <x v="0"/>
    <x v="0"/>
    <x v="2"/>
  </r>
  <r>
    <s v="LP001546"/>
    <x v="0"/>
    <x v="0"/>
    <x v="0"/>
    <x v="0"/>
    <x v="2"/>
    <x v="139"/>
    <x v="1"/>
    <n v="2083"/>
    <s v="B40"/>
    <x v="152"/>
    <x v="0"/>
    <n v="120"/>
    <x v="1"/>
    <x v="0"/>
    <x v="0"/>
    <x v="1"/>
    <x v="0"/>
    <x v="2"/>
  </r>
  <r>
    <s v="LP001552"/>
    <x v="0"/>
    <x v="1"/>
    <x v="0"/>
    <x v="0"/>
    <x v="0"/>
    <x v="1"/>
    <x v="1"/>
    <n v="5625"/>
    <s v="M40"/>
    <x v="153"/>
    <x v="0"/>
    <n v="255"/>
    <x v="2"/>
    <x v="0"/>
    <x v="0"/>
    <x v="2"/>
    <x v="0"/>
    <x v="2"/>
  </r>
  <r>
    <s v="LP001560"/>
    <x v="0"/>
    <x v="1"/>
    <x v="0"/>
    <x v="1"/>
    <x v="0"/>
    <x v="140"/>
    <x v="1"/>
    <n v="1041"/>
    <s v="B40"/>
    <x v="154"/>
    <x v="1"/>
    <n v="98"/>
    <x v="0"/>
    <x v="0"/>
    <x v="0"/>
    <x v="2"/>
    <x v="0"/>
    <x v="2"/>
  </r>
  <r>
    <s v="LP001562"/>
    <x v="0"/>
    <x v="1"/>
    <x v="0"/>
    <x v="0"/>
    <x v="0"/>
    <x v="141"/>
    <x v="0"/>
    <n v="0"/>
    <s v="No Income"/>
    <x v="155"/>
    <x v="0"/>
    <n v="275"/>
    <x v="2"/>
    <x v="0"/>
    <x v="0"/>
    <x v="0"/>
    <x v="1"/>
    <x v="1"/>
  </r>
  <r>
    <s v="LP001565"/>
    <x v="0"/>
    <x v="1"/>
    <x v="1"/>
    <x v="0"/>
    <x v="0"/>
    <x v="142"/>
    <x v="1"/>
    <n v="1280"/>
    <s v="B40"/>
    <x v="156"/>
    <x v="1"/>
    <n v="121"/>
    <x v="1"/>
    <x v="0"/>
    <x v="1"/>
    <x v="2"/>
    <x v="1"/>
    <x v="1"/>
  </r>
  <r>
    <s v="LP001570"/>
    <x v="0"/>
    <x v="1"/>
    <x v="2"/>
    <x v="0"/>
    <x v="0"/>
    <x v="143"/>
    <x v="1"/>
    <n v="1447"/>
    <s v="B40"/>
    <x v="157"/>
    <x v="0"/>
    <n v="158"/>
    <x v="1"/>
    <x v="0"/>
    <x v="0"/>
    <x v="1"/>
    <x v="0"/>
    <x v="2"/>
  </r>
  <r>
    <s v="LP001572"/>
    <x v="0"/>
    <x v="1"/>
    <x v="0"/>
    <x v="0"/>
    <x v="0"/>
    <x v="144"/>
    <x v="0"/>
    <n v="0"/>
    <s v="No Income"/>
    <x v="158"/>
    <x v="0"/>
    <n v="75"/>
    <x v="0"/>
    <x v="4"/>
    <x v="0"/>
    <x v="0"/>
    <x v="0"/>
    <x v="2"/>
  </r>
  <r>
    <s v="LP001574"/>
    <x v="0"/>
    <x v="1"/>
    <x v="0"/>
    <x v="0"/>
    <x v="0"/>
    <x v="145"/>
    <x v="1"/>
    <n v="3166"/>
    <s v="B40"/>
    <x v="159"/>
    <x v="0"/>
    <n v="182"/>
    <x v="1"/>
    <x v="3"/>
    <x v="0"/>
    <x v="1"/>
    <x v="0"/>
    <x v="2"/>
  </r>
  <r>
    <s v="LP001577"/>
    <x v="1"/>
    <x v="1"/>
    <x v="0"/>
    <x v="0"/>
    <x v="0"/>
    <x v="1"/>
    <x v="1"/>
    <n v="0"/>
    <s v="No Income"/>
    <x v="133"/>
    <x v="1"/>
    <n v="112"/>
    <x v="1"/>
    <x v="0"/>
    <x v="0"/>
    <x v="1"/>
    <x v="1"/>
    <x v="1"/>
  </r>
  <r>
    <s v="LP001578"/>
    <x v="0"/>
    <x v="1"/>
    <x v="0"/>
    <x v="0"/>
    <x v="0"/>
    <x v="146"/>
    <x v="1"/>
    <n v="3333"/>
    <s v="B40"/>
    <x v="160"/>
    <x v="0"/>
    <n v="129"/>
    <x v="1"/>
    <x v="0"/>
    <x v="0"/>
    <x v="1"/>
    <x v="0"/>
    <x v="2"/>
  </r>
  <r>
    <s v="LP001579"/>
    <x v="0"/>
    <x v="0"/>
    <x v="0"/>
    <x v="0"/>
    <x v="0"/>
    <x v="147"/>
    <x v="1"/>
    <n v="0"/>
    <s v="No Income"/>
    <x v="161"/>
    <x v="1"/>
    <n v="63"/>
    <x v="0"/>
    <x v="7"/>
    <x v="1"/>
    <x v="2"/>
    <x v="1"/>
    <x v="1"/>
  </r>
  <r>
    <s v="LP001580"/>
    <x v="0"/>
    <x v="1"/>
    <x v="2"/>
    <x v="0"/>
    <x v="0"/>
    <x v="148"/>
    <x v="0"/>
    <n v="0"/>
    <s v="No Income"/>
    <x v="162"/>
    <x v="0"/>
    <n v="200"/>
    <x v="1"/>
    <x v="0"/>
    <x v="0"/>
    <x v="2"/>
    <x v="0"/>
    <x v="2"/>
  </r>
  <r>
    <s v="LP001581"/>
    <x v="0"/>
    <x v="1"/>
    <x v="0"/>
    <x v="1"/>
    <x v="2"/>
    <x v="149"/>
    <x v="1"/>
    <n v="1769"/>
    <s v="B40"/>
    <x v="163"/>
    <x v="1"/>
    <n v="95"/>
    <x v="0"/>
    <x v="0"/>
    <x v="0"/>
    <x v="1"/>
    <x v="0"/>
    <x v="2"/>
  </r>
  <r>
    <s v="LP001585"/>
    <x v="2"/>
    <x v="1"/>
    <x v="3"/>
    <x v="0"/>
    <x v="0"/>
    <x v="150"/>
    <x v="2"/>
    <n v="0"/>
    <s v="No Income"/>
    <x v="164"/>
    <x v="2"/>
    <n v="700"/>
    <x v="2"/>
    <x v="6"/>
    <x v="0"/>
    <x v="0"/>
    <x v="0"/>
    <x v="2"/>
  </r>
  <r>
    <s v="LP001586"/>
    <x v="0"/>
    <x v="1"/>
    <x v="3"/>
    <x v="1"/>
    <x v="0"/>
    <x v="151"/>
    <x v="1"/>
    <n v="0"/>
    <s v="No Income"/>
    <x v="165"/>
    <x v="1"/>
    <n v="81"/>
    <x v="0"/>
    <x v="4"/>
    <x v="0"/>
    <x v="1"/>
    <x v="1"/>
    <x v="1"/>
  </r>
  <r>
    <s v="LP001594"/>
    <x v="0"/>
    <x v="1"/>
    <x v="0"/>
    <x v="0"/>
    <x v="0"/>
    <x v="152"/>
    <x v="0"/>
    <n v="5625"/>
    <s v="M40"/>
    <x v="166"/>
    <x v="2"/>
    <n v="187"/>
    <x v="1"/>
    <x v="0"/>
    <x v="0"/>
    <x v="2"/>
    <x v="0"/>
    <x v="2"/>
  </r>
  <r>
    <s v="LP001603"/>
    <x v="0"/>
    <x v="1"/>
    <x v="0"/>
    <x v="1"/>
    <x v="1"/>
    <x v="153"/>
    <x v="1"/>
    <n v="736"/>
    <s v="B40"/>
    <x v="167"/>
    <x v="0"/>
    <n v="87"/>
    <x v="0"/>
    <x v="0"/>
    <x v="0"/>
    <x v="2"/>
    <x v="1"/>
    <x v="1"/>
  </r>
  <r>
    <s v="LP001606"/>
    <x v="0"/>
    <x v="1"/>
    <x v="0"/>
    <x v="0"/>
    <x v="0"/>
    <x v="154"/>
    <x v="1"/>
    <n v="1964"/>
    <s v="B40"/>
    <x v="168"/>
    <x v="0"/>
    <n v="116"/>
    <x v="1"/>
    <x v="0"/>
    <x v="0"/>
    <x v="1"/>
    <x v="0"/>
    <x v="2"/>
  </r>
  <r>
    <s v="LP001608"/>
    <x v="0"/>
    <x v="1"/>
    <x v="2"/>
    <x v="0"/>
    <x v="0"/>
    <x v="155"/>
    <x v="1"/>
    <n v="1619"/>
    <s v="B40"/>
    <x v="169"/>
    <x v="1"/>
    <n v="101"/>
    <x v="1"/>
    <x v="0"/>
    <x v="0"/>
    <x v="1"/>
    <x v="0"/>
    <x v="2"/>
  </r>
  <r>
    <s v="LP001610"/>
    <x v="0"/>
    <x v="1"/>
    <x v="3"/>
    <x v="0"/>
    <x v="0"/>
    <x v="156"/>
    <x v="0"/>
    <n v="11300"/>
    <s v="T20"/>
    <x v="170"/>
    <x v="2"/>
    <n v="495"/>
    <x v="2"/>
    <x v="0"/>
    <x v="1"/>
    <x v="2"/>
    <x v="1"/>
    <x v="1"/>
  </r>
  <r>
    <s v="LP001616"/>
    <x v="0"/>
    <x v="1"/>
    <x v="1"/>
    <x v="0"/>
    <x v="0"/>
    <x v="28"/>
    <x v="1"/>
    <n v="0"/>
    <s v="No Income"/>
    <x v="71"/>
    <x v="1"/>
    <n v="116"/>
    <x v="1"/>
    <x v="0"/>
    <x v="0"/>
    <x v="2"/>
    <x v="0"/>
    <x v="2"/>
  </r>
  <r>
    <s v="LP001630"/>
    <x v="0"/>
    <x v="0"/>
    <x v="0"/>
    <x v="1"/>
    <x v="0"/>
    <x v="6"/>
    <x v="1"/>
    <n v="1451"/>
    <s v="B40"/>
    <x v="171"/>
    <x v="1"/>
    <n v="102"/>
    <x v="1"/>
    <x v="7"/>
    <x v="1"/>
    <x v="0"/>
    <x v="1"/>
    <x v="1"/>
  </r>
  <r>
    <s v="LP001633"/>
    <x v="0"/>
    <x v="1"/>
    <x v="1"/>
    <x v="0"/>
    <x v="0"/>
    <x v="157"/>
    <x v="0"/>
    <n v="7250"/>
    <s v="M40"/>
    <x v="101"/>
    <x v="2"/>
    <n v="180"/>
    <x v="1"/>
    <x v="0"/>
    <x v="1"/>
    <x v="0"/>
    <x v="1"/>
    <x v="1"/>
  </r>
  <r>
    <s v="LP001634"/>
    <x v="0"/>
    <x v="0"/>
    <x v="0"/>
    <x v="0"/>
    <x v="0"/>
    <x v="158"/>
    <x v="1"/>
    <n v="5063"/>
    <s v="M40"/>
    <x v="172"/>
    <x v="0"/>
    <n v="67"/>
    <x v="0"/>
    <x v="0"/>
    <x v="2"/>
    <x v="1"/>
    <x v="1"/>
    <x v="1"/>
  </r>
  <r>
    <s v="LP001636"/>
    <x v="0"/>
    <x v="1"/>
    <x v="0"/>
    <x v="0"/>
    <x v="0"/>
    <x v="159"/>
    <x v="1"/>
    <n v="0"/>
    <s v="No Income"/>
    <x v="173"/>
    <x v="1"/>
    <n v="73"/>
    <x v="0"/>
    <x v="4"/>
    <x v="0"/>
    <x v="2"/>
    <x v="0"/>
    <x v="2"/>
  </r>
  <r>
    <s v="LP001637"/>
    <x v="0"/>
    <x v="1"/>
    <x v="1"/>
    <x v="0"/>
    <x v="0"/>
    <x v="160"/>
    <x v="2"/>
    <n v="0"/>
    <s v="No Income"/>
    <x v="174"/>
    <x v="2"/>
    <n v="260"/>
    <x v="2"/>
    <x v="0"/>
    <x v="0"/>
    <x v="2"/>
    <x v="1"/>
    <x v="1"/>
  </r>
  <r>
    <s v="LP001639"/>
    <x v="1"/>
    <x v="1"/>
    <x v="0"/>
    <x v="0"/>
    <x v="0"/>
    <x v="161"/>
    <x v="1"/>
    <n v="0"/>
    <s v="No Income"/>
    <x v="175"/>
    <x v="1"/>
    <n v="108"/>
    <x v="1"/>
    <x v="0"/>
    <x v="0"/>
    <x v="2"/>
    <x v="0"/>
    <x v="2"/>
  </r>
  <r>
    <s v="LP001640"/>
    <x v="0"/>
    <x v="1"/>
    <x v="0"/>
    <x v="0"/>
    <x v="1"/>
    <x v="162"/>
    <x v="2"/>
    <n v="4750"/>
    <s v="B40"/>
    <x v="176"/>
    <x v="2"/>
    <n v="120"/>
    <x v="1"/>
    <x v="0"/>
    <x v="0"/>
    <x v="2"/>
    <x v="0"/>
    <x v="2"/>
  </r>
  <r>
    <s v="LP001641"/>
    <x v="0"/>
    <x v="1"/>
    <x v="1"/>
    <x v="0"/>
    <x v="1"/>
    <x v="163"/>
    <x v="1"/>
    <n v="0"/>
    <s v="No Income"/>
    <x v="177"/>
    <x v="1"/>
    <n v="66"/>
    <x v="0"/>
    <x v="6"/>
    <x v="1"/>
    <x v="1"/>
    <x v="1"/>
    <x v="1"/>
  </r>
  <r>
    <s v="LP001643"/>
    <x v="0"/>
    <x v="1"/>
    <x v="0"/>
    <x v="0"/>
    <x v="0"/>
    <x v="164"/>
    <x v="1"/>
    <n v="2138"/>
    <s v="B40"/>
    <x v="178"/>
    <x v="1"/>
    <n v="58"/>
    <x v="0"/>
    <x v="0"/>
    <x v="2"/>
    <x v="1"/>
    <x v="0"/>
    <x v="2"/>
  </r>
  <r>
    <s v="LP001644"/>
    <x v="2"/>
    <x v="1"/>
    <x v="0"/>
    <x v="0"/>
    <x v="1"/>
    <x v="165"/>
    <x v="1"/>
    <n v="5296"/>
    <s v="M40"/>
    <x v="179"/>
    <x v="0"/>
    <n v="168"/>
    <x v="1"/>
    <x v="0"/>
    <x v="0"/>
    <x v="1"/>
    <x v="0"/>
    <x v="2"/>
  </r>
  <r>
    <s v="LP001647"/>
    <x v="0"/>
    <x v="1"/>
    <x v="0"/>
    <x v="0"/>
    <x v="0"/>
    <x v="166"/>
    <x v="0"/>
    <n v="0"/>
    <s v="No Income"/>
    <x v="180"/>
    <x v="0"/>
    <n v="188"/>
    <x v="1"/>
    <x v="4"/>
    <x v="0"/>
    <x v="1"/>
    <x v="0"/>
    <x v="2"/>
  </r>
  <r>
    <s v="LP001653"/>
    <x v="0"/>
    <x v="0"/>
    <x v="0"/>
    <x v="1"/>
    <x v="0"/>
    <x v="167"/>
    <x v="0"/>
    <n v="0"/>
    <s v="No Income"/>
    <x v="181"/>
    <x v="0"/>
    <n v="48"/>
    <x v="0"/>
    <x v="0"/>
    <x v="0"/>
    <x v="1"/>
    <x v="0"/>
    <x v="2"/>
  </r>
  <r>
    <s v="LP001656"/>
    <x v="0"/>
    <x v="0"/>
    <x v="0"/>
    <x v="0"/>
    <x v="0"/>
    <x v="168"/>
    <x v="2"/>
    <n v="0"/>
    <s v="No Income"/>
    <x v="182"/>
    <x v="2"/>
    <n v="164"/>
    <x v="1"/>
    <x v="0"/>
    <x v="0"/>
    <x v="2"/>
    <x v="1"/>
    <x v="1"/>
  </r>
  <r>
    <s v="LP001657"/>
    <x v="0"/>
    <x v="1"/>
    <x v="0"/>
    <x v="1"/>
    <x v="0"/>
    <x v="169"/>
    <x v="0"/>
    <n v="0"/>
    <s v="No Income"/>
    <x v="183"/>
    <x v="0"/>
    <n v="160"/>
    <x v="1"/>
    <x v="0"/>
    <x v="0"/>
    <x v="0"/>
    <x v="1"/>
    <x v="1"/>
  </r>
  <r>
    <s v="LP001658"/>
    <x v="0"/>
    <x v="0"/>
    <x v="0"/>
    <x v="0"/>
    <x v="0"/>
    <x v="170"/>
    <x v="1"/>
    <n v="0"/>
    <s v="No Income"/>
    <x v="184"/>
    <x v="1"/>
    <n v="76"/>
    <x v="0"/>
    <x v="0"/>
    <x v="0"/>
    <x v="2"/>
    <x v="0"/>
    <x v="2"/>
  </r>
  <r>
    <s v="LP001664"/>
    <x v="0"/>
    <x v="0"/>
    <x v="0"/>
    <x v="0"/>
    <x v="0"/>
    <x v="171"/>
    <x v="1"/>
    <n v="0"/>
    <s v="No Income"/>
    <x v="185"/>
    <x v="1"/>
    <n v="120"/>
    <x v="1"/>
    <x v="0"/>
    <x v="0"/>
    <x v="1"/>
    <x v="0"/>
    <x v="2"/>
  </r>
  <r>
    <s v="LP001665"/>
    <x v="0"/>
    <x v="1"/>
    <x v="1"/>
    <x v="0"/>
    <x v="0"/>
    <x v="172"/>
    <x v="1"/>
    <n v="2583"/>
    <s v="B40"/>
    <x v="186"/>
    <x v="0"/>
    <n v="170"/>
    <x v="1"/>
    <x v="0"/>
    <x v="0"/>
    <x v="2"/>
    <x v="1"/>
    <x v="3"/>
  </r>
  <r>
    <s v="LP001666"/>
    <x v="0"/>
    <x v="0"/>
    <x v="0"/>
    <x v="0"/>
    <x v="0"/>
    <x v="173"/>
    <x v="0"/>
    <n v="3750"/>
    <s v="B40"/>
    <x v="187"/>
    <x v="2"/>
    <n v="187"/>
    <x v="1"/>
    <x v="0"/>
    <x v="0"/>
    <x v="1"/>
    <x v="0"/>
    <x v="2"/>
  </r>
  <r>
    <s v="LP001669"/>
    <x v="1"/>
    <x v="0"/>
    <x v="0"/>
    <x v="1"/>
    <x v="0"/>
    <x v="174"/>
    <x v="1"/>
    <n v="2365"/>
    <s v="B40"/>
    <x v="188"/>
    <x v="1"/>
    <n v="120"/>
    <x v="1"/>
    <x v="3"/>
    <x v="0"/>
    <x v="0"/>
    <x v="0"/>
    <x v="0"/>
  </r>
  <r>
    <s v="LP001671"/>
    <x v="1"/>
    <x v="1"/>
    <x v="0"/>
    <x v="0"/>
    <x v="0"/>
    <x v="175"/>
    <x v="1"/>
    <n v="2816"/>
    <s v="B40"/>
    <x v="189"/>
    <x v="0"/>
    <n v="113"/>
    <x v="1"/>
    <x v="0"/>
    <x v="2"/>
    <x v="2"/>
    <x v="0"/>
    <x v="2"/>
  </r>
  <r>
    <s v="LP001673"/>
    <x v="0"/>
    <x v="0"/>
    <x v="0"/>
    <x v="0"/>
    <x v="1"/>
    <x v="176"/>
    <x v="2"/>
    <n v="0"/>
    <s v="No Income"/>
    <x v="190"/>
    <x v="2"/>
    <n v="83"/>
    <x v="0"/>
    <x v="0"/>
    <x v="0"/>
    <x v="0"/>
    <x v="1"/>
    <x v="1"/>
  </r>
  <r>
    <s v="LP001674"/>
    <x v="0"/>
    <x v="1"/>
    <x v="1"/>
    <x v="1"/>
    <x v="0"/>
    <x v="19"/>
    <x v="1"/>
    <n v="2500"/>
    <s v="B40"/>
    <x v="191"/>
    <x v="0"/>
    <n v="90"/>
    <x v="0"/>
    <x v="0"/>
    <x v="0"/>
    <x v="2"/>
    <x v="0"/>
    <x v="2"/>
  </r>
  <r>
    <s v="LP001677"/>
    <x v="0"/>
    <x v="0"/>
    <x v="2"/>
    <x v="0"/>
    <x v="0"/>
    <x v="177"/>
    <x v="0"/>
    <n v="0"/>
    <s v="No Income"/>
    <x v="192"/>
    <x v="0"/>
    <n v="166"/>
    <x v="1"/>
    <x v="0"/>
    <x v="1"/>
    <x v="2"/>
    <x v="0"/>
    <x v="0"/>
  </r>
  <r>
    <s v="LP001682"/>
    <x v="0"/>
    <x v="1"/>
    <x v="3"/>
    <x v="1"/>
    <x v="0"/>
    <x v="178"/>
    <x v="1"/>
    <n v="0"/>
    <s v="No Income"/>
    <x v="193"/>
    <x v="1"/>
    <m/>
    <x v="0"/>
    <x v="4"/>
    <x v="0"/>
    <x v="0"/>
    <x v="1"/>
    <x v="1"/>
  </r>
  <r>
    <s v="LP001688"/>
    <x v="0"/>
    <x v="1"/>
    <x v="1"/>
    <x v="1"/>
    <x v="0"/>
    <x v="32"/>
    <x v="1"/>
    <n v="1083"/>
    <s v="B40"/>
    <x v="133"/>
    <x v="1"/>
    <n v="135"/>
    <x v="1"/>
    <x v="0"/>
    <x v="0"/>
    <x v="0"/>
    <x v="0"/>
    <x v="0"/>
  </r>
  <r>
    <s v="LP001691"/>
    <x v="0"/>
    <x v="1"/>
    <x v="2"/>
    <x v="1"/>
    <x v="0"/>
    <x v="179"/>
    <x v="1"/>
    <n v="0"/>
    <s v="No Income"/>
    <x v="194"/>
    <x v="1"/>
    <n v="124"/>
    <x v="1"/>
    <x v="0"/>
    <x v="0"/>
    <x v="2"/>
    <x v="0"/>
    <x v="2"/>
  </r>
  <r>
    <s v="LP001692"/>
    <x v="1"/>
    <x v="0"/>
    <x v="0"/>
    <x v="1"/>
    <x v="0"/>
    <x v="180"/>
    <x v="1"/>
    <n v="0"/>
    <s v="No Income"/>
    <x v="195"/>
    <x v="1"/>
    <n v="120"/>
    <x v="1"/>
    <x v="0"/>
    <x v="0"/>
    <x v="2"/>
    <x v="0"/>
    <x v="2"/>
  </r>
  <r>
    <s v="LP001693"/>
    <x v="1"/>
    <x v="0"/>
    <x v="0"/>
    <x v="0"/>
    <x v="0"/>
    <x v="181"/>
    <x v="1"/>
    <n v="0"/>
    <s v="No Income"/>
    <x v="196"/>
    <x v="1"/>
    <n v="80"/>
    <x v="0"/>
    <x v="0"/>
    <x v="0"/>
    <x v="0"/>
    <x v="0"/>
    <x v="2"/>
  </r>
  <r>
    <s v="LP001698"/>
    <x v="0"/>
    <x v="0"/>
    <x v="0"/>
    <x v="1"/>
    <x v="0"/>
    <x v="182"/>
    <x v="1"/>
    <n v="2531"/>
    <s v="B40"/>
    <x v="197"/>
    <x v="0"/>
    <n v="55"/>
    <x v="0"/>
    <x v="0"/>
    <x v="0"/>
    <x v="1"/>
    <x v="0"/>
    <x v="2"/>
  </r>
  <r>
    <s v="LP001699"/>
    <x v="0"/>
    <x v="0"/>
    <x v="0"/>
    <x v="0"/>
    <x v="0"/>
    <x v="183"/>
    <x v="1"/>
    <n v="0"/>
    <s v="No Income"/>
    <x v="198"/>
    <x v="1"/>
    <n v="59"/>
    <x v="0"/>
    <x v="0"/>
    <x v="0"/>
    <x v="0"/>
    <x v="0"/>
    <x v="0"/>
  </r>
  <r>
    <s v="LP001702"/>
    <x v="0"/>
    <x v="0"/>
    <x v="0"/>
    <x v="0"/>
    <x v="0"/>
    <x v="184"/>
    <x v="1"/>
    <n v="0"/>
    <s v="No Income"/>
    <x v="199"/>
    <x v="1"/>
    <n v="127"/>
    <x v="1"/>
    <x v="0"/>
    <x v="0"/>
    <x v="2"/>
    <x v="1"/>
    <x v="1"/>
  </r>
  <r>
    <s v="LP001708"/>
    <x v="1"/>
    <x v="0"/>
    <x v="0"/>
    <x v="0"/>
    <x v="0"/>
    <x v="130"/>
    <x v="0"/>
    <n v="0"/>
    <s v="No Income"/>
    <x v="200"/>
    <x v="0"/>
    <n v="214"/>
    <x v="2"/>
    <x v="0"/>
    <x v="0"/>
    <x v="2"/>
    <x v="1"/>
    <x v="1"/>
  </r>
  <r>
    <s v="LP001711"/>
    <x v="0"/>
    <x v="1"/>
    <x v="3"/>
    <x v="0"/>
    <x v="0"/>
    <x v="185"/>
    <x v="1"/>
    <n v="1250"/>
    <s v="B40"/>
    <x v="201"/>
    <x v="1"/>
    <n v="128"/>
    <x v="1"/>
    <x v="0"/>
    <x v="1"/>
    <x v="2"/>
    <x v="1"/>
    <x v="1"/>
  </r>
  <r>
    <s v="LP001713"/>
    <x v="0"/>
    <x v="1"/>
    <x v="1"/>
    <x v="0"/>
    <x v="1"/>
    <x v="186"/>
    <x v="0"/>
    <n v="0"/>
    <s v="No Income"/>
    <x v="202"/>
    <x v="0"/>
    <n v="240"/>
    <x v="2"/>
    <x v="0"/>
    <x v="0"/>
    <x v="0"/>
    <x v="0"/>
    <x v="0"/>
  </r>
  <r>
    <s v="LP001715"/>
    <x v="0"/>
    <x v="1"/>
    <x v="3"/>
    <x v="1"/>
    <x v="1"/>
    <x v="187"/>
    <x v="0"/>
    <n v="0"/>
    <s v="No Income"/>
    <x v="203"/>
    <x v="0"/>
    <n v="130"/>
    <x v="1"/>
    <x v="0"/>
    <x v="0"/>
    <x v="1"/>
    <x v="0"/>
    <x v="0"/>
  </r>
  <r>
    <s v="LP001716"/>
    <x v="0"/>
    <x v="1"/>
    <x v="0"/>
    <x v="0"/>
    <x v="0"/>
    <x v="188"/>
    <x v="1"/>
    <n v="3021"/>
    <s v="B40"/>
    <x v="204"/>
    <x v="0"/>
    <n v="137"/>
    <x v="1"/>
    <x v="0"/>
    <x v="0"/>
    <x v="0"/>
    <x v="0"/>
    <x v="2"/>
  </r>
  <r>
    <s v="LP001720"/>
    <x v="0"/>
    <x v="1"/>
    <x v="3"/>
    <x v="1"/>
    <x v="0"/>
    <x v="189"/>
    <x v="1"/>
    <n v="983"/>
    <s v="B40"/>
    <x v="205"/>
    <x v="1"/>
    <n v="100"/>
    <x v="0"/>
    <x v="0"/>
    <x v="0"/>
    <x v="2"/>
    <x v="0"/>
    <x v="2"/>
  </r>
  <r>
    <s v="LP001722"/>
    <x v="0"/>
    <x v="1"/>
    <x v="0"/>
    <x v="0"/>
    <x v="0"/>
    <x v="190"/>
    <x v="1"/>
    <n v="1800"/>
    <s v="B40"/>
    <x v="206"/>
    <x v="1"/>
    <n v="135"/>
    <x v="1"/>
    <x v="0"/>
    <x v="0"/>
    <x v="1"/>
    <x v="1"/>
    <x v="1"/>
  </r>
  <r>
    <s v="LP001726"/>
    <x v="0"/>
    <x v="1"/>
    <x v="0"/>
    <x v="0"/>
    <x v="0"/>
    <x v="191"/>
    <x v="1"/>
    <n v="1775"/>
    <s v="B40"/>
    <x v="207"/>
    <x v="0"/>
    <n v="131"/>
    <x v="1"/>
    <x v="0"/>
    <x v="0"/>
    <x v="2"/>
    <x v="0"/>
    <x v="2"/>
  </r>
  <r>
    <s v="LP001732"/>
    <x v="0"/>
    <x v="1"/>
    <x v="2"/>
    <x v="0"/>
    <x v="2"/>
    <x v="192"/>
    <x v="0"/>
    <n v="0"/>
    <s v="No Income"/>
    <x v="208"/>
    <x v="0"/>
    <n v="72"/>
    <x v="0"/>
    <x v="0"/>
    <x v="1"/>
    <x v="2"/>
    <x v="1"/>
    <x v="1"/>
  </r>
  <r>
    <s v="LP001734"/>
    <x v="1"/>
    <x v="1"/>
    <x v="2"/>
    <x v="0"/>
    <x v="0"/>
    <x v="193"/>
    <x v="1"/>
    <n v="2383"/>
    <s v="B40"/>
    <x v="209"/>
    <x v="0"/>
    <n v="127"/>
    <x v="1"/>
    <x v="0"/>
    <x v="2"/>
    <x v="2"/>
    <x v="0"/>
    <x v="2"/>
  </r>
  <r>
    <s v="LP001736"/>
    <x v="0"/>
    <x v="1"/>
    <x v="0"/>
    <x v="0"/>
    <x v="0"/>
    <x v="194"/>
    <x v="1"/>
    <n v="0"/>
    <s v="No Income"/>
    <x v="210"/>
    <x v="1"/>
    <n v="60"/>
    <x v="0"/>
    <x v="0"/>
    <x v="1"/>
    <x v="0"/>
    <x v="1"/>
    <x v="1"/>
  </r>
  <r>
    <s v="LP001743"/>
    <x v="0"/>
    <x v="1"/>
    <x v="2"/>
    <x v="0"/>
    <x v="0"/>
    <x v="195"/>
    <x v="1"/>
    <n v="1717"/>
    <s v="B40"/>
    <x v="211"/>
    <x v="0"/>
    <n v="116"/>
    <x v="1"/>
    <x v="0"/>
    <x v="0"/>
    <x v="2"/>
    <x v="0"/>
    <x v="2"/>
  </r>
  <r>
    <s v="LP001744"/>
    <x v="0"/>
    <x v="0"/>
    <x v="0"/>
    <x v="0"/>
    <x v="0"/>
    <x v="196"/>
    <x v="1"/>
    <n v="2791"/>
    <s v="B40"/>
    <x v="212"/>
    <x v="0"/>
    <n v="144"/>
    <x v="1"/>
    <x v="0"/>
    <x v="0"/>
    <x v="2"/>
    <x v="0"/>
    <x v="2"/>
  </r>
  <r>
    <s v="LP001749"/>
    <x v="0"/>
    <x v="1"/>
    <x v="0"/>
    <x v="0"/>
    <x v="0"/>
    <x v="197"/>
    <x v="0"/>
    <n v="1010"/>
    <s v="B40"/>
    <x v="213"/>
    <x v="0"/>
    <n v="175"/>
    <x v="1"/>
    <x v="3"/>
    <x v="0"/>
    <x v="2"/>
    <x v="0"/>
    <x v="2"/>
  </r>
  <r>
    <s v="LP001750"/>
    <x v="0"/>
    <x v="1"/>
    <x v="0"/>
    <x v="0"/>
    <x v="0"/>
    <x v="79"/>
    <x v="0"/>
    <n v="0"/>
    <s v="No Income"/>
    <x v="214"/>
    <x v="0"/>
    <n v="128"/>
    <x v="1"/>
    <x v="0"/>
    <x v="0"/>
    <x v="2"/>
    <x v="0"/>
    <x v="2"/>
  </r>
  <r>
    <s v="LP001751"/>
    <x v="0"/>
    <x v="1"/>
    <x v="0"/>
    <x v="0"/>
    <x v="0"/>
    <x v="198"/>
    <x v="1"/>
    <n v="0"/>
    <s v="No Income"/>
    <x v="215"/>
    <x v="1"/>
    <n v="170"/>
    <x v="1"/>
    <x v="0"/>
    <x v="0"/>
    <x v="1"/>
    <x v="1"/>
    <x v="1"/>
  </r>
  <r>
    <s v="LP001754"/>
    <x v="0"/>
    <x v="1"/>
    <x v="4"/>
    <x v="1"/>
    <x v="1"/>
    <x v="199"/>
    <x v="1"/>
    <n v="0"/>
    <s v="No Income"/>
    <x v="216"/>
    <x v="1"/>
    <n v="138"/>
    <x v="1"/>
    <x v="0"/>
    <x v="0"/>
    <x v="0"/>
    <x v="1"/>
    <x v="1"/>
  </r>
  <r>
    <s v="LP001758"/>
    <x v="0"/>
    <x v="1"/>
    <x v="2"/>
    <x v="0"/>
    <x v="0"/>
    <x v="79"/>
    <x v="0"/>
    <n v="1695"/>
    <s v="B40"/>
    <x v="217"/>
    <x v="0"/>
    <n v="210"/>
    <x v="2"/>
    <x v="0"/>
    <x v="0"/>
    <x v="2"/>
    <x v="0"/>
    <x v="0"/>
  </r>
  <r>
    <s v="LP001760"/>
    <x v="0"/>
    <x v="2"/>
    <x v="4"/>
    <x v="0"/>
    <x v="0"/>
    <x v="200"/>
    <x v="1"/>
    <n v="0"/>
    <s v="No Income"/>
    <x v="218"/>
    <x v="1"/>
    <n v="158"/>
    <x v="1"/>
    <x v="7"/>
    <x v="0"/>
    <x v="2"/>
    <x v="0"/>
    <x v="2"/>
  </r>
  <r>
    <s v="LP001761"/>
    <x v="0"/>
    <x v="0"/>
    <x v="0"/>
    <x v="0"/>
    <x v="1"/>
    <x v="157"/>
    <x v="0"/>
    <n v="0"/>
    <s v="No Income"/>
    <x v="219"/>
    <x v="0"/>
    <n v="200"/>
    <x v="1"/>
    <x v="0"/>
    <x v="0"/>
    <x v="1"/>
    <x v="0"/>
    <x v="2"/>
  </r>
  <r>
    <s v="LP001765"/>
    <x v="0"/>
    <x v="1"/>
    <x v="1"/>
    <x v="0"/>
    <x v="0"/>
    <x v="201"/>
    <x v="1"/>
    <n v="2054"/>
    <s v="B40"/>
    <x v="220"/>
    <x v="1"/>
    <n v="104"/>
    <x v="1"/>
    <x v="0"/>
    <x v="0"/>
    <x v="2"/>
    <x v="0"/>
    <x v="2"/>
  </r>
  <r>
    <s v="LP001768"/>
    <x v="0"/>
    <x v="1"/>
    <x v="0"/>
    <x v="0"/>
    <x v="2"/>
    <x v="202"/>
    <x v="1"/>
    <n v="0"/>
    <s v="No Income"/>
    <x v="221"/>
    <x v="1"/>
    <n v="42"/>
    <x v="0"/>
    <x v="4"/>
    <x v="0"/>
    <x v="1"/>
    <x v="0"/>
    <x v="2"/>
  </r>
  <r>
    <s v="LP001770"/>
    <x v="0"/>
    <x v="0"/>
    <x v="0"/>
    <x v="1"/>
    <x v="0"/>
    <x v="203"/>
    <x v="1"/>
    <n v="2598"/>
    <s v="B40"/>
    <x v="222"/>
    <x v="0"/>
    <n v="120"/>
    <x v="1"/>
    <x v="3"/>
    <x v="0"/>
    <x v="1"/>
    <x v="0"/>
    <x v="2"/>
  </r>
  <r>
    <s v="LP001776"/>
    <x v="1"/>
    <x v="0"/>
    <x v="0"/>
    <x v="0"/>
    <x v="0"/>
    <x v="173"/>
    <x v="0"/>
    <n v="0"/>
    <s v="No Income"/>
    <x v="223"/>
    <x v="0"/>
    <n v="280"/>
    <x v="2"/>
    <x v="0"/>
    <x v="0"/>
    <x v="2"/>
    <x v="0"/>
    <x v="2"/>
  </r>
  <r>
    <s v="LP001778"/>
    <x v="0"/>
    <x v="1"/>
    <x v="1"/>
    <x v="0"/>
    <x v="0"/>
    <x v="204"/>
    <x v="1"/>
    <n v="1779"/>
    <s v="B40"/>
    <x v="224"/>
    <x v="0"/>
    <n v="140"/>
    <x v="1"/>
    <x v="0"/>
    <x v="0"/>
    <x v="2"/>
    <x v="0"/>
    <x v="2"/>
  </r>
  <r>
    <s v="LP001784"/>
    <x v="0"/>
    <x v="1"/>
    <x v="1"/>
    <x v="0"/>
    <x v="0"/>
    <x v="205"/>
    <x v="0"/>
    <n v="1260"/>
    <s v="B40"/>
    <x v="225"/>
    <x v="0"/>
    <n v="170"/>
    <x v="1"/>
    <x v="0"/>
    <x v="0"/>
    <x v="1"/>
    <x v="0"/>
    <x v="2"/>
  </r>
  <r>
    <s v="LP001786"/>
    <x v="0"/>
    <x v="1"/>
    <x v="0"/>
    <x v="0"/>
    <x v="2"/>
    <x v="206"/>
    <x v="0"/>
    <n v="0"/>
    <s v="No Income"/>
    <x v="226"/>
    <x v="0"/>
    <n v="255"/>
    <x v="2"/>
    <x v="0"/>
    <x v="2"/>
    <x v="0"/>
    <x v="1"/>
    <x v="1"/>
  </r>
  <r>
    <s v="LP001788"/>
    <x v="1"/>
    <x v="0"/>
    <x v="0"/>
    <x v="0"/>
    <x v="1"/>
    <x v="207"/>
    <x v="1"/>
    <n v="0"/>
    <s v="No Income"/>
    <x v="227"/>
    <x v="1"/>
    <n v="122"/>
    <x v="1"/>
    <x v="0"/>
    <x v="2"/>
    <x v="0"/>
    <x v="0"/>
    <x v="0"/>
  </r>
  <r>
    <s v="LP001790"/>
    <x v="1"/>
    <x v="0"/>
    <x v="1"/>
    <x v="0"/>
    <x v="0"/>
    <x v="208"/>
    <x v="1"/>
    <n v="0"/>
    <s v="No Income"/>
    <x v="228"/>
    <x v="1"/>
    <n v="112"/>
    <x v="1"/>
    <x v="0"/>
    <x v="0"/>
    <x v="1"/>
    <x v="0"/>
    <x v="2"/>
  </r>
  <r>
    <s v="LP001792"/>
    <x v="0"/>
    <x v="1"/>
    <x v="1"/>
    <x v="0"/>
    <x v="0"/>
    <x v="209"/>
    <x v="1"/>
    <n v="0"/>
    <s v="No Income"/>
    <x v="229"/>
    <x v="1"/>
    <n v="96"/>
    <x v="0"/>
    <x v="0"/>
    <x v="0"/>
    <x v="2"/>
    <x v="0"/>
    <x v="2"/>
  </r>
  <r>
    <s v="LP001798"/>
    <x v="0"/>
    <x v="1"/>
    <x v="2"/>
    <x v="0"/>
    <x v="0"/>
    <x v="210"/>
    <x v="0"/>
    <n v="5000"/>
    <s v="M40"/>
    <x v="230"/>
    <x v="0"/>
    <n v="120"/>
    <x v="1"/>
    <x v="0"/>
    <x v="0"/>
    <x v="1"/>
    <x v="0"/>
    <x v="2"/>
  </r>
  <r>
    <s v="LP001800"/>
    <x v="0"/>
    <x v="1"/>
    <x v="1"/>
    <x v="1"/>
    <x v="0"/>
    <x v="211"/>
    <x v="1"/>
    <n v="1983"/>
    <s v="B40"/>
    <x v="231"/>
    <x v="1"/>
    <n v="140"/>
    <x v="1"/>
    <x v="4"/>
    <x v="0"/>
    <x v="0"/>
    <x v="1"/>
    <x v="1"/>
  </r>
  <r>
    <s v="LP001806"/>
    <x v="0"/>
    <x v="0"/>
    <x v="0"/>
    <x v="0"/>
    <x v="0"/>
    <x v="212"/>
    <x v="1"/>
    <n v="5701"/>
    <s v="M40"/>
    <x v="232"/>
    <x v="0"/>
    <n v="155"/>
    <x v="1"/>
    <x v="5"/>
    <x v="0"/>
    <x v="0"/>
    <x v="0"/>
    <x v="2"/>
  </r>
  <r>
    <s v="LP001807"/>
    <x v="0"/>
    <x v="1"/>
    <x v="2"/>
    <x v="0"/>
    <x v="1"/>
    <x v="79"/>
    <x v="0"/>
    <n v="1300"/>
    <s v="B40"/>
    <x v="233"/>
    <x v="0"/>
    <n v="108"/>
    <x v="1"/>
    <x v="0"/>
    <x v="0"/>
    <x v="1"/>
    <x v="0"/>
    <x v="2"/>
  </r>
  <r>
    <s v="LP001811"/>
    <x v="0"/>
    <x v="1"/>
    <x v="0"/>
    <x v="1"/>
    <x v="0"/>
    <x v="213"/>
    <x v="1"/>
    <n v="4417"/>
    <s v="B40"/>
    <x v="234"/>
    <x v="0"/>
    <n v="123"/>
    <x v="1"/>
    <x v="0"/>
    <x v="0"/>
    <x v="2"/>
    <x v="0"/>
    <x v="2"/>
  </r>
  <r>
    <s v="LP001813"/>
    <x v="0"/>
    <x v="0"/>
    <x v="0"/>
    <x v="0"/>
    <x v="1"/>
    <x v="214"/>
    <x v="0"/>
    <n v="4333"/>
    <s v="B40"/>
    <x v="235"/>
    <x v="0"/>
    <n v="120"/>
    <x v="1"/>
    <x v="4"/>
    <x v="0"/>
    <x v="0"/>
    <x v="1"/>
    <x v="1"/>
  </r>
  <r>
    <s v="LP001814"/>
    <x v="0"/>
    <x v="1"/>
    <x v="2"/>
    <x v="0"/>
    <x v="0"/>
    <x v="215"/>
    <x v="0"/>
    <n v="0"/>
    <s v="No Income"/>
    <x v="236"/>
    <x v="0"/>
    <n v="112"/>
    <x v="1"/>
    <x v="0"/>
    <x v="0"/>
    <x v="0"/>
    <x v="0"/>
    <x v="2"/>
  </r>
  <r>
    <s v="LP001819"/>
    <x v="0"/>
    <x v="1"/>
    <x v="1"/>
    <x v="1"/>
    <x v="0"/>
    <x v="216"/>
    <x v="0"/>
    <n v="0"/>
    <s v="No Income"/>
    <x v="237"/>
    <x v="0"/>
    <n v="137"/>
    <x v="1"/>
    <x v="4"/>
    <x v="0"/>
    <x v="0"/>
    <x v="0"/>
    <x v="2"/>
  </r>
  <r>
    <s v="LP001824"/>
    <x v="0"/>
    <x v="1"/>
    <x v="1"/>
    <x v="0"/>
    <x v="0"/>
    <x v="217"/>
    <x v="1"/>
    <n v="1843"/>
    <s v="B40"/>
    <x v="238"/>
    <x v="1"/>
    <n v="123"/>
    <x v="1"/>
    <x v="7"/>
    <x v="0"/>
    <x v="2"/>
    <x v="0"/>
    <x v="0"/>
  </r>
  <r>
    <s v="LP001825"/>
    <x v="0"/>
    <x v="1"/>
    <x v="0"/>
    <x v="0"/>
    <x v="0"/>
    <x v="218"/>
    <x v="1"/>
    <n v="1868"/>
    <s v="B40"/>
    <x v="239"/>
    <x v="1"/>
    <n v="90"/>
    <x v="0"/>
    <x v="0"/>
    <x v="0"/>
    <x v="0"/>
    <x v="0"/>
    <x v="2"/>
  </r>
  <r>
    <s v="LP001835"/>
    <x v="0"/>
    <x v="1"/>
    <x v="0"/>
    <x v="1"/>
    <x v="0"/>
    <x v="219"/>
    <x v="1"/>
    <n v="3890"/>
    <s v="B40"/>
    <x v="240"/>
    <x v="0"/>
    <n v="201"/>
    <x v="2"/>
    <x v="0"/>
    <x v="1"/>
    <x v="2"/>
    <x v="1"/>
    <x v="1"/>
  </r>
  <r>
    <s v="LP001836"/>
    <x v="1"/>
    <x v="0"/>
    <x v="2"/>
    <x v="0"/>
    <x v="0"/>
    <x v="220"/>
    <x v="1"/>
    <n v="0"/>
    <s v="No Income"/>
    <x v="241"/>
    <x v="1"/>
    <n v="138"/>
    <x v="1"/>
    <x v="0"/>
    <x v="0"/>
    <x v="0"/>
    <x v="1"/>
    <x v="1"/>
  </r>
  <r>
    <s v="LP001841"/>
    <x v="0"/>
    <x v="0"/>
    <x v="0"/>
    <x v="1"/>
    <x v="1"/>
    <x v="3"/>
    <x v="1"/>
    <n v="2167"/>
    <s v="B40"/>
    <x v="242"/>
    <x v="1"/>
    <n v="104"/>
    <x v="1"/>
    <x v="0"/>
    <x v="0"/>
    <x v="1"/>
    <x v="0"/>
    <x v="0"/>
  </r>
  <r>
    <s v="LP001843"/>
    <x v="0"/>
    <x v="1"/>
    <x v="1"/>
    <x v="1"/>
    <x v="0"/>
    <x v="221"/>
    <x v="1"/>
    <n v="7101"/>
    <s v="M40"/>
    <x v="243"/>
    <x v="0"/>
    <n v="279"/>
    <x v="2"/>
    <x v="4"/>
    <x v="0"/>
    <x v="2"/>
    <x v="0"/>
    <x v="2"/>
  </r>
  <r>
    <s v="LP001844"/>
    <x v="0"/>
    <x v="0"/>
    <x v="0"/>
    <x v="0"/>
    <x v="1"/>
    <x v="222"/>
    <x v="2"/>
    <n v="0"/>
    <s v="No Income"/>
    <x v="244"/>
    <x v="2"/>
    <n v="192"/>
    <x v="1"/>
    <x v="0"/>
    <x v="1"/>
    <x v="0"/>
    <x v="1"/>
    <x v="1"/>
  </r>
  <r>
    <s v="LP001846"/>
    <x v="1"/>
    <x v="0"/>
    <x v="3"/>
    <x v="0"/>
    <x v="0"/>
    <x v="223"/>
    <x v="1"/>
    <n v="0"/>
    <s v="No Income"/>
    <x v="245"/>
    <x v="1"/>
    <n v="255"/>
    <x v="2"/>
    <x v="0"/>
    <x v="0"/>
    <x v="1"/>
    <x v="0"/>
    <x v="2"/>
  </r>
  <r>
    <s v="LP001849"/>
    <x v="0"/>
    <x v="0"/>
    <x v="0"/>
    <x v="1"/>
    <x v="0"/>
    <x v="224"/>
    <x v="0"/>
    <n v="0"/>
    <s v="No Income"/>
    <x v="246"/>
    <x v="0"/>
    <n v="115"/>
    <x v="1"/>
    <x v="0"/>
    <x v="1"/>
    <x v="1"/>
    <x v="1"/>
    <x v="1"/>
  </r>
  <r>
    <s v="LP001854"/>
    <x v="0"/>
    <x v="1"/>
    <x v="3"/>
    <x v="0"/>
    <x v="0"/>
    <x v="225"/>
    <x v="0"/>
    <n v="0"/>
    <s v="No Income"/>
    <x v="247"/>
    <x v="0"/>
    <n v="94"/>
    <x v="0"/>
    <x v="0"/>
    <x v="0"/>
    <x v="0"/>
    <x v="1"/>
    <x v="1"/>
  </r>
  <r>
    <s v="LP001859"/>
    <x v="0"/>
    <x v="1"/>
    <x v="0"/>
    <x v="0"/>
    <x v="0"/>
    <x v="226"/>
    <x v="2"/>
    <n v="2100"/>
    <s v="B40"/>
    <x v="248"/>
    <x v="2"/>
    <n v="304"/>
    <x v="2"/>
    <x v="0"/>
    <x v="0"/>
    <x v="1"/>
    <x v="1"/>
    <x v="1"/>
  </r>
  <r>
    <s v="LP001864"/>
    <x v="0"/>
    <x v="1"/>
    <x v="3"/>
    <x v="1"/>
    <x v="0"/>
    <x v="227"/>
    <x v="0"/>
    <n v="0"/>
    <s v="No Income"/>
    <x v="249"/>
    <x v="0"/>
    <n v="128"/>
    <x v="1"/>
    <x v="0"/>
    <x v="2"/>
    <x v="2"/>
    <x v="1"/>
    <x v="1"/>
  </r>
  <r>
    <s v="LP001865"/>
    <x v="0"/>
    <x v="1"/>
    <x v="1"/>
    <x v="0"/>
    <x v="0"/>
    <x v="228"/>
    <x v="0"/>
    <n v="4250"/>
    <s v="B40"/>
    <x v="250"/>
    <x v="0"/>
    <n v="330"/>
    <x v="2"/>
    <x v="0"/>
    <x v="2"/>
    <x v="0"/>
    <x v="0"/>
    <x v="0"/>
  </r>
  <r>
    <s v="LP001868"/>
    <x v="0"/>
    <x v="0"/>
    <x v="0"/>
    <x v="0"/>
    <x v="0"/>
    <x v="229"/>
    <x v="1"/>
    <n v="2209"/>
    <s v="B40"/>
    <x v="251"/>
    <x v="1"/>
    <n v="134"/>
    <x v="1"/>
    <x v="0"/>
    <x v="0"/>
    <x v="2"/>
    <x v="0"/>
    <x v="2"/>
  </r>
  <r>
    <s v="LP001870"/>
    <x v="1"/>
    <x v="0"/>
    <x v="1"/>
    <x v="0"/>
    <x v="0"/>
    <x v="230"/>
    <x v="1"/>
    <n v="0"/>
    <s v="No Income"/>
    <x v="252"/>
    <x v="1"/>
    <n v="155"/>
    <x v="1"/>
    <x v="8"/>
    <x v="0"/>
    <x v="2"/>
    <x v="1"/>
    <x v="1"/>
  </r>
  <r>
    <s v="LP001871"/>
    <x v="1"/>
    <x v="0"/>
    <x v="0"/>
    <x v="0"/>
    <x v="0"/>
    <x v="231"/>
    <x v="0"/>
    <n v="0"/>
    <s v="No Income"/>
    <x v="253"/>
    <x v="0"/>
    <n v="120"/>
    <x v="1"/>
    <x v="0"/>
    <x v="0"/>
    <x v="1"/>
    <x v="0"/>
    <x v="2"/>
  </r>
  <r>
    <s v="LP001872"/>
    <x v="0"/>
    <x v="0"/>
    <x v="0"/>
    <x v="0"/>
    <x v="1"/>
    <x v="232"/>
    <x v="0"/>
    <n v="0"/>
    <s v="No Income"/>
    <x v="254"/>
    <x v="0"/>
    <n v="128"/>
    <x v="1"/>
    <x v="0"/>
    <x v="0"/>
    <x v="2"/>
    <x v="0"/>
    <x v="0"/>
  </r>
  <r>
    <s v="LP001875"/>
    <x v="0"/>
    <x v="0"/>
    <x v="0"/>
    <x v="0"/>
    <x v="0"/>
    <x v="233"/>
    <x v="1"/>
    <n v="3447"/>
    <s v="B40"/>
    <x v="255"/>
    <x v="0"/>
    <n v="151"/>
    <x v="1"/>
    <x v="0"/>
    <x v="0"/>
    <x v="1"/>
    <x v="0"/>
    <x v="2"/>
  </r>
  <r>
    <s v="LP001877"/>
    <x v="0"/>
    <x v="1"/>
    <x v="2"/>
    <x v="0"/>
    <x v="0"/>
    <x v="234"/>
    <x v="1"/>
    <n v="1387"/>
    <s v="B40"/>
    <x v="256"/>
    <x v="0"/>
    <n v="150"/>
    <x v="1"/>
    <x v="0"/>
    <x v="0"/>
    <x v="2"/>
    <x v="0"/>
    <x v="2"/>
  </r>
  <r>
    <s v="LP001882"/>
    <x v="0"/>
    <x v="1"/>
    <x v="3"/>
    <x v="0"/>
    <x v="0"/>
    <x v="235"/>
    <x v="1"/>
    <n v="1811"/>
    <s v="B40"/>
    <x v="257"/>
    <x v="0"/>
    <n v="160"/>
    <x v="1"/>
    <x v="0"/>
    <x v="1"/>
    <x v="0"/>
    <x v="0"/>
    <x v="0"/>
  </r>
  <r>
    <s v="LP001883"/>
    <x v="1"/>
    <x v="0"/>
    <x v="0"/>
    <x v="0"/>
    <x v="2"/>
    <x v="184"/>
    <x v="1"/>
    <n v="0"/>
    <s v="No Income"/>
    <x v="199"/>
    <x v="1"/>
    <n v="135"/>
    <x v="1"/>
    <x v="0"/>
    <x v="0"/>
    <x v="1"/>
    <x v="1"/>
    <x v="1"/>
  </r>
  <r>
    <s v="LP001884"/>
    <x v="1"/>
    <x v="0"/>
    <x v="1"/>
    <x v="0"/>
    <x v="0"/>
    <x v="236"/>
    <x v="1"/>
    <n v="1560"/>
    <s v="B40"/>
    <x v="258"/>
    <x v="1"/>
    <n v="90"/>
    <x v="0"/>
    <x v="0"/>
    <x v="0"/>
    <x v="0"/>
    <x v="0"/>
    <x v="0"/>
  </r>
  <r>
    <s v="LP001888"/>
    <x v="1"/>
    <x v="0"/>
    <x v="0"/>
    <x v="0"/>
    <x v="0"/>
    <x v="237"/>
    <x v="1"/>
    <n v="0"/>
    <s v="No Income"/>
    <x v="259"/>
    <x v="1"/>
    <n v="30"/>
    <x v="0"/>
    <x v="0"/>
    <x v="0"/>
    <x v="0"/>
    <x v="0"/>
    <x v="2"/>
  </r>
  <r>
    <s v="LP001891"/>
    <x v="0"/>
    <x v="1"/>
    <x v="0"/>
    <x v="0"/>
    <x v="0"/>
    <x v="238"/>
    <x v="2"/>
    <n v="0"/>
    <s v="No Income"/>
    <x v="260"/>
    <x v="2"/>
    <n v="136"/>
    <x v="1"/>
    <x v="0"/>
    <x v="0"/>
    <x v="0"/>
    <x v="0"/>
    <x v="2"/>
  </r>
  <r>
    <s v="LP001892"/>
    <x v="0"/>
    <x v="0"/>
    <x v="0"/>
    <x v="0"/>
    <x v="0"/>
    <x v="239"/>
    <x v="1"/>
    <n v="1857"/>
    <s v="B40"/>
    <x v="261"/>
    <x v="1"/>
    <n v="126"/>
    <x v="1"/>
    <x v="0"/>
    <x v="0"/>
    <x v="1"/>
    <x v="0"/>
    <x v="0"/>
  </r>
  <r>
    <s v="LP001894"/>
    <x v="0"/>
    <x v="1"/>
    <x v="0"/>
    <x v="0"/>
    <x v="0"/>
    <x v="240"/>
    <x v="1"/>
    <n v="2223"/>
    <s v="B40"/>
    <x v="262"/>
    <x v="1"/>
    <n v="150"/>
    <x v="1"/>
    <x v="0"/>
    <x v="0"/>
    <x v="2"/>
    <x v="0"/>
    <x v="2"/>
  </r>
  <r>
    <s v="LP001896"/>
    <x v="0"/>
    <x v="1"/>
    <x v="2"/>
    <x v="0"/>
    <x v="0"/>
    <x v="241"/>
    <x v="1"/>
    <n v="0"/>
    <s v="No Income"/>
    <x v="10"/>
    <x v="1"/>
    <n v="90"/>
    <x v="0"/>
    <x v="0"/>
    <x v="0"/>
    <x v="2"/>
    <x v="0"/>
    <x v="2"/>
  </r>
  <r>
    <s v="LP001900"/>
    <x v="0"/>
    <x v="1"/>
    <x v="1"/>
    <x v="0"/>
    <x v="0"/>
    <x v="242"/>
    <x v="1"/>
    <n v="1842"/>
    <s v="B40"/>
    <x v="263"/>
    <x v="1"/>
    <n v="115"/>
    <x v="1"/>
    <x v="0"/>
    <x v="0"/>
    <x v="2"/>
    <x v="0"/>
    <x v="0"/>
  </r>
  <r>
    <s v="LP001903"/>
    <x v="0"/>
    <x v="1"/>
    <x v="0"/>
    <x v="0"/>
    <x v="0"/>
    <x v="243"/>
    <x v="1"/>
    <n v="3274"/>
    <s v="B40"/>
    <x v="264"/>
    <x v="0"/>
    <n v="207"/>
    <x v="2"/>
    <x v="0"/>
    <x v="0"/>
    <x v="2"/>
    <x v="0"/>
    <x v="2"/>
  </r>
  <r>
    <s v="LP001904"/>
    <x v="0"/>
    <x v="1"/>
    <x v="0"/>
    <x v="0"/>
    <x v="0"/>
    <x v="244"/>
    <x v="1"/>
    <n v="1300"/>
    <s v="B40"/>
    <x v="265"/>
    <x v="1"/>
    <n v="80"/>
    <x v="0"/>
    <x v="0"/>
    <x v="0"/>
    <x v="0"/>
    <x v="0"/>
    <x v="2"/>
  </r>
  <r>
    <s v="LP001907"/>
    <x v="0"/>
    <x v="1"/>
    <x v="0"/>
    <x v="0"/>
    <x v="0"/>
    <x v="103"/>
    <x v="2"/>
    <n v="0"/>
    <s v="No Income"/>
    <x v="114"/>
    <x v="2"/>
    <n v="436"/>
    <x v="2"/>
    <x v="0"/>
    <x v="0"/>
    <x v="2"/>
    <x v="0"/>
    <x v="2"/>
  </r>
  <r>
    <s v="LP001908"/>
    <x v="1"/>
    <x v="1"/>
    <x v="0"/>
    <x v="1"/>
    <x v="0"/>
    <x v="245"/>
    <x v="1"/>
    <n v="0"/>
    <s v="No Income"/>
    <x v="266"/>
    <x v="1"/>
    <n v="124"/>
    <x v="1"/>
    <x v="0"/>
    <x v="2"/>
    <x v="1"/>
    <x v="0"/>
    <x v="2"/>
  </r>
  <r>
    <s v="LP001910"/>
    <x v="0"/>
    <x v="0"/>
    <x v="1"/>
    <x v="1"/>
    <x v="1"/>
    <x v="246"/>
    <x v="1"/>
    <n v="2426"/>
    <s v="B40"/>
    <x v="267"/>
    <x v="0"/>
    <n v="158"/>
    <x v="1"/>
    <x v="0"/>
    <x v="1"/>
    <x v="0"/>
    <x v="1"/>
    <x v="1"/>
  </r>
  <r>
    <s v="LP001914"/>
    <x v="0"/>
    <x v="1"/>
    <x v="0"/>
    <x v="0"/>
    <x v="0"/>
    <x v="247"/>
    <x v="1"/>
    <n v="800"/>
    <s v="B40"/>
    <x v="268"/>
    <x v="1"/>
    <n v="112"/>
    <x v="1"/>
    <x v="0"/>
    <x v="0"/>
    <x v="2"/>
    <x v="0"/>
    <x v="2"/>
  </r>
  <r>
    <s v="LP001915"/>
    <x v="0"/>
    <x v="1"/>
    <x v="2"/>
    <x v="0"/>
    <x v="0"/>
    <x v="248"/>
    <x v="1"/>
    <n v="985.79998780000005"/>
    <s v="B40"/>
    <x v="269"/>
    <x v="1"/>
    <n v="78"/>
    <x v="0"/>
    <x v="4"/>
    <x v="0"/>
    <x v="0"/>
    <x v="0"/>
    <x v="2"/>
  </r>
  <r>
    <s v="LP001917"/>
    <x v="1"/>
    <x v="0"/>
    <x v="0"/>
    <x v="0"/>
    <x v="0"/>
    <x v="249"/>
    <x v="1"/>
    <n v="1666"/>
    <s v="B40"/>
    <x v="270"/>
    <x v="1"/>
    <n v="54"/>
    <x v="0"/>
    <x v="0"/>
    <x v="0"/>
    <x v="0"/>
    <x v="0"/>
    <x v="2"/>
  </r>
  <r>
    <s v="LP001922"/>
    <x v="0"/>
    <x v="1"/>
    <x v="0"/>
    <x v="0"/>
    <x v="0"/>
    <x v="250"/>
    <x v="2"/>
    <n v="0"/>
    <s v="No Income"/>
    <x v="271"/>
    <x v="2"/>
    <m/>
    <x v="0"/>
    <x v="0"/>
    <x v="0"/>
    <x v="1"/>
    <x v="1"/>
    <x v="1"/>
  </r>
  <r>
    <s v="LP001924"/>
    <x v="0"/>
    <x v="0"/>
    <x v="0"/>
    <x v="0"/>
    <x v="0"/>
    <x v="251"/>
    <x v="1"/>
    <n v="3053"/>
    <s v="B40"/>
    <x v="272"/>
    <x v="0"/>
    <n v="89"/>
    <x v="0"/>
    <x v="0"/>
    <x v="0"/>
    <x v="1"/>
    <x v="0"/>
    <x v="2"/>
  </r>
  <r>
    <s v="LP001925"/>
    <x v="1"/>
    <x v="0"/>
    <x v="0"/>
    <x v="0"/>
    <x v="1"/>
    <x v="19"/>
    <x v="1"/>
    <n v="1717"/>
    <s v="B40"/>
    <x v="273"/>
    <x v="1"/>
    <n v="99"/>
    <x v="0"/>
    <x v="6"/>
    <x v="0"/>
    <x v="2"/>
    <x v="1"/>
    <x v="1"/>
  </r>
  <r>
    <s v="LP001926"/>
    <x v="0"/>
    <x v="1"/>
    <x v="0"/>
    <x v="0"/>
    <x v="0"/>
    <x v="252"/>
    <x v="1"/>
    <n v="2000"/>
    <s v="B40"/>
    <x v="274"/>
    <x v="0"/>
    <n v="120"/>
    <x v="1"/>
    <x v="0"/>
    <x v="0"/>
    <x v="1"/>
    <x v="0"/>
    <x v="2"/>
  </r>
  <r>
    <s v="LP001931"/>
    <x v="1"/>
    <x v="0"/>
    <x v="0"/>
    <x v="0"/>
    <x v="0"/>
    <x v="253"/>
    <x v="1"/>
    <n v="0"/>
    <s v="No Income"/>
    <x v="275"/>
    <x v="1"/>
    <n v="115"/>
    <x v="1"/>
    <x v="0"/>
    <x v="0"/>
    <x v="2"/>
    <x v="0"/>
    <x v="2"/>
  </r>
  <r>
    <s v="LP001935"/>
    <x v="0"/>
    <x v="0"/>
    <x v="0"/>
    <x v="0"/>
    <x v="0"/>
    <x v="254"/>
    <x v="0"/>
    <n v="0"/>
    <s v="No Income"/>
    <x v="276"/>
    <x v="0"/>
    <n v="187"/>
    <x v="1"/>
    <x v="0"/>
    <x v="0"/>
    <x v="1"/>
    <x v="0"/>
    <x v="2"/>
  </r>
  <r>
    <s v="LP001936"/>
    <x v="0"/>
    <x v="1"/>
    <x v="0"/>
    <x v="0"/>
    <x v="0"/>
    <x v="255"/>
    <x v="1"/>
    <n v="2416"/>
    <s v="B40"/>
    <x v="277"/>
    <x v="0"/>
    <n v="139"/>
    <x v="1"/>
    <x v="0"/>
    <x v="0"/>
    <x v="1"/>
    <x v="0"/>
    <x v="2"/>
  </r>
  <r>
    <s v="LP001938"/>
    <x v="0"/>
    <x v="1"/>
    <x v="2"/>
    <x v="0"/>
    <x v="0"/>
    <x v="256"/>
    <x v="1"/>
    <n v="0"/>
    <s v="No Income"/>
    <x v="278"/>
    <x v="1"/>
    <n v="127"/>
    <x v="1"/>
    <x v="0"/>
    <x v="1"/>
    <x v="2"/>
    <x v="1"/>
    <x v="1"/>
  </r>
  <r>
    <s v="LP001940"/>
    <x v="0"/>
    <x v="1"/>
    <x v="2"/>
    <x v="0"/>
    <x v="0"/>
    <x v="257"/>
    <x v="1"/>
    <n v="1560"/>
    <s v="B40"/>
    <x v="279"/>
    <x v="1"/>
    <n v="134"/>
    <x v="1"/>
    <x v="0"/>
    <x v="0"/>
    <x v="0"/>
    <x v="0"/>
    <x v="0"/>
  </r>
  <r>
    <s v="LP001945"/>
    <x v="1"/>
    <x v="0"/>
    <x v="4"/>
    <x v="0"/>
    <x v="0"/>
    <x v="5"/>
    <x v="0"/>
    <n v="0"/>
    <s v="No Income"/>
    <x v="138"/>
    <x v="0"/>
    <n v="143"/>
    <x v="1"/>
    <x v="7"/>
    <x v="1"/>
    <x v="0"/>
    <x v="1"/>
    <x v="1"/>
  </r>
  <r>
    <s v="LP001947"/>
    <x v="0"/>
    <x v="1"/>
    <x v="0"/>
    <x v="0"/>
    <x v="0"/>
    <x v="164"/>
    <x v="1"/>
    <n v="3334"/>
    <s v="B40"/>
    <x v="280"/>
    <x v="0"/>
    <n v="172"/>
    <x v="1"/>
    <x v="0"/>
    <x v="0"/>
    <x v="2"/>
    <x v="0"/>
    <x v="2"/>
  </r>
  <r>
    <s v="LP001949"/>
    <x v="0"/>
    <x v="1"/>
    <x v="3"/>
    <x v="0"/>
    <x v="2"/>
    <x v="258"/>
    <x v="1"/>
    <n v="1250"/>
    <s v="B40"/>
    <x v="281"/>
    <x v="0"/>
    <n v="110"/>
    <x v="1"/>
    <x v="0"/>
    <x v="0"/>
    <x v="0"/>
    <x v="0"/>
    <x v="2"/>
  </r>
  <r>
    <s v="LP001953"/>
    <x v="0"/>
    <x v="1"/>
    <x v="1"/>
    <x v="0"/>
    <x v="0"/>
    <x v="259"/>
    <x v="0"/>
    <n v="0"/>
    <s v="No Income"/>
    <x v="282"/>
    <x v="0"/>
    <n v="200"/>
    <x v="1"/>
    <x v="0"/>
    <x v="0"/>
    <x v="2"/>
    <x v="0"/>
    <x v="2"/>
  </r>
  <r>
    <s v="LP001954"/>
    <x v="1"/>
    <x v="1"/>
    <x v="1"/>
    <x v="0"/>
    <x v="0"/>
    <x v="260"/>
    <x v="1"/>
    <n v="0"/>
    <s v="No Income"/>
    <x v="283"/>
    <x v="1"/>
    <n v="135"/>
    <x v="1"/>
    <x v="0"/>
    <x v="0"/>
    <x v="0"/>
    <x v="0"/>
    <x v="2"/>
  </r>
  <r>
    <s v="LP001955"/>
    <x v="1"/>
    <x v="0"/>
    <x v="0"/>
    <x v="0"/>
    <x v="0"/>
    <x v="192"/>
    <x v="0"/>
    <n v="2541"/>
    <s v="B40"/>
    <x v="284"/>
    <x v="0"/>
    <n v="151"/>
    <x v="1"/>
    <x v="7"/>
    <x v="0"/>
    <x v="1"/>
    <x v="1"/>
    <x v="1"/>
  </r>
  <r>
    <s v="LP001963"/>
    <x v="0"/>
    <x v="1"/>
    <x v="1"/>
    <x v="0"/>
    <x v="0"/>
    <x v="116"/>
    <x v="1"/>
    <n v="2925"/>
    <s v="B40"/>
    <x v="285"/>
    <x v="0"/>
    <n v="113"/>
    <x v="1"/>
    <x v="0"/>
    <x v="0"/>
    <x v="0"/>
    <x v="1"/>
    <x v="1"/>
  </r>
  <r>
    <s v="LP001964"/>
    <x v="0"/>
    <x v="1"/>
    <x v="0"/>
    <x v="1"/>
    <x v="0"/>
    <x v="39"/>
    <x v="1"/>
    <n v="2934"/>
    <s v="B40"/>
    <x v="286"/>
    <x v="1"/>
    <n v="93"/>
    <x v="0"/>
    <x v="0"/>
    <x v="1"/>
    <x v="0"/>
    <x v="1"/>
    <x v="1"/>
  </r>
  <r>
    <s v="LP001972"/>
    <x v="0"/>
    <x v="1"/>
    <x v="4"/>
    <x v="1"/>
    <x v="0"/>
    <x v="261"/>
    <x v="1"/>
    <n v="1750"/>
    <s v="B40"/>
    <x v="287"/>
    <x v="1"/>
    <n v="105"/>
    <x v="1"/>
    <x v="0"/>
    <x v="0"/>
    <x v="2"/>
    <x v="0"/>
    <x v="2"/>
  </r>
  <r>
    <s v="LP001974"/>
    <x v="1"/>
    <x v="0"/>
    <x v="0"/>
    <x v="0"/>
    <x v="0"/>
    <x v="192"/>
    <x v="0"/>
    <n v="0"/>
    <s v="No Income"/>
    <x v="208"/>
    <x v="0"/>
    <n v="132"/>
    <x v="1"/>
    <x v="0"/>
    <x v="0"/>
    <x v="1"/>
    <x v="0"/>
    <x v="2"/>
  </r>
  <r>
    <s v="LP001977"/>
    <x v="0"/>
    <x v="1"/>
    <x v="1"/>
    <x v="0"/>
    <x v="0"/>
    <x v="262"/>
    <x v="1"/>
    <n v="1803"/>
    <s v="B40"/>
    <x v="288"/>
    <x v="1"/>
    <n v="96"/>
    <x v="0"/>
    <x v="0"/>
    <x v="0"/>
    <x v="0"/>
    <x v="0"/>
    <x v="2"/>
  </r>
  <r>
    <s v="LP001978"/>
    <x v="0"/>
    <x v="0"/>
    <x v="0"/>
    <x v="0"/>
    <x v="0"/>
    <x v="47"/>
    <x v="1"/>
    <n v="2500"/>
    <s v="B40"/>
    <x v="289"/>
    <x v="0"/>
    <n v="140"/>
    <x v="1"/>
    <x v="0"/>
    <x v="0"/>
    <x v="1"/>
    <x v="0"/>
    <x v="2"/>
  </r>
  <r>
    <s v="LP001990"/>
    <x v="0"/>
    <x v="0"/>
    <x v="0"/>
    <x v="1"/>
    <x v="0"/>
    <x v="263"/>
    <x v="1"/>
    <n v="0"/>
    <s v="No Income"/>
    <x v="290"/>
    <x v="1"/>
    <m/>
    <x v="0"/>
    <x v="0"/>
    <x v="0"/>
    <x v="0"/>
    <x v="1"/>
    <x v="1"/>
  </r>
  <r>
    <s v="LP001993"/>
    <x v="1"/>
    <x v="0"/>
    <x v="0"/>
    <x v="0"/>
    <x v="0"/>
    <x v="264"/>
    <x v="1"/>
    <n v="1666"/>
    <s v="B40"/>
    <x v="291"/>
    <x v="0"/>
    <n v="135"/>
    <x v="1"/>
    <x v="0"/>
    <x v="0"/>
    <x v="1"/>
    <x v="0"/>
    <x v="2"/>
  </r>
  <r>
    <s v="LP001994"/>
    <x v="1"/>
    <x v="0"/>
    <x v="0"/>
    <x v="0"/>
    <x v="0"/>
    <x v="40"/>
    <x v="1"/>
    <n v="1863"/>
    <s v="B40"/>
    <x v="292"/>
    <x v="1"/>
    <n v="104"/>
    <x v="1"/>
    <x v="0"/>
    <x v="1"/>
    <x v="0"/>
    <x v="1"/>
    <x v="1"/>
  </r>
  <r>
    <s v="LP001996"/>
    <x v="0"/>
    <x v="0"/>
    <x v="0"/>
    <x v="0"/>
    <x v="0"/>
    <x v="265"/>
    <x v="2"/>
    <n v="0"/>
    <s v="No Income"/>
    <x v="293"/>
    <x v="2"/>
    <n v="480"/>
    <x v="2"/>
    <x v="0"/>
    <x v="0"/>
    <x v="1"/>
    <x v="1"/>
    <x v="1"/>
  </r>
  <r>
    <s v="LP001998"/>
    <x v="0"/>
    <x v="1"/>
    <x v="2"/>
    <x v="1"/>
    <x v="0"/>
    <x v="266"/>
    <x v="0"/>
    <n v="0"/>
    <s v="No Income"/>
    <x v="294"/>
    <x v="0"/>
    <n v="185"/>
    <x v="1"/>
    <x v="0"/>
    <x v="2"/>
    <x v="1"/>
    <x v="0"/>
    <x v="2"/>
  </r>
  <r>
    <s v="LP002002"/>
    <x v="1"/>
    <x v="0"/>
    <x v="0"/>
    <x v="0"/>
    <x v="0"/>
    <x v="267"/>
    <x v="1"/>
    <n v="0"/>
    <s v="No Income"/>
    <x v="295"/>
    <x v="1"/>
    <n v="84"/>
    <x v="0"/>
    <x v="0"/>
    <x v="0"/>
    <x v="2"/>
    <x v="0"/>
    <x v="2"/>
  </r>
  <r>
    <s v="LP002004"/>
    <x v="0"/>
    <x v="0"/>
    <x v="0"/>
    <x v="1"/>
    <x v="0"/>
    <x v="268"/>
    <x v="1"/>
    <n v="2405"/>
    <s v="B40"/>
    <x v="296"/>
    <x v="0"/>
    <n v="111"/>
    <x v="1"/>
    <x v="0"/>
    <x v="0"/>
    <x v="2"/>
    <x v="0"/>
    <x v="0"/>
  </r>
  <r>
    <s v="LP002006"/>
    <x v="1"/>
    <x v="0"/>
    <x v="0"/>
    <x v="0"/>
    <x v="0"/>
    <x v="269"/>
    <x v="1"/>
    <n v="0"/>
    <s v="No Income"/>
    <x v="297"/>
    <x v="1"/>
    <n v="56"/>
    <x v="0"/>
    <x v="0"/>
    <x v="0"/>
    <x v="1"/>
    <x v="0"/>
    <x v="2"/>
  </r>
  <r>
    <s v="LP002008"/>
    <x v="0"/>
    <x v="1"/>
    <x v="2"/>
    <x v="0"/>
    <x v="1"/>
    <x v="206"/>
    <x v="0"/>
    <n v="0"/>
    <s v="No Income"/>
    <x v="226"/>
    <x v="0"/>
    <n v="144"/>
    <x v="1"/>
    <x v="9"/>
    <x v="2"/>
    <x v="1"/>
    <x v="0"/>
    <x v="0"/>
  </r>
  <r>
    <s v="LP002024"/>
    <x v="2"/>
    <x v="1"/>
    <x v="0"/>
    <x v="0"/>
    <x v="0"/>
    <x v="270"/>
    <x v="1"/>
    <n v="1843"/>
    <s v="B40"/>
    <x v="298"/>
    <x v="1"/>
    <n v="159"/>
    <x v="1"/>
    <x v="0"/>
    <x v="0"/>
    <x v="1"/>
    <x v="1"/>
    <x v="1"/>
  </r>
  <r>
    <s v="LP002031"/>
    <x v="0"/>
    <x v="1"/>
    <x v="1"/>
    <x v="1"/>
    <x v="0"/>
    <x v="271"/>
    <x v="1"/>
    <n v="1640"/>
    <s v="B40"/>
    <x v="299"/>
    <x v="0"/>
    <n v="111"/>
    <x v="1"/>
    <x v="4"/>
    <x v="0"/>
    <x v="0"/>
    <x v="0"/>
    <x v="2"/>
  </r>
  <r>
    <s v="LP002035"/>
    <x v="0"/>
    <x v="1"/>
    <x v="2"/>
    <x v="0"/>
    <x v="0"/>
    <x v="23"/>
    <x v="1"/>
    <n v="0"/>
    <s v="No Income"/>
    <x v="300"/>
    <x v="1"/>
    <n v="120"/>
    <x v="1"/>
    <x v="0"/>
    <x v="0"/>
    <x v="2"/>
    <x v="0"/>
    <x v="0"/>
  </r>
  <r>
    <s v="LP002036"/>
    <x v="0"/>
    <x v="1"/>
    <x v="0"/>
    <x v="0"/>
    <x v="0"/>
    <x v="272"/>
    <x v="1"/>
    <n v="2134"/>
    <s v="B40"/>
    <x v="301"/>
    <x v="1"/>
    <n v="88"/>
    <x v="0"/>
    <x v="0"/>
    <x v="2"/>
    <x v="0"/>
    <x v="0"/>
    <x v="0"/>
  </r>
  <r>
    <s v="LP002043"/>
    <x v="1"/>
    <x v="0"/>
    <x v="1"/>
    <x v="0"/>
    <x v="0"/>
    <x v="273"/>
    <x v="1"/>
    <n v="0"/>
    <s v="No Income"/>
    <x v="302"/>
    <x v="1"/>
    <n v="112"/>
    <x v="1"/>
    <x v="0"/>
    <x v="2"/>
    <x v="2"/>
    <x v="0"/>
    <x v="2"/>
  </r>
  <r>
    <s v="LP002050"/>
    <x v="0"/>
    <x v="1"/>
    <x v="1"/>
    <x v="0"/>
    <x v="1"/>
    <x v="130"/>
    <x v="0"/>
    <n v="0"/>
    <s v="No Income"/>
    <x v="200"/>
    <x v="0"/>
    <n v="155"/>
    <x v="1"/>
    <x v="0"/>
    <x v="0"/>
    <x v="1"/>
    <x v="1"/>
    <x v="1"/>
  </r>
  <r>
    <s v="LP002051"/>
    <x v="0"/>
    <x v="1"/>
    <x v="0"/>
    <x v="0"/>
    <x v="0"/>
    <x v="40"/>
    <x v="1"/>
    <n v="2167"/>
    <s v="B40"/>
    <x v="303"/>
    <x v="1"/>
    <n v="115"/>
    <x v="1"/>
    <x v="0"/>
    <x v="0"/>
    <x v="2"/>
    <x v="0"/>
    <x v="2"/>
  </r>
  <r>
    <s v="LP002053"/>
    <x v="0"/>
    <x v="1"/>
    <x v="3"/>
    <x v="0"/>
    <x v="0"/>
    <x v="274"/>
    <x v="1"/>
    <n v="189"/>
    <s v="B40"/>
    <x v="304"/>
    <x v="1"/>
    <n v="124"/>
    <x v="1"/>
    <x v="0"/>
    <x v="0"/>
    <x v="2"/>
    <x v="0"/>
    <x v="2"/>
  </r>
  <r>
    <s v="LP002054"/>
    <x v="0"/>
    <x v="1"/>
    <x v="2"/>
    <x v="1"/>
    <x v="0"/>
    <x v="275"/>
    <x v="1"/>
    <n v="1590"/>
    <s v="B40"/>
    <x v="305"/>
    <x v="0"/>
    <m/>
    <x v="0"/>
    <x v="0"/>
    <x v="0"/>
    <x v="1"/>
    <x v="0"/>
    <x v="2"/>
  </r>
  <r>
    <s v="LP002055"/>
    <x v="1"/>
    <x v="0"/>
    <x v="0"/>
    <x v="0"/>
    <x v="0"/>
    <x v="276"/>
    <x v="1"/>
    <n v="2985"/>
    <s v="B40"/>
    <x v="306"/>
    <x v="0"/>
    <n v="132"/>
    <x v="1"/>
    <x v="0"/>
    <x v="2"/>
    <x v="1"/>
    <x v="0"/>
    <x v="2"/>
  </r>
  <r>
    <s v="LP002065"/>
    <x v="0"/>
    <x v="1"/>
    <x v="3"/>
    <x v="0"/>
    <x v="0"/>
    <x v="277"/>
    <x v="2"/>
    <n v="0"/>
    <s v="No Income"/>
    <x v="307"/>
    <x v="2"/>
    <n v="300"/>
    <x v="2"/>
    <x v="0"/>
    <x v="0"/>
    <x v="1"/>
    <x v="0"/>
    <x v="2"/>
  </r>
  <r>
    <s v="LP002067"/>
    <x v="0"/>
    <x v="1"/>
    <x v="1"/>
    <x v="0"/>
    <x v="1"/>
    <x v="278"/>
    <x v="0"/>
    <n v="4983"/>
    <s v="M40"/>
    <x v="308"/>
    <x v="2"/>
    <n v="376"/>
    <x v="2"/>
    <x v="0"/>
    <x v="1"/>
    <x v="1"/>
    <x v="1"/>
    <x v="1"/>
  </r>
  <r>
    <s v="LP002068"/>
    <x v="0"/>
    <x v="0"/>
    <x v="0"/>
    <x v="0"/>
    <x v="0"/>
    <x v="279"/>
    <x v="0"/>
    <n v="0"/>
    <s v="No Income"/>
    <x v="309"/>
    <x v="0"/>
    <n v="130"/>
    <x v="1"/>
    <x v="0"/>
    <x v="1"/>
    <x v="1"/>
    <x v="0"/>
    <x v="2"/>
  </r>
  <r>
    <s v="LP002082"/>
    <x v="0"/>
    <x v="1"/>
    <x v="0"/>
    <x v="0"/>
    <x v="1"/>
    <x v="280"/>
    <x v="0"/>
    <n v="2160"/>
    <s v="B40"/>
    <x v="310"/>
    <x v="0"/>
    <n v="184"/>
    <x v="1"/>
    <x v="0"/>
    <x v="0"/>
    <x v="2"/>
    <x v="0"/>
    <x v="0"/>
  </r>
  <r>
    <s v="LP002086"/>
    <x v="1"/>
    <x v="1"/>
    <x v="0"/>
    <x v="0"/>
    <x v="0"/>
    <x v="235"/>
    <x v="1"/>
    <n v="2451"/>
    <s v="B40"/>
    <x v="311"/>
    <x v="0"/>
    <n v="110"/>
    <x v="1"/>
    <x v="0"/>
    <x v="0"/>
    <x v="0"/>
    <x v="1"/>
    <x v="1"/>
  </r>
  <r>
    <s v="LP002087"/>
    <x v="1"/>
    <x v="0"/>
    <x v="0"/>
    <x v="0"/>
    <x v="0"/>
    <x v="11"/>
    <x v="1"/>
    <n v="0"/>
    <s v="No Income"/>
    <x v="312"/>
    <x v="1"/>
    <n v="67"/>
    <x v="0"/>
    <x v="0"/>
    <x v="0"/>
    <x v="0"/>
    <x v="0"/>
    <x v="0"/>
  </r>
  <r>
    <s v="LP002097"/>
    <x v="0"/>
    <x v="0"/>
    <x v="1"/>
    <x v="0"/>
    <x v="0"/>
    <x v="281"/>
    <x v="1"/>
    <n v="1793"/>
    <s v="B40"/>
    <x v="313"/>
    <x v="0"/>
    <n v="117"/>
    <x v="1"/>
    <x v="0"/>
    <x v="0"/>
    <x v="0"/>
    <x v="0"/>
    <x v="2"/>
  </r>
  <r>
    <s v="LP002098"/>
    <x v="0"/>
    <x v="0"/>
    <x v="0"/>
    <x v="0"/>
    <x v="0"/>
    <x v="282"/>
    <x v="1"/>
    <n v="0"/>
    <s v="No Income"/>
    <x v="314"/>
    <x v="1"/>
    <n v="98"/>
    <x v="0"/>
    <x v="0"/>
    <x v="0"/>
    <x v="2"/>
    <x v="0"/>
    <x v="2"/>
  </r>
  <r>
    <s v="LP002100"/>
    <x v="0"/>
    <x v="0"/>
    <x v="4"/>
    <x v="0"/>
    <x v="0"/>
    <x v="239"/>
    <x v="1"/>
    <n v="0"/>
    <s v="No Income"/>
    <x v="315"/>
    <x v="1"/>
    <n v="71"/>
    <x v="0"/>
    <x v="0"/>
    <x v="0"/>
    <x v="0"/>
    <x v="0"/>
    <x v="2"/>
  </r>
  <r>
    <s v="LP002101"/>
    <x v="0"/>
    <x v="1"/>
    <x v="0"/>
    <x v="0"/>
    <x v="2"/>
    <x v="283"/>
    <x v="2"/>
    <n v="0"/>
    <s v="No Income"/>
    <x v="316"/>
    <x v="2"/>
    <n v="490"/>
    <x v="2"/>
    <x v="4"/>
    <x v="0"/>
    <x v="0"/>
    <x v="0"/>
    <x v="2"/>
  </r>
  <r>
    <s v="LP002103"/>
    <x v="2"/>
    <x v="1"/>
    <x v="1"/>
    <x v="0"/>
    <x v="1"/>
    <x v="284"/>
    <x v="0"/>
    <n v="1833"/>
    <s v="B40"/>
    <x v="144"/>
    <x v="2"/>
    <n v="182"/>
    <x v="1"/>
    <x v="4"/>
    <x v="0"/>
    <x v="0"/>
    <x v="0"/>
    <x v="2"/>
  </r>
  <r>
    <s v="LP002106"/>
    <x v="0"/>
    <x v="1"/>
    <x v="4"/>
    <x v="0"/>
    <x v="1"/>
    <x v="285"/>
    <x v="0"/>
    <n v="4490"/>
    <s v="B40"/>
    <x v="317"/>
    <x v="0"/>
    <n v="70"/>
    <x v="0"/>
    <x v="3"/>
    <x v="0"/>
    <x v="2"/>
    <x v="0"/>
    <x v="2"/>
  </r>
  <r>
    <s v="LP002110"/>
    <x v="0"/>
    <x v="1"/>
    <x v="1"/>
    <x v="0"/>
    <x v="2"/>
    <x v="225"/>
    <x v="0"/>
    <n v="688"/>
    <s v="B40"/>
    <x v="318"/>
    <x v="0"/>
    <n v="160"/>
    <x v="1"/>
    <x v="0"/>
    <x v="0"/>
    <x v="1"/>
    <x v="0"/>
    <x v="2"/>
  </r>
  <r>
    <s v="LP002112"/>
    <x v="0"/>
    <x v="1"/>
    <x v="2"/>
    <x v="0"/>
    <x v="1"/>
    <x v="11"/>
    <x v="1"/>
    <n v="4600"/>
    <s v="B40"/>
    <x v="68"/>
    <x v="0"/>
    <n v="176"/>
    <x v="1"/>
    <x v="0"/>
    <x v="0"/>
    <x v="1"/>
    <x v="0"/>
    <x v="2"/>
  </r>
  <r>
    <s v="LP002113"/>
    <x v="1"/>
    <x v="0"/>
    <x v="3"/>
    <x v="1"/>
    <x v="0"/>
    <x v="286"/>
    <x v="1"/>
    <n v="0"/>
    <s v="No Income"/>
    <x v="319"/>
    <x v="1"/>
    <m/>
    <x v="0"/>
    <x v="0"/>
    <x v="1"/>
    <x v="0"/>
    <x v="1"/>
    <x v="1"/>
  </r>
  <r>
    <s v="LP002114"/>
    <x v="1"/>
    <x v="0"/>
    <x v="0"/>
    <x v="0"/>
    <x v="0"/>
    <x v="287"/>
    <x v="1"/>
    <n v="0"/>
    <s v="No Income"/>
    <x v="320"/>
    <x v="1"/>
    <n v="71"/>
    <x v="0"/>
    <x v="0"/>
    <x v="0"/>
    <x v="2"/>
    <x v="0"/>
    <x v="2"/>
  </r>
  <r>
    <s v="LP002115"/>
    <x v="0"/>
    <x v="1"/>
    <x v="3"/>
    <x v="1"/>
    <x v="0"/>
    <x v="288"/>
    <x v="1"/>
    <n v="1587"/>
    <s v="B40"/>
    <x v="321"/>
    <x v="1"/>
    <n v="173"/>
    <x v="1"/>
    <x v="0"/>
    <x v="0"/>
    <x v="1"/>
    <x v="1"/>
    <x v="1"/>
  </r>
  <r>
    <s v="LP002116"/>
    <x v="1"/>
    <x v="0"/>
    <x v="0"/>
    <x v="0"/>
    <x v="0"/>
    <x v="289"/>
    <x v="1"/>
    <n v="0"/>
    <s v="No Income"/>
    <x v="322"/>
    <x v="1"/>
    <n v="46"/>
    <x v="0"/>
    <x v="0"/>
    <x v="0"/>
    <x v="1"/>
    <x v="1"/>
    <x v="1"/>
  </r>
  <r>
    <s v="LP002119"/>
    <x v="0"/>
    <x v="1"/>
    <x v="1"/>
    <x v="1"/>
    <x v="0"/>
    <x v="290"/>
    <x v="1"/>
    <n v="1229"/>
    <s v="B40"/>
    <x v="323"/>
    <x v="0"/>
    <n v="158"/>
    <x v="1"/>
    <x v="0"/>
    <x v="0"/>
    <x v="0"/>
    <x v="0"/>
    <x v="2"/>
  </r>
  <r>
    <s v="LP002126"/>
    <x v="0"/>
    <x v="1"/>
    <x v="3"/>
    <x v="1"/>
    <x v="0"/>
    <x v="188"/>
    <x v="1"/>
    <n v="0"/>
    <s v="No Income"/>
    <x v="324"/>
    <x v="1"/>
    <n v="74"/>
    <x v="0"/>
    <x v="0"/>
    <x v="0"/>
    <x v="2"/>
    <x v="0"/>
    <x v="2"/>
  </r>
  <r>
    <s v="LP002128"/>
    <x v="0"/>
    <x v="1"/>
    <x v="2"/>
    <x v="0"/>
    <x v="2"/>
    <x v="3"/>
    <x v="1"/>
    <n v="2330"/>
    <s v="B40"/>
    <x v="325"/>
    <x v="0"/>
    <n v="125"/>
    <x v="1"/>
    <x v="0"/>
    <x v="0"/>
    <x v="1"/>
    <x v="0"/>
    <x v="2"/>
  </r>
  <r>
    <s v="LP002129"/>
    <x v="0"/>
    <x v="1"/>
    <x v="0"/>
    <x v="0"/>
    <x v="0"/>
    <x v="291"/>
    <x v="1"/>
    <n v="2458"/>
    <s v="B40"/>
    <x v="326"/>
    <x v="0"/>
    <n v="160"/>
    <x v="1"/>
    <x v="0"/>
    <x v="0"/>
    <x v="2"/>
    <x v="0"/>
    <x v="2"/>
  </r>
  <r>
    <s v="LP002130"/>
    <x v="0"/>
    <x v="1"/>
    <x v="4"/>
    <x v="1"/>
    <x v="0"/>
    <x v="292"/>
    <x v="1"/>
    <n v="3230"/>
    <s v="B40"/>
    <x v="327"/>
    <x v="0"/>
    <n v="152"/>
    <x v="1"/>
    <x v="0"/>
    <x v="1"/>
    <x v="1"/>
    <x v="1"/>
    <x v="1"/>
  </r>
  <r>
    <s v="LP002131"/>
    <x v="0"/>
    <x v="1"/>
    <x v="2"/>
    <x v="1"/>
    <x v="0"/>
    <x v="223"/>
    <x v="1"/>
    <n v="2168"/>
    <s v="B40"/>
    <x v="328"/>
    <x v="0"/>
    <n v="126"/>
    <x v="1"/>
    <x v="0"/>
    <x v="0"/>
    <x v="0"/>
    <x v="0"/>
    <x v="2"/>
  </r>
  <r>
    <s v="LP002137"/>
    <x v="0"/>
    <x v="1"/>
    <x v="0"/>
    <x v="0"/>
    <x v="0"/>
    <x v="293"/>
    <x v="0"/>
    <n v="4583"/>
    <s v="B40"/>
    <x v="329"/>
    <x v="0"/>
    <n v="259"/>
    <x v="2"/>
    <x v="0"/>
    <x v="2"/>
    <x v="2"/>
    <x v="0"/>
    <x v="2"/>
  </r>
  <r>
    <s v="LP002138"/>
    <x v="0"/>
    <x v="1"/>
    <x v="0"/>
    <x v="0"/>
    <x v="0"/>
    <x v="294"/>
    <x v="1"/>
    <n v="6250"/>
    <s v="M40"/>
    <x v="330"/>
    <x v="0"/>
    <n v="187"/>
    <x v="1"/>
    <x v="0"/>
    <x v="0"/>
    <x v="1"/>
    <x v="0"/>
    <x v="2"/>
  </r>
  <r>
    <s v="LP002139"/>
    <x v="0"/>
    <x v="1"/>
    <x v="0"/>
    <x v="0"/>
    <x v="0"/>
    <x v="295"/>
    <x v="0"/>
    <n v="0"/>
    <s v="No Income"/>
    <x v="331"/>
    <x v="0"/>
    <n v="228"/>
    <x v="2"/>
    <x v="0"/>
    <x v="0"/>
    <x v="2"/>
    <x v="0"/>
    <x v="2"/>
  </r>
  <r>
    <s v="LP002140"/>
    <x v="0"/>
    <x v="0"/>
    <x v="0"/>
    <x v="0"/>
    <x v="0"/>
    <x v="296"/>
    <x v="0"/>
    <n v="4167"/>
    <s v="B40"/>
    <x v="332"/>
    <x v="2"/>
    <n v="308"/>
    <x v="2"/>
    <x v="0"/>
    <x v="0"/>
    <x v="1"/>
    <x v="1"/>
    <x v="1"/>
  </r>
  <r>
    <s v="LP002141"/>
    <x v="0"/>
    <x v="1"/>
    <x v="3"/>
    <x v="0"/>
    <x v="0"/>
    <x v="297"/>
    <x v="1"/>
    <n v="2083"/>
    <s v="B40"/>
    <x v="333"/>
    <x v="1"/>
    <n v="95"/>
    <x v="0"/>
    <x v="0"/>
    <x v="0"/>
    <x v="1"/>
    <x v="0"/>
    <x v="2"/>
  </r>
  <r>
    <s v="LP002142"/>
    <x v="1"/>
    <x v="1"/>
    <x v="0"/>
    <x v="0"/>
    <x v="1"/>
    <x v="205"/>
    <x v="0"/>
    <n v="0"/>
    <s v="No Income"/>
    <x v="334"/>
    <x v="0"/>
    <n v="105"/>
    <x v="1"/>
    <x v="0"/>
    <x v="1"/>
    <x v="1"/>
    <x v="1"/>
    <x v="1"/>
  </r>
  <r>
    <s v="LP002143"/>
    <x v="1"/>
    <x v="1"/>
    <x v="0"/>
    <x v="0"/>
    <x v="0"/>
    <x v="298"/>
    <x v="1"/>
    <n v="505"/>
    <s v="B40"/>
    <x v="335"/>
    <x v="1"/>
    <n v="130"/>
    <x v="1"/>
    <x v="0"/>
    <x v="0"/>
    <x v="2"/>
    <x v="0"/>
    <x v="2"/>
  </r>
  <r>
    <s v="LP002144"/>
    <x v="1"/>
    <x v="0"/>
    <x v="4"/>
    <x v="0"/>
    <x v="0"/>
    <x v="299"/>
    <x v="1"/>
    <n v="0"/>
    <s v="No Income"/>
    <x v="336"/>
    <x v="1"/>
    <n v="116"/>
    <x v="1"/>
    <x v="4"/>
    <x v="0"/>
    <x v="0"/>
    <x v="0"/>
    <x v="0"/>
  </r>
  <r>
    <s v="LP002149"/>
    <x v="0"/>
    <x v="1"/>
    <x v="2"/>
    <x v="0"/>
    <x v="0"/>
    <x v="173"/>
    <x v="0"/>
    <n v="3167"/>
    <s v="B40"/>
    <x v="54"/>
    <x v="2"/>
    <n v="165"/>
    <x v="1"/>
    <x v="0"/>
    <x v="0"/>
    <x v="1"/>
    <x v="0"/>
    <x v="0"/>
  </r>
  <r>
    <s v="LP002151"/>
    <x v="0"/>
    <x v="1"/>
    <x v="1"/>
    <x v="0"/>
    <x v="0"/>
    <x v="300"/>
    <x v="1"/>
    <n v="0"/>
    <s v="No Income"/>
    <x v="55"/>
    <x v="1"/>
    <n v="67"/>
    <x v="0"/>
    <x v="0"/>
    <x v="0"/>
    <x v="0"/>
    <x v="1"/>
    <x v="1"/>
  </r>
  <r>
    <s v="LP002158"/>
    <x v="0"/>
    <x v="1"/>
    <x v="0"/>
    <x v="1"/>
    <x v="0"/>
    <x v="2"/>
    <x v="1"/>
    <n v="1666"/>
    <s v="B40"/>
    <x v="283"/>
    <x v="1"/>
    <n v="100"/>
    <x v="0"/>
    <x v="7"/>
    <x v="1"/>
    <x v="0"/>
    <x v="1"/>
    <x v="1"/>
  </r>
  <r>
    <s v="LP002160"/>
    <x v="0"/>
    <x v="1"/>
    <x v="3"/>
    <x v="0"/>
    <x v="0"/>
    <x v="301"/>
    <x v="0"/>
    <n v="3167"/>
    <s v="B40"/>
    <x v="119"/>
    <x v="0"/>
    <n v="200"/>
    <x v="1"/>
    <x v="0"/>
    <x v="0"/>
    <x v="2"/>
    <x v="0"/>
    <x v="2"/>
  </r>
  <r>
    <s v="LP002161"/>
    <x v="1"/>
    <x v="0"/>
    <x v="1"/>
    <x v="0"/>
    <x v="0"/>
    <x v="302"/>
    <x v="1"/>
    <n v="0"/>
    <s v="No Income"/>
    <x v="337"/>
    <x v="1"/>
    <n v="81"/>
    <x v="0"/>
    <x v="0"/>
    <x v="0"/>
    <x v="2"/>
    <x v="1"/>
    <x v="1"/>
  </r>
  <r>
    <s v="LP002170"/>
    <x v="0"/>
    <x v="1"/>
    <x v="2"/>
    <x v="0"/>
    <x v="0"/>
    <x v="192"/>
    <x v="0"/>
    <n v="3667"/>
    <s v="B40"/>
    <x v="338"/>
    <x v="0"/>
    <n v="236"/>
    <x v="2"/>
    <x v="0"/>
    <x v="0"/>
    <x v="2"/>
    <x v="0"/>
    <x v="2"/>
  </r>
  <r>
    <s v="LP002175"/>
    <x v="0"/>
    <x v="1"/>
    <x v="0"/>
    <x v="0"/>
    <x v="0"/>
    <x v="303"/>
    <x v="1"/>
    <n v="2333"/>
    <s v="B40"/>
    <x v="339"/>
    <x v="0"/>
    <n v="130"/>
    <x v="1"/>
    <x v="0"/>
    <x v="0"/>
    <x v="0"/>
    <x v="0"/>
    <x v="2"/>
  </r>
  <r>
    <s v="LP002178"/>
    <x v="0"/>
    <x v="1"/>
    <x v="0"/>
    <x v="0"/>
    <x v="0"/>
    <x v="304"/>
    <x v="1"/>
    <n v="3033"/>
    <s v="B40"/>
    <x v="340"/>
    <x v="0"/>
    <n v="95"/>
    <x v="0"/>
    <x v="6"/>
    <x v="2"/>
    <x v="0"/>
    <x v="0"/>
    <x v="0"/>
  </r>
  <r>
    <s v="LP002180"/>
    <x v="0"/>
    <x v="0"/>
    <x v="0"/>
    <x v="0"/>
    <x v="1"/>
    <x v="305"/>
    <x v="0"/>
    <n v="0"/>
    <s v="No Income"/>
    <x v="341"/>
    <x v="0"/>
    <n v="141"/>
    <x v="1"/>
    <x v="0"/>
    <x v="0"/>
    <x v="1"/>
    <x v="0"/>
    <x v="2"/>
  </r>
  <r>
    <s v="LP002181"/>
    <x v="0"/>
    <x v="0"/>
    <x v="0"/>
    <x v="1"/>
    <x v="0"/>
    <x v="306"/>
    <x v="0"/>
    <n v="0"/>
    <s v="No Income"/>
    <x v="59"/>
    <x v="0"/>
    <n v="133"/>
    <x v="1"/>
    <x v="0"/>
    <x v="0"/>
    <x v="1"/>
    <x v="1"/>
    <x v="1"/>
  </r>
  <r>
    <s v="LP002187"/>
    <x v="0"/>
    <x v="0"/>
    <x v="0"/>
    <x v="0"/>
    <x v="0"/>
    <x v="11"/>
    <x v="1"/>
    <n v="0"/>
    <s v="No Income"/>
    <x v="312"/>
    <x v="1"/>
    <n v="96"/>
    <x v="0"/>
    <x v="7"/>
    <x v="0"/>
    <x v="2"/>
    <x v="1"/>
    <x v="1"/>
  </r>
  <r>
    <s v="LP002188"/>
    <x v="0"/>
    <x v="0"/>
    <x v="0"/>
    <x v="0"/>
    <x v="0"/>
    <x v="307"/>
    <x v="0"/>
    <n v="0"/>
    <s v="No Income"/>
    <x v="342"/>
    <x v="0"/>
    <n v="124"/>
    <x v="1"/>
    <x v="3"/>
    <x v="1"/>
    <x v="1"/>
    <x v="1"/>
    <x v="1"/>
  </r>
  <r>
    <s v="LP002190"/>
    <x v="0"/>
    <x v="1"/>
    <x v="1"/>
    <x v="0"/>
    <x v="0"/>
    <x v="308"/>
    <x v="0"/>
    <n v="0"/>
    <s v="No Income"/>
    <x v="343"/>
    <x v="0"/>
    <n v="175"/>
    <x v="1"/>
    <x v="0"/>
    <x v="0"/>
    <x v="2"/>
    <x v="0"/>
    <x v="2"/>
  </r>
  <r>
    <s v="LP002191"/>
    <x v="0"/>
    <x v="1"/>
    <x v="0"/>
    <x v="0"/>
    <x v="0"/>
    <x v="309"/>
    <x v="2"/>
    <n v="5266"/>
    <s v="M40"/>
    <x v="344"/>
    <x v="2"/>
    <n v="570"/>
    <x v="2"/>
    <x v="0"/>
    <x v="0"/>
    <x v="1"/>
    <x v="1"/>
    <x v="1"/>
  </r>
  <r>
    <s v="LP002194"/>
    <x v="1"/>
    <x v="0"/>
    <x v="0"/>
    <x v="0"/>
    <x v="1"/>
    <x v="310"/>
    <x v="2"/>
    <n v="0"/>
    <s v="No Income"/>
    <x v="345"/>
    <x v="2"/>
    <n v="55"/>
    <x v="0"/>
    <x v="0"/>
    <x v="0"/>
    <x v="2"/>
    <x v="0"/>
    <x v="2"/>
  </r>
  <r>
    <s v="LP002197"/>
    <x v="0"/>
    <x v="1"/>
    <x v="2"/>
    <x v="0"/>
    <x v="0"/>
    <x v="311"/>
    <x v="0"/>
    <n v="0"/>
    <s v="No Income"/>
    <x v="346"/>
    <x v="0"/>
    <n v="155"/>
    <x v="1"/>
    <x v="0"/>
    <x v="0"/>
    <x v="2"/>
    <x v="0"/>
    <x v="2"/>
  </r>
  <r>
    <s v="LP002201"/>
    <x v="0"/>
    <x v="1"/>
    <x v="2"/>
    <x v="0"/>
    <x v="1"/>
    <x v="144"/>
    <x v="0"/>
    <n v="7873"/>
    <s v="M40"/>
    <x v="347"/>
    <x v="2"/>
    <n v="380"/>
    <x v="2"/>
    <x v="6"/>
    <x v="0"/>
    <x v="1"/>
    <x v="0"/>
    <x v="2"/>
  </r>
  <r>
    <s v="LP002205"/>
    <x v="0"/>
    <x v="0"/>
    <x v="1"/>
    <x v="0"/>
    <x v="0"/>
    <x v="312"/>
    <x v="1"/>
    <n v="1987"/>
    <s v="B40"/>
    <x v="348"/>
    <x v="0"/>
    <n v="111"/>
    <x v="1"/>
    <x v="4"/>
    <x v="1"/>
    <x v="0"/>
    <x v="1"/>
    <x v="1"/>
  </r>
  <r>
    <s v="LP002209"/>
    <x v="1"/>
    <x v="0"/>
    <x v="0"/>
    <x v="0"/>
    <x v="2"/>
    <x v="313"/>
    <x v="1"/>
    <n v="1459"/>
    <s v="B40"/>
    <x v="349"/>
    <x v="1"/>
    <n v="110"/>
    <x v="1"/>
    <x v="0"/>
    <x v="0"/>
    <x v="0"/>
    <x v="0"/>
    <x v="2"/>
  </r>
  <r>
    <s v="LP002211"/>
    <x v="0"/>
    <x v="1"/>
    <x v="0"/>
    <x v="0"/>
    <x v="0"/>
    <x v="314"/>
    <x v="1"/>
    <n v="923"/>
    <s v="B40"/>
    <x v="350"/>
    <x v="0"/>
    <n v="120"/>
    <x v="1"/>
    <x v="4"/>
    <x v="0"/>
    <x v="0"/>
    <x v="0"/>
    <x v="2"/>
  </r>
  <r>
    <s v="LP002219"/>
    <x v="0"/>
    <x v="1"/>
    <x v="3"/>
    <x v="0"/>
    <x v="0"/>
    <x v="296"/>
    <x v="0"/>
    <n v="4996"/>
    <s v="M40"/>
    <x v="351"/>
    <x v="2"/>
    <n v="130"/>
    <x v="1"/>
    <x v="0"/>
    <x v="0"/>
    <x v="1"/>
    <x v="0"/>
    <x v="2"/>
  </r>
  <r>
    <s v="LP002223"/>
    <x v="0"/>
    <x v="1"/>
    <x v="0"/>
    <x v="0"/>
    <x v="0"/>
    <x v="315"/>
    <x v="1"/>
    <n v="0"/>
    <s v="No Income"/>
    <x v="352"/>
    <x v="1"/>
    <n v="130"/>
    <x v="1"/>
    <x v="0"/>
    <x v="2"/>
    <x v="2"/>
    <x v="0"/>
    <x v="2"/>
  </r>
  <r>
    <s v="LP002224"/>
    <x v="0"/>
    <x v="0"/>
    <x v="0"/>
    <x v="0"/>
    <x v="0"/>
    <x v="316"/>
    <x v="1"/>
    <n v="0"/>
    <s v="No Income"/>
    <x v="353"/>
    <x v="1"/>
    <n v="71"/>
    <x v="0"/>
    <x v="7"/>
    <x v="0"/>
    <x v="0"/>
    <x v="1"/>
    <x v="1"/>
  </r>
  <r>
    <s v="LP002225"/>
    <x v="0"/>
    <x v="1"/>
    <x v="2"/>
    <x v="0"/>
    <x v="0"/>
    <x v="317"/>
    <x v="0"/>
    <n v="0"/>
    <s v="No Income"/>
    <x v="354"/>
    <x v="0"/>
    <n v="130"/>
    <x v="1"/>
    <x v="0"/>
    <x v="0"/>
    <x v="0"/>
    <x v="0"/>
    <x v="0"/>
  </r>
  <r>
    <s v="LP002226"/>
    <x v="0"/>
    <x v="1"/>
    <x v="0"/>
    <x v="0"/>
    <x v="2"/>
    <x v="70"/>
    <x v="1"/>
    <n v="2500"/>
    <s v="B40"/>
    <x v="29"/>
    <x v="0"/>
    <n v="128"/>
    <x v="1"/>
    <x v="0"/>
    <x v="0"/>
    <x v="2"/>
    <x v="0"/>
    <x v="2"/>
  </r>
  <r>
    <s v="LP002229"/>
    <x v="0"/>
    <x v="0"/>
    <x v="0"/>
    <x v="0"/>
    <x v="0"/>
    <x v="318"/>
    <x v="0"/>
    <n v="4232"/>
    <s v="B40"/>
    <x v="355"/>
    <x v="0"/>
    <n v="296"/>
    <x v="2"/>
    <x v="0"/>
    <x v="0"/>
    <x v="2"/>
    <x v="0"/>
    <x v="2"/>
  </r>
  <r>
    <s v="LP002231"/>
    <x v="1"/>
    <x v="0"/>
    <x v="0"/>
    <x v="0"/>
    <x v="0"/>
    <x v="4"/>
    <x v="0"/>
    <n v="0"/>
    <s v="No Income"/>
    <x v="4"/>
    <x v="0"/>
    <n v="156"/>
    <x v="1"/>
    <x v="0"/>
    <x v="0"/>
    <x v="0"/>
    <x v="0"/>
    <x v="0"/>
  </r>
  <r>
    <s v="LP002234"/>
    <x v="0"/>
    <x v="0"/>
    <x v="0"/>
    <x v="0"/>
    <x v="1"/>
    <x v="319"/>
    <x v="0"/>
    <n v="0"/>
    <s v="No Income"/>
    <x v="77"/>
    <x v="0"/>
    <n v="128"/>
    <x v="1"/>
    <x v="0"/>
    <x v="0"/>
    <x v="0"/>
    <x v="0"/>
    <x v="0"/>
  </r>
  <r>
    <s v="LP002236"/>
    <x v="0"/>
    <x v="1"/>
    <x v="2"/>
    <x v="0"/>
    <x v="0"/>
    <x v="320"/>
    <x v="1"/>
    <n v="0"/>
    <s v="No Income"/>
    <x v="356"/>
    <x v="1"/>
    <n v="100"/>
    <x v="0"/>
    <x v="0"/>
    <x v="0"/>
    <x v="0"/>
    <x v="1"/>
    <x v="1"/>
  </r>
  <r>
    <s v="LP002237"/>
    <x v="0"/>
    <x v="0"/>
    <x v="1"/>
    <x v="0"/>
    <x v="2"/>
    <x v="36"/>
    <x v="1"/>
    <n v="0"/>
    <s v="No Income"/>
    <x v="357"/>
    <x v="1"/>
    <n v="113"/>
    <x v="1"/>
    <x v="4"/>
    <x v="0"/>
    <x v="0"/>
    <x v="0"/>
    <x v="0"/>
  </r>
  <r>
    <s v="LP002239"/>
    <x v="0"/>
    <x v="0"/>
    <x v="0"/>
    <x v="1"/>
    <x v="0"/>
    <x v="321"/>
    <x v="1"/>
    <n v="1600"/>
    <s v="B40"/>
    <x v="358"/>
    <x v="1"/>
    <n v="132"/>
    <x v="1"/>
    <x v="0"/>
    <x v="0"/>
    <x v="2"/>
    <x v="0"/>
    <x v="2"/>
  </r>
  <r>
    <s v="LP002243"/>
    <x v="0"/>
    <x v="1"/>
    <x v="0"/>
    <x v="1"/>
    <x v="0"/>
    <x v="322"/>
    <x v="1"/>
    <n v="3136"/>
    <s v="B40"/>
    <x v="359"/>
    <x v="0"/>
    <m/>
    <x v="0"/>
    <x v="0"/>
    <x v="1"/>
    <x v="0"/>
    <x v="1"/>
    <x v="1"/>
  </r>
  <r>
    <s v="LP002244"/>
    <x v="0"/>
    <x v="1"/>
    <x v="0"/>
    <x v="0"/>
    <x v="0"/>
    <x v="6"/>
    <x v="1"/>
    <n v="2417"/>
    <s v="B40"/>
    <x v="242"/>
    <x v="1"/>
    <n v="136"/>
    <x v="1"/>
    <x v="0"/>
    <x v="0"/>
    <x v="0"/>
    <x v="0"/>
    <x v="2"/>
  </r>
  <r>
    <s v="LP002250"/>
    <x v="0"/>
    <x v="1"/>
    <x v="0"/>
    <x v="0"/>
    <x v="0"/>
    <x v="323"/>
    <x v="0"/>
    <n v="0"/>
    <s v="No Income"/>
    <x v="360"/>
    <x v="0"/>
    <n v="125"/>
    <x v="1"/>
    <x v="0"/>
    <x v="0"/>
    <x v="1"/>
    <x v="0"/>
    <x v="0"/>
  </r>
  <r>
    <s v="LP002255"/>
    <x v="0"/>
    <x v="0"/>
    <x v="3"/>
    <x v="0"/>
    <x v="0"/>
    <x v="324"/>
    <x v="0"/>
    <n v="0"/>
    <s v="No Income"/>
    <x v="361"/>
    <x v="0"/>
    <n v="185"/>
    <x v="1"/>
    <x v="0"/>
    <x v="0"/>
    <x v="1"/>
    <x v="0"/>
    <x v="2"/>
  </r>
  <r>
    <s v="LP002262"/>
    <x v="0"/>
    <x v="1"/>
    <x v="3"/>
    <x v="0"/>
    <x v="0"/>
    <x v="325"/>
    <x v="0"/>
    <n v="0"/>
    <s v="No Income"/>
    <x v="362"/>
    <x v="0"/>
    <n v="275"/>
    <x v="2"/>
    <x v="0"/>
    <x v="0"/>
    <x v="1"/>
    <x v="0"/>
    <x v="2"/>
  </r>
  <r>
    <s v="LP002263"/>
    <x v="0"/>
    <x v="1"/>
    <x v="0"/>
    <x v="0"/>
    <x v="0"/>
    <x v="3"/>
    <x v="1"/>
    <n v="2115"/>
    <s v="B40"/>
    <x v="363"/>
    <x v="1"/>
    <n v="120"/>
    <x v="1"/>
    <x v="0"/>
    <x v="2"/>
    <x v="0"/>
    <x v="0"/>
    <x v="0"/>
  </r>
  <r>
    <s v="LP002265"/>
    <x v="0"/>
    <x v="1"/>
    <x v="2"/>
    <x v="1"/>
    <x v="0"/>
    <x v="326"/>
    <x v="1"/>
    <n v="1625"/>
    <s v="B40"/>
    <x v="364"/>
    <x v="1"/>
    <n v="113"/>
    <x v="1"/>
    <x v="4"/>
    <x v="0"/>
    <x v="2"/>
    <x v="0"/>
    <x v="2"/>
  </r>
  <r>
    <s v="LP002266"/>
    <x v="0"/>
    <x v="1"/>
    <x v="2"/>
    <x v="0"/>
    <x v="0"/>
    <x v="327"/>
    <x v="1"/>
    <n v="1400"/>
    <s v="B40"/>
    <x v="365"/>
    <x v="1"/>
    <n v="113"/>
    <x v="1"/>
    <x v="0"/>
    <x v="0"/>
    <x v="0"/>
    <x v="0"/>
    <x v="2"/>
  </r>
  <r>
    <s v="LP002272"/>
    <x v="0"/>
    <x v="1"/>
    <x v="2"/>
    <x v="0"/>
    <x v="0"/>
    <x v="328"/>
    <x v="1"/>
    <n v="484"/>
    <s v="B40"/>
    <x v="366"/>
    <x v="1"/>
    <n v="135"/>
    <x v="1"/>
    <x v="0"/>
    <x v="2"/>
    <x v="2"/>
    <x v="0"/>
    <x v="2"/>
  </r>
  <r>
    <s v="LP002277"/>
    <x v="1"/>
    <x v="0"/>
    <x v="0"/>
    <x v="0"/>
    <x v="0"/>
    <x v="329"/>
    <x v="1"/>
    <n v="0"/>
    <s v="No Income"/>
    <x v="367"/>
    <x v="1"/>
    <n v="71"/>
    <x v="0"/>
    <x v="0"/>
    <x v="1"/>
    <x v="0"/>
    <x v="1"/>
    <x v="1"/>
  </r>
  <r>
    <s v="LP002281"/>
    <x v="0"/>
    <x v="1"/>
    <x v="0"/>
    <x v="0"/>
    <x v="0"/>
    <x v="330"/>
    <x v="1"/>
    <n v="1459"/>
    <s v="B40"/>
    <x v="368"/>
    <x v="1"/>
    <n v="95"/>
    <x v="0"/>
    <x v="0"/>
    <x v="0"/>
    <x v="0"/>
    <x v="0"/>
    <x v="2"/>
  </r>
  <r>
    <s v="LP002284"/>
    <x v="0"/>
    <x v="0"/>
    <x v="0"/>
    <x v="1"/>
    <x v="0"/>
    <x v="331"/>
    <x v="1"/>
    <n v="1666"/>
    <s v="B40"/>
    <x v="369"/>
    <x v="0"/>
    <n v="109"/>
    <x v="1"/>
    <x v="0"/>
    <x v="0"/>
    <x v="1"/>
    <x v="0"/>
    <x v="2"/>
  </r>
  <r>
    <s v="LP002287"/>
    <x v="1"/>
    <x v="0"/>
    <x v="0"/>
    <x v="0"/>
    <x v="0"/>
    <x v="332"/>
    <x v="1"/>
    <n v="1800"/>
    <s v="B40"/>
    <x v="370"/>
    <x v="1"/>
    <n v="103"/>
    <x v="1"/>
    <x v="0"/>
    <x v="1"/>
    <x v="2"/>
    <x v="1"/>
    <x v="1"/>
  </r>
  <r>
    <s v="LP002288"/>
    <x v="0"/>
    <x v="1"/>
    <x v="2"/>
    <x v="1"/>
    <x v="0"/>
    <x v="333"/>
    <x v="1"/>
    <n v="0"/>
    <s v="No Income"/>
    <x v="371"/>
    <x v="1"/>
    <n v="45"/>
    <x v="0"/>
    <x v="4"/>
    <x v="1"/>
    <x v="0"/>
    <x v="1"/>
    <x v="1"/>
  </r>
  <r>
    <s v="LP002296"/>
    <x v="0"/>
    <x v="0"/>
    <x v="0"/>
    <x v="1"/>
    <x v="0"/>
    <x v="334"/>
    <x v="1"/>
    <n v="0"/>
    <s v="No Income"/>
    <x v="372"/>
    <x v="1"/>
    <n v="65"/>
    <x v="0"/>
    <x v="6"/>
    <x v="0"/>
    <x v="1"/>
    <x v="1"/>
    <x v="1"/>
  </r>
  <r>
    <s v="LP002297"/>
    <x v="0"/>
    <x v="0"/>
    <x v="0"/>
    <x v="0"/>
    <x v="0"/>
    <x v="11"/>
    <x v="1"/>
    <n v="20000"/>
    <s v="T20"/>
    <x v="373"/>
    <x v="2"/>
    <n v="103"/>
    <x v="1"/>
    <x v="0"/>
    <x v="0"/>
    <x v="2"/>
    <x v="0"/>
    <x v="2"/>
  </r>
  <r>
    <s v="LP002300"/>
    <x v="1"/>
    <x v="0"/>
    <x v="0"/>
    <x v="1"/>
    <x v="0"/>
    <x v="335"/>
    <x v="1"/>
    <n v="0"/>
    <s v="No Income"/>
    <x v="374"/>
    <x v="1"/>
    <n v="53"/>
    <x v="0"/>
    <x v="0"/>
    <x v="0"/>
    <x v="2"/>
    <x v="0"/>
    <x v="2"/>
  </r>
  <r>
    <s v="LP002301"/>
    <x v="1"/>
    <x v="0"/>
    <x v="0"/>
    <x v="0"/>
    <x v="1"/>
    <x v="336"/>
    <x v="0"/>
    <n v="0"/>
    <s v="No Income"/>
    <x v="375"/>
    <x v="0"/>
    <n v="194"/>
    <x v="1"/>
    <x v="0"/>
    <x v="0"/>
    <x v="1"/>
    <x v="1"/>
    <x v="1"/>
  </r>
  <r>
    <s v="LP002305"/>
    <x v="1"/>
    <x v="0"/>
    <x v="0"/>
    <x v="0"/>
    <x v="0"/>
    <x v="337"/>
    <x v="1"/>
    <n v="0"/>
    <s v="No Income"/>
    <x v="376"/>
    <x v="1"/>
    <n v="115"/>
    <x v="1"/>
    <x v="0"/>
    <x v="0"/>
    <x v="2"/>
    <x v="0"/>
    <x v="2"/>
  </r>
  <r>
    <s v="LP002308"/>
    <x v="0"/>
    <x v="1"/>
    <x v="0"/>
    <x v="1"/>
    <x v="0"/>
    <x v="338"/>
    <x v="1"/>
    <n v="2400"/>
    <s v="B40"/>
    <x v="303"/>
    <x v="1"/>
    <n v="115"/>
    <x v="1"/>
    <x v="0"/>
    <x v="0"/>
    <x v="0"/>
    <x v="0"/>
    <x v="2"/>
  </r>
  <r>
    <s v="LP002314"/>
    <x v="1"/>
    <x v="0"/>
    <x v="0"/>
    <x v="1"/>
    <x v="0"/>
    <x v="339"/>
    <x v="1"/>
    <n v="0"/>
    <s v="No Income"/>
    <x v="377"/>
    <x v="1"/>
    <n v="66"/>
    <x v="0"/>
    <x v="0"/>
    <x v="0"/>
    <x v="1"/>
    <x v="0"/>
    <x v="2"/>
  </r>
  <r>
    <s v="LP002315"/>
    <x v="0"/>
    <x v="1"/>
    <x v="1"/>
    <x v="0"/>
    <x v="0"/>
    <x v="340"/>
    <x v="0"/>
    <n v="0"/>
    <s v="No Income"/>
    <x v="378"/>
    <x v="0"/>
    <n v="152"/>
    <x v="1"/>
    <x v="6"/>
    <x v="1"/>
    <x v="2"/>
    <x v="1"/>
    <x v="1"/>
  </r>
  <r>
    <s v="LP002317"/>
    <x v="0"/>
    <x v="1"/>
    <x v="3"/>
    <x v="0"/>
    <x v="0"/>
    <x v="341"/>
    <x v="2"/>
    <n v="0"/>
    <s v="No Income"/>
    <x v="379"/>
    <x v="2"/>
    <n v="360"/>
    <x v="2"/>
    <x v="0"/>
    <x v="1"/>
    <x v="1"/>
    <x v="1"/>
    <x v="1"/>
  </r>
  <r>
    <s v="LP002318"/>
    <x v="1"/>
    <x v="0"/>
    <x v="1"/>
    <x v="1"/>
    <x v="1"/>
    <x v="342"/>
    <x v="1"/>
    <n v="0"/>
    <s v="No Income"/>
    <x v="380"/>
    <x v="1"/>
    <n v="62"/>
    <x v="0"/>
    <x v="0"/>
    <x v="0"/>
    <x v="2"/>
    <x v="1"/>
    <x v="1"/>
  </r>
  <r>
    <s v="LP002319"/>
    <x v="0"/>
    <x v="1"/>
    <x v="0"/>
    <x v="0"/>
    <x v="2"/>
    <x v="343"/>
    <x v="0"/>
    <n v="0"/>
    <s v="No Income"/>
    <x v="381"/>
    <x v="0"/>
    <n v="160"/>
    <x v="1"/>
    <x v="0"/>
    <x v="2"/>
    <x v="0"/>
    <x v="0"/>
    <x v="0"/>
  </r>
  <r>
    <s v="LP002328"/>
    <x v="0"/>
    <x v="1"/>
    <x v="0"/>
    <x v="1"/>
    <x v="0"/>
    <x v="344"/>
    <x v="0"/>
    <n v="0"/>
    <s v="No Income"/>
    <x v="382"/>
    <x v="0"/>
    <n v="218"/>
    <x v="2"/>
    <x v="0"/>
    <x v="1"/>
    <x v="1"/>
    <x v="1"/>
    <x v="1"/>
  </r>
  <r>
    <s v="LP002332"/>
    <x v="0"/>
    <x v="1"/>
    <x v="0"/>
    <x v="1"/>
    <x v="0"/>
    <x v="345"/>
    <x v="1"/>
    <n v="2033"/>
    <s v="B40"/>
    <x v="383"/>
    <x v="1"/>
    <n v="110"/>
    <x v="1"/>
    <x v="0"/>
    <x v="0"/>
    <x v="1"/>
    <x v="0"/>
    <x v="2"/>
  </r>
  <r>
    <s v="LP002335"/>
    <x v="1"/>
    <x v="1"/>
    <x v="0"/>
    <x v="1"/>
    <x v="0"/>
    <x v="346"/>
    <x v="1"/>
    <n v="3237"/>
    <s v="B40"/>
    <x v="384"/>
    <x v="0"/>
    <n v="178"/>
    <x v="1"/>
    <x v="0"/>
    <x v="1"/>
    <x v="2"/>
    <x v="1"/>
    <x v="1"/>
  </r>
  <r>
    <s v="LP002337"/>
    <x v="1"/>
    <x v="0"/>
    <x v="0"/>
    <x v="0"/>
    <x v="0"/>
    <x v="347"/>
    <x v="1"/>
    <n v="0"/>
    <s v="No Income"/>
    <x v="385"/>
    <x v="1"/>
    <n v="60"/>
    <x v="0"/>
    <x v="0"/>
    <x v="0"/>
    <x v="0"/>
    <x v="0"/>
    <x v="0"/>
  </r>
  <r>
    <s v="LP002341"/>
    <x v="1"/>
    <x v="0"/>
    <x v="1"/>
    <x v="0"/>
    <x v="0"/>
    <x v="19"/>
    <x v="1"/>
    <n v="0"/>
    <s v="No Income"/>
    <x v="386"/>
    <x v="1"/>
    <n v="160"/>
    <x v="1"/>
    <x v="0"/>
    <x v="0"/>
    <x v="0"/>
    <x v="1"/>
    <x v="1"/>
  </r>
  <r>
    <s v="LP002342"/>
    <x v="0"/>
    <x v="1"/>
    <x v="2"/>
    <x v="0"/>
    <x v="1"/>
    <x v="348"/>
    <x v="1"/>
    <n v="20000"/>
    <s v="T20"/>
    <x v="387"/>
    <x v="2"/>
    <n v="239"/>
    <x v="2"/>
    <x v="0"/>
    <x v="0"/>
    <x v="0"/>
    <x v="1"/>
    <x v="1"/>
  </r>
  <r>
    <s v="LP002345"/>
    <x v="0"/>
    <x v="1"/>
    <x v="0"/>
    <x v="0"/>
    <x v="0"/>
    <x v="349"/>
    <x v="1"/>
    <n v="2773"/>
    <s v="B40"/>
    <x v="388"/>
    <x v="1"/>
    <n v="112"/>
    <x v="1"/>
    <x v="0"/>
    <x v="0"/>
    <x v="1"/>
    <x v="0"/>
    <x v="2"/>
  </r>
  <r>
    <s v="LP002347"/>
    <x v="0"/>
    <x v="1"/>
    <x v="0"/>
    <x v="0"/>
    <x v="0"/>
    <x v="350"/>
    <x v="1"/>
    <n v="1417"/>
    <s v="B40"/>
    <x v="389"/>
    <x v="1"/>
    <n v="138"/>
    <x v="1"/>
    <x v="0"/>
    <x v="0"/>
    <x v="2"/>
    <x v="0"/>
    <x v="2"/>
  </r>
  <r>
    <s v="LP002348"/>
    <x v="0"/>
    <x v="1"/>
    <x v="0"/>
    <x v="0"/>
    <x v="0"/>
    <x v="351"/>
    <x v="0"/>
    <n v="0"/>
    <s v="No Income"/>
    <x v="390"/>
    <x v="0"/>
    <n v="138"/>
    <x v="1"/>
    <x v="0"/>
    <x v="0"/>
    <x v="1"/>
    <x v="0"/>
    <x v="2"/>
  </r>
  <r>
    <s v="LP002357"/>
    <x v="1"/>
    <x v="0"/>
    <x v="0"/>
    <x v="1"/>
    <x v="0"/>
    <x v="352"/>
    <x v="1"/>
    <n v="0"/>
    <s v="No Income"/>
    <x v="391"/>
    <x v="1"/>
    <n v="80"/>
    <x v="0"/>
    <x v="3"/>
    <x v="1"/>
    <x v="0"/>
    <x v="1"/>
    <x v="1"/>
  </r>
  <r>
    <s v="LP002361"/>
    <x v="0"/>
    <x v="1"/>
    <x v="0"/>
    <x v="0"/>
    <x v="0"/>
    <x v="149"/>
    <x v="1"/>
    <n v="1719"/>
    <s v="B40"/>
    <x v="392"/>
    <x v="1"/>
    <n v="100"/>
    <x v="0"/>
    <x v="0"/>
    <x v="0"/>
    <x v="0"/>
    <x v="0"/>
    <x v="0"/>
  </r>
  <r>
    <s v="LP002362"/>
    <x v="0"/>
    <x v="1"/>
    <x v="1"/>
    <x v="0"/>
    <x v="0"/>
    <x v="353"/>
    <x v="0"/>
    <n v="1667"/>
    <s v="B40"/>
    <x v="393"/>
    <x v="0"/>
    <n v="110"/>
    <x v="1"/>
    <x v="3"/>
    <x v="1"/>
    <x v="0"/>
    <x v="1"/>
    <x v="1"/>
  </r>
  <r>
    <s v="LP002364"/>
    <x v="0"/>
    <x v="1"/>
    <x v="0"/>
    <x v="0"/>
    <x v="0"/>
    <x v="354"/>
    <x v="2"/>
    <n v="0"/>
    <s v="No Income"/>
    <x v="394"/>
    <x v="2"/>
    <n v="96"/>
    <x v="0"/>
    <x v="0"/>
    <x v="0"/>
    <x v="2"/>
    <x v="0"/>
    <x v="0"/>
  </r>
  <r>
    <s v="LP002366"/>
    <x v="0"/>
    <x v="1"/>
    <x v="0"/>
    <x v="0"/>
    <x v="0"/>
    <x v="297"/>
    <x v="1"/>
    <n v="4300"/>
    <s v="B40"/>
    <x v="395"/>
    <x v="0"/>
    <n v="121"/>
    <x v="1"/>
    <x v="0"/>
    <x v="0"/>
    <x v="1"/>
    <x v="0"/>
    <x v="2"/>
  </r>
  <r>
    <s v="LP002367"/>
    <x v="1"/>
    <x v="0"/>
    <x v="1"/>
    <x v="1"/>
    <x v="0"/>
    <x v="355"/>
    <x v="1"/>
    <n v="0"/>
    <s v="No Income"/>
    <x v="396"/>
    <x v="1"/>
    <n v="81"/>
    <x v="0"/>
    <x v="0"/>
    <x v="0"/>
    <x v="1"/>
    <x v="1"/>
    <x v="1"/>
  </r>
  <r>
    <s v="LP002368"/>
    <x v="0"/>
    <x v="1"/>
    <x v="2"/>
    <x v="0"/>
    <x v="0"/>
    <x v="356"/>
    <x v="0"/>
    <n v="0"/>
    <s v="No Income"/>
    <x v="397"/>
    <x v="0"/>
    <n v="133"/>
    <x v="1"/>
    <x v="0"/>
    <x v="0"/>
    <x v="2"/>
    <x v="0"/>
    <x v="2"/>
  </r>
  <r>
    <s v="LP002369"/>
    <x v="0"/>
    <x v="1"/>
    <x v="0"/>
    <x v="0"/>
    <x v="0"/>
    <x v="357"/>
    <x v="1"/>
    <n v="16.120000839999999"/>
    <s v="B40"/>
    <x v="398"/>
    <x v="1"/>
    <n v="87"/>
    <x v="0"/>
    <x v="0"/>
    <x v="0"/>
    <x v="1"/>
    <x v="0"/>
    <x v="2"/>
  </r>
  <r>
    <s v="LP002370"/>
    <x v="0"/>
    <x v="0"/>
    <x v="0"/>
    <x v="1"/>
    <x v="0"/>
    <x v="358"/>
    <x v="1"/>
    <n v="0"/>
    <s v="No Income"/>
    <x v="399"/>
    <x v="1"/>
    <n v="60"/>
    <x v="0"/>
    <x v="4"/>
    <x v="0"/>
    <x v="0"/>
    <x v="0"/>
    <x v="0"/>
  </r>
  <r>
    <s v="LP002377"/>
    <x v="1"/>
    <x v="0"/>
    <x v="1"/>
    <x v="0"/>
    <x v="1"/>
    <x v="359"/>
    <x v="0"/>
    <n v="0"/>
    <s v="No Income"/>
    <x v="400"/>
    <x v="0"/>
    <n v="150"/>
    <x v="1"/>
    <x v="0"/>
    <x v="0"/>
    <x v="2"/>
    <x v="0"/>
    <x v="2"/>
  </r>
  <r>
    <s v="LP002379"/>
    <x v="0"/>
    <x v="0"/>
    <x v="0"/>
    <x v="0"/>
    <x v="0"/>
    <x v="360"/>
    <x v="0"/>
    <n v="0"/>
    <s v="No Income"/>
    <x v="289"/>
    <x v="0"/>
    <n v="105"/>
    <x v="1"/>
    <x v="0"/>
    <x v="1"/>
    <x v="1"/>
    <x v="1"/>
    <x v="1"/>
  </r>
  <r>
    <s v="LP002386"/>
    <x v="0"/>
    <x v="0"/>
    <x v="0"/>
    <x v="0"/>
    <x v="2"/>
    <x v="361"/>
    <x v="2"/>
    <n v="0"/>
    <s v="No Income"/>
    <x v="401"/>
    <x v="2"/>
    <n v="405"/>
    <x v="2"/>
    <x v="0"/>
    <x v="0"/>
    <x v="2"/>
    <x v="0"/>
    <x v="2"/>
  </r>
  <r>
    <s v="LP002387"/>
    <x v="0"/>
    <x v="1"/>
    <x v="0"/>
    <x v="0"/>
    <x v="0"/>
    <x v="362"/>
    <x v="1"/>
    <n v="2340"/>
    <s v="B40"/>
    <x v="402"/>
    <x v="1"/>
    <n v="143"/>
    <x v="1"/>
    <x v="0"/>
    <x v="0"/>
    <x v="2"/>
    <x v="0"/>
    <x v="2"/>
  </r>
  <r>
    <s v="LP002390"/>
    <x v="0"/>
    <x v="0"/>
    <x v="0"/>
    <x v="0"/>
    <x v="0"/>
    <x v="28"/>
    <x v="1"/>
    <n v="0"/>
    <s v="No Income"/>
    <x v="71"/>
    <x v="1"/>
    <n v="100"/>
    <x v="0"/>
    <x v="0"/>
    <x v="0"/>
    <x v="0"/>
    <x v="0"/>
    <x v="0"/>
  </r>
  <r>
    <s v="LP002393"/>
    <x v="1"/>
    <x v="2"/>
    <x v="4"/>
    <x v="0"/>
    <x v="0"/>
    <x v="363"/>
    <x v="0"/>
    <n v="0"/>
    <s v="No Income"/>
    <x v="403"/>
    <x v="0"/>
    <m/>
    <x v="0"/>
    <x v="2"/>
    <x v="0"/>
    <x v="2"/>
    <x v="0"/>
    <x v="2"/>
  </r>
  <r>
    <s v="LP002398"/>
    <x v="0"/>
    <x v="0"/>
    <x v="0"/>
    <x v="0"/>
    <x v="0"/>
    <x v="364"/>
    <x v="1"/>
    <n v="1851"/>
    <s v="B40"/>
    <x v="404"/>
    <x v="1"/>
    <n v="50"/>
    <x v="0"/>
    <x v="0"/>
    <x v="0"/>
    <x v="2"/>
    <x v="0"/>
    <x v="2"/>
  </r>
  <r>
    <s v="LP002401"/>
    <x v="0"/>
    <x v="1"/>
    <x v="0"/>
    <x v="0"/>
    <x v="0"/>
    <x v="339"/>
    <x v="1"/>
    <n v="1125"/>
    <s v="B40"/>
    <x v="405"/>
    <x v="1"/>
    <m/>
    <x v="0"/>
    <x v="0"/>
    <x v="0"/>
    <x v="0"/>
    <x v="0"/>
    <x v="2"/>
  </r>
  <r>
    <s v="LP002403"/>
    <x v="0"/>
    <x v="0"/>
    <x v="0"/>
    <x v="0"/>
    <x v="1"/>
    <x v="365"/>
    <x v="0"/>
    <n v="0"/>
    <s v="No Income"/>
    <x v="406"/>
    <x v="0"/>
    <n v="187"/>
    <x v="1"/>
    <x v="0"/>
    <x v="1"/>
    <x v="0"/>
    <x v="1"/>
    <x v="1"/>
  </r>
  <r>
    <s v="LP002407"/>
    <x v="1"/>
    <x v="1"/>
    <x v="0"/>
    <x v="1"/>
    <x v="1"/>
    <x v="366"/>
    <x v="0"/>
    <n v="0"/>
    <s v="No Income"/>
    <x v="407"/>
    <x v="0"/>
    <n v="138"/>
    <x v="1"/>
    <x v="0"/>
    <x v="0"/>
    <x v="1"/>
    <x v="0"/>
    <x v="2"/>
  </r>
  <r>
    <s v="LP002408"/>
    <x v="0"/>
    <x v="0"/>
    <x v="0"/>
    <x v="0"/>
    <x v="0"/>
    <x v="367"/>
    <x v="1"/>
    <n v="5064"/>
    <s v="M40"/>
    <x v="408"/>
    <x v="0"/>
    <n v="187"/>
    <x v="1"/>
    <x v="0"/>
    <x v="0"/>
    <x v="2"/>
    <x v="0"/>
    <x v="2"/>
  </r>
  <r>
    <s v="LP002409"/>
    <x v="0"/>
    <x v="1"/>
    <x v="0"/>
    <x v="0"/>
    <x v="0"/>
    <x v="368"/>
    <x v="0"/>
    <n v="1833"/>
    <s v="B40"/>
    <x v="409"/>
    <x v="0"/>
    <n v="180"/>
    <x v="1"/>
    <x v="0"/>
    <x v="0"/>
    <x v="1"/>
    <x v="0"/>
    <x v="2"/>
  </r>
  <r>
    <s v="LP002418"/>
    <x v="0"/>
    <x v="0"/>
    <x v="3"/>
    <x v="1"/>
    <x v="0"/>
    <x v="369"/>
    <x v="1"/>
    <n v="1993"/>
    <s v="B40"/>
    <x v="410"/>
    <x v="0"/>
    <n v="148"/>
    <x v="1"/>
    <x v="0"/>
    <x v="0"/>
    <x v="2"/>
    <x v="0"/>
    <x v="2"/>
  </r>
  <r>
    <s v="LP002422"/>
    <x v="0"/>
    <x v="0"/>
    <x v="1"/>
    <x v="0"/>
    <x v="0"/>
    <x v="370"/>
    <x v="2"/>
    <n v="0"/>
    <s v="No Income"/>
    <x v="411"/>
    <x v="2"/>
    <n v="152"/>
    <x v="1"/>
    <x v="0"/>
    <x v="0"/>
    <x v="2"/>
    <x v="0"/>
    <x v="2"/>
  </r>
  <r>
    <s v="LP002424"/>
    <x v="0"/>
    <x v="1"/>
    <x v="0"/>
    <x v="0"/>
    <x v="0"/>
    <x v="95"/>
    <x v="0"/>
    <n v="8333"/>
    <s v="M40"/>
    <x v="412"/>
    <x v="2"/>
    <n v="175"/>
    <x v="1"/>
    <x v="6"/>
    <x v="2"/>
    <x v="1"/>
    <x v="0"/>
    <x v="2"/>
  </r>
  <r>
    <s v="LP002429"/>
    <x v="0"/>
    <x v="1"/>
    <x v="1"/>
    <x v="0"/>
    <x v="1"/>
    <x v="371"/>
    <x v="1"/>
    <n v="1210"/>
    <s v="B40"/>
    <x v="413"/>
    <x v="1"/>
    <n v="130"/>
    <x v="1"/>
    <x v="0"/>
    <x v="0"/>
    <x v="1"/>
    <x v="0"/>
    <x v="2"/>
  </r>
  <r>
    <s v="LP002434"/>
    <x v="0"/>
    <x v="1"/>
    <x v="2"/>
    <x v="1"/>
    <x v="0"/>
    <x v="91"/>
    <x v="1"/>
    <n v="0"/>
    <s v="No Income"/>
    <x v="414"/>
    <x v="1"/>
    <n v="110"/>
    <x v="1"/>
    <x v="0"/>
    <x v="0"/>
    <x v="1"/>
    <x v="0"/>
    <x v="2"/>
  </r>
  <r>
    <s v="LP002435"/>
    <x v="0"/>
    <x v="1"/>
    <x v="0"/>
    <x v="0"/>
    <x v="2"/>
    <x v="372"/>
    <x v="1"/>
    <n v="1376"/>
    <s v="B40"/>
    <x v="415"/>
    <x v="0"/>
    <n v="55"/>
    <x v="0"/>
    <x v="0"/>
    <x v="0"/>
    <x v="1"/>
    <x v="1"/>
    <x v="1"/>
  </r>
  <r>
    <s v="LP002443"/>
    <x v="0"/>
    <x v="1"/>
    <x v="2"/>
    <x v="0"/>
    <x v="0"/>
    <x v="373"/>
    <x v="1"/>
    <n v="1710"/>
    <s v="B40"/>
    <x v="113"/>
    <x v="0"/>
    <n v="150"/>
    <x v="1"/>
    <x v="0"/>
    <x v="1"/>
    <x v="1"/>
    <x v="1"/>
    <x v="1"/>
  </r>
  <r>
    <s v="LP002444"/>
    <x v="0"/>
    <x v="0"/>
    <x v="1"/>
    <x v="1"/>
    <x v="1"/>
    <x v="374"/>
    <x v="1"/>
    <n v="1542"/>
    <s v="B40"/>
    <x v="416"/>
    <x v="1"/>
    <n v="190"/>
    <x v="1"/>
    <x v="0"/>
    <x v="2"/>
    <x v="2"/>
    <x v="1"/>
    <x v="3"/>
  </r>
  <r>
    <s v="LP002446"/>
    <x v="0"/>
    <x v="1"/>
    <x v="2"/>
    <x v="1"/>
    <x v="0"/>
    <x v="375"/>
    <x v="1"/>
    <n v="1255"/>
    <s v="B40"/>
    <x v="417"/>
    <x v="1"/>
    <n v="125"/>
    <x v="1"/>
    <x v="0"/>
    <x v="1"/>
    <x v="1"/>
    <x v="1"/>
    <x v="1"/>
  </r>
  <r>
    <s v="LP002447"/>
    <x v="0"/>
    <x v="1"/>
    <x v="2"/>
    <x v="1"/>
    <x v="0"/>
    <x v="376"/>
    <x v="1"/>
    <n v="1456"/>
    <s v="B40"/>
    <x v="418"/>
    <x v="1"/>
    <n v="60"/>
    <x v="0"/>
    <x v="6"/>
    <x v="2"/>
    <x v="0"/>
    <x v="0"/>
    <x v="0"/>
  </r>
  <r>
    <s v="LP002448"/>
    <x v="0"/>
    <x v="1"/>
    <x v="0"/>
    <x v="0"/>
    <x v="0"/>
    <x v="377"/>
    <x v="1"/>
    <n v="1733"/>
    <s v="B40"/>
    <x v="419"/>
    <x v="0"/>
    <n v="149"/>
    <x v="1"/>
    <x v="0"/>
    <x v="1"/>
    <x v="1"/>
    <x v="1"/>
    <x v="1"/>
  </r>
  <r>
    <s v="LP002449"/>
    <x v="0"/>
    <x v="1"/>
    <x v="0"/>
    <x v="0"/>
    <x v="0"/>
    <x v="378"/>
    <x v="1"/>
    <n v="2466"/>
    <s v="B40"/>
    <x v="420"/>
    <x v="0"/>
    <n v="90"/>
    <x v="0"/>
    <x v="4"/>
    <x v="1"/>
    <x v="1"/>
    <x v="0"/>
    <x v="2"/>
  </r>
  <r>
    <s v="LP002453"/>
    <x v="0"/>
    <x v="0"/>
    <x v="0"/>
    <x v="0"/>
    <x v="1"/>
    <x v="379"/>
    <x v="0"/>
    <n v="0"/>
    <s v="No Income"/>
    <x v="421"/>
    <x v="0"/>
    <n v="84"/>
    <x v="0"/>
    <x v="0"/>
    <x v="0"/>
    <x v="2"/>
    <x v="0"/>
    <x v="2"/>
  </r>
  <r>
    <s v="LP002455"/>
    <x v="0"/>
    <x v="1"/>
    <x v="2"/>
    <x v="0"/>
    <x v="0"/>
    <x v="380"/>
    <x v="1"/>
    <n v="0"/>
    <s v="No Income"/>
    <x v="422"/>
    <x v="1"/>
    <n v="96"/>
    <x v="0"/>
    <x v="0"/>
    <x v="0"/>
    <x v="2"/>
    <x v="0"/>
    <x v="0"/>
  </r>
  <r>
    <s v="LP002459"/>
    <x v="0"/>
    <x v="1"/>
    <x v="0"/>
    <x v="0"/>
    <x v="0"/>
    <x v="381"/>
    <x v="1"/>
    <n v="0"/>
    <s v="No Income"/>
    <x v="423"/>
    <x v="1"/>
    <n v="118"/>
    <x v="1"/>
    <x v="0"/>
    <x v="0"/>
    <x v="0"/>
    <x v="0"/>
    <x v="2"/>
  </r>
  <r>
    <s v="LP002467"/>
    <x v="0"/>
    <x v="1"/>
    <x v="0"/>
    <x v="0"/>
    <x v="0"/>
    <x v="382"/>
    <x v="1"/>
    <n v="2569"/>
    <s v="B40"/>
    <x v="43"/>
    <x v="0"/>
    <n v="173"/>
    <x v="1"/>
    <x v="0"/>
    <x v="0"/>
    <x v="0"/>
    <x v="1"/>
    <x v="1"/>
  </r>
  <r>
    <s v="LP002472"/>
    <x v="0"/>
    <x v="0"/>
    <x v="2"/>
    <x v="0"/>
    <x v="0"/>
    <x v="383"/>
    <x v="1"/>
    <n v="0"/>
    <s v="No Income"/>
    <x v="424"/>
    <x v="1"/>
    <n v="136"/>
    <x v="1"/>
    <x v="0"/>
    <x v="0"/>
    <x v="1"/>
    <x v="0"/>
    <x v="2"/>
  </r>
  <r>
    <s v="LP002473"/>
    <x v="0"/>
    <x v="1"/>
    <x v="0"/>
    <x v="0"/>
    <x v="0"/>
    <x v="384"/>
    <x v="0"/>
    <n v="0"/>
    <s v="No Income"/>
    <x v="119"/>
    <x v="0"/>
    <n v="160"/>
    <x v="1"/>
    <x v="0"/>
    <x v="0"/>
    <x v="2"/>
    <x v="1"/>
    <x v="1"/>
  </r>
  <r>
    <s v="LP002478"/>
    <x v="2"/>
    <x v="1"/>
    <x v="0"/>
    <x v="0"/>
    <x v="1"/>
    <x v="385"/>
    <x v="1"/>
    <n v="4083"/>
    <s v="B40"/>
    <x v="425"/>
    <x v="0"/>
    <n v="160"/>
    <x v="1"/>
    <x v="0"/>
    <x v="2"/>
    <x v="2"/>
    <x v="0"/>
    <x v="0"/>
  </r>
  <r>
    <s v="LP002484"/>
    <x v="0"/>
    <x v="1"/>
    <x v="3"/>
    <x v="0"/>
    <x v="0"/>
    <x v="386"/>
    <x v="0"/>
    <n v="0"/>
    <s v="No Income"/>
    <x v="426"/>
    <x v="0"/>
    <n v="128"/>
    <x v="1"/>
    <x v="4"/>
    <x v="0"/>
    <x v="0"/>
    <x v="0"/>
    <x v="2"/>
  </r>
  <r>
    <s v="LP002487"/>
    <x v="0"/>
    <x v="1"/>
    <x v="0"/>
    <x v="0"/>
    <x v="0"/>
    <x v="387"/>
    <x v="1"/>
    <n v="2188"/>
    <s v="B40"/>
    <x v="427"/>
    <x v="0"/>
    <n v="153"/>
    <x v="1"/>
    <x v="0"/>
    <x v="0"/>
    <x v="1"/>
    <x v="0"/>
    <x v="0"/>
  </r>
  <r>
    <s v="LP002489"/>
    <x v="1"/>
    <x v="0"/>
    <x v="1"/>
    <x v="1"/>
    <x v="2"/>
    <x v="388"/>
    <x v="0"/>
    <n v="0"/>
    <s v="No Income"/>
    <x v="305"/>
    <x v="0"/>
    <n v="132"/>
    <x v="1"/>
    <x v="0"/>
    <x v="0"/>
    <x v="2"/>
    <x v="0"/>
    <x v="0"/>
  </r>
  <r>
    <s v="LP002493"/>
    <x v="0"/>
    <x v="0"/>
    <x v="0"/>
    <x v="0"/>
    <x v="0"/>
    <x v="29"/>
    <x v="1"/>
    <n v="0"/>
    <s v="No Income"/>
    <x v="64"/>
    <x v="1"/>
    <n v="98"/>
    <x v="0"/>
    <x v="0"/>
    <x v="1"/>
    <x v="2"/>
    <x v="1"/>
    <x v="1"/>
  </r>
  <r>
    <s v="LP002494"/>
    <x v="0"/>
    <x v="0"/>
    <x v="0"/>
    <x v="0"/>
    <x v="0"/>
    <x v="4"/>
    <x v="0"/>
    <n v="0"/>
    <s v="No Income"/>
    <x v="4"/>
    <x v="0"/>
    <n v="140"/>
    <x v="1"/>
    <x v="0"/>
    <x v="0"/>
    <x v="1"/>
    <x v="0"/>
    <x v="2"/>
  </r>
  <r>
    <s v="LP002500"/>
    <x v="0"/>
    <x v="1"/>
    <x v="3"/>
    <x v="1"/>
    <x v="0"/>
    <x v="389"/>
    <x v="1"/>
    <n v="1664"/>
    <s v="B40"/>
    <x v="428"/>
    <x v="1"/>
    <n v="70"/>
    <x v="0"/>
    <x v="4"/>
    <x v="1"/>
    <x v="0"/>
    <x v="1"/>
    <x v="1"/>
  </r>
  <r>
    <s v="LP002501"/>
    <x v="2"/>
    <x v="1"/>
    <x v="0"/>
    <x v="0"/>
    <x v="0"/>
    <x v="390"/>
    <x v="2"/>
    <n v="0"/>
    <s v="No Income"/>
    <x v="429"/>
    <x v="2"/>
    <n v="110"/>
    <x v="1"/>
    <x v="0"/>
    <x v="0"/>
    <x v="2"/>
    <x v="0"/>
    <x v="2"/>
  </r>
  <r>
    <s v="LP002502"/>
    <x v="1"/>
    <x v="1"/>
    <x v="2"/>
    <x v="1"/>
    <x v="2"/>
    <x v="391"/>
    <x v="1"/>
    <n v="2917"/>
    <s v="B40"/>
    <x v="430"/>
    <x v="1"/>
    <n v="98"/>
    <x v="0"/>
    <x v="0"/>
    <x v="0"/>
    <x v="2"/>
    <x v="0"/>
    <x v="2"/>
  </r>
  <r>
    <s v="LP002505"/>
    <x v="0"/>
    <x v="1"/>
    <x v="0"/>
    <x v="0"/>
    <x v="0"/>
    <x v="235"/>
    <x v="1"/>
    <n v="2451"/>
    <s v="B40"/>
    <x v="311"/>
    <x v="0"/>
    <n v="110"/>
    <x v="1"/>
    <x v="0"/>
    <x v="0"/>
    <x v="0"/>
    <x v="1"/>
    <x v="1"/>
  </r>
  <r>
    <s v="LP002515"/>
    <x v="0"/>
    <x v="1"/>
    <x v="1"/>
    <x v="0"/>
    <x v="1"/>
    <x v="392"/>
    <x v="1"/>
    <n v="2079"/>
    <s v="B40"/>
    <x v="431"/>
    <x v="0"/>
    <n v="162"/>
    <x v="1"/>
    <x v="0"/>
    <x v="0"/>
    <x v="2"/>
    <x v="0"/>
    <x v="2"/>
  </r>
  <r>
    <s v="LP002517"/>
    <x v="0"/>
    <x v="1"/>
    <x v="1"/>
    <x v="1"/>
    <x v="0"/>
    <x v="393"/>
    <x v="1"/>
    <n v="1500"/>
    <s v="B40"/>
    <x v="432"/>
    <x v="1"/>
    <n v="113"/>
    <x v="1"/>
    <x v="4"/>
    <x v="1"/>
    <x v="1"/>
    <x v="1"/>
    <x v="1"/>
  </r>
  <r>
    <s v="LP002519"/>
    <x v="0"/>
    <x v="1"/>
    <x v="3"/>
    <x v="0"/>
    <x v="0"/>
    <x v="394"/>
    <x v="1"/>
    <n v="0"/>
    <s v="No Income"/>
    <x v="433"/>
    <x v="1"/>
    <n v="100"/>
    <x v="0"/>
    <x v="0"/>
    <x v="0"/>
    <x v="2"/>
    <x v="0"/>
    <x v="2"/>
  </r>
  <r>
    <s v="LP002522"/>
    <x v="1"/>
    <x v="0"/>
    <x v="0"/>
    <x v="0"/>
    <x v="1"/>
    <x v="11"/>
    <x v="1"/>
    <n v="0"/>
    <s v="No Income"/>
    <x v="312"/>
    <x v="1"/>
    <n v="93"/>
    <x v="0"/>
    <x v="0"/>
    <x v="2"/>
    <x v="0"/>
    <x v="0"/>
    <x v="0"/>
  </r>
  <r>
    <s v="LP002524"/>
    <x v="0"/>
    <x v="0"/>
    <x v="2"/>
    <x v="0"/>
    <x v="0"/>
    <x v="395"/>
    <x v="0"/>
    <n v="4648"/>
    <s v="B40"/>
    <x v="434"/>
    <x v="0"/>
    <n v="162"/>
    <x v="1"/>
    <x v="0"/>
    <x v="0"/>
    <x v="1"/>
    <x v="0"/>
    <x v="2"/>
  </r>
  <r>
    <s v="LP002527"/>
    <x v="0"/>
    <x v="1"/>
    <x v="2"/>
    <x v="0"/>
    <x v="1"/>
    <x v="396"/>
    <x v="2"/>
    <n v="1014"/>
    <s v="B40"/>
    <x v="435"/>
    <x v="2"/>
    <n v="150"/>
    <x v="1"/>
    <x v="0"/>
    <x v="0"/>
    <x v="1"/>
    <x v="0"/>
    <x v="2"/>
  </r>
  <r>
    <s v="LP002529"/>
    <x v="0"/>
    <x v="1"/>
    <x v="2"/>
    <x v="0"/>
    <x v="0"/>
    <x v="397"/>
    <x v="0"/>
    <n v="1750"/>
    <s v="B40"/>
    <x v="436"/>
    <x v="0"/>
    <n v="230"/>
    <x v="2"/>
    <x v="6"/>
    <x v="0"/>
    <x v="2"/>
    <x v="0"/>
    <x v="2"/>
  </r>
  <r>
    <s v="LP002530"/>
    <x v="2"/>
    <x v="1"/>
    <x v="2"/>
    <x v="0"/>
    <x v="0"/>
    <x v="398"/>
    <x v="1"/>
    <n v="1872"/>
    <s v="B40"/>
    <x v="437"/>
    <x v="1"/>
    <n v="132"/>
    <x v="1"/>
    <x v="0"/>
    <x v="1"/>
    <x v="2"/>
    <x v="1"/>
    <x v="1"/>
  </r>
  <r>
    <s v="LP002531"/>
    <x v="0"/>
    <x v="1"/>
    <x v="1"/>
    <x v="0"/>
    <x v="1"/>
    <x v="399"/>
    <x v="2"/>
    <n v="2250"/>
    <s v="B40"/>
    <x v="438"/>
    <x v="2"/>
    <n v="86"/>
    <x v="0"/>
    <x v="0"/>
    <x v="0"/>
    <x v="2"/>
    <x v="0"/>
    <x v="2"/>
  </r>
  <r>
    <s v="LP002533"/>
    <x v="0"/>
    <x v="1"/>
    <x v="2"/>
    <x v="0"/>
    <x v="0"/>
    <x v="389"/>
    <x v="1"/>
    <n v="1603"/>
    <s v="B40"/>
    <x v="439"/>
    <x v="1"/>
    <m/>
    <x v="0"/>
    <x v="0"/>
    <x v="0"/>
    <x v="0"/>
    <x v="1"/>
    <x v="1"/>
  </r>
  <r>
    <s v="LP002534"/>
    <x v="1"/>
    <x v="0"/>
    <x v="0"/>
    <x v="1"/>
    <x v="0"/>
    <x v="400"/>
    <x v="1"/>
    <n v="0"/>
    <s v="No Income"/>
    <x v="440"/>
    <x v="1"/>
    <n v="154"/>
    <x v="1"/>
    <x v="0"/>
    <x v="0"/>
    <x v="1"/>
    <x v="0"/>
    <x v="2"/>
  </r>
  <r>
    <s v="LP002536"/>
    <x v="0"/>
    <x v="1"/>
    <x v="3"/>
    <x v="1"/>
    <x v="0"/>
    <x v="401"/>
    <x v="1"/>
    <n v="0"/>
    <s v="No Income"/>
    <x v="441"/>
    <x v="1"/>
    <n v="113"/>
    <x v="1"/>
    <x v="0"/>
    <x v="0"/>
    <x v="1"/>
    <x v="0"/>
    <x v="2"/>
  </r>
  <r>
    <s v="LP002537"/>
    <x v="0"/>
    <x v="1"/>
    <x v="0"/>
    <x v="0"/>
    <x v="0"/>
    <x v="385"/>
    <x v="1"/>
    <n v="3150"/>
    <s v="B40"/>
    <x v="442"/>
    <x v="0"/>
    <n v="128"/>
    <x v="1"/>
    <x v="0"/>
    <x v="0"/>
    <x v="2"/>
    <x v="0"/>
    <x v="2"/>
  </r>
  <r>
    <s v="LP002541"/>
    <x v="0"/>
    <x v="1"/>
    <x v="0"/>
    <x v="0"/>
    <x v="0"/>
    <x v="402"/>
    <x v="0"/>
    <n v="0"/>
    <s v="No Income"/>
    <x v="443"/>
    <x v="0"/>
    <n v="234"/>
    <x v="2"/>
    <x v="0"/>
    <x v="0"/>
    <x v="2"/>
    <x v="0"/>
    <x v="2"/>
  </r>
  <r>
    <s v="LP002543"/>
    <x v="0"/>
    <x v="1"/>
    <x v="2"/>
    <x v="0"/>
    <x v="0"/>
    <x v="173"/>
    <x v="0"/>
    <n v="0"/>
    <s v="No Income"/>
    <x v="223"/>
    <x v="0"/>
    <n v="246"/>
    <x v="2"/>
    <x v="0"/>
    <x v="0"/>
    <x v="2"/>
    <x v="0"/>
    <x v="2"/>
  </r>
  <r>
    <s v="LP002544"/>
    <x v="0"/>
    <x v="1"/>
    <x v="1"/>
    <x v="1"/>
    <x v="0"/>
    <x v="376"/>
    <x v="1"/>
    <n v="2436"/>
    <s v="B40"/>
    <x v="444"/>
    <x v="1"/>
    <n v="131"/>
    <x v="1"/>
    <x v="0"/>
    <x v="0"/>
    <x v="1"/>
    <x v="0"/>
    <x v="2"/>
  </r>
  <r>
    <s v="LP002545"/>
    <x v="0"/>
    <x v="0"/>
    <x v="2"/>
    <x v="0"/>
    <x v="0"/>
    <x v="403"/>
    <x v="1"/>
    <n v="0"/>
    <s v="No Income"/>
    <x v="445"/>
    <x v="1"/>
    <n v="80"/>
    <x v="0"/>
    <x v="0"/>
    <x v="1"/>
    <x v="1"/>
    <x v="1"/>
    <x v="1"/>
  </r>
  <r>
    <s v="LP002547"/>
    <x v="0"/>
    <x v="1"/>
    <x v="1"/>
    <x v="0"/>
    <x v="0"/>
    <x v="404"/>
    <x v="2"/>
    <n v="0"/>
    <s v="No Income"/>
    <x v="446"/>
    <x v="2"/>
    <n v="500"/>
    <x v="2"/>
    <x v="0"/>
    <x v="0"/>
    <x v="0"/>
    <x v="1"/>
    <x v="1"/>
  </r>
  <r>
    <s v="LP002555"/>
    <x v="0"/>
    <x v="1"/>
    <x v="2"/>
    <x v="0"/>
    <x v="1"/>
    <x v="1"/>
    <x v="1"/>
    <n v="2083"/>
    <s v="B40"/>
    <x v="209"/>
    <x v="0"/>
    <n v="160"/>
    <x v="1"/>
    <x v="0"/>
    <x v="0"/>
    <x v="2"/>
    <x v="0"/>
    <x v="2"/>
  </r>
  <r>
    <s v="LP002556"/>
    <x v="0"/>
    <x v="0"/>
    <x v="0"/>
    <x v="0"/>
    <x v="0"/>
    <x v="405"/>
    <x v="1"/>
    <n v="0"/>
    <s v="No Income"/>
    <x v="447"/>
    <x v="1"/>
    <n v="75"/>
    <x v="0"/>
    <x v="0"/>
    <x v="0"/>
    <x v="0"/>
    <x v="1"/>
    <x v="1"/>
  </r>
  <r>
    <s v="LP002560"/>
    <x v="0"/>
    <x v="0"/>
    <x v="0"/>
    <x v="1"/>
    <x v="0"/>
    <x v="406"/>
    <x v="1"/>
    <n v="2785"/>
    <s v="B40"/>
    <x v="448"/>
    <x v="0"/>
    <n v="96"/>
    <x v="0"/>
    <x v="0"/>
    <x v="2"/>
    <x v="2"/>
    <x v="0"/>
    <x v="2"/>
  </r>
  <r>
    <s v="LP002562"/>
    <x v="0"/>
    <x v="1"/>
    <x v="1"/>
    <x v="1"/>
    <x v="0"/>
    <x v="407"/>
    <x v="0"/>
    <n v="1131"/>
    <s v="B40"/>
    <x v="449"/>
    <x v="0"/>
    <n v="186"/>
    <x v="1"/>
    <x v="0"/>
    <x v="2"/>
    <x v="0"/>
    <x v="0"/>
    <x v="0"/>
  </r>
  <r>
    <s v="LP002571"/>
    <x v="0"/>
    <x v="0"/>
    <x v="0"/>
    <x v="1"/>
    <x v="0"/>
    <x v="408"/>
    <x v="1"/>
    <n v="0"/>
    <s v="No Income"/>
    <x v="450"/>
    <x v="1"/>
    <n v="110"/>
    <x v="1"/>
    <x v="0"/>
    <x v="0"/>
    <x v="1"/>
    <x v="0"/>
    <x v="2"/>
  </r>
  <r>
    <s v="LP002582"/>
    <x v="1"/>
    <x v="0"/>
    <x v="0"/>
    <x v="1"/>
    <x v="1"/>
    <x v="409"/>
    <x v="2"/>
    <n v="0"/>
    <s v="No Income"/>
    <x v="451"/>
    <x v="2"/>
    <n v="225"/>
    <x v="2"/>
    <x v="0"/>
    <x v="0"/>
    <x v="2"/>
    <x v="0"/>
    <x v="2"/>
  </r>
  <r>
    <s v="LP002585"/>
    <x v="0"/>
    <x v="1"/>
    <x v="0"/>
    <x v="0"/>
    <x v="0"/>
    <x v="410"/>
    <x v="1"/>
    <n v="2157"/>
    <s v="B40"/>
    <x v="452"/>
    <x v="0"/>
    <n v="119"/>
    <x v="1"/>
    <x v="0"/>
    <x v="1"/>
    <x v="1"/>
    <x v="1"/>
    <x v="1"/>
  </r>
  <r>
    <s v="LP002586"/>
    <x v="1"/>
    <x v="1"/>
    <x v="1"/>
    <x v="0"/>
    <x v="0"/>
    <x v="411"/>
    <x v="1"/>
    <n v="913"/>
    <s v="B40"/>
    <x v="453"/>
    <x v="1"/>
    <n v="105"/>
    <x v="1"/>
    <x v="9"/>
    <x v="0"/>
    <x v="2"/>
    <x v="0"/>
    <x v="0"/>
  </r>
  <r>
    <s v="LP002587"/>
    <x v="0"/>
    <x v="1"/>
    <x v="0"/>
    <x v="1"/>
    <x v="0"/>
    <x v="19"/>
    <x v="1"/>
    <n v="1700"/>
    <s v="B40"/>
    <x v="69"/>
    <x v="1"/>
    <n v="107"/>
    <x v="1"/>
    <x v="0"/>
    <x v="0"/>
    <x v="1"/>
    <x v="0"/>
    <x v="2"/>
  </r>
  <r>
    <s v="LP002588"/>
    <x v="0"/>
    <x v="1"/>
    <x v="0"/>
    <x v="0"/>
    <x v="0"/>
    <x v="412"/>
    <x v="1"/>
    <n v="2857"/>
    <s v="B40"/>
    <x v="454"/>
    <x v="0"/>
    <n v="111"/>
    <x v="1"/>
    <x v="10"/>
    <x v="2"/>
    <x v="0"/>
    <x v="0"/>
    <x v="2"/>
  </r>
  <r>
    <s v="LP002600"/>
    <x v="0"/>
    <x v="1"/>
    <x v="1"/>
    <x v="0"/>
    <x v="1"/>
    <x v="413"/>
    <x v="1"/>
    <n v="0"/>
    <s v="No Income"/>
    <x v="455"/>
    <x v="1"/>
    <n v="95"/>
    <x v="0"/>
    <x v="0"/>
    <x v="0"/>
    <x v="2"/>
    <x v="0"/>
    <x v="2"/>
  </r>
  <r>
    <s v="LP002602"/>
    <x v="0"/>
    <x v="0"/>
    <x v="0"/>
    <x v="0"/>
    <x v="0"/>
    <x v="414"/>
    <x v="0"/>
    <n v="4416"/>
    <s v="B40"/>
    <x v="456"/>
    <x v="0"/>
    <n v="209"/>
    <x v="2"/>
    <x v="0"/>
    <x v="1"/>
    <x v="1"/>
    <x v="1"/>
    <x v="1"/>
  </r>
  <r>
    <s v="LP002603"/>
    <x v="1"/>
    <x v="0"/>
    <x v="0"/>
    <x v="0"/>
    <x v="0"/>
    <x v="415"/>
    <x v="1"/>
    <n v="3683"/>
    <s v="B40"/>
    <x v="457"/>
    <x v="1"/>
    <n v="113"/>
    <x v="1"/>
    <x v="7"/>
    <x v="0"/>
    <x v="1"/>
    <x v="0"/>
    <x v="2"/>
  </r>
  <r>
    <s v="LP002606"/>
    <x v="1"/>
    <x v="0"/>
    <x v="0"/>
    <x v="0"/>
    <x v="0"/>
    <x v="416"/>
    <x v="1"/>
    <n v="0"/>
    <s v="No Income"/>
    <x v="458"/>
    <x v="1"/>
    <n v="100"/>
    <x v="0"/>
    <x v="0"/>
    <x v="0"/>
    <x v="2"/>
    <x v="0"/>
    <x v="2"/>
  </r>
  <r>
    <s v="LP002615"/>
    <x v="0"/>
    <x v="1"/>
    <x v="2"/>
    <x v="0"/>
    <x v="0"/>
    <x v="417"/>
    <x v="0"/>
    <n v="5624"/>
    <s v="M40"/>
    <x v="459"/>
    <x v="0"/>
    <n v="208"/>
    <x v="2"/>
    <x v="0"/>
    <x v="0"/>
    <x v="2"/>
    <x v="0"/>
    <x v="2"/>
  </r>
  <r>
    <s v="LP002618"/>
    <x v="0"/>
    <x v="1"/>
    <x v="1"/>
    <x v="1"/>
    <x v="0"/>
    <x v="418"/>
    <x v="1"/>
    <n v="5302"/>
    <s v="M40"/>
    <x v="460"/>
    <x v="0"/>
    <n v="138"/>
    <x v="1"/>
    <x v="0"/>
    <x v="2"/>
    <x v="1"/>
    <x v="1"/>
    <x v="1"/>
  </r>
  <r>
    <s v="LP002619"/>
    <x v="0"/>
    <x v="1"/>
    <x v="0"/>
    <x v="1"/>
    <x v="0"/>
    <x v="419"/>
    <x v="1"/>
    <n v="1483"/>
    <s v="B40"/>
    <x v="461"/>
    <x v="0"/>
    <n v="124"/>
    <x v="1"/>
    <x v="6"/>
    <x v="0"/>
    <x v="2"/>
    <x v="0"/>
    <x v="2"/>
  </r>
  <r>
    <s v="LP002622"/>
    <x v="0"/>
    <x v="1"/>
    <x v="2"/>
    <x v="0"/>
    <x v="0"/>
    <x v="17"/>
    <x v="1"/>
    <n v="4416"/>
    <s v="B40"/>
    <x v="462"/>
    <x v="0"/>
    <n v="243"/>
    <x v="2"/>
    <x v="0"/>
    <x v="0"/>
    <x v="1"/>
    <x v="0"/>
    <x v="2"/>
  </r>
  <r>
    <s v="LP002624"/>
    <x v="0"/>
    <x v="1"/>
    <x v="0"/>
    <x v="0"/>
    <x v="0"/>
    <x v="420"/>
    <x v="2"/>
    <n v="6667"/>
    <s v="M40"/>
    <x v="463"/>
    <x v="2"/>
    <n v="480"/>
    <x v="2"/>
    <x v="0"/>
    <x v="2"/>
    <x v="0"/>
    <x v="0"/>
    <x v="2"/>
  </r>
  <r>
    <s v="LP002625"/>
    <x v="2"/>
    <x v="0"/>
    <x v="0"/>
    <x v="0"/>
    <x v="0"/>
    <x v="421"/>
    <x v="1"/>
    <n v="0"/>
    <s v="No Income"/>
    <x v="464"/>
    <x v="1"/>
    <n v="96"/>
    <x v="0"/>
    <x v="0"/>
    <x v="0"/>
    <x v="0"/>
    <x v="1"/>
    <x v="1"/>
  </r>
  <r>
    <s v="LP002626"/>
    <x v="0"/>
    <x v="1"/>
    <x v="0"/>
    <x v="0"/>
    <x v="1"/>
    <x v="183"/>
    <x v="1"/>
    <n v="3013"/>
    <s v="B40"/>
    <x v="465"/>
    <x v="0"/>
    <n v="188"/>
    <x v="1"/>
    <x v="0"/>
    <x v="0"/>
    <x v="0"/>
    <x v="0"/>
    <x v="0"/>
  </r>
  <r>
    <s v="LP002634"/>
    <x v="1"/>
    <x v="0"/>
    <x v="1"/>
    <x v="0"/>
    <x v="0"/>
    <x v="422"/>
    <x v="2"/>
    <n v="0"/>
    <s v="No Income"/>
    <x v="466"/>
    <x v="2"/>
    <n v="40"/>
    <x v="0"/>
    <x v="0"/>
    <x v="0"/>
    <x v="0"/>
    <x v="0"/>
    <x v="2"/>
  </r>
  <r>
    <s v="LP002637"/>
    <x v="0"/>
    <x v="0"/>
    <x v="0"/>
    <x v="1"/>
    <x v="0"/>
    <x v="423"/>
    <x v="1"/>
    <n v="1287"/>
    <s v="B40"/>
    <x v="181"/>
    <x v="0"/>
    <n v="100"/>
    <x v="0"/>
    <x v="0"/>
    <x v="0"/>
    <x v="1"/>
    <x v="1"/>
    <x v="1"/>
  </r>
  <r>
    <s v="LP002640"/>
    <x v="0"/>
    <x v="1"/>
    <x v="1"/>
    <x v="0"/>
    <x v="0"/>
    <x v="424"/>
    <x v="0"/>
    <n v="2004"/>
    <s v="B40"/>
    <x v="467"/>
    <x v="0"/>
    <n v="250"/>
    <x v="2"/>
    <x v="0"/>
    <x v="0"/>
    <x v="2"/>
    <x v="0"/>
    <x v="2"/>
  </r>
  <r>
    <s v="LP002643"/>
    <x v="0"/>
    <x v="1"/>
    <x v="2"/>
    <x v="0"/>
    <x v="0"/>
    <x v="425"/>
    <x v="1"/>
    <n v="2035"/>
    <s v="B40"/>
    <x v="468"/>
    <x v="0"/>
    <n v="148"/>
    <x v="1"/>
    <x v="0"/>
    <x v="0"/>
    <x v="0"/>
    <x v="0"/>
    <x v="2"/>
  </r>
  <r>
    <s v="LP002648"/>
    <x v="0"/>
    <x v="1"/>
    <x v="0"/>
    <x v="0"/>
    <x v="0"/>
    <x v="426"/>
    <x v="1"/>
    <n v="6666"/>
    <s v="M40"/>
    <x v="469"/>
    <x v="0"/>
    <n v="70"/>
    <x v="0"/>
    <x v="4"/>
    <x v="0"/>
    <x v="2"/>
    <x v="1"/>
    <x v="1"/>
  </r>
  <r>
    <s v="LP002652"/>
    <x v="0"/>
    <x v="0"/>
    <x v="0"/>
    <x v="0"/>
    <x v="0"/>
    <x v="427"/>
    <x v="0"/>
    <n v="3666"/>
    <s v="B40"/>
    <x v="470"/>
    <x v="0"/>
    <n v="311"/>
    <x v="2"/>
    <x v="0"/>
    <x v="0"/>
    <x v="1"/>
    <x v="1"/>
    <x v="1"/>
  </r>
  <r>
    <s v="LP002659"/>
    <x v="0"/>
    <x v="1"/>
    <x v="3"/>
    <x v="0"/>
    <x v="0"/>
    <x v="371"/>
    <x v="1"/>
    <n v="3428"/>
    <s v="B40"/>
    <x v="471"/>
    <x v="0"/>
    <n v="150"/>
    <x v="1"/>
    <x v="0"/>
    <x v="0"/>
    <x v="1"/>
    <x v="0"/>
    <x v="2"/>
  </r>
  <r>
    <s v="LP002670"/>
    <x v="1"/>
    <x v="1"/>
    <x v="2"/>
    <x v="0"/>
    <x v="0"/>
    <x v="428"/>
    <x v="1"/>
    <n v="1632"/>
    <s v="B40"/>
    <x v="472"/>
    <x v="1"/>
    <n v="113"/>
    <x v="1"/>
    <x v="7"/>
    <x v="0"/>
    <x v="2"/>
    <x v="0"/>
    <x v="2"/>
  </r>
  <r>
    <s v="LP002682"/>
    <x v="0"/>
    <x v="1"/>
    <x v="4"/>
    <x v="1"/>
    <x v="0"/>
    <x v="429"/>
    <x v="1"/>
    <n v="1800"/>
    <s v="B40"/>
    <x v="473"/>
    <x v="0"/>
    <n v="123"/>
    <x v="1"/>
    <x v="0"/>
    <x v="1"/>
    <x v="2"/>
    <x v="1"/>
    <x v="1"/>
  </r>
  <r>
    <s v="LP002683"/>
    <x v="0"/>
    <x v="0"/>
    <x v="0"/>
    <x v="0"/>
    <x v="0"/>
    <x v="430"/>
    <x v="1"/>
    <n v="1915"/>
    <s v="B40"/>
    <x v="474"/>
    <x v="0"/>
    <n v="185"/>
    <x v="1"/>
    <x v="0"/>
    <x v="0"/>
    <x v="2"/>
    <x v="1"/>
    <x v="1"/>
  </r>
  <r>
    <s v="LP002684"/>
    <x v="1"/>
    <x v="0"/>
    <x v="0"/>
    <x v="1"/>
    <x v="0"/>
    <x v="431"/>
    <x v="1"/>
    <n v="0"/>
    <s v="No Income"/>
    <x v="475"/>
    <x v="1"/>
    <n v="95"/>
    <x v="0"/>
    <x v="0"/>
    <x v="0"/>
    <x v="1"/>
    <x v="1"/>
    <x v="1"/>
  </r>
  <r>
    <s v="LP002689"/>
    <x v="0"/>
    <x v="1"/>
    <x v="2"/>
    <x v="1"/>
    <x v="0"/>
    <x v="432"/>
    <x v="1"/>
    <n v="1742"/>
    <s v="B40"/>
    <x v="476"/>
    <x v="1"/>
    <n v="45"/>
    <x v="0"/>
    <x v="0"/>
    <x v="0"/>
    <x v="2"/>
    <x v="0"/>
    <x v="2"/>
  </r>
  <r>
    <s v="LP002690"/>
    <x v="0"/>
    <x v="0"/>
    <x v="0"/>
    <x v="0"/>
    <x v="0"/>
    <x v="11"/>
    <x v="1"/>
    <n v="0"/>
    <s v="No Income"/>
    <x v="312"/>
    <x v="1"/>
    <n v="55"/>
    <x v="0"/>
    <x v="0"/>
    <x v="0"/>
    <x v="2"/>
    <x v="0"/>
    <x v="2"/>
  </r>
  <r>
    <s v="LP002692"/>
    <x v="0"/>
    <x v="1"/>
    <x v="3"/>
    <x v="0"/>
    <x v="1"/>
    <x v="433"/>
    <x v="0"/>
    <n v="1424"/>
    <s v="B40"/>
    <x v="477"/>
    <x v="0"/>
    <n v="100"/>
    <x v="0"/>
    <x v="0"/>
    <x v="0"/>
    <x v="1"/>
    <x v="0"/>
    <x v="2"/>
  </r>
  <r>
    <s v="LP002693"/>
    <x v="0"/>
    <x v="1"/>
    <x v="2"/>
    <x v="0"/>
    <x v="1"/>
    <x v="434"/>
    <x v="0"/>
    <n v="7166"/>
    <s v="M40"/>
    <x v="478"/>
    <x v="2"/>
    <n v="480"/>
    <x v="2"/>
    <x v="0"/>
    <x v="0"/>
    <x v="1"/>
    <x v="0"/>
    <x v="2"/>
  </r>
  <r>
    <s v="LP002697"/>
    <x v="0"/>
    <x v="0"/>
    <x v="0"/>
    <x v="0"/>
    <x v="0"/>
    <x v="435"/>
    <x v="1"/>
    <n v="2087"/>
    <s v="B40"/>
    <x v="479"/>
    <x v="0"/>
    <m/>
    <x v="0"/>
    <x v="0"/>
    <x v="0"/>
    <x v="2"/>
    <x v="1"/>
    <x v="1"/>
  </r>
  <r>
    <s v="LP002699"/>
    <x v="0"/>
    <x v="1"/>
    <x v="2"/>
    <x v="0"/>
    <x v="1"/>
    <x v="436"/>
    <x v="2"/>
    <n v="0"/>
    <s v="No Income"/>
    <x v="480"/>
    <x v="2"/>
    <n v="400"/>
    <x v="2"/>
    <x v="0"/>
    <x v="0"/>
    <x v="1"/>
    <x v="0"/>
    <x v="2"/>
  </r>
  <r>
    <s v="LP002705"/>
    <x v="0"/>
    <x v="1"/>
    <x v="0"/>
    <x v="0"/>
    <x v="0"/>
    <x v="437"/>
    <x v="1"/>
    <n v="0"/>
    <s v="No Income"/>
    <x v="481"/>
    <x v="1"/>
    <n v="110"/>
    <x v="1"/>
    <x v="0"/>
    <x v="0"/>
    <x v="2"/>
    <x v="0"/>
    <x v="2"/>
  </r>
  <r>
    <s v="LP002706"/>
    <x v="0"/>
    <x v="1"/>
    <x v="1"/>
    <x v="1"/>
    <x v="0"/>
    <x v="438"/>
    <x v="0"/>
    <n v="1430"/>
    <s v="B40"/>
    <x v="482"/>
    <x v="0"/>
    <n v="161"/>
    <x v="1"/>
    <x v="0"/>
    <x v="1"/>
    <x v="2"/>
    <x v="0"/>
    <x v="0"/>
  </r>
  <r>
    <s v="LP002714"/>
    <x v="0"/>
    <x v="0"/>
    <x v="1"/>
    <x v="1"/>
    <x v="0"/>
    <x v="439"/>
    <x v="1"/>
    <n v="1302"/>
    <s v="B40"/>
    <x v="483"/>
    <x v="1"/>
    <n v="94"/>
    <x v="0"/>
    <x v="0"/>
    <x v="0"/>
    <x v="2"/>
    <x v="0"/>
    <x v="2"/>
  </r>
  <r>
    <s v="LP002716"/>
    <x v="0"/>
    <x v="0"/>
    <x v="0"/>
    <x v="1"/>
    <x v="0"/>
    <x v="440"/>
    <x v="0"/>
    <n v="0"/>
    <s v="No Income"/>
    <x v="484"/>
    <x v="0"/>
    <n v="130"/>
    <x v="1"/>
    <x v="0"/>
    <x v="0"/>
    <x v="2"/>
    <x v="0"/>
    <x v="2"/>
  </r>
  <r>
    <s v="LP002717"/>
    <x v="0"/>
    <x v="1"/>
    <x v="0"/>
    <x v="0"/>
    <x v="0"/>
    <x v="349"/>
    <x v="1"/>
    <n v="5500"/>
    <s v="M40"/>
    <x v="485"/>
    <x v="0"/>
    <n v="216"/>
    <x v="2"/>
    <x v="0"/>
    <x v="2"/>
    <x v="1"/>
    <x v="0"/>
    <x v="2"/>
  </r>
  <r>
    <s v="LP002720"/>
    <x v="0"/>
    <x v="1"/>
    <x v="3"/>
    <x v="0"/>
    <x v="0"/>
    <x v="441"/>
    <x v="1"/>
    <n v="0"/>
    <s v="No Income"/>
    <x v="486"/>
    <x v="1"/>
    <n v="100"/>
    <x v="0"/>
    <x v="0"/>
    <x v="0"/>
    <x v="0"/>
    <x v="0"/>
    <x v="2"/>
  </r>
  <r>
    <s v="LP002723"/>
    <x v="0"/>
    <x v="0"/>
    <x v="2"/>
    <x v="0"/>
    <x v="0"/>
    <x v="442"/>
    <x v="1"/>
    <n v="0"/>
    <s v="No Income"/>
    <x v="487"/>
    <x v="1"/>
    <n v="110"/>
    <x v="1"/>
    <x v="0"/>
    <x v="1"/>
    <x v="1"/>
    <x v="1"/>
    <x v="1"/>
  </r>
  <r>
    <s v="LP002729"/>
    <x v="0"/>
    <x v="0"/>
    <x v="1"/>
    <x v="0"/>
    <x v="0"/>
    <x v="443"/>
    <x v="2"/>
    <n v="0"/>
    <s v="No Income"/>
    <x v="488"/>
    <x v="2"/>
    <n v="196"/>
    <x v="1"/>
    <x v="0"/>
    <x v="2"/>
    <x v="2"/>
    <x v="1"/>
    <x v="1"/>
  </r>
  <r>
    <s v="LP002731"/>
    <x v="1"/>
    <x v="0"/>
    <x v="0"/>
    <x v="1"/>
    <x v="1"/>
    <x v="444"/>
    <x v="2"/>
    <n v="0"/>
    <s v="No Income"/>
    <x v="489"/>
    <x v="2"/>
    <n v="125"/>
    <x v="1"/>
    <x v="0"/>
    <x v="0"/>
    <x v="0"/>
    <x v="0"/>
    <x v="0"/>
  </r>
  <r>
    <s v="LP002732"/>
    <x v="0"/>
    <x v="0"/>
    <x v="0"/>
    <x v="1"/>
    <x v="2"/>
    <x v="445"/>
    <x v="1"/>
    <n v="2042"/>
    <s v="B40"/>
    <x v="263"/>
    <x v="1"/>
    <n v="126"/>
    <x v="1"/>
    <x v="0"/>
    <x v="0"/>
    <x v="1"/>
    <x v="0"/>
    <x v="2"/>
  </r>
  <r>
    <s v="LP002734"/>
    <x v="0"/>
    <x v="1"/>
    <x v="0"/>
    <x v="0"/>
    <x v="0"/>
    <x v="446"/>
    <x v="0"/>
    <n v="3906"/>
    <s v="B40"/>
    <x v="490"/>
    <x v="0"/>
    <n v="324"/>
    <x v="2"/>
    <x v="0"/>
    <x v="0"/>
    <x v="0"/>
    <x v="0"/>
    <x v="2"/>
  </r>
  <r>
    <s v="LP002738"/>
    <x v="0"/>
    <x v="0"/>
    <x v="2"/>
    <x v="0"/>
    <x v="0"/>
    <x v="447"/>
    <x v="1"/>
    <n v="0"/>
    <s v="No Income"/>
    <x v="491"/>
    <x v="1"/>
    <n v="107"/>
    <x v="1"/>
    <x v="0"/>
    <x v="0"/>
    <x v="2"/>
    <x v="0"/>
    <x v="2"/>
  </r>
  <r>
    <s v="LP002739"/>
    <x v="0"/>
    <x v="1"/>
    <x v="0"/>
    <x v="1"/>
    <x v="0"/>
    <x v="267"/>
    <x v="1"/>
    <n v="536"/>
    <s v="B40"/>
    <x v="492"/>
    <x v="1"/>
    <n v="66"/>
    <x v="0"/>
    <x v="0"/>
    <x v="0"/>
    <x v="1"/>
    <x v="1"/>
    <x v="1"/>
  </r>
  <r>
    <s v="LP002740"/>
    <x v="0"/>
    <x v="1"/>
    <x v="3"/>
    <x v="0"/>
    <x v="0"/>
    <x v="448"/>
    <x v="0"/>
    <n v="0"/>
    <s v="No Income"/>
    <x v="493"/>
    <x v="0"/>
    <n v="157"/>
    <x v="1"/>
    <x v="4"/>
    <x v="0"/>
    <x v="1"/>
    <x v="0"/>
    <x v="2"/>
  </r>
  <r>
    <s v="LP002741"/>
    <x v="1"/>
    <x v="1"/>
    <x v="1"/>
    <x v="0"/>
    <x v="0"/>
    <x v="449"/>
    <x v="1"/>
    <n v="2845"/>
    <s v="B40"/>
    <x v="494"/>
    <x v="0"/>
    <n v="140"/>
    <x v="1"/>
    <x v="4"/>
    <x v="0"/>
    <x v="2"/>
    <x v="0"/>
    <x v="2"/>
  </r>
  <r>
    <s v="LP002743"/>
    <x v="1"/>
    <x v="0"/>
    <x v="0"/>
    <x v="0"/>
    <x v="0"/>
    <x v="450"/>
    <x v="1"/>
    <n v="0"/>
    <s v="No Income"/>
    <x v="495"/>
    <x v="1"/>
    <n v="99"/>
    <x v="0"/>
    <x v="0"/>
    <x v="1"/>
    <x v="2"/>
    <x v="1"/>
    <x v="1"/>
  </r>
  <r>
    <s v="LP002753"/>
    <x v="1"/>
    <x v="0"/>
    <x v="1"/>
    <x v="0"/>
    <x v="2"/>
    <x v="451"/>
    <x v="1"/>
    <n v="0"/>
    <s v="No Income"/>
    <x v="496"/>
    <x v="1"/>
    <n v="95"/>
    <x v="0"/>
    <x v="0"/>
    <x v="0"/>
    <x v="2"/>
    <x v="0"/>
    <x v="2"/>
  </r>
  <r>
    <s v="LP002755"/>
    <x v="0"/>
    <x v="1"/>
    <x v="1"/>
    <x v="1"/>
    <x v="0"/>
    <x v="452"/>
    <x v="1"/>
    <n v="2524"/>
    <s v="B40"/>
    <x v="497"/>
    <x v="1"/>
    <n v="128"/>
    <x v="1"/>
    <x v="0"/>
    <x v="0"/>
    <x v="0"/>
    <x v="0"/>
    <x v="0"/>
  </r>
  <r>
    <s v="LP002757"/>
    <x v="1"/>
    <x v="1"/>
    <x v="0"/>
    <x v="1"/>
    <x v="0"/>
    <x v="453"/>
    <x v="1"/>
    <n v="663"/>
    <s v="B40"/>
    <x v="498"/>
    <x v="1"/>
    <n v="102"/>
    <x v="1"/>
    <x v="0"/>
    <x v="2"/>
    <x v="2"/>
    <x v="0"/>
    <x v="0"/>
  </r>
  <r>
    <s v="LP002767"/>
    <x v="0"/>
    <x v="1"/>
    <x v="0"/>
    <x v="0"/>
    <x v="0"/>
    <x v="454"/>
    <x v="1"/>
    <n v="1950"/>
    <s v="B40"/>
    <x v="499"/>
    <x v="1"/>
    <n v="155"/>
    <x v="1"/>
    <x v="0"/>
    <x v="0"/>
    <x v="1"/>
    <x v="0"/>
    <x v="2"/>
  </r>
  <r>
    <s v="LP002768"/>
    <x v="0"/>
    <x v="0"/>
    <x v="0"/>
    <x v="1"/>
    <x v="0"/>
    <x v="455"/>
    <x v="1"/>
    <n v="0"/>
    <s v="No Income"/>
    <x v="500"/>
    <x v="1"/>
    <n v="80"/>
    <x v="0"/>
    <x v="8"/>
    <x v="0"/>
    <x v="2"/>
    <x v="1"/>
    <x v="1"/>
  </r>
  <r>
    <s v="LP002772"/>
    <x v="0"/>
    <x v="0"/>
    <x v="0"/>
    <x v="0"/>
    <x v="0"/>
    <x v="456"/>
    <x v="1"/>
    <n v="1783"/>
    <s v="B40"/>
    <x v="501"/>
    <x v="1"/>
    <n v="145"/>
    <x v="1"/>
    <x v="0"/>
    <x v="0"/>
    <x v="1"/>
    <x v="0"/>
    <x v="0"/>
  </r>
  <r>
    <s v="LP002776"/>
    <x v="1"/>
    <x v="0"/>
    <x v="0"/>
    <x v="0"/>
    <x v="0"/>
    <x v="192"/>
    <x v="0"/>
    <n v="0"/>
    <s v="No Income"/>
    <x v="208"/>
    <x v="0"/>
    <n v="103"/>
    <x v="1"/>
    <x v="0"/>
    <x v="1"/>
    <x v="2"/>
    <x v="1"/>
    <x v="1"/>
  </r>
  <r>
    <s v="LP002777"/>
    <x v="0"/>
    <x v="1"/>
    <x v="0"/>
    <x v="0"/>
    <x v="0"/>
    <x v="457"/>
    <x v="1"/>
    <n v="2016"/>
    <s v="B40"/>
    <x v="502"/>
    <x v="1"/>
    <n v="110"/>
    <x v="1"/>
    <x v="0"/>
    <x v="0"/>
    <x v="1"/>
    <x v="0"/>
    <x v="2"/>
  </r>
  <r>
    <s v="LP002778"/>
    <x v="0"/>
    <x v="1"/>
    <x v="2"/>
    <x v="0"/>
    <x v="1"/>
    <x v="458"/>
    <x v="0"/>
    <n v="0"/>
    <s v="No Income"/>
    <x v="503"/>
    <x v="0"/>
    <m/>
    <x v="0"/>
    <x v="0"/>
    <x v="1"/>
    <x v="1"/>
    <x v="1"/>
    <x v="1"/>
  </r>
  <r>
    <s v="LP002784"/>
    <x v="0"/>
    <x v="1"/>
    <x v="1"/>
    <x v="1"/>
    <x v="0"/>
    <x v="459"/>
    <x v="1"/>
    <n v="2375"/>
    <s v="B40"/>
    <x v="504"/>
    <x v="0"/>
    <m/>
    <x v="0"/>
    <x v="0"/>
    <x v="0"/>
    <x v="1"/>
    <x v="0"/>
    <x v="0"/>
  </r>
  <r>
    <s v="LP002785"/>
    <x v="0"/>
    <x v="1"/>
    <x v="1"/>
    <x v="0"/>
    <x v="0"/>
    <x v="70"/>
    <x v="1"/>
    <n v="3250"/>
    <s v="B40"/>
    <x v="505"/>
    <x v="0"/>
    <n v="158"/>
    <x v="1"/>
    <x v="0"/>
    <x v="0"/>
    <x v="0"/>
    <x v="0"/>
    <x v="0"/>
  </r>
  <r>
    <s v="LP002788"/>
    <x v="0"/>
    <x v="1"/>
    <x v="0"/>
    <x v="1"/>
    <x v="0"/>
    <x v="460"/>
    <x v="1"/>
    <n v="2333"/>
    <s v="B40"/>
    <x v="506"/>
    <x v="1"/>
    <n v="181"/>
    <x v="1"/>
    <x v="0"/>
    <x v="1"/>
    <x v="0"/>
    <x v="1"/>
    <x v="1"/>
  </r>
  <r>
    <s v="LP002789"/>
    <x v="0"/>
    <x v="1"/>
    <x v="0"/>
    <x v="0"/>
    <x v="0"/>
    <x v="461"/>
    <x v="1"/>
    <n v="4266"/>
    <s v="B40"/>
    <x v="507"/>
    <x v="0"/>
    <n v="132"/>
    <x v="1"/>
    <x v="4"/>
    <x v="1"/>
    <x v="1"/>
    <x v="1"/>
    <x v="1"/>
  </r>
  <r>
    <s v="LP002792"/>
    <x v="0"/>
    <x v="1"/>
    <x v="1"/>
    <x v="0"/>
    <x v="0"/>
    <x v="462"/>
    <x v="0"/>
    <n v="1032"/>
    <s v="B40"/>
    <x v="289"/>
    <x v="0"/>
    <n v="26"/>
    <x v="0"/>
    <x v="0"/>
    <x v="0"/>
    <x v="2"/>
    <x v="0"/>
    <x v="2"/>
  </r>
  <r>
    <s v="LP002794"/>
    <x v="1"/>
    <x v="0"/>
    <x v="0"/>
    <x v="0"/>
    <x v="0"/>
    <x v="463"/>
    <x v="1"/>
    <n v="1625"/>
    <s v="B40"/>
    <x v="508"/>
    <x v="1"/>
    <n v="84"/>
    <x v="0"/>
    <x v="0"/>
    <x v="2"/>
    <x v="0"/>
    <x v="0"/>
    <x v="0"/>
  </r>
  <r>
    <s v="LP002795"/>
    <x v="0"/>
    <x v="1"/>
    <x v="3"/>
    <x v="0"/>
    <x v="1"/>
    <x v="464"/>
    <x v="0"/>
    <n v="0"/>
    <s v="No Income"/>
    <x v="509"/>
    <x v="0"/>
    <n v="260"/>
    <x v="2"/>
    <x v="0"/>
    <x v="0"/>
    <x v="2"/>
    <x v="0"/>
    <x v="2"/>
  </r>
  <r>
    <s v="LP002798"/>
    <x v="0"/>
    <x v="1"/>
    <x v="0"/>
    <x v="0"/>
    <x v="0"/>
    <x v="465"/>
    <x v="1"/>
    <n v="2669"/>
    <s v="B40"/>
    <x v="510"/>
    <x v="0"/>
    <n v="162"/>
    <x v="1"/>
    <x v="0"/>
    <x v="0"/>
    <x v="2"/>
    <x v="0"/>
    <x v="2"/>
  </r>
  <r>
    <s v="LP002804"/>
    <x v="1"/>
    <x v="1"/>
    <x v="0"/>
    <x v="0"/>
    <x v="0"/>
    <x v="466"/>
    <x v="1"/>
    <n v="2306"/>
    <s v="B40"/>
    <x v="511"/>
    <x v="0"/>
    <n v="182"/>
    <x v="1"/>
    <x v="0"/>
    <x v="0"/>
    <x v="2"/>
    <x v="0"/>
    <x v="2"/>
  </r>
  <r>
    <s v="LP002807"/>
    <x v="0"/>
    <x v="1"/>
    <x v="2"/>
    <x v="1"/>
    <x v="0"/>
    <x v="467"/>
    <x v="1"/>
    <n v="242"/>
    <s v="B40"/>
    <x v="194"/>
    <x v="1"/>
    <n v="108"/>
    <x v="1"/>
    <x v="0"/>
    <x v="0"/>
    <x v="2"/>
    <x v="0"/>
    <x v="0"/>
  </r>
  <r>
    <s v="LP002813"/>
    <x v="1"/>
    <x v="1"/>
    <x v="1"/>
    <x v="0"/>
    <x v="1"/>
    <x v="468"/>
    <x v="2"/>
    <n v="0"/>
    <s v="No Income"/>
    <x v="512"/>
    <x v="2"/>
    <n v="600"/>
    <x v="2"/>
    <x v="0"/>
    <x v="0"/>
    <x v="2"/>
    <x v="0"/>
    <x v="2"/>
  </r>
  <r>
    <s v="LP002820"/>
    <x v="0"/>
    <x v="1"/>
    <x v="0"/>
    <x v="0"/>
    <x v="0"/>
    <x v="469"/>
    <x v="0"/>
    <n v="2054"/>
    <s v="B40"/>
    <x v="513"/>
    <x v="0"/>
    <n v="211"/>
    <x v="2"/>
    <x v="0"/>
    <x v="0"/>
    <x v="1"/>
    <x v="0"/>
    <x v="2"/>
  </r>
  <r>
    <s v="LP002821"/>
    <x v="0"/>
    <x v="0"/>
    <x v="0"/>
    <x v="1"/>
    <x v="1"/>
    <x v="470"/>
    <x v="0"/>
    <n v="0"/>
    <s v="No Income"/>
    <x v="514"/>
    <x v="0"/>
    <n v="132"/>
    <x v="1"/>
    <x v="0"/>
    <x v="0"/>
    <x v="2"/>
    <x v="0"/>
    <x v="0"/>
  </r>
  <r>
    <s v="LP002832"/>
    <x v="0"/>
    <x v="1"/>
    <x v="2"/>
    <x v="0"/>
    <x v="0"/>
    <x v="471"/>
    <x v="0"/>
    <n v="0"/>
    <s v="No Income"/>
    <x v="515"/>
    <x v="0"/>
    <n v="258"/>
    <x v="2"/>
    <x v="0"/>
    <x v="1"/>
    <x v="0"/>
    <x v="1"/>
    <x v="1"/>
  </r>
  <r>
    <s v="LP002833"/>
    <x v="0"/>
    <x v="1"/>
    <x v="0"/>
    <x v="1"/>
    <x v="0"/>
    <x v="472"/>
    <x v="1"/>
    <n v="0"/>
    <s v="No Income"/>
    <x v="516"/>
    <x v="1"/>
    <n v="120"/>
    <x v="1"/>
    <x v="0"/>
    <x v="2"/>
    <x v="1"/>
    <x v="0"/>
    <x v="0"/>
  </r>
  <r>
    <s v="LP002836"/>
    <x v="0"/>
    <x v="0"/>
    <x v="0"/>
    <x v="0"/>
    <x v="0"/>
    <x v="70"/>
    <x v="1"/>
    <n v="0"/>
    <s v="No Income"/>
    <x v="517"/>
    <x v="1"/>
    <n v="70"/>
    <x v="0"/>
    <x v="0"/>
    <x v="0"/>
    <x v="0"/>
    <x v="0"/>
    <x v="2"/>
  </r>
  <r>
    <s v="LP002837"/>
    <x v="0"/>
    <x v="1"/>
    <x v="3"/>
    <x v="0"/>
    <x v="0"/>
    <x v="431"/>
    <x v="1"/>
    <n v="2500"/>
    <s v="B40"/>
    <x v="518"/>
    <x v="0"/>
    <n v="123"/>
    <x v="1"/>
    <x v="0"/>
    <x v="1"/>
    <x v="1"/>
    <x v="1"/>
    <x v="1"/>
  </r>
  <r>
    <s v="LP002840"/>
    <x v="1"/>
    <x v="0"/>
    <x v="0"/>
    <x v="0"/>
    <x v="0"/>
    <x v="289"/>
    <x v="1"/>
    <n v="0"/>
    <s v="No Income"/>
    <x v="322"/>
    <x v="1"/>
    <n v="9"/>
    <x v="0"/>
    <x v="0"/>
    <x v="0"/>
    <x v="0"/>
    <x v="1"/>
    <x v="1"/>
  </r>
  <r>
    <s v="LP002841"/>
    <x v="0"/>
    <x v="1"/>
    <x v="0"/>
    <x v="0"/>
    <x v="0"/>
    <x v="276"/>
    <x v="1"/>
    <n v="2064"/>
    <s v="B40"/>
    <x v="519"/>
    <x v="0"/>
    <n v="104"/>
    <x v="1"/>
    <x v="0"/>
    <x v="1"/>
    <x v="0"/>
    <x v="1"/>
    <x v="1"/>
  </r>
  <r>
    <s v="LP002842"/>
    <x v="0"/>
    <x v="1"/>
    <x v="1"/>
    <x v="0"/>
    <x v="0"/>
    <x v="473"/>
    <x v="1"/>
    <n v="1750"/>
    <s v="B40"/>
    <x v="33"/>
    <x v="0"/>
    <n v="186"/>
    <x v="1"/>
    <x v="0"/>
    <x v="0"/>
    <x v="0"/>
    <x v="0"/>
    <x v="2"/>
  </r>
  <r>
    <s v="LP002847"/>
    <x v="0"/>
    <x v="1"/>
    <x v="4"/>
    <x v="0"/>
    <x v="0"/>
    <x v="474"/>
    <x v="0"/>
    <n v="1451"/>
    <s v="B40"/>
    <x v="520"/>
    <x v="0"/>
    <n v="165"/>
    <x v="1"/>
    <x v="0"/>
    <x v="1"/>
    <x v="0"/>
    <x v="1"/>
    <x v="1"/>
  </r>
  <r>
    <s v="LP002855"/>
    <x v="0"/>
    <x v="1"/>
    <x v="2"/>
    <x v="0"/>
    <x v="0"/>
    <x v="475"/>
    <x v="2"/>
    <n v="0"/>
    <s v="No Income"/>
    <x v="521"/>
    <x v="2"/>
    <n v="275"/>
    <x v="2"/>
    <x v="0"/>
    <x v="0"/>
    <x v="0"/>
    <x v="0"/>
    <x v="2"/>
  </r>
  <r>
    <s v="LP002862"/>
    <x v="0"/>
    <x v="1"/>
    <x v="2"/>
    <x v="1"/>
    <x v="0"/>
    <x v="476"/>
    <x v="0"/>
    <n v="1625"/>
    <s v="B40"/>
    <x v="522"/>
    <x v="0"/>
    <n v="187"/>
    <x v="1"/>
    <x v="7"/>
    <x v="0"/>
    <x v="2"/>
    <x v="1"/>
    <x v="1"/>
  </r>
  <r>
    <s v="LP002863"/>
    <x v="0"/>
    <x v="1"/>
    <x v="3"/>
    <x v="0"/>
    <x v="0"/>
    <x v="477"/>
    <x v="0"/>
    <n v="0"/>
    <s v="No Income"/>
    <x v="523"/>
    <x v="0"/>
    <n v="150"/>
    <x v="1"/>
    <x v="0"/>
    <x v="0"/>
    <x v="2"/>
    <x v="1"/>
    <x v="1"/>
  </r>
  <r>
    <s v="LP002868"/>
    <x v="0"/>
    <x v="1"/>
    <x v="2"/>
    <x v="0"/>
    <x v="0"/>
    <x v="416"/>
    <x v="1"/>
    <n v="461"/>
    <s v="B40"/>
    <x v="93"/>
    <x v="1"/>
    <n v="108"/>
    <x v="1"/>
    <x v="9"/>
    <x v="0"/>
    <x v="0"/>
    <x v="0"/>
    <x v="2"/>
  </r>
  <r>
    <s v="LP002872"/>
    <x v="2"/>
    <x v="1"/>
    <x v="0"/>
    <x v="0"/>
    <x v="0"/>
    <x v="478"/>
    <x v="1"/>
    <n v="2210"/>
    <s v="B40"/>
    <x v="461"/>
    <x v="0"/>
    <n v="136"/>
    <x v="1"/>
    <x v="0"/>
    <x v="1"/>
    <x v="2"/>
    <x v="1"/>
    <x v="1"/>
  </r>
  <r>
    <s v="LP002874"/>
    <x v="0"/>
    <x v="0"/>
    <x v="0"/>
    <x v="0"/>
    <x v="0"/>
    <x v="479"/>
    <x v="1"/>
    <n v="2739"/>
    <s v="B40"/>
    <x v="524"/>
    <x v="0"/>
    <n v="110"/>
    <x v="1"/>
    <x v="0"/>
    <x v="0"/>
    <x v="0"/>
    <x v="0"/>
    <x v="0"/>
  </r>
  <r>
    <s v="LP002877"/>
    <x v="0"/>
    <x v="1"/>
    <x v="1"/>
    <x v="0"/>
    <x v="0"/>
    <x v="480"/>
    <x v="1"/>
    <n v="2232"/>
    <s v="B40"/>
    <x v="525"/>
    <x v="1"/>
    <n v="107"/>
    <x v="1"/>
    <x v="0"/>
    <x v="0"/>
    <x v="1"/>
    <x v="0"/>
    <x v="2"/>
  </r>
  <r>
    <s v="LP002888"/>
    <x v="0"/>
    <x v="0"/>
    <x v="0"/>
    <x v="0"/>
    <x v="2"/>
    <x v="481"/>
    <x v="1"/>
    <n v="2917"/>
    <s v="B40"/>
    <x v="526"/>
    <x v="0"/>
    <n v="161"/>
    <x v="1"/>
    <x v="0"/>
    <x v="0"/>
    <x v="0"/>
    <x v="0"/>
    <x v="2"/>
  </r>
  <r>
    <s v="LP002892"/>
    <x v="0"/>
    <x v="1"/>
    <x v="2"/>
    <x v="0"/>
    <x v="0"/>
    <x v="482"/>
    <x v="0"/>
    <n v="0"/>
    <s v="No Income"/>
    <x v="527"/>
    <x v="0"/>
    <n v="205"/>
    <x v="2"/>
    <x v="0"/>
    <x v="0"/>
    <x v="2"/>
    <x v="0"/>
    <x v="0"/>
  </r>
  <r>
    <s v="LP002893"/>
    <x v="0"/>
    <x v="0"/>
    <x v="0"/>
    <x v="0"/>
    <x v="0"/>
    <x v="483"/>
    <x v="1"/>
    <n v="33837"/>
    <s v="T20"/>
    <x v="528"/>
    <x v="2"/>
    <n v="90"/>
    <x v="0"/>
    <x v="0"/>
    <x v="0"/>
    <x v="0"/>
    <x v="1"/>
    <x v="1"/>
  </r>
  <r>
    <s v="LP002894"/>
    <x v="1"/>
    <x v="1"/>
    <x v="0"/>
    <x v="0"/>
    <x v="0"/>
    <x v="276"/>
    <x v="1"/>
    <n v="0"/>
    <s v="No Income"/>
    <x v="529"/>
    <x v="1"/>
    <n v="36"/>
    <x v="0"/>
    <x v="0"/>
    <x v="0"/>
    <x v="2"/>
    <x v="0"/>
    <x v="2"/>
  </r>
  <r>
    <s v="LP002898"/>
    <x v="0"/>
    <x v="1"/>
    <x v="1"/>
    <x v="0"/>
    <x v="0"/>
    <x v="484"/>
    <x v="1"/>
    <n v="0"/>
    <s v="No Income"/>
    <x v="530"/>
    <x v="1"/>
    <n v="61"/>
    <x v="0"/>
    <x v="0"/>
    <x v="2"/>
    <x v="1"/>
    <x v="1"/>
    <x v="1"/>
  </r>
  <r>
    <s v="LP002911"/>
    <x v="0"/>
    <x v="1"/>
    <x v="1"/>
    <x v="0"/>
    <x v="0"/>
    <x v="485"/>
    <x v="1"/>
    <n v="1917"/>
    <s v="B40"/>
    <x v="531"/>
    <x v="1"/>
    <n v="146"/>
    <x v="1"/>
    <x v="0"/>
    <x v="1"/>
    <x v="1"/>
    <x v="1"/>
    <x v="1"/>
  </r>
  <r>
    <s v="LP002912"/>
    <x v="0"/>
    <x v="1"/>
    <x v="1"/>
    <x v="0"/>
    <x v="0"/>
    <x v="193"/>
    <x v="1"/>
    <n v="3000"/>
    <s v="B40"/>
    <x v="532"/>
    <x v="0"/>
    <n v="172"/>
    <x v="1"/>
    <x v="9"/>
    <x v="0"/>
    <x v="1"/>
    <x v="1"/>
    <x v="1"/>
  </r>
  <r>
    <s v="LP002916"/>
    <x v="0"/>
    <x v="1"/>
    <x v="0"/>
    <x v="0"/>
    <x v="0"/>
    <x v="486"/>
    <x v="1"/>
    <n v="1522"/>
    <s v="B40"/>
    <x v="533"/>
    <x v="1"/>
    <n v="104"/>
    <x v="1"/>
    <x v="0"/>
    <x v="0"/>
    <x v="0"/>
    <x v="0"/>
    <x v="0"/>
  </r>
  <r>
    <s v="LP002917"/>
    <x v="1"/>
    <x v="0"/>
    <x v="0"/>
    <x v="1"/>
    <x v="0"/>
    <x v="487"/>
    <x v="1"/>
    <n v="0"/>
    <s v="No Income"/>
    <x v="534"/>
    <x v="1"/>
    <n v="70"/>
    <x v="0"/>
    <x v="0"/>
    <x v="0"/>
    <x v="2"/>
    <x v="0"/>
    <x v="2"/>
  </r>
  <r>
    <s v="LP002925"/>
    <x v="2"/>
    <x v="0"/>
    <x v="0"/>
    <x v="0"/>
    <x v="0"/>
    <x v="303"/>
    <x v="1"/>
    <n v="0"/>
    <s v="No Income"/>
    <x v="242"/>
    <x v="1"/>
    <n v="94"/>
    <x v="0"/>
    <x v="0"/>
    <x v="0"/>
    <x v="2"/>
    <x v="0"/>
    <x v="2"/>
  </r>
  <r>
    <s v="LP002926"/>
    <x v="0"/>
    <x v="1"/>
    <x v="2"/>
    <x v="0"/>
    <x v="1"/>
    <x v="488"/>
    <x v="1"/>
    <n v="0"/>
    <s v="No Income"/>
    <x v="535"/>
    <x v="1"/>
    <n v="106"/>
    <x v="1"/>
    <x v="0"/>
    <x v="1"/>
    <x v="2"/>
    <x v="1"/>
    <x v="1"/>
  </r>
  <r>
    <s v="LP002928"/>
    <x v="0"/>
    <x v="1"/>
    <x v="0"/>
    <x v="0"/>
    <x v="0"/>
    <x v="2"/>
    <x v="1"/>
    <n v="3416"/>
    <s v="B40"/>
    <x v="536"/>
    <x v="0"/>
    <n v="56"/>
    <x v="0"/>
    <x v="4"/>
    <x v="0"/>
    <x v="2"/>
    <x v="0"/>
    <x v="2"/>
  </r>
  <r>
    <s v="LP002931"/>
    <x v="0"/>
    <x v="1"/>
    <x v="2"/>
    <x v="0"/>
    <x v="1"/>
    <x v="4"/>
    <x v="0"/>
    <n v="0"/>
    <s v="No Income"/>
    <x v="4"/>
    <x v="0"/>
    <n v="205"/>
    <x v="2"/>
    <x v="2"/>
    <x v="0"/>
    <x v="2"/>
    <x v="1"/>
    <x v="1"/>
  </r>
  <r>
    <s v="LP002933"/>
    <x v="2"/>
    <x v="0"/>
    <x v="3"/>
    <x v="0"/>
    <x v="1"/>
    <x v="489"/>
    <x v="0"/>
    <n v="0"/>
    <s v="No Income"/>
    <x v="537"/>
    <x v="0"/>
    <n v="292"/>
    <x v="2"/>
    <x v="0"/>
    <x v="0"/>
    <x v="2"/>
    <x v="0"/>
    <x v="0"/>
  </r>
  <r>
    <s v="LP002936"/>
    <x v="0"/>
    <x v="1"/>
    <x v="0"/>
    <x v="0"/>
    <x v="0"/>
    <x v="380"/>
    <x v="1"/>
    <n v="3300"/>
    <s v="B40"/>
    <x v="538"/>
    <x v="0"/>
    <n v="142"/>
    <x v="1"/>
    <x v="4"/>
    <x v="0"/>
    <x v="1"/>
    <x v="0"/>
    <x v="2"/>
  </r>
  <r>
    <s v="LP002938"/>
    <x v="0"/>
    <x v="1"/>
    <x v="0"/>
    <x v="0"/>
    <x v="1"/>
    <x v="490"/>
    <x v="2"/>
    <n v="0"/>
    <s v="No Income"/>
    <x v="539"/>
    <x v="2"/>
    <n v="260"/>
    <x v="2"/>
    <x v="0"/>
    <x v="0"/>
    <x v="0"/>
    <x v="0"/>
    <x v="0"/>
  </r>
  <r>
    <s v="LP002940"/>
    <x v="0"/>
    <x v="0"/>
    <x v="0"/>
    <x v="1"/>
    <x v="0"/>
    <x v="491"/>
    <x v="1"/>
    <n v="0"/>
    <s v="No Income"/>
    <x v="540"/>
    <x v="1"/>
    <n v="110"/>
    <x v="1"/>
    <x v="0"/>
    <x v="0"/>
    <x v="1"/>
    <x v="0"/>
    <x v="2"/>
  </r>
  <r>
    <s v="LP002941"/>
    <x v="0"/>
    <x v="1"/>
    <x v="2"/>
    <x v="1"/>
    <x v="1"/>
    <x v="492"/>
    <x v="0"/>
    <n v="1000"/>
    <s v="B40"/>
    <x v="541"/>
    <x v="0"/>
    <n v="187"/>
    <x v="1"/>
    <x v="0"/>
    <x v="0"/>
    <x v="1"/>
    <x v="1"/>
    <x v="1"/>
  </r>
  <r>
    <s v="LP002943"/>
    <x v="0"/>
    <x v="0"/>
    <x v="4"/>
    <x v="0"/>
    <x v="0"/>
    <x v="493"/>
    <x v="1"/>
    <n v="0"/>
    <s v="No Income"/>
    <x v="542"/>
    <x v="1"/>
    <n v="88"/>
    <x v="0"/>
    <x v="0"/>
    <x v="1"/>
    <x v="2"/>
    <x v="1"/>
    <x v="1"/>
  </r>
  <r>
    <s v="LP002945"/>
    <x v="0"/>
    <x v="1"/>
    <x v="0"/>
    <x v="0"/>
    <x v="1"/>
    <x v="494"/>
    <x v="0"/>
    <n v="0"/>
    <s v="No Income"/>
    <x v="543"/>
    <x v="0"/>
    <n v="180"/>
    <x v="1"/>
    <x v="0"/>
    <x v="0"/>
    <x v="1"/>
    <x v="0"/>
    <x v="0"/>
  </r>
  <r>
    <s v="LP002948"/>
    <x v="0"/>
    <x v="1"/>
    <x v="2"/>
    <x v="0"/>
    <x v="0"/>
    <x v="495"/>
    <x v="0"/>
    <n v="0"/>
    <s v="No Income"/>
    <x v="544"/>
    <x v="0"/>
    <n v="192"/>
    <x v="1"/>
    <x v="0"/>
    <x v="0"/>
    <x v="0"/>
    <x v="0"/>
    <x v="2"/>
  </r>
  <r>
    <s v="LP002949"/>
    <x v="1"/>
    <x v="0"/>
    <x v="3"/>
    <x v="0"/>
    <x v="2"/>
    <x v="496"/>
    <x v="1"/>
    <n v="41667"/>
    <s v="T20"/>
    <x v="545"/>
    <x v="2"/>
    <n v="350"/>
    <x v="2"/>
    <x v="4"/>
    <x v="2"/>
    <x v="0"/>
    <x v="1"/>
    <x v="1"/>
  </r>
  <r>
    <s v="LP002950"/>
    <x v="0"/>
    <x v="1"/>
    <x v="0"/>
    <x v="1"/>
    <x v="2"/>
    <x v="497"/>
    <x v="1"/>
    <n v="2792"/>
    <s v="B40"/>
    <x v="546"/>
    <x v="0"/>
    <n v="155"/>
    <x v="1"/>
    <x v="0"/>
    <x v="0"/>
    <x v="1"/>
    <x v="0"/>
    <x v="2"/>
  </r>
  <r>
    <s v="LP002953"/>
    <x v="0"/>
    <x v="1"/>
    <x v="3"/>
    <x v="0"/>
    <x v="0"/>
    <x v="187"/>
    <x v="0"/>
    <n v="0"/>
    <s v="No Income"/>
    <x v="203"/>
    <x v="0"/>
    <n v="128"/>
    <x v="1"/>
    <x v="0"/>
    <x v="0"/>
    <x v="0"/>
    <x v="0"/>
    <x v="2"/>
  </r>
  <r>
    <s v="LP002958"/>
    <x v="0"/>
    <x v="0"/>
    <x v="0"/>
    <x v="0"/>
    <x v="0"/>
    <x v="498"/>
    <x v="1"/>
    <n v="4301"/>
    <s v="B40"/>
    <x v="513"/>
    <x v="0"/>
    <n v="172"/>
    <x v="1"/>
    <x v="0"/>
    <x v="0"/>
    <x v="1"/>
    <x v="0"/>
    <x v="0"/>
  </r>
  <r>
    <s v="LP002959"/>
    <x v="1"/>
    <x v="1"/>
    <x v="1"/>
    <x v="0"/>
    <x v="0"/>
    <x v="168"/>
    <x v="2"/>
    <n v="0"/>
    <s v="No Income"/>
    <x v="182"/>
    <x v="2"/>
    <n v="496"/>
    <x v="2"/>
    <x v="0"/>
    <x v="0"/>
    <x v="2"/>
    <x v="0"/>
    <x v="2"/>
  </r>
  <r>
    <s v="LP002960"/>
    <x v="0"/>
    <x v="1"/>
    <x v="0"/>
    <x v="1"/>
    <x v="0"/>
    <x v="40"/>
    <x v="1"/>
    <n v="3800"/>
    <s v="B40"/>
    <x v="547"/>
    <x v="0"/>
    <m/>
    <x v="0"/>
    <x v="4"/>
    <x v="0"/>
    <x v="0"/>
    <x v="1"/>
    <x v="1"/>
  </r>
  <r>
    <s v="LP002961"/>
    <x v="0"/>
    <x v="1"/>
    <x v="1"/>
    <x v="0"/>
    <x v="0"/>
    <x v="431"/>
    <x v="1"/>
    <n v="2500"/>
    <s v="B40"/>
    <x v="518"/>
    <x v="0"/>
    <n v="173"/>
    <x v="1"/>
    <x v="0"/>
    <x v="0"/>
    <x v="2"/>
    <x v="0"/>
    <x v="2"/>
  </r>
  <r>
    <s v="LP002964"/>
    <x v="0"/>
    <x v="1"/>
    <x v="2"/>
    <x v="1"/>
    <x v="0"/>
    <x v="499"/>
    <x v="1"/>
    <n v="1411"/>
    <s v="B40"/>
    <x v="548"/>
    <x v="0"/>
    <n v="157"/>
    <x v="1"/>
    <x v="0"/>
    <x v="0"/>
    <x v="1"/>
    <x v="0"/>
    <x v="2"/>
  </r>
  <r>
    <s v="LP002974"/>
    <x v="0"/>
    <x v="1"/>
    <x v="0"/>
    <x v="0"/>
    <x v="0"/>
    <x v="500"/>
    <x v="1"/>
    <n v="1950"/>
    <s v="B40"/>
    <x v="549"/>
    <x v="0"/>
    <n v="108"/>
    <x v="1"/>
    <x v="0"/>
    <x v="0"/>
    <x v="1"/>
    <x v="0"/>
    <x v="2"/>
  </r>
  <r>
    <s v="LP002978"/>
    <x v="1"/>
    <x v="0"/>
    <x v="0"/>
    <x v="0"/>
    <x v="0"/>
    <x v="501"/>
    <x v="1"/>
    <n v="0"/>
    <s v="No Income"/>
    <x v="550"/>
    <x v="1"/>
    <n v="71"/>
    <x v="0"/>
    <x v="0"/>
    <x v="0"/>
    <x v="1"/>
    <x v="0"/>
    <x v="2"/>
  </r>
  <r>
    <s v="LP002979"/>
    <x v="0"/>
    <x v="1"/>
    <x v="3"/>
    <x v="0"/>
    <x v="0"/>
    <x v="502"/>
    <x v="1"/>
    <n v="0"/>
    <s v="No Income"/>
    <x v="551"/>
    <x v="1"/>
    <n v="40"/>
    <x v="0"/>
    <x v="4"/>
    <x v="0"/>
    <x v="1"/>
    <x v="0"/>
    <x v="2"/>
  </r>
  <r>
    <s v="LP002983"/>
    <x v="0"/>
    <x v="1"/>
    <x v="1"/>
    <x v="0"/>
    <x v="0"/>
    <x v="503"/>
    <x v="0"/>
    <n v="240"/>
    <s v="B40"/>
    <x v="552"/>
    <x v="0"/>
    <n v="253"/>
    <x v="2"/>
    <x v="0"/>
    <x v="0"/>
    <x v="0"/>
    <x v="0"/>
    <x v="2"/>
  </r>
  <r>
    <s v="LP002984"/>
    <x v="0"/>
    <x v="1"/>
    <x v="2"/>
    <x v="0"/>
    <x v="0"/>
    <x v="504"/>
    <x v="0"/>
    <n v="0"/>
    <s v="No Income"/>
    <x v="553"/>
    <x v="0"/>
    <n v="187"/>
    <x v="1"/>
    <x v="0"/>
    <x v="0"/>
    <x v="0"/>
    <x v="0"/>
    <x v="2"/>
  </r>
  <r>
    <s v="LP002990"/>
    <x v="1"/>
    <x v="0"/>
    <x v="0"/>
    <x v="0"/>
    <x v="1"/>
    <x v="1"/>
    <x v="1"/>
    <n v="0"/>
    <s v="No Income"/>
    <x v="133"/>
    <x v="1"/>
    <n v="133"/>
    <x v="1"/>
    <x v="0"/>
    <x v="1"/>
    <x v="2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6B22D5-9A8E-4FD4-90A0-D4A1A2760003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2:D37" firstHeaderRow="1" firstDataRow="2" firstDataCol="1"/>
  <pivotFields count="19"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Loan Status by Employment" fld="17" subtotal="count" showDataAs="percentOfRow" baseField="4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FEF5D3-1774-4F2F-A169-C371B20F3BF9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9:D52" firstHeaderRow="1" firstDataRow="2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10"/>
        <item x="8"/>
        <item x="5"/>
        <item x="9"/>
        <item x="1"/>
        <item x="4"/>
        <item x="2"/>
        <item x="6"/>
        <item x="0"/>
        <item x="7"/>
        <item x="3"/>
        <item t="default"/>
      </items>
    </pivotField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1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Loan Status by loan term" fld="17" subtotal="count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DF60A7-ACF1-4978-A9DF-E8766827D7C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D15" firstHeaderRow="1" firstDataRow="2" firstDataCol="1"/>
  <pivotFields count="19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Loan Status by Marriage status" fld="17" subtotal="count" showDataAs="percentOfRow" baseField="2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4118C6-A7C1-4DEB-AACA-D8EC473D52DD}" name="PivotTable5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2:D137" firstHeaderRow="1" firstDataRow="2" firstDataCol="1" rowPageCount="1" colPageCount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7">
        <item m="1" x="5"/>
        <item m="1" x="3"/>
        <item m="1" x="4"/>
        <item x="0"/>
        <item x="1"/>
        <item x="2"/>
        <item t="default"/>
      </items>
    </pivotField>
    <pivotField showAll="0"/>
    <pivotField axis="axisRow" showAll="0">
      <items count="8">
        <item m="1" x="5"/>
        <item m="1" x="4"/>
        <item x="0"/>
        <item m="1" x="3"/>
        <item m="1" x="6"/>
        <item x="1"/>
        <item x="2"/>
        <item t="default"/>
      </items>
    </pivotField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13"/>
  </rowFields>
  <rowItems count="4">
    <i>
      <x v="2"/>
    </i>
    <i>
      <x v="5"/>
    </i>
    <i>
      <x v="6"/>
    </i>
    <i t="grand">
      <x/>
    </i>
  </rowItems>
  <colFields count="1">
    <field x="17"/>
  </colFields>
  <colItems count="3">
    <i>
      <x/>
    </i>
    <i>
      <x v="1"/>
    </i>
    <i t="grand">
      <x/>
    </i>
  </colItems>
  <pageFields count="1">
    <pageField fld="11" item="3" hier="-1"/>
  </pageFields>
  <dataFields count="1">
    <dataField name="Loan Status by Loan Amount" fld="17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7D8FC0-6B31-499C-9E0C-0D0F16299D9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8" firstHeaderRow="1" firstDataRow="2" firstDataCol="1"/>
  <pivotFields count="19"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Loan Status by Gender" fld="17" subtotal="count" showDataAs="percentOfRow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FE0BB0-15A3-465B-B6F8-A7FC64596020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1:D66" firstHeaderRow="1" firstDataRow="2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</pivotFields>
  <rowFields count="1">
    <field x="16"/>
  </rowFields>
  <rowItems count="4">
    <i>
      <x/>
    </i>
    <i>
      <x v="1"/>
    </i>
    <i>
      <x v="2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Loan Status by property area" fld="17" subtotal="count" showDataAs="percentOfRow" baseField="1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D7440F-8503-4479-AADE-841437A85C8B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78:D83" firstHeaderRow="1" firstDataRow="2" firstDataCol="1" rowPageCount="1" colPageCount="1"/>
  <pivotFields count="19"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m="1" x="5"/>
        <item m="1" x="3"/>
        <item m="1" x="4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1"/>
        <item x="0"/>
        <item x="2"/>
        <item t="default"/>
      </items>
    </pivotField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7"/>
  </rowFields>
  <rowItems count="4">
    <i>
      <x v="3"/>
    </i>
    <i>
      <x v="4"/>
    </i>
    <i>
      <x v="5"/>
    </i>
    <i t="grand">
      <x/>
    </i>
  </rowItems>
  <colFields count="1">
    <field x="17"/>
  </colFields>
  <colItems count="3">
    <i>
      <x/>
    </i>
    <i>
      <x v="1"/>
    </i>
    <i t="grand">
      <x/>
    </i>
  </colItems>
  <pageFields count="1">
    <pageField fld="15" hier="-1"/>
  </pageFields>
  <dataFields count="1">
    <dataField name="Loan Status by Applicant income" fld="17" subtotal="count" baseField="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24DFD2-CE86-4D5F-853A-EFDA59927398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8:D74" firstHeaderRow="1" firstDataRow="2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</pivotFields>
  <rowFields count="1">
    <field x="18"/>
  </rowFields>
  <rowItems count="5">
    <i>
      <x/>
    </i>
    <i>
      <x v="1"/>
    </i>
    <i>
      <x v="2"/>
    </i>
    <i>
      <x v="3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Loan Status by loan default" fld="17" subtotal="count" baseField="1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0A91C8-0F2C-4882-8C69-5AFF314E2205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6:D30" firstHeaderRow="1" firstDataRow="2" firstDataCol="1"/>
  <pivotFields count="19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Loan Status by Education" fld="17" subtotal="count" showDataAs="percentOfRow" baseField="4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EA4664-BF31-45D4-9B53-E72A82F6E8BD}" name="PivotTable2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60:M65" firstHeaderRow="1" firstDataRow="2" firstDataCol="1"/>
  <pivotFields count="19">
    <pivotField showAll="0"/>
    <pivotField outline="0" showAll="0"/>
    <pivotField outline="0" showAll="0"/>
    <pivotField outline="0" showAll="0"/>
    <pivotField showAll="0"/>
    <pivotField showAll="0"/>
    <pivotField showAll="0"/>
    <pivotField axis="axisRow" outline="0" showAll="0">
      <items count="7">
        <item m="1" x="5"/>
        <item m="1" x="3"/>
        <item m="1" x="4"/>
        <item x="0"/>
        <item x="1"/>
        <item x="2"/>
        <item t="default"/>
      </items>
    </pivotField>
    <pivotField showAll="0"/>
    <pivotField outline="0"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7"/>
  </rowFields>
  <rowItems count="4">
    <i>
      <x v="3"/>
    </i>
    <i>
      <x v="4"/>
    </i>
    <i>
      <x v="5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Count of Loan_Status" fld="17" subtotal="count" showDataAs="percentOfRow" baseField="7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A2C3AB-4928-4338-85D4-4BA970553BF5}" name="PivotTable2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45:T58" firstHeaderRow="1" firstDataRow="2" firstDataCol="2"/>
  <pivotFields count="19">
    <pivotField showAll="0"/>
    <pivotField outline="0" showAll="0"/>
    <pivotField axis="axisRow" outline="0" showAll="0">
      <items count="4">
        <item x="0"/>
        <item x="1"/>
        <item x="2"/>
        <item t="default"/>
      </items>
    </pivotField>
    <pivotField outline="0" showAll="0"/>
    <pivotField showAll="0"/>
    <pivotField showAll="0"/>
    <pivotField showAll="0"/>
    <pivotField outline="0" showAll="0"/>
    <pivotField showAll="0"/>
    <pivotField outline="0" showAll="0"/>
    <pivotField showAll="0"/>
    <pivotField axis="axisRow" showAll="0">
      <items count="7">
        <item m="1" x="5"/>
        <item m="1" x="3"/>
        <item m="1" x="4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2">
    <field x="2"/>
    <field x="11"/>
  </rowFields>
  <rowItems count="12">
    <i>
      <x/>
      <x v="3"/>
    </i>
    <i r="1">
      <x v="4"/>
    </i>
    <i r="1">
      <x v="5"/>
    </i>
    <i t="default">
      <x/>
    </i>
    <i>
      <x v="1"/>
      <x v="3"/>
    </i>
    <i r="1">
      <x v="4"/>
    </i>
    <i r="1">
      <x v="5"/>
    </i>
    <i t="default">
      <x v="1"/>
    </i>
    <i>
      <x v="2"/>
      <x v="3"/>
    </i>
    <i r="1">
      <x v="4"/>
    </i>
    <i t="default">
      <x v="2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Count of Loan_Status" fld="17" subtotal="count" baseField="3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BA6458-C37F-4B85-A34E-494740B47FF9}" name="PivotTable1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45:N58" firstHeaderRow="1" firstDataRow="2" firstDataCol="2"/>
  <pivotFields count="19">
    <pivotField showAll="0"/>
    <pivotField outline="0" showAll="0"/>
    <pivotField axis="axisRow" outline="0" showAll="0">
      <items count="4">
        <item x="0"/>
        <item x="1"/>
        <item x="2"/>
        <item t="default"/>
      </items>
    </pivotField>
    <pivotField outline="0" showAll="0"/>
    <pivotField showAll="0"/>
    <pivotField showAll="0"/>
    <pivotField showAll="0"/>
    <pivotField axis="axisRow" outline="0" showAll="0">
      <items count="7">
        <item m="1" x="5"/>
        <item m="1" x="3"/>
        <item m="1" x="4"/>
        <item x="0"/>
        <item x="1"/>
        <item x="2"/>
        <item t="default"/>
      </items>
    </pivotField>
    <pivotField showAll="0"/>
    <pivotField outline="0"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2">
    <field x="2"/>
    <field x="7"/>
  </rowFields>
  <rowItems count="12">
    <i>
      <x/>
      <x v="3"/>
    </i>
    <i r="1">
      <x v="4"/>
    </i>
    <i r="1">
      <x v="5"/>
    </i>
    <i t="default">
      <x/>
    </i>
    <i>
      <x v="1"/>
      <x v="3"/>
    </i>
    <i r="1">
      <x v="4"/>
    </i>
    <i r="1">
      <x v="5"/>
    </i>
    <i t="default">
      <x v="1"/>
    </i>
    <i>
      <x v="2"/>
      <x v="3"/>
    </i>
    <i r="1">
      <x v="4"/>
    </i>
    <i t="default">
      <x v="2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Count of Loan_Status" fld="17" subtotal="count" baseField="3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B61852-D6A1-4CCC-B0AC-097DC06FEBDE}" name="PivotTable4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123:D128" firstHeaderRow="1" firstDataRow="2" firstDataCol="1" rowPageCount="1" colPageCount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m="1" x="5"/>
        <item m="1" x="3"/>
        <item m="1" x="4"/>
        <item x="0"/>
        <item x="1"/>
        <item x="2"/>
        <item t="default"/>
      </items>
    </pivotField>
    <pivotField showAll="0"/>
    <pivotField axis="axisPage" showAll="0">
      <items count="8">
        <item m="1" x="5"/>
        <item m="1" x="4"/>
        <item x="0"/>
        <item m="1" x="3"/>
        <item m="1" x="6"/>
        <item x="1"/>
        <item x="2"/>
        <item t="default"/>
      </items>
    </pivotField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11"/>
  </rowFields>
  <rowItems count="4">
    <i>
      <x v="3"/>
    </i>
    <i>
      <x v="4"/>
    </i>
    <i>
      <x v="5"/>
    </i>
    <i t="grand">
      <x/>
    </i>
  </rowItems>
  <colFields count="1">
    <field x="17"/>
  </colFields>
  <colItems count="3">
    <i>
      <x/>
    </i>
    <i>
      <x v="1"/>
    </i>
    <i t="grand">
      <x/>
    </i>
  </colItems>
  <pageFields count="1">
    <pageField fld="13" hier="-1"/>
  </pageFields>
  <dataFields count="1">
    <dataField name="Loan Status by Combined Income" fld="17" subtotal="count" showDataAs="percentOfRow" baseField="11" baseItem="1" numFmtId="10"/>
  </dataFields>
  <chartFormats count="8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EB80DE-7A69-432E-826A-22CBB2957426}" name="PivotTable5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K26:N31" firstHeaderRow="1" firstDataRow="2" firstDataCol="1"/>
  <pivotFields count="19"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Loan Status by CombineIncome Group" fld="17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37C82A-CA46-4CF0-8270-D050929E22A2}" name="PivotTable5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K12:N17" firstHeaderRow="1" firstDataRow="2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15"/>
  </rowFields>
  <rowItems count="4">
    <i>
      <x/>
    </i>
    <i>
      <x v="1"/>
    </i>
    <i>
      <x v="2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Loan Status by Credit history" fld="17" subtotal="count" showDataAs="percentOfRow" baseField="15" baseItem="0" numFmtId="1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36D521-1E04-4CB6-A7AA-62F6B61F9B00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4:E9" firstHeaderRow="1" firstDataRow="2" firstDataCol="1" rowPageCount="1" colPageCount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m="1" x="5"/>
        <item m="1" x="3"/>
        <item m="1" x="4"/>
        <item x="0"/>
        <item x="1"/>
        <item x="2"/>
        <item t="default"/>
      </items>
    </pivotField>
    <pivotField showAll="0"/>
    <pivotField showAll="0"/>
    <pivotField showAll="0"/>
    <pivotField axis="axisPage" showAll="0">
      <items count="4">
        <item x="1"/>
        <item x="0"/>
        <item x="2"/>
        <item t="default"/>
      </items>
    </pivotField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11"/>
  </rowFields>
  <rowItems count="4">
    <i>
      <x v="3"/>
    </i>
    <i>
      <x v="4"/>
    </i>
    <i>
      <x v="5"/>
    </i>
    <i t="grand">
      <x/>
    </i>
  </rowItems>
  <colFields count="1">
    <field x="17"/>
  </colFields>
  <colItems count="3">
    <i>
      <x/>
    </i>
    <i>
      <x v="1"/>
    </i>
    <i t="grand">
      <x/>
    </i>
  </colItems>
  <pageFields count="1">
    <pageField fld="15" hier="-1"/>
  </pageFields>
  <dataFields count="1">
    <dataField name="Loan Status by CombineIncome Group" fld="17" subtotal="count" baseField="6" baseItem="1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46688C-5ACC-4718-8986-26DA268DC70B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28:E33" firstHeaderRow="1" firstDataRow="2" firstDataCol="1" rowPageCount="1" colPageCount="1"/>
  <pivotFields count="19"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7">
        <item m="1" x="5"/>
        <item m="1" x="3"/>
        <item m="1" x="4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11"/>
  </rowFields>
  <rowItems count="4">
    <i>
      <x v="3"/>
    </i>
    <i>
      <x v="4"/>
    </i>
    <i>
      <x v="5"/>
    </i>
    <i t="grand">
      <x/>
    </i>
  </rowItems>
  <colFields count="1">
    <field x="17"/>
  </colFields>
  <colItems count="3">
    <i>
      <x/>
    </i>
    <i>
      <x v="1"/>
    </i>
    <i t="grand">
      <x/>
    </i>
  </colItems>
  <pageFields count="1">
    <pageField fld="5" hier="-1"/>
  </pageFields>
  <dataFields count="1">
    <dataField name="Loan Status by CombineIncome Group" fld="17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C8429C-0DF7-4FAD-8F5A-917E97FF6A60}" name="PivotTable4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B66:E71" firstHeaderRow="1" firstDataRow="2" firstDataCol="1" rowPageCount="1" colPageCount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outline="0" showAll="0">
      <items count="7">
        <item m="1" x="5"/>
        <item m="1" x="3"/>
        <item m="1" x="4"/>
        <item x="0"/>
        <item x="1"/>
        <item x="2"/>
        <item t="default"/>
      </items>
    </pivotField>
    <pivotField showAll="0"/>
    <pivotField axis="axisPage" showAll="0">
      <items count="8">
        <item m="1" x="5"/>
        <item m="1" x="4"/>
        <item x="0"/>
        <item m="1" x="3"/>
        <item m="1" x="6"/>
        <item x="1"/>
        <item x="2"/>
        <item t="default"/>
      </items>
    </pivotField>
    <pivotField outline="0"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11"/>
  </rowFields>
  <rowItems count="4">
    <i>
      <x v="3"/>
    </i>
    <i>
      <x v="4"/>
    </i>
    <i>
      <x v="5"/>
    </i>
    <i t="grand">
      <x/>
    </i>
  </rowItems>
  <colFields count="1">
    <field x="17"/>
  </colFields>
  <colItems count="3">
    <i>
      <x/>
    </i>
    <i>
      <x v="1"/>
    </i>
    <i t="grand">
      <x/>
    </i>
  </colItems>
  <pageFields count="1">
    <pageField fld="13" hier="-1"/>
  </pageFields>
  <dataFields count="1">
    <dataField name="Loan Status by Combined Income" fld="17" subtotal="count" showDataAs="percentOfRow" baseField="11" baseItem="1" numFmtId="10"/>
  </dataFields>
  <chartFormats count="12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666D89-E0CC-46F9-BB92-CE8BFD7D447D}" name="PivotTable5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K3:N8" firstHeaderRow="1" firstDataRow="2" firstDataCol="1" rowPageCount="1" colPageCount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7">
        <item m="1" x="5"/>
        <item m="1" x="3"/>
        <item m="1" x="4"/>
        <item x="0"/>
        <item x="1"/>
        <item x="2"/>
        <item t="default"/>
      </items>
    </pivotField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15"/>
  </rowFields>
  <rowItems count="4">
    <i>
      <x/>
    </i>
    <i>
      <x v="1"/>
    </i>
    <i>
      <x v="2"/>
    </i>
    <i t="grand">
      <x/>
    </i>
  </rowItems>
  <colFields count="1">
    <field x="17"/>
  </colFields>
  <colItems count="3">
    <i>
      <x/>
    </i>
    <i>
      <x v="1"/>
    </i>
    <i t="grand">
      <x/>
    </i>
  </colItems>
  <pageFields count="1">
    <pageField fld="11" hier="-1"/>
  </pageFields>
  <dataFields count="1">
    <dataField name="Loan Status by Credit history" fld="17" subtotal="count" baseField="6" baseItem="1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9467B9-8503-4421-B3D9-793F59A06005}" name="PivotTable4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B56:E61" firstHeaderRow="1" firstDataRow="2" firstDataCol="1" rowPageCount="1" colPageCount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m="1" x="5"/>
        <item m="1" x="3"/>
        <item m="1" x="4"/>
        <item x="0"/>
        <item x="1"/>
        <item x="2"/>
        <item t="default"/>
      </items>
    </pivotField>
    <pivotField showAll="0"/>
    <pivotField axis="axisPage" showAll="0">
      <items count="8">
        <item m="1" x="5"/>
        <item m="1" x="4"/>
        <item x="0"/>
        <item m="1" x="3"/>
        <item m="1" x="6"/>
        <item x="1"/>
        <item x="2"/>
        <item t="default"/>
      </items>
    </pivotField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11"/>
  </rowFields>
  <rowItems count="4">
    <i>
      <x v="3"/>
    </i>
    <i>
      <x v="4"/>
    </i>
    <i>
      <x v="5"/>
    </i>
    <i t="grand">
      <x/>
    </i>
  </rowItems>
  <colFields count="1">
    <field x="17"/>
  </colFields>
  <colItems count="3">
    <i>
      <x/>
    </i>
    <i>
      <x v="1"/>
    </i>
    <i t="grand">
      <x/>
    </i>
  </colItems>
  <pageFields count="1">
    <pageField fld="13" hier="-1"/>
  </pageFields>
  <dataFields count="1">
    <dataField name="Loan Status by Combined Income" fld="17" subtotal="count" baseField="0" baseItem="0"/>
  </dataFields>
  <chartFormats count="8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F28EB2-8D92-49E4-921C-76F3A79F0E17}" name="PivotTable6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K36:N41" firstHeaderRow="1" firstDataRow="2" firstDataCol="1"/>
  <pivotFields count="19"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Loan Status by Self employed" fld="17" subtotal="count" showDataAs="percentOfRow" baseField="5" baseItem="2" numFmtId="1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F95AE3-2F0E-4457-BE47-6F1FD9BB4381}" name="PivotTable2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37:E42" firstHeaderRow="1" firstDataRow="2" firstDataCol="1" rowPageCount="1" colPageCount="1"/>
  <pivotFields count="19"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7">
        <item m="1" x="5"/>
        <item m="1" x="3"/>
        <item m="1" x="4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11"/>
  </rowFields>
  <rowItems count="4">
    <i>
      <x v="3"/>
    </i>
    <i>
      <x v="4"/>
    </i>
    <i>
      <x v="5"/>
    </i>
    <i t="grand">
      <x/>
    </i>
  </rowItems>
  <colFields count="1">
    <field x="17"/>
  </colFields>
  <colItems count="3">
    <i>
      <x/>
    </i>
    <i>
      <x v="1"/>
    </i>
    <i t="grand">
      <x/>
    </i>
  </colItems>
  <pageFields count="1">
    <pageField fld="5" hier="-1"/>
  </pageFields>
  <dataFields count="1">
    <dataField name="Loan Status by CombineIncome Group" fld="17" subtotal="count" showDataAs="percentOfRow" baseField="11" baseItem="0" numFmtId="1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6CE963-ED03-446E-AADE-C9C4FD9F8C6D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4:D59" firstHeaderRow="1" firstDataRow="2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15"/>
  </rowFields>
  <rowItems count="4">
    <i>
      <x/>
    </i>
    <i>
      <x v="1"/>
    </i>
    <i>
      <x v="2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Loan Status by credit history" fld="17" subtotal="count" showDataAs="percentOfRow" baseField="1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E8C74F-63D0-4C1C-8E30-120329474336}" name="PivotTable2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13:E18" firstHeaderRow="1" firstDataRow="2" firstDataCol="1" rowPageCount="1" colPageCount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m="1" x="5"/>
        <item m="1" x="3"/>
        <item m="1" x="4"/>
        <item x="0"/>
        <item x="1"/>
        <item x="2"/>
        <item t="default"/>
      </items>
    </pivotField>
    <pivotField showAll="0"/>
    <pivotField showAll="0"/>
    <pivotField showAll="0"/>
    <pivotField axis="axisPage" showAll="0">
      <items count="4">
        <item x="1"/>
        <item x="0"/>
        <item x="2"/>
        <item t="default"/>
      </items>
    </pivotField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11"/>
  </rowFields>
  <rowItems count="4">
    <i>
      <x v="3"/>
    </i>
    <i>
      <x v="4"/>
    </i>
    <i>
      <x v="5"/>
    </i>
    <i t="grand">
      <x/>
    </i>
  </rowItems>
  <colFields count="1">
    <field x="17"/>
  </colFields>
  <colItems count="3">
    <i>
      <x/>
    </i>
    <i>
      <x v="1"/>
    </i>
    <i t="grand">
      <x/>
    </i>
  </colItems>
  <pageFields count="1">
    <pageField fld="15" item="0" hier="-1"/>
  </pageFields>
  <dataFields count="1">
    <dataField name="Loan Status by CombineIncome Group" fld="17" subtotal="count" showDataAs="percentOfRow" baseField="11" baseItem="0" numFmtId="1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D82917-C849-4DF8-93B1-683A9C0CD7D4}" name="PivotTable6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K56:N61" firstHeaderRow="1" firstDataRow="2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m="1" x="5"/>
        <item m="1" x="4"/>
        <item x="0"/>
        <item m="1" x="3"/>
        <item m="1" x="6"/>
        <item x="1"/>
        <item x="2"/>
        <item t="default"/>
      </items>
    </pivotField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13"/>
  </rowFields>
  <rowItems count="4">
    <i>
      <x v="2"/>
    </i>
    <i>
      <x v="5"/>
    </i>
    <i>
      <x v="6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Loan Status by loan amount group" fld="17" subtotal="count" baseField="13" baseItem="1"/>
  </dataFields>
  <chartFormats count="8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E25F32-7D51-4FDA-9B16-CB35723E2B15}" name="PivotTable6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K65:N70" firstHeaderRow="1" firstDataRow="2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m="1" x="5"/>
        <item m="1" x="4"/>
        <item x="0"/>
        <item m="1" x="3"/>
        <item m="1" x="6"/>
        <item x="1"/>
        <item x="2"/>
        <item t="default"/>
      </items>
    </pivotField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13"/>
  </rowFields>
  <rowItems count="4">
    <i>
      <x v="2"/>
    </i>
    <i>
      <x v="5"/>
    </i>
    <i>
      <x v="6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Loan Status by loan amount group" fld="17" subtotal="count" showDataAs="percentOfRow" baseField="13" baseItem="0" numFmtId="10"/>
  </dataFields>
  <chartFormats count="10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ED551A-D22F-42BF-85A2-A9FAEEAFF128}" name="PivotTable7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63:J68" firstHeaderRow="1" firstDataRow="2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m="1" x="5"/>
        <item m="1" x="3"/>
        <item m="1" x="4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11"/>
  </rowFields>
  <rowItems count="4">
    <i>
      <x v="3"/>
    </i>
    <i>
      <x v="4"/>
    </i>
    <i>
      <x v="5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Count of Loan_Status" fld="17" subtotal="count" showDataAs="percentOfRow" baseField="11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7985A8-4AEB-4D3F-90DE-30C3EA0D7F54}" name="PivotTable7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90:J102" firstHeaderRow="1" firstDataRow="2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10"/>
        <item x="8"/>
        <item x="5"/>
        <item x="9"/>
        <item x="1"/>
        <item x="4"/>
        <item x="2"/>
        <item x="6"/>
        <item x="0"/>
        <item x="7"/>
        <item h="1" x="3"/>
        <item t="default"/>
      </items>
    </pivotField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1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Count of Loan_Status" fld="17" subtotal="count" showDataAs="percentOfRow" baseField="14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2996E7-6D41-4119-8605-0E0F4AE5620A}" name="PivotTable6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2:J6" firstHeaderRow="1" firstDataRow="2" firstDataCol="1"/>
  <pivotFields count="19"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Count of Loan_Status" fld="17" subtotal="count" showDataAs="percentOfRow" baseField="1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83B3B0-E192-4FA3-BF41-E01270779E9B}" name="PivotTable6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8:E42" firstHeaderRow="1" firstDataRow="2" firstDataCol="1"/>
  <pivotFields count="19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Count of Loan_Status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815CB1-2B08-4755-890B-13EA774E6A32}" name="PivotTable8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32:F137" firstHeaderRow="1" firstDataRow="2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m="1" x="5"/>
        <item m="1" x="3"/>
        <item m="1" x="4"/>
        <item x="0"/>
        <item x="1"/>
        <item x="2"/>
        <item t="default"/>
      </items>
    </pivotField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</pivotFields>
  <rowFields count="1">
    <field x="16"/>
  </rowFields>
  <rowItems count="4">
    <i>
      <x/>
    </i>
    <i>
      <x v="1"/>
    </i>
    <i>
      <x v="2"/>
    </i>
    <i t="grand">
      <x/>
    </i>
  </rowItems>
  <colFields count="1">
    <field x="11"/>
  </colFields>
  <colItems count="4">
    <i>
      <x v="3"/>
    </i>
    <i>
      <x v="4"/>
    </i>
    <i>
      <x v="5"/>
    </i>
    <i t="grand">
      <x/>
    </i>
  </colItems>
  <dataFields count="1">
    <dataField name="Count of CombinedIncome Group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535851-49B6-4F05-B17D-AE97760E82E5}" name="PivotTable7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3:E68" firstHeaderRow="1" firstDataRow="2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m="1" x="5"/>
        <item m="1" x="3"/>
        <item m="1" x="4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11"/>
  </rowFields>
  <rowItems count="4">
    <i>
      <x v="3"/>
    </i>
    <i>
      <x v="4"/>
    </i>
    <i>
      <x v="5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Count of Loan_Status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3A72A3-9E39-4845-8E61-EDC4B7AAA00C}" name="PivotTable7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90:E102" firstHeaderRow="1" firstDataRow="2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10"/>
        <item x="8"/>
        <item x="5"/>
        <item x="9"/>
        <item x="1"/>
        <item x="4"/>
        <item x="2"/>
        <item x="6"/>
        <item x="0"/>
        <item x="7"/>
        <item h="1" x="3"/>
        <item t="default"/>
      </items>
    </pivotField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1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Count of Loan_Status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0CF623-EA36-44EA-9E9B-2830F59924AB}" name="PivotTable2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60:S65" firstHeaderRow="1" firstDataRow="2" firstDataCol="1"/>
  <pivotFields count="19">
    <pivotField showAll="0"/>
    <pivotField outline="0" showAll="0"/>
    <pivotField outline="0" showAll="0"/>
    <pivotField outline="0" showAll="0"/>
    <pivotField showAll="0"/>
    <pivotField showAll="0"/>
    <pivotField showAll="0"/>
    <pivotField outline="0" showAll="0"/>
    <pivotField showAll="0"/>
    <pivotField outline="0" showAll="0"/>
    <pivotField showAll="0"/>
    <pivotField axis="axisRow" showAll="0">
      <items count="7">
        <item m="1" x="5"/>
        <item m="1" x="3"/>
        <item m="1" x="4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11"/>
  </rowFields>
  <rowItems count="4">
    <i>
      <x v="3"/>
    </i>
    <i>
      <x v="4"/>
    </i>
    <i>
      <x v="5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Count of Loan_Status" fld="17" subtotal="count" showDataAs="percentOfRow" baseField="11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20206B-4B92-4587-802A-571F58CC49F8}" name="PivotTable8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23:E128" firstHeaderRow="1" firstDataRow="2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</pivotFields>
  <rowFields count="1">
    <field x="16"/>
  </rowFields>
  <rowItems count="4">
    <i>
      <x/>
    </i>
    <i>
      <x v="1"/>
    </i>
    <i>
      <x v="2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Count of Loan_Status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EC6343-94EA-452B-9071-4844611B5AB4}" name="PivotTable8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123:J128" firstHeaderRow="1" firstDataRow="2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</pivotFields>
  <rowFields count="1">
    <field x="16"/>
  </rowFields>
  <rowItems count="4">
    <i>
      <x/>
    </i>
    <i>
      <x v="1"/>
    </i>
    <i>
      <x v="2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Count of Loan_Status" fld="17" subtotal="count" showDataAs="percentOfRow" baseField="16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4410D4-BB4A-465F-888A-40716F6A5D1E}" name="PivotTable6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2:E17" firstHeaderRow="1" firstDataRow="2" firstDataCol="1"/>
  <pivotFields count="19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Count of Loan_Status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21B020-D982-42A6-A2C1-37EB97344E67}" name="PivotTable8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111:J115" firstHeaderRow="1" firstDataRow="2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15"/>
  </rowFields>
  <rowItems count="3">
    <i>
      <x/>
    </i>
    <i>
      <x v="1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Count of Loan_Status" fld="17" subtotal="count" showDataAs="percentOfRow" baseField="15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98E4C5-4D91-497B-9A9B-773A48E9B493}" name="PivotTable6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24:J30" firstHeaderRow="1" firstDataRow="2" firstDataCol="1"/>
  <pivotFields count="19">
    <pivotField showAll="0"/>
    <pivotField showAll="0"/>
    <pivotField showAll="0"/>
    <pivotField axis="axisRow" showAll="0">
      <items count="6">
        <item x="0"/>
        <item x="1"/>
        <item x="2"/>
        <item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Count of Loan_Status" fld="17" subtotal="count" showDataAs="percentOfRow" baseField="3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F47989-6D9C-4B20-AA99-472A245AA4E2}" name="PivotTable6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:E7" firstHeaderRow="1" firstDataRow="2" firstDataCol="1"/>
  <pivotFields count="19"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Count of Loan_Status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6F22C6-8C82-47C2-BA9C-41E7E9BEACF5}" name="PivotTable7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50:J54" firstHeaderRow="1" firstDataRow="2" firstDataCol="1"/>
  <pivotFields count="19">
    <pivotField showAll="0"/>
    <pivotField showAll="0"/>
    <pivotField showAll="0"/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Count of Loan_Status" fld="17" subtotal="count" showDataAs="percentOfRow" baseField="5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58350D-46F3-404A-A9C7-D9325A1DEDC2}" name="PivotTable6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12:J16" firstHeaderRow="1" firstDataRow="2" firstDataCol="1"/>
  <pivotFields count="19"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Count of Loan_Status" fld="17" subtotal="count" showDataAs="percentOfRow" baseField="2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31751-DBB0-4397-BBA2-6EF463602279}" name="PivotTable7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11:E115" firstHeaderRow="1" firstDataRow="2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15"/>
  </rowFields>
  <rowItems count="3">
    <i>
      <x/>
    </i>
    <i>
      <x v="1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Count of Loan_Status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17F119-D584-42F7-AF34-1AD2BD9BAED4}" name="PivotTable6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4:E31" firstHeaderRow="1" firstDataRow="2" firstDataCol="1"/>
  <pivotFields count="19"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Count of Loan_Status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6B4265-75C1-4BFA-A504-F8F0DC939BBE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J3:O42" firstHeaderRow="1" firstDataRow="2" firstDataCol="3"/>
  <pivotFields count="19">
    <pivotField showAll="0"/>
    <pivotField axis="axisRow" outline="0" showAll="0">
      <items count="4">
        <item x="1"/>
        <item x="0"/>
        <item x="2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outline="0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3">
    <field x="1"/>
    <field x="2"/>
    <field x="3"/>
  </rowFields>
  <rowItems count="38">
    <i>
      <x/>
      <x/>
      <x/>
    </i>
    <i r="2">
      <x v="1"/>
    </i>
    <i r="2">
      <x v="2"/>
    </i>
    <i r="2">
      <x v="3"/>
    </i>
    <i r="2">
      <x v="4"/>
    </i>
    <i t="default" r="1">
      <x/>
    </i>
    <i r="1">
      <x v="1"/>
      <x/>
    </i>
    <i r="2">
      <x v="1"/>
    </i>
    <i r="2">
      <x v="2"/>
    </i>
    <i t="default" r="1">
      <x v="1"/>
    </i>
    <i r="1">
      <x v="2"/>
      <x v="4"/>
    </i>
    <i t="default" r="1">
      <x v="2"/>
    </i>
    <i t="default">
      <x/>
    </i>
    <i>
      <x v="1"/>
      <x/>
      <x/>
    </i>
    <i r="2">
      <x v="1"/>
    </i>
    <i r="2">
      <x v="2"/>
    </i>
    <i r="2">
      <x v="3"/>
    </i>
    <i r="2">
      <x v="4"/>
    </i>
    <i t="default" r="1">
      <x/>
    </i>
    <i r="1">
      <x v="1"/>
      <x/>
    </i>
    <i r="2">
      <x v="1"/>
    </i>
    <i r="2">
      <x v="2"/>
    </i>
    <i r="2">
      <x v="3"/>
    </i>
    <i r="2">
      <x v="4"/>
    </i>
    <i t="default" r="1">
      <x v="1"/>
    </i>
    <i r="1">
      <x v="2"/>
      <x v="4"/>
    </i>
    <i t="default" r="1">
      <x v="2"/>
    </i>
    <i t="default">
      <x v="1"/>
    </i>
    <i>
      <x v="2"/>
      <x/>
      <x/>
    </i>
    <i r="2">
      <x v="3"/>
    </i>
    <i t="default" r="1">
      <x/>
    </i>
    <i r="1">
      <x v="1"/>
      <x/>
    </i>
    <i r="2">
      <x v="1"/>
    </i>
    <i r="2">
      <x v="2"/>
    </i>
    <i r="2">
      <x v="3"/>
    </i>
    <i t="default" r="1">
      <x v="1"/>
    </i>
    <i t="default">
      <x v="2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Count of Loan_Status" fld="17" subtotal="count" baseField="3" baseItem="4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C21160-630E-4350-837B-89DCB248CEF6}" name="PivotTable7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76:J81" firstHeaderRow="1" firstDataRow="2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m="1" x="5"/>
        <item m="1" x="4"/>
        <item x="0"/>
        <item m="1" x="3"/>
        <item m="1" x="6"/>
        <item x="1"/>
        <item x="2"/>
        <item t="default"/>
      </items>
    </pivotField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13"/>
  </rowFields>
  <rowItems count="4">
    <i>
      <x v="2"/>
    </i>
    <i>
      <x v="5"/>
    </i>
    <i>
      <x v="6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Count of Loan_Status" fld="17" subtotal="count" showDataAs="percentOfRow" baseField="13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FCB0D8-5984-4AA5-8D8E-0905154C1E07}" name="PivotTable7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38:J42" firstHeaderRow="1" firstDataRow="2" firstDataCol="1"/>
  <pivotFields count="19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Count of Loan_Status" fld="17" subtotal="count" showDataAs="percentOfRow" baseField="4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D7AFE1-15D9-4A57-AA6C-328C289ECA42}" name="PivotTable7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76:E81" firstHeaderRow="1" firstDataRow="2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m="1" x="5"/>
        <item m="1" x="4"/>
        <item x="0"/>
        <item m="1" x="3"/>
        <item m="1" x="6"/>
        <item x="1"/>
        <item x="2"/>
        <item t="default"/>
      </items>
    </pivotField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13"/>
  </rowFields>
  <rowItems count="4">
    <i>
      <x v="2"/>
    </i>
    <i>
      <x v="5"/>
    </i>
    <i>
      <x v="6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Count of Loan_Status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77A0CD-82E0-41EB-8442-F61D8940A650}" name="PivotTable7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0:E55" firstHeaderRow="1" firstDataRow="2" firstDataCol="1"/>
  <pivotFields count="19"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Count of Loan_Status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383158-4BC9-4804-92F3-1AC399040EA4}" name="PivotTable7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:E7" firstHeaderRow="1" firstDataRow="2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m="1" x="5"/>
        <item m="1" x="3"/>
        <item m="1" x="4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11"/>
  </rowFields>
  <rowItems count="4">
    <i>
      <x v="3"/>
    </i>
    <i>
      <x v="4"/>
    </i>
    <i>
      <x v="5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Count of Loan_Status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4BD480-1334-418A-9F19-2252EB74BCE0}" name="PivotTable7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4:E38" firstHeaderRow="1" firstDataRow="2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15"/>
  </rowFields>
  <rowItems count="3">
    <i>
      <x/>
    </i>
    <i>
      <x v="1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Count of Loan_Status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00F006-A9B9-4969-A616-98F22D108D2A}" name="PivotTable8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G34:J38" firstHeaderRow="1" firstDataRow="2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15"/>
  </rowFields>
  <rowItems count="3">
    <i>
      <x/>
    </i>
    <i>
      <x v="1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Count of Loan_Status" fld="17" subtotal="count" showDataAs="percentOfRow" baseField="15" baseItem="0" numFmtId="1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79BCC4-5AEC-4218-A02C-A41DF3A4EE77}" name="PivotTable7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G13:J25" firstHeaderRow="1" firstDataRow="2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10"/>
        <item x="8"/>
        <item x="5"/>
        <item x="9"/>
        <item x="1"/>
        <item x="4"/>
        <item x="2"/>
        <item x="6"/>
        <item x="0"/>
        <item x="7"/>
        <item h="1" x="3"/>
        <item t="default"/>
      </items>
    </pivotField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1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Count of Loan_Status" fld="17" subtotal="count" showDataAs="percentOfRow" baseField="14" baseItem="0" numFmtId="1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8727E7-7D4C-418C-878F-2924F8744545}" name="PivotTable7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3:E25" firstHeaderRow="1" firstDataRow="2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10"/>
        <item x="8"/>
        <item x="5"/>
        <item x="9"/>
        <item x="1"/>
        <item x="4"/>
        <item x="2"/>
        <item x="6"/>
        <item x="0"/>
        <item x="7"/>
        <item h="1" x="3"/>
        <item t="default"/>
      </items>
    </pivotField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1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Count of Loan_Status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D14C84-AD32-477D-8A07-B0FC353E6CDB}" name="PivotTable7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G2:J7" firstHeaderRow="1" firstDataRow="2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m="1" x="5"/>
        <item m="1" x="3"/>
        <item m="1" x="4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11"/>
  </rowFields>
  <rowItems count="4">
    <i>
      <x v="3"/>
    </i>
    <i>
      <x v="4"/>
    </i>
    <i>
      <x v="5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Count of Loan_Status" fld="17" subtotal="count" showDataAs="percentOfRow" baseField="11" baseItem="0" numFmtId="1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CD102D-4168-4AA8-9994-90AF4773FC0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D24" firstHeaderRow="1" firstDataRow="2" firstDataCol="1"/>
  <pivotFields count="19"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Loan Status by No. of Dependent" fld="17" subtotal="count" showDataAs="percentOfRow" baseField="3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196765-0DE8-405A-81E3-E29FB12D8AF4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H66:K70" firstHeaderRow="1" firstDataRow="2" firstDataCol="1"/>
  <pivotFields count="19">
    <pivotField showAll="0"/>
    <pivotField showAll="0"/>
    <pivotField showAll="0"/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h="1" x="1"/>
        <item x="2"/>
        <item x="0"/>
        <item h="1" x="3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18"/>
  </colFields>
  <colItems count="3">
    <i>
      <x v="1"/>
    </i>
    <i>
      <x v="2"/>
    </i>
    <i t="grand">
      <x/>
    </i>
  </colItems>
  <dataFields count="1">
    <dataField name="Count of Loan_Default" fld="18" subtotal="count" showDataAs="percentOfRow" baseField="5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2BF637-87CF-47DC-9E38-1646FBF4C65E}" name="PivotTable1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9:F134" firstHeaderRow="1" firstDataRow="2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axis="axisCol" dataField="1" showAll="0">
      <items count="5">
        <item x="1"/>
        <item x="2"/>
        <item x="0"/>
        <item x="3"/>
        <item t="default"/>
      </items>
    </pivotField>
  </pivotFields>
  <rowFields count="1">
    <field x="15"/>
  </rowFields>
  <rowItems count="4">
    <i>
      <x/>
    </i>
    <i>
      <x v="1"/>
    </i>
    <i>
      <x v="2"/>
    </i>
    <i t="grand">
      <x/>
    </i>
  </rowItems>
  <colFields count="1">
    <field x="18"/>
  </colFields>
  <colItems count="5">
    <i>
      <x/>
    </i>
    <i>
      <x v="1"/>
    </i>
    <i>
      <x v="2"/>
    </i>
    <i>
      <x v="3"/>
    </i>
    <i t="grand">
      <x/>
    </i>
  </colItems>
  <dataFields count="1">
    <dataField name="Count of Loan_Default" fld="1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FD5CD2-7BE9-4BB0-8E1E-1D12D5820F27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H81:K86" firstHeaderRow="1" firstDataRow="2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m="1" x="5"/>
        <item m="1" x="3"/>
        <item m="1" x="4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5">
        <item h="1" x="1"/>
        <item x="2"/>
        <item x="0"/>
        <item h="1" x="3"/>
        <item t="default"/>
      </items>
    </pivotField>
  </pivotFields>
  <rowFields count="1">
    <field x="11"/>
  </rowFields>
  <rowItems count="4">
    <i>
      <x v="3"/>
    </i>
    <i>
      <x v="4"/>
    </i>
    <i>
      <x v="5"/>
    </i>
    <i t="grand">
      <x/>
    </i>
  </rowItems>
  <colFields count="1">
    <field x="18"/>
  </colFields>
  <colItems count="3">
    <i>
      <x v="1"/>
    </i>
    <i>
      <x v="2"/>
    </i>
    <i t="grand">
      <x/>
    </i>
  </colItems>
  <dataFields count="1">
    <dataField name="Count of Loan_Default" fld="18" subtotal="count" showDataAs="percentOfRow" baseField="11" baseItem="0" numFmtId="1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EAA9E6-C26A-4814-BCE9-66E56DC0AF2E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6:F71" firstHeaderRow="1" firstDataRow="2" firstDataCol="1"/>
  <pivotFields count="19"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0"/>
        <item x="3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18"/>
  </colFields>
  <colItems count="5">
    <i>
      <x/>
    </i>
    <i>
      <x v="1"/>
    </i>
    <i>
      <x v="2"/>
    </i>
    <i>
      <x v="3"/>
    </i>
    <i t="grand">
      <x/>
    </i>
  </colItems>
  <dataFields count="1">
    <dataField name="Count of Loan_Default" fld="1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8783B1-DD1D-441A-A8B2-6D3BEEED3FFE}" name="PivotTable2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H129:K133" firstHeaderRow="1" firstDataRow="2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axis="axisCol" dataField="1" showAll="0">
      <items count="5">
        <item h="1" x="1"/>
        <item x="2"/>
        <item x="0"/>
        <item h="1" x="3"/>
        <item t="default"/>
      </items>
    </pivotField>
  </pivotFields>
  <rowFields count="1">
    <field x="15"/>
  </rowFields>
  <rowItems count="3">
    <i>
      <x/>
    </i>
    <i>
      <x v="1"/>
    </i>
    <i t="grand">
      <x/>
    </i>
  </rowItems>
  <colFields count="1">
    <field x="18"/>
  </colFields>
  <colItems count="3">
    <i>
      <x v="1"/>
    </i>
    <i>
      <x v="2"/>
    </i>
    <i t="grand">
      <x/>
    </i>
  </colItems>
  <dataFields count="1">
    <dataField name="Count of Loan_Default" fld="18" subtotal="count" showDataAs="percentOfRow" baseField="15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7C7E66-3ADB-468B-A79D-CACE740A583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8" firstHeaderRow="1" firstDataRow="2" firstDataCol="1"/>
  <pivotFields count="19"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0"/>
        <item x="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18"/>
  </colFields>
  <colItems count="5">
    <i>
      <x/>
    </i>
    <i>
      <x v="1"/>
    </i>
    <i>
      <x v="2"/>
    </i>
    <i>
      <x v="3"/>
    </i>
    <i t="grand">
      <x/>
    </i>
  </colItems>
  <dataFields count="1">
    <dataField name="Count of Loan_Default" fld="1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59873E-B14F-4563-95C7-BA7F882E374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H3:K7" firstHeaderRow="1" firstDataRow="2" firstDataCol="1"/>
  <pivotFields count="19"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h="1" x="1"/>
        <item x="2"/>
        <item x="0"/>
        <item h="1" x="3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18"/>
  </colFields>
  <colItems count="3">
    <i>
      <x v="1"/>
    </i>
    <i>
      <x v="2"/>
    </i>
    <i t="grand">
      <x/>
    </i>
  </colItems>
  <dataFields count="1">
    <dataField name="Count of Loan_Default" fld="18" subtotal="count" showDataAs="percentOfRow" baseField="1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8A6528-F6B2-4642-9236-22506E22B073}" name="PivotTable2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4:F149" firstHeaderRow="1" firstDataRow="2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axis="axisCol" dataField="1" showAll="0">
      <items count="5">
        <item x="1"/>
        <item x="2"/>
        <item x="0"/>
        <item x="3"/>
        <item t="default"/>
      </items>
    </pivotField>
  </pivotFields>
  <rowFields count="1">
    <field x="16"/>
  </rowFields>
  <rowItems count="4">
    <i>
      <x/>
    </i>
    <i>
      <x v="1"/>
    </i>
    <i>
      <x v="2"/>
    </i>
    <i t="grand">
      <x/>
    </i>
  </rowItems>
  <colFields count="1">
    <field x="18"/>
  </colFields>
  <colItems count="5">
    <i>
      <x/>
    </i>
    <i>
      <x v="1"/>
    </i>
    <i>
      <x v="2"/>
    </i>
    <i>
      <x v="3"/>
    </i>
    <i t="grand">
      <x/>
    </i>
  </colItems>
  <dataFields count="1">
    <dataField name="Count of Loan_Default" fld="1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AC4BDF-94AC-4F9E-B8C7-0DC78F0B641D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H35:K41" firstHeaderRow="1" firstDataRow="2" firstDataCol="1"/>
  <pivotFields count="19">
    <pivotField showAll="0"/>
    <pivotField showAll="0"/>
    <pivotField showAll="0"/>
    <pivotField axis="axisRow" showAll="0">
      <items count="6">
        <item x="0"/>
        <item x="1"/>
        <item x="2"/>
        <item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h="1" x="1"/>
        <item x="2"/>
        <item x="0"/>
        <item h="1" x="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8"/>
  </colFields>
  <colItems count="3">
    <i>
      <x v="1"/>
    </i>
    <i>
      <x v="2"/>
    </i>
    <i t="grand">
      <x/>
    </i>
  </colItems>
  <dataFields count="1">
    <dataField name="Count of Loan_Default" fld="18" subtotal="count" showDataAs="percentOfRow" baseField="3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F6F055-523E-48F2-A4DC-B5A69D88E2E4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5:F42" firstHeaderRow="1" firstDataRow="2" firstDataCol="1"/>
  <pivotFields count="19"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0"/>
        <item x="3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8"/>
  </colFields>
  <colItems count="5">
    <i>
      <x/>
    </i>
    <i>
      <x v="1"/>
    </i>
    <i>
      <x v="2"/>
    </i>
    <i>
      <x v="3"/>
    </i>
    <i t="grand">
      <x/>
    </i>
  </colItems>
  <dataFields count="1">
    <dataField name="Count of Loan_Default" fld="1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CFF8A5-4FEF-4461-A981-FB46382F489E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96:D101" firstHeaderRow="1" firstDataRow="2" firstDataCol="1" rowPageCount="1" colPageCount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m="1" x="5"/>
        <item m="1" x="3"/>
        <item m="1" x="4"/>
        <item x="0"/>
        <item x="1"/>
        <item x="2"/>
        <item t="default"/>
      </items>
    </pivotField>
    <pivotField showAll="0"/>
    <pivotField showAll="0"/>
    <pivotField axis="axisPage" showAll="0">
      <items count="12">
        <item x="10"/>
        <item x="8"/>
        <item x="5"/>
        <item x="9"/>
        <item x="1"/>
        <item x="4"/>
        <item x="2"/>
        <item x="6"/>
        <item x="0"/>
        <item x="7"/>
        <item x="3"/>
        <item t="default"/>
      </items>
    </pivotField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11"/>
  </rowFields>
  <rowItems count="4">
    <i>
      <x v="3"/>
    </i>
    <i>
      <x v="4"/>
    </i>
    <i>
      <x v="5"/>
    </i>
    <i t="grand">
      <x/>
    </i>
  </rowItems>
  <colFields count="1">
    <field x="17"/>
  </colFields>
  <colItems count="3">
    <i>
      <x/>
    </i>
    <i>
      <x v="1"/>
    </i>
    <i t="grand">
      <x/>
    </i>
  </colItems>
  <pageFields count="1">
    <pageField fld="14" hier="-1"/>
  </pageFields>
  <dataFields count="1">
    <dataField name="Loan Status by Combined Income" fld="17" subtotal="count" baseField="0" baseItem="0"/>
  </dataFields>
  <chartFormats count="2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04F018-C468-469F-8069-FC9A68C5ED25}" name="PivotTable2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H144:K149" firstHeaderRow="1" firstDataRow="2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axis="axisCol" dataField="1" showAll="0">
      <items count="5">
        <item h="1" x="1"/>
        <item x="2"/>
        <item x="0"/>
        <item h="1" x="3"/>
        <item t="default"/>
      </items>
    </pivotField>
  </pivotFields>
  <rowFields count="1">
    <field x="16"/>
  </rowFields>
  <rowItems count="4">
    <i>
      <x/>
    </i>
    <i>
      <x v="1"/>
    </i>
    <i>
      <x v="2"/>
    </i>
    <i t="grand">
      <x/>
    </i>
  </rowItems>
  <colFields count="1">
    <field x="18"/>
  </colFields>
  <colItems count="3">
    <i>
      <x v="1"/>
    </i>
    <i>
      <x v="2"/>
    </i>
    <i t="grand">
      <x/>
    </i>
  </colItems>
  <dataFields count="1">
    <dataField name="Count of Loan_Default" fld="18" subtotal="count" showDataAs="percentOfRow" baseField="16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C78D8B-71F9-4B5B-BB26-C61F4FEF500B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0:F54" firstHeaderRow="1" firstDataRow="2" firstDataCol="1"/>
  <pivotFields count="19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0"/>
        <item x="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18"/>
  </colFields>
  <colItems count="5">
    <i>
      <x/>
    </i>
    <i>
      <x v="1"/>
    </i>
    <i>
      <x v="2"/>
    </i>
    <i>
      <x v="3"/>
    </i>
    <i t="grand">
      <x/>
    </i>
  </colItems>
  <dataFields count="1">
    <dataField name="Count of Loan_Default" fld="1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3C6E0A-5CC2-4B63-86A6-7F622EFAA184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1:F86" firstHeaderRow="1" firstDataRow="2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m="1" x="5"/>
        <item m="1" x="3"/>
        <item m="1" x="4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0"/>
        <item x="3"/>
        <item t="default"/>
      </items>
    </pivotField>
  </pivotFields>
  <rowFields count="1">
    <field x="11"/>
  </rowFields>
  <rowItems count="4">
    <i>
      <x v="3"/>
    </i>
    <i>
      <x v="4"/>
    </i>
    <i>
      <x v="5"/>
    </i>
    <i t="grand">
      <x/>
    </i>
  </rowItems>
  <colFields count="1">
    <field x="18"/>
  </colFields>
  <colItems count="5">
    <i>
      <x/>
    </i>
    <i>
      <x v="1"/>
    </i>
    <i>
      <x v="2"/>
    </i>
    <i>
      <x v="3"/>
    </i>
    <i t="grand">
      <x/>
    </i>
  </colItems>
  <dataFields count="1">
    <dataField name="Count of Loan_Default" fld="1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36DFE7-8734-45DF-80B5-8DE4348F22C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H19:K23" firstHeaderRow="1" firstDataRow="2" firstDataCol="1"/>
  <pivotFields count="19"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h="1" x="1"/>
        <item x="2"/>
        <item x="0"/>
        <item h="1" x="3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8"/>
  </colFields>
  <colItems count="3">
    <i>
      <x v="1"/>
    </i>
    <i>
      <x v="2"/>
    </i>
    <i t="grand">
      <x/>
    </i>
  </colItems>
  <dataFields count="1">
    <dataField name="Count of Loan_Default" fld="18" subtotal="count" showDataAs="percentOfRow" baseField="2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6D0AB4-1F56-4571-94CD-93509C34C322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H50:K54" firstHeaderRow="1" firstDataRow="2" firstDataCol="1"/>
  <pivotFields count="19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h="1" x="1"/>
        <item x="2"/>
        <item x="0"/>
        <item h="1" x="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18"/>
  </colFields>
  <colItems count="3">
    <i>
      <x v="1"/>
    </i>
    <i>
      <x v="2"/>
    </i>
    <i t="grand">
      <x/>
    </i>
  </colItems>
  <dataFields count="1">
    <dataField name="Count of Loan_Default" fld="18" subtotal="count" showDataAs="percentOfRow" baseField="4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E9807C-4F26-4BC4-8C52-BD6387A25C73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H113:K124" firstHeaderRow="1" firstDataRow="2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10"/>
        <item x="8"/>
        <item x="5"/>
        <item x="9"/>
        <item x="1"/>
        <item x="4"/>
        <item x="2"/>
        <item x="6"/>
        <item x="0"/>
        <item x="7"/>
        <item h="1" x="3"/>
        <item t="default"/>
      </items>
    </pivotField>
    <pivotField showAll="0"/>
    <pivotField showAll="0"/>
    <pivotField showAll="0"/>
    <pivotField axis="axisCol" dataField="1" showAll="0">
      <items count="5">
        <item h="1" x="1"/>
        <item x="2"/>
        <item x="0"/>
        <item h="1" x="3"/>
        <item t="default"/>
      </items>
    </pivotField>
  </pivotFields>
  <rowFields count="1">
    <field x="14"/>
  </rowFields>
  <rowItems count="10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8"/>
  </colFields>
  <colItems count="3">
    <i>
      <x v="1"/>
    </i>
    <i>
      <x v="2"/>
    </i>
    <i t="grand">
      <x/>
    </i>
  </colItems>
  <dataFields count="1">
    <dataField name="Count of Loan_Default" fld="18" subtotal="count" showDataAs="percentOfRow" baseField="14" baseItem="0" numFmtId="1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1E67D3-69F6-4C20-AC33-F93C822413A3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3:F126" firstHeaderRow="1" firstDataRow="2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10"/>
        <item x="8"/>
        <item x="5"/>
        <item x="9"/>
        <item x="1"/>
        <item x="4"/>
        <item x="2"/>
        <item x="6"/>
        <item x="0"/>
        <item x="7"/>
        <item x="3"/>
        <item t="default"/>
      </items>
    </pivotField>
    <pivotField showAll="0"/>
    <pivotField showAll="0"/>
    <pivotField showAll="0"/>
    <pivotField axis="axisCol" dataField="1" showAll="0">
      <items count="5">
        <item x="1"/>
        <item x="2"/>
        <item x="0"/>
        <item x="3"/>
        <item t="default"/>
      </items>
    </pivotField>
  </pivotFields>
  <rowFields count="1">
    <field x="1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8"/>
  </colFields>
  <colItems count="5">
    <i>
      <x/>
    </i>
    <i>
      <x v="1"/>
    </i>
    <i>
      <x v="2"/>
    </i>
    <i>
      <x v="3"/>
    </i>
    <i t="grand">
      <x/>
    </i>
  </colItems>
  <dataFields count="1">
    <dataField name="Count of Loan_Default" fld="1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D9E316-EE15-478A-B1B1-5968E413DEC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:F24" firstHeaderRow="1" firstDataRow="2" firstDataCol="1"/>
  <pivotFields count="19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8"/>
  </colFields>
  <colItems count="5">
    <i>
      <x/>
    </i>
    <i>
      <x v="1"/>
    </i>
    <i>
      <x v="2"/>
    </i>
    <i>
      <x v="3"/>
    </i>
    <i t="grand">
      <x/>
    </i>
  </colItems>
  <dataFields count="1">
    <dataField name="Count of Loan_Default" fld="1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6138F1-E78B-4E54-B4C4-513EF7B6C901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H98:K103" firstHeaderRow="1" firstDataRow="2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1"/>
        <item m="1" x="3"/>
        <item m="1" x="5"/>
        <item x="2"/>
        <item m="1" x="6"/>
        <item m="1" x="4"/>
        <item x="0"/>
        <item t="default"/>
      </items>
    </pivotField>
    <pivotField showAll="0"/>
    <pivotField showAll="0"/>
    <pivotField showAll="0"/>
    <pivotField showAll="0"/>
    <pivotField axis="axisCol" dataField="1" showAll="0">
      <items count="5">
        <item h="1" x="1"/>
        <item x="2"/>
        <item x="0"/>
        <item h="1" x="3"/>
        <item t="default"/>
      </items>
    </pivotField>
  </pivotFields>
  <rowFields count="1">
    <field x="13"/>
  </rowFields>
  <rowItems count="4">
    <i>
      <x/>
    </i>
    <i>
      <x v="3"/>
    </i>
    <i>
      <x v="6"/>
    </i>
    <i t="grand">
      <x/>
    </i>
  </rowItems>
  <colFields count="1">
    <field x="18"/>
  </colFields>
  <colItems count="3">
    <i>
      <x v="1"/>
    </i>
    <i>
      <x v="2"/>
    </i>
    <i t="grand">
      <x/>
    </i>
  </colItems>
  <dataFields count="1">
    <dataField name="Count of Loan_Default" fld="18" subtotal="count" showDataAs="percentOfRow" baseField="13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9800D2-52A7-4747-A934-1E8D99EE8302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8:F103" firstHeaderRow="1" firstDataRow="2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1"/>
        <item m="1" x="3"/>
        <item m="1" x="5"/>
        <item x="2"/>
        <item m="1" x="6"/>
        <item m="1" x="4"/>
        <item x="0"/>
        <item t="default"/>
      </items>
    </pivotField>
    <pivotField showAll="0"/>
    <pivotField showAll="0"/>
    <pivotField showAll="0"/>
    <pivotField showAll="0"/>
    <pivotField axis="axisCol" dataField="1" showAll="0">
      <items count="5">
        <item x="1"/>
        <item x="2"/>
        <item x="0"/>
        <item x="3"/>
        <item t="default"/>
      </items>
    </pivotField>
  </pivotFields>
  <rowFields count="1">
    <field x="13"/>
  </rowFields>
  <rowItems count="4">
    <i>
      <x/>
    </i>
    <i>
      <x v="3"/>
    </i>
    <i>
      <x v="6"/>
    </i>
    <i t="grand">
      <x/>
    </i>
  </rowItems>
  <colFields count="1">
    <field x="18"/>
  </colFields>
  <colItems count="5">
    <i>
      <x/>
    </i>
    <i>
      <x v="1"/>
    </i>
    <i>
      <x v="2"/>
    </i>
    <i>
      <x v="3"/>
    </i>
    <i t="grand">
      <x/>
    </i>
  </colItems>
  <dataFields count="1">
    <dataField name="Count of Loan_Default" fld="1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593888-5262-43A4-A418-7470704FA831}" name="PivotTable4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13:D118" firstHeaderRow="1" firstDataRow="2" firstDataCol="1" rowPageCount="1" colPageCount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m="1" x="5"/>
        <item m="1" x="3"/>
        <item m="1" x="4"/>
        <item x="0"/>
        <item x="1"/>
        <item x="2"/>
        <item t="default"/>
      </items>
    </pivotField>
    <pivotField showAll="0"/>
    <pivotField axis="axisPage" showAll="0">
      <items count="8">
        <item m="1" x="5"/>
        <item m="1" x="4"/>
        <item x="0"/>
        <item m="1" x="3"/>
        <item m="1" x="6"/>
        <item x="1"/>
        <item x="2"/>
        <item t="default"/>
      </items>
    </pivotField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11"/>
  </rowFields>
  <rowItems count="4">
    <i>
      <x v="3"/>
    </i>
    <i>
      <x v="4"/>
    </i>
    <i>
      <x v="5"/>
    </i>
    <i t="grand">
      <x/>
    </i>
  </rowItems>
  <colFields count="1">
    <field x="17"/>
  </colFields>
  <colItems count="3">
    <i>
      <x/>
    </i>
    <i>
      <x v="1"/>
    </i>
    <i t="grand">
      <x/>
    </i>
  </colItems>
  <pageFields count="1">
    <pageField fld="13" hier="-1"/>
  </pageFields>
  <dataFields count="1">
    <dataField name="Loan Status by Combined Income" fld="17" subtotal="count" baseField="0" baseItem="0"/>
  </dataFields>
  <chartFormats count="6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AE1AB2-0210-4D24-9AB8-36ECF1112214}" name="PivotTable1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F22" firstHeaderRow="1" firstDataRow="2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axis="axisCol" dataField="1" showAll="0">
      <items count="5">
        <item x="1"/>
        <item x="2"/>
        <item x="0"/>
        <item x="3"/>
        <item t="default"/>
      </items>
    </pivotField>
  </pivotFields>
  <rowFields count="1">
    <field x="15"/>
  </rowFields>
  <rowItems count="4">
    <i>
      <x/>
    </i>
    <i>
      <x v="1"/>
    </i>
    <i>
      <x v="2"/>
    </i>
    <i t="grand">
      <x/>
    </i>
  </rowItems>
  <colFields count="1">
    <field x="18"/>
  </colFields>
  <colItems count="5">
    <i>
      <x/>
    </i>
    <i>
      <x v="1"/>
    </i>
    <i>
      <x v="2"/>
    </i>
    <i>
      <x v="3"/>
    </i>
    <i t="grand">
      <x/>
    </i>
  </colItems>
  <dataFields count="1">
    <dataField name="Count of Loan_Default" fld="1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5CACED-1C6D-4F74-88F3-81900B2676A4}" name="PivotTable2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H17:K21" firstHeaderRow="1" firstDataRow="2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axis="axisCol" dataField="1" showAll="0">
      <items count="5">
        <item h="1" x="1"/>
        <item x="2"/>
        <item x="0"/>
        <item h="1" x="3"/>
        <item t="default"/>
      </items>
    </pivotField>
  </pivotFields>
  <rowFields count="1">
    <field x="15"/>
  </rowFields>
  <rowItems count="3">
    <i>
      <x/>
    </i>
    <i>
      <x v="1"/>
    </i>
    <i t="grand">
      <x/>
    </i>
  </rowItems>
  <colFields count="1">
    <field x="18"/>
  </colFields>
  <colItems count="3">
    <i>
      <x v="1"/>
    </i>
    <i>
      <x v="2"/>
    </i>
    <i t="grand">
      <x/>
    </i>
  </colItems>
  <dataFields count="1">
    <dataField name="Count of Loan_Default" fld="18" subtotal="count" showDataAs="percentOfRow" baseField="15" baseItem="0" numFmtId="1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A90665-C2A4-4A56-A05E-AF82AE78ECF7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F7" firstHeaderRow="1" firstDataRow="2" firstDataCol="1"/>
  <pivotFields count="19"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0"/>
        <item x="3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18"/>
  </colFields>
  <colItems count="5">
    <i>
      <x/>
    </i>
    <i>
      <x v="1"/>
    </i>
    <i>
      <x v="2"/>
    </i>
    <i>
      <x v="3"/>
    </i>
    <i t="grand">
      <x/>
    </i>
  </colItems>
  <dataFields count="1">
    <dataField name="Count of Loan_Default" fld="1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687879-A46C-40B9-A8F3-648ECEBE3FD2}" name="PivotTable2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H32:K37" firstHeaderRow="1" firstDataRow="2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axis="axisCol" dataField="1" showAll="0">
      <items count="5">
        <item h="1" x="1"/>
        <item x="2"/>
        <item x="0"/>
        <item h="1" x="3"/>
        <item t="default"/>
      </items>
    </pivotField>
  </pivotFields>
  <rowFields count="1">
    <field x="16"/>
  </rowFields>
  <rowItems count="4">
    <i>
      <x/>
    </i>
    <i>
      <x v="1"/>
    </i>
    <i>
      <x v="2"/>
    </i>
    <i t="grand">
      <x/>
    </i>
  </rowItems>
  <colFields count="1">
    <field x="18"/>
  </colFields>
  <colItems count="3">
    <i>
      <x v="1"/>
    </i>
    <i>
      <x v="2"/>
    </i>
    <i t="grand">
      <x/>
    </i>
  </colItems>
  <dataFields count="1">
    <dataField name="Count of Loan_Default" fld="18" subtotal="count" showDataAs="percentOfRow" baseField="16" baseItem="0" numFmtId="1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30B33B-4D5F-4124-911F-2C6FAC815498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H2:K6" firstHeaderRow="1" firstDataRow="2" firstDataCol="1"/>
  <pivotFields count="19">
    <pivotField showAll="0"/>
    <pivotField showAll="0"/>
    <pivotField showAll="0"/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h="1" x="1"/>
        <item x="2"/>
        <item x="0"/>
        <item h="1" x="3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18"/>
  </colFields>
  <colItems count="3">
    <i>
      <x v="1"/>
    </i>
    <i>
      <x v="2"/>
    </i>
    <i t="grand">
      <x/>
    </i>
  </colItems>
  <dataFields count="1">
    <dataField name="Count of Loan_Default" fld="18" subtotal="count" showDataAs="percentOfRow" baseField="5" baseItem="0" numFmtId="1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B7B84E-D3E5-40C7-931C-9AF8DDB837BE}" name="PivotTable2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2:F37" firstHeaderRow="1" firstDataRow="2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axis="axisCol" dataField="1" showAll="0">
      <items count="5">
        <item x="1"/>
        <item x="2"/>
        <item x="0"/>
        <item x="3"/>
        <item t="default"/>
      </items>
    </pivotField>
  </pivotFields>
  <rowFields count="1">
    <field x="16"/>
  </rowFields>
  <rowItems count="4">
    <i>
      <x/>
    </i>
    <i>
      <x v="1"/>
    </i>
    <i>
      <x v="2"/>
    </i>
    <i t="grand">
      <x/>
    </i>
  </rowItems>
  <colFields count="1">
    <field x="18"/>
  </colFields>
  <colItems count="5">
    <i>
      <x/>
    </i>
    <i>
      <x v="1"/>
    </i>
    <i>
      <x v="2"/>
    </i>
    <i>
      <x v="3"/>
    </i>
    <i t="grand">
      <x/>
    </i>
  </colItems>
  <dataFields count="1">
    <dataField name="Count of Loan_Default" fld="1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E14432-90E6-4486-9E9D-238A78E7E824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3:V42" firstHeaderRow="1" firstDataRow="2" firstDataCol="3"/>
  <pivotFields count="19">
    <pivotField showAll="0"/>
    <pivotField axis="axisRow" outline="0" showAll="0">
      <items count="4">
        <item x="1"/>
        <item x="0"/>
        <item x="2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outline="0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3">
    <field x="1"/>
    <field x="2"/>
    <field x="3"/>
  </rowFields>
  <rowItems count="38">
    <i>
      <x/>
      <x/>
      <x/>
    </i>
    <i r="2">
      <x v="1"/>
    </i>
    <i r="2">
      <x v="2"/>
    </i>
    <i r="2">
      <x v="3"/>
    </i>
    <i r="2">
      <x v="4"/>
    </i>
    <i t="default" r="1">
      <x/>
    </i>
    <i r="1">
      <x v="1"/>
      <x/>
    </i>
    <i r="2">
      <x v="1"/>
    </i>
    <i r="2">
      <x v="2"/>
    </i>
    <i t="default" r="1">
      <x v="1"/>
    </i>
    <i r="1">
      <x v="2"/>
      <x v="4"/>
    </i>
    <i t="default" r="1">
      <x v="2"/>
    </i>
    <i t="default">
      <x/>
    </i>
    <i>
      <x v="1"/>
      <x/>
      <x/>
    </i>
    <i r="2">
      <x v="1"/>
    </i>
    <i r="2">
      <x v="2"/>
    </i>
    <i r="2">
      <x v="3"/>
    </i>
    <i r="2">
      <x v="4"/>
    </i>
    <i t="default" r="1">
      <x/>
    </i>
    <i r="1">
      <x v="1"/>
      <x/>
    </i>
    <i r="2">
      <x v="1"/>
    </i>
    <i r="2">
      <x v="2"/>
    </i>
    <i r="2">
      <x v="3"/>
    </i>
    <i r="2">
      <x v="4"/>
    </i>
    <i t="default" r="1">
      <x v="1"/>
    </i>
    <i r="1">
      <x v="2"/>
      <x v="4"/>
    </i>
    <i t="default" r="1">
      <x v="2"/>
    </i>
    <i t="default">
      <x v="1"/>
    </i>
    <i>
      <x v="2"/>
      <x/>
      <x/>
    </i>
    <i r="2">
      <x v="3"/>
    </i>
    <i t="default" r="1">
      <x/>
    </i>
    <i r="1">
      <x v="1"/>
      <x/>
    </i>
    <i r="2">
      <x v="1"/>
    </i>
    <i r="2">
      <x v="2"/>
    </i>
    <i r="2">
      <x v="3"/>
    </i>
    <i t="default" r="1">
      <x v="1"/>
    </i>
    <i t="default">
      <x v="2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Count of Loan_Status" fld="17" subtotal="count" showDataAs="percentOfRow" baseField="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S615" totalsRowShown="0">
  <autoFilter ref="A1:S615" xr:uid="{00000000-0009-0000-0100-000001000000}"/>
  <tableColumns count="19">
    <tableColumn id="1" xr3:uid="{00000000-0010-0000-0000-000001000000}" name="Loan_ID"/>
    <tableColumn id="2" xr3:uid="{00000000-0010-0000-0000-000002000000}" name="Gender"/>
    <tableColumn id="3" xr3:uid="{00000000-0010-0000-0000-000003000000}" name="Married"/>
    <tableColumn id="4" xr3:uid="{00000000-0010-0000-0000-000004000000}" name="Dependents"/>
    <tableColumn id="5" xr3:uid="{00000000-0010-0000-0000-000005000000}" name="Education"/>
    <tableColumn id="6" xr3:uid="{00000000-0010-0000-0000-000006000000}" name="Self_Employed"/>
    <tableColumn id="7" xr3:uid="{00000000-0010-0000-0000-000007000000}" name="ApplicantIncome"/>
    <tableColumn id="20" xr3:uid="{39730572-6808-450A-95DA-85484FF2D453}" name="ApplicantIncome Group">
      <calculatedColumnFormula>VLOOKUP(Table1[[#This Row],[ApplicantIncome]],$U$11:$V$14,2,TRUE)</calculatedColumnFormula>
    </tableColumn>
    <tableColumn id="8" xr3:uid="{00000000-0010-0000-0000-000008000000}" name="CoapplicantIncome"/>
    <tableColumn id="21" xr3:uid="{AECCF186-D116-42A9-9472-2C007411EA39}" name="CoapplicantIncome Group">
      <calculatedColumnFormula>VLOOKUP(Table1[[#This Row],[CoapplicantIncome]],$U$11:$V$14,2,TRUE)</calculatedColumnFormula>
    </tableColumn>
    <tableColumn id="14" xr3:uid="{00000000-0010-0000-0000-00000E000000}" name="CombinedIncome" dataDxfId="4"/>
    <tableColumn id="22" xr3:uid="{4A051FB1-B938-42E5-9ADC-EEA8B0993557}" name="CombinedIncome Group">
      <calculatedColumnFormula>VLOOKUP(Table1[[#This Row],[CombinedIncome]],$U$11:$V$14,2,TRUE)</calculatedColumnFormula>
    </tableColumn>
    <tableColumn id="9" xr3:uid="{00000000-0010-0000-0000-000009000000}" name="LoanAmount(K)"/>
    <tableColumn id="23" xr3:uid="{F37F83C3-AF79-428D-82D9-CA20244BBA98}" name="Loan Amount Group">
      <calculatedColumnFormula>VLOOKUP(Table1[[#This Row],[LoanAmount(K)]],$U$18:$V$20,2,TRUE)</calculatedColumnFormula>
    </tableColumn>
    <tableColumn id="10" xr3:uid="{00000000-0010-0000-0000-00000A000000}" name="Loan_Amount_Term"/>
    <tableColumn id="11" xr3:uid="{00000000-0010-0000-0000-00000B000000}" name="Credit_History"/>
    <tableColumn id="12" xr3:uid="{00000000-0010-0000-0000-00000C000000}" name="Property_Area"/>
    <tableColumn id="13" xr3:uid="{00000000-0010-0000-0000-00000D000000}" name="Loan_Status"/>
    <tableColumn id="17" xr3:uid="{00000000-0010-0000-0000-000011000000}" name="Loan_Default" dataDxfId="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3FAC75-5589-43E3-A65B-BBC65D19B61A}" name="Table2" displayName="Table2" ref="A1:E615" totalsRowShown="0">
  <autoFilter ref="A1:E615" xr:uid="{4C3FAC75-5589-43E3-A65B-BBC65D19B61A}"/>
  <tableColumns count="5">
    <tableColumn id="1" xr3:uid="{1E8A33C7-C77D-4346-8026-4B93E0682E61}" name="ApplicantIncome"/>
    <tableColumn id="2" xr3:uid="{53B4BF86-8B6A-45C2-897C-92B591FB8EF3}" name="CoapplicantIncome"/>
    <tableColumn id="3" xr3:uid="{92F8A382-2656-43ED-B6A0-6507505249DA}" name="CombinedIncome"/>
    <tableColumn id="4" xr3:uid="{E7F7EEEA-60C0-474C-93F6-B223506008BD}" name="LoanAmount(K)"/>
    <tableColumn id="5" xr3:uid="{5FDBA26D-2693-4CD6-A48A-4A2CDDE979AC}" name="Loan_Amount_Ter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89F2FA-707A-4922-BE32-22180DC0C4EA}" name="Table3" displayName="Table3" ref="R3:S7" totalsRowShown="0">
  <autoFilter ref="R3:S7" xr:uid="{7D89F2FA-707A-4922-BE32-22180DC0C4EA}"/>
  <tableColumns count="2">
    <tableColumn id="1" xr3:uid="{D3C58579-2564-4638-BABA-7D2256758726}" name="Income Range"/>
    <tableColumn id="2" xr3:uid="{EAC2791F-F7F1-4548-859A-44269FD37FE1}" name="Income Group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3AC8B0-E04F-4141-91F5-9041B69B6852}" name="Table4" displayName="Table4" ref="A1:B11" totalsRowShown="0" dataDxfId="0">
  <autoFilter ref="A1:B11" xr:uid="{333AC8B0-E04F-4141-91F5-9041B69B6852}"/>
  <tableColumns count="2">
    <tableColumn id="1" xr3:uid="{7BE57E52-26D1-4EF8-934A-59E6AF359829}" name="No" dataDxfId="2"/>
    <tableColumn id="2" xr3:uid="{135CED7E-375D-4BAC-8F0C-1870A071D1EF}" name="Workflow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drawing" Target="../drawings/drawing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8.xml"/><Relationship Id="rId3" Type="http://schemas.openxmlformats.org/officeDocument/2006/relationships/pivotTable" Target="../pivotTables/pivotTable82.xml"/><Relationship Id="rId7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81.xml"/><Relationship Id="rId1" Type="http://schemas.openxmlformats.org/officeDocument/2006/relationships/pivotTable" Target="../pivotTables/pivotTable80.xml"/><Relationship Id="rId6" Type="http://schemas.openxmlformats.org/officeDocument/2006/relationships/pivotTable" Target="../pivotTables/pivotTable85.xml"/><Relationship Id="rId5" Type="http://schemas.openxmlformats.org/officeDocument/2006/relationships/pivotTable" Target="../pivotTables/pivotTable84.xml"/><Relationship Id="rId4" Type="http://schemas.openxmlformats.org/officeDocument/2006/relationships/pivotTable" Target="../pivotTables/pivotTable8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kaggle.com/ajaymanwani/loan-approval-prediction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8.xml"/><Relationship Id="rId13" Type="http://schemas.openxmlformats.org/officeDocument/2006/relationships/drawing" Target="../drawings/drawing3.xml"/><Relationship Id="rId3" Type="http://schemas.openxmlformats.org/officeDocument/2006/relationships/pivotTable" Target="../pivotTables/pivotTable23.xml"/><Relationship Id="rId7" Type="http://schemas.openxmlformats.org/officeDocument/2006/relationships/pivotTable" Target="../pivotTables/pivotTable27.xml"/><Relationship Id="rId12" Type="http://schemas.openxmlformats.org/officeDocument/2006/relationships/pivotTable" Target="../pivotTables/pivotTable32.xml"/><Relationship Id="rId2" Type="http://schemas.openxmlformats.org/officeDocument/2006/relationships/pivotTable" Target="../pivotTables/pivotTable22.xml"/><Relationship Id="rId1" Type="http://schemas.openxmlformats.org/officeDocument/2006/relationships/pivotTable" Target="../pivotTables/pivotTable21.xml"/><Relationship Id="rId6" Type="http://schemas.openxmlformats.org/officeDocument/2006/relationships/pivotTable" Target="../pivotTables/pivotTable26.xml"/><Relationship Id="rId11" Type="http://schemas.openxmlformats.org/officeDocument/2006/relationships/pivotTable" Target="../pivotTables/pivotTable31.xml"/><Relationship Id="rId5" Type="http://schemas.openxmlformats.org/officeDocument/2006/relationships/pivotTable" Target="../pivotTables/pivotTable25.xml"/><Relationship Id="rId10" Type="http://schemas.openxmlformats.org/officeDocument/2006/relationships/pivotTable" Target="../pivotTables/pivotTable30.xml"/><Relationship Id="rId4" Type="http://schemas.openxmlformats.org/officeDocument/2006/relationships/pivotTable" Target="../pivotTables/pivotTable24.xml"/><Relationship Id="rId9" Type="http://schemas.openxmlformats.org/officeDocument/2006/relationships/pivotTable" Target="../pivotTables/pivotTable2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40.xml"/><Relationship Id="rId13" Type="http://schemas.openxmlformats.org/officeDocument/2006/relationships/pivotTable" Target="../pivotTables/pivotTable45.xml"/><Relationship Id="rId18" Type="http://schemas.openxmlformats.org/officeDocument/2006/relationships/pivotTable" Target="../pivotTables/pivotTable50.xml"/><Relationship Id="rId3" Type="http://schemas.openxmlformats.org/officeDocument/2006/relationships/pivotTable" Target="../pivotTables/pivotTable35.xml"/><Relationship Id="rId21" Type="http://schemas.openxmlformats.org/officeDocument/2006/relationships/pivotTable" Target="../pivotTables/pivotTable53.xml"/><Relationship Id="rId7" Type="http://schemas.openxmlformats.org/officeDocument/2006/relationships/pivotTable" Target="../pivotTables/pivotTable39.xml"/><Relationship Id="rId12" Type="http://schemas.openxmlformats.org/officeDocument/2006/relationships/pivotTable" Target="../pivotTables/pivotTable44.xml"/><Relationship Id="rId17" Type="http://schemas.openxmlformats.org/officeDocument/2006/relationships/pivotTable" Target="../pivotTables/pivotTable49.xml"/><Relationship Id="rId2" Type="http://schemas.openxmlformats.org/officeDocument/2006/relationships/pivotTable" Target="../pivotTables/pivotTable34.xml"/><Relationship Id="rId16" Type="http://schemas.openxmlformats.org/officeDocument/2006/relationships/pivotTable" Target="../pivotTables/pivotTable48.xml"/><Relationship Id="rId20" Type="http://schemas.openxmlformats.org/officeDocument/2006/relationships/pivotTable" Target="../pivotTables/pivotTable52.xml"/><Relationship Id="rId1" Type="http://schemas.openxmlformats.org/officeDocument/2006/relationships/pivotTable" Target="../pivotTables/pivotTable33.xml"/><Relationship Id="rId6" Type="http://schemas.openxmlformats.org/officeDocument/2006/relationships/pivotTable" Target="../pivotTables/pivotTable38.xml"/><Relationship Id="rId11" Type="http://schemas.openxmlformats.org/officeDocument/2006/relationships/pivotTable" Target="../pivotTables/pivotTable43.xml"/><Relationship Id="rId5" Type="http://schemas.openxmlformats.org/officeDocument/2006/relationships/pivotTable" Target="../pivotTables/pivotTable37.xml"/><Relationship Id="rId15" Type="http://schemas.openxmlformats.org/officeDocument/2006/relationships/pivotTable" Target="../pivotTables/pivotTable47.xml"/><Relationship Id="rId10" Type="http://schemas.openxmlformats.org/officeDocument/2006/relationships/pivotTable" Target="../pivotTables/pivotTable42.xml"/><Relationship Id="rId19" Type="http://schemas.openxmlformats.org/officeDocument/2006/relationships/pivotTable" Target="../pivotTables/pivotTable51.xml"/><Relationship Id="rId4" Type="http://schemas.openxmlformats.org/officeDocument/2006/relationships/pivotTable" Target="../pivotTables/pivotTable36.xml"/><Relationship Id="rId9" Type="http://schemas.openxmlformats.org/officeDocument/2006/relationships/pivotTable" Target="../pivotTables/pivotTable41.xml"/><Relationship Id="rId14" Type="http://schemas.openxmlformats.org/officeDocument/2006/relationships/pivotTable" Target="../pivotTables/pivotTable46.xml"/><Relationship Id="rId22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pivotTable" Target="../pivotTables/pivotTable56.xml"/><Relationship Id="rId7" Type="http://schemas.openxmlformats.org/officeDocument/2006/relationships/drawing" Target="../drawings/drawing6.xml"/><Relationship Id="rId2" Type="http://schemas.openxmlformats.org/officeDocument/2006/relationships/pivotTable" Target="../pivotTables/pivotTable55.xml"/><Relationship Id="rId1" Type="http://schemas.openxmlformats.org/officeDocument/2006/relationships/pivotTable" Target="../pivotTables/pivotTable54.xml"/><Relationship Id="rId6" Type="http://schemas.openxmlformats.org/officeDocument/2006/relationships/pivotTable" Target="../pivotTables/pivotTable59.xml"/><Relationship Id="rId5" Type="http://schemas.openxmlformats.org/officeDocument/2006/relationships/pivotTable" Target="../pivotTables/pivotTable58.xml"/><Relationship Id="rId4" Type="http://schemas.openxmlformats.org/officeDocument/2006/relationships/pivotTable" Target="../pivotTables/pivotTable57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67.xml"/><Relationship Id="rId13" Type="http://schemas.openxmlformats.org/officeDocument/2006/relationships/pivotTable" Target="../pivotTables/pivotTable72.xml"/><Relationship Id="rId18" Type="http://schemas.openxmlformats.org/officeDocument/2006/relationships/pivotTable" Target="../pivotTables/pivotTable77.xml"/><Relationship Id="rId3" Type="http://schemas.openxmlformats.org/officeDocument/2006/relationships/pivotTable" Target="../pivotTables/pivotTable62.xml"/><Relationship Id="rId21" Type="http://schemas.openxmlformats.org/officeDocument/2006/relationships/drawing" Target="../drawings/drawing7.xml"/><Relationship Id="rId7" Type="http://schemas.openxmlformats.org/officeDocument/2006/relationships/pivotTable" Target="../pivotTables/pivotTable66.xml"/><Relationship Id="rId12" Type="http://schemas.openxmlformats.org/officeDocument/2006/relationships/pivotTable" Target="../pivotTables/pivotTable71.xml"/><Relationship Id="rId17" Type="http://schemas.openxmlformats.org/officeDocument/2006/relationships/pivotTable" Target="../pivotTables/pivotTable76.xml"/><Relationship Id="rId2" Type="http://schemas.openxmlformats.org/officeDocument/2006/relationships/pivotTable" Target="../pivotTables/pivotTable61.xml"/><Relationship Id="rId16" Type="http://schemas.openxmlformats.org/officeDocument/2006/relationships/pivotTable" Target="../pivotTables/pivotTable75.xml"/><Relationship Id="rId20" Type="http://schemas.openxmlformats.org/officeDocument/2006/relationships/pivotTable" Target="../pivotTables/pivotTable79.xml"/><Relationship Id="rId1" Type="http://schemas.openxmlformats.org/officeDocument/2006/relationships/pivotTable" Target="../pivotTables/pivotTable60.xml"/><Relationship Id="rId6" Type="http://schemas.openxmlformats.org/officeDocument/2006/relationships/pivotTable" Target="../pivotTables/pivotTable65.xml"/><Relationship Id="rId11" Type="http://schemas.openxmlformats.org/officeDocument/2006/relationships/pivotTable" Target="../pivotTables/pivotTable70.xml"/><Relationship Id="rId5" Type="http://schemas.openxmlformats.org/officeDocument/2006/relationships/pivotTable" Target="../pivotTables/pivotTable64.xml"/><Relationship Id="rId15" Type="http://schemas.openxmlformats.org/officeDocument/2006/relationships/pivotTable" Target="../pivotTables/pivotTable74.xml"/><Relationship Id="rId10" Type="http://schemas.openxmlformats.org/officeDocument/2006/relationships/pivotTable" Target="../pivotTables/pivotTable69.xml"/><Relationship Id="rId19" Type="http://schemas.openxmlformats.org/officeDocument/2006/relationships/pivotTable" Target="../pivotTables/pivotTable78.xml"/><Relationship Id="rId4" Type="http://schemas.openxmlformats.org/officeDocument/2006/relationships/pivotTable" Target="../pivotTables/pivotTable63.xml"/><Relationship Id="rId9" Type="http://schemas.openxmlformats.org/officeDocument/2006/relationships/pivotTable" Target="../pivotTables/pivotTable68.xml"/><Relationship Id="rId14" Type="http://schemas.openxmlformats.org/officeDocument/2006/relationships/pivotTable" Target="../pivotTables/pivotTable7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D74F-3DC3-493B-A988-BDB48C4ADF34}">
  <dimension ref="A3:V137"/>
  <sheetViews>
    <sheetView topLeftCell="A5" workbookViewId="0">
      <selection activeCell="H131" sqref="H131"/>
    </sheetView>
  </sheetViews>
  <sheetFormatPr defaultRowHeight="15.75"/>
  <cols>
    <col min="1" max="1" width="20.5" bestFit="1" customWidth="1"/>
    <col min="2" max="2" width="15.25" bestFit="1" customWidth="1"/>
    <col min="3" max="3" width="6.875" bestFit="1" customWidth="1"/>
    <col min="4" max="4" width="11" bestFit="1" customWidth="1"/>
    <col min="5" max="5" width="3.625" bestFit="1" customWidth="1"/>
    <col min="6" max="6" width="3.875" bestFit="1" customWidth="1"/>
    <col min="7" max="7" width="6.75" bestFit="1" customWidth="1"/>
    <col min="8" max="8" width="8.625" bestFit="1" customWidth="1"/>
    <col min="9" max="9" width="2.875" bestFit="1" customWidth="1"/>
    <col min="10" max="10" width="19.5" bestFit="1" customWidth="1"/>
    <col min="11" max="11" width="23.625" bestFit="1" customWidth="1"/>
    <col min="12" max="12" width="15.25" bestFit="1" customWidth="1"/>
    <col min="13" max="13" width="3.875" bestFit="1" customWidth="1"/>
    <col min="14" max="15" width="11" bestFit="1" customWidth="1"/>
    <col min="16" max="16" width="19.5" bestFit="1" customWidth="1"/>
    <col min="17" max="17" width="24" bestFit="1" customWidth="1"/>
    <col min="18" max="18" width="15.25" bestFit="1" customWidth="1"/>
    <col min="19" max="19" width="3.875" bestFit="1" customWidth="1"/>
    <col min="20" max="20" width="11" bestFit="1" customWidth="1"/>
    <col min="21" max="21" width="7.875" bestFit="1" customWidth="1"/>
    <col min="22" max="22" width="11" bestFit="1" customWidth="1"/>
    <col min="23" max="23" width="7.875" bestFit="1" customWidth="1"/>
    <col min="24" max="24" width="11" bestFit="1" customWidth="1"/>
    <col min="25" max="455" width="4.875" bestFit="1" customWidth="1"/>
    <col min="456" max="506" width="5.875" bestFit="1" customWidth="1"/>
    <col min="507" max="507" width="11" bestFit="1" customWidth="1"/>
    <col min="508" max="508" width="9.75" bestFit="1" customWidth="1"/>
    <col min="509" max="509" width="7.875" bestFit="1" customWidth="1"/>
    <col min="510" max="510" width="9.75" bestFit="1" customWidth="1"/>
    <col min="511" max="511" width="7.875" bestFit="1" customWidth="1"/>
    <col min="512" max="512" width="9.75" bestFit="1" customWidth="1"/>
    <col min="513" max="513" width="7.875" bestFit="1" customWidth="1"/>
    <col min="514" max="514" width="9.75" bestFit="1" customWidth="1"/>
    <col min="515" max="515" width="7.875" bestFit="1" customWidth="1"/>
    <col min="516" max="516" width="9.75" bestFit="1" customWidth="1"/>
    <col min="517" max="517" width="7.875" bestFit="1" customWidth="1"/>
    <col min="518" max="518" width="9.75" bestFit="1" customWidth="1"/>
    <col min="519" max="519" width="7.875" bestFit="1" customWidth="1"/>
    <col min="520" max="520" width="9.75" bestFit="1" customWidth="1"/>
    <col min="521" max="521" width="7.875" bestFit="1" customWidth="1"/>
    <col min="522" max="522" width="9.75" bestFit="1" customWidth="1"/>
    <col min="523" max="523" width="7.875" bestFit="1" customWidth="1"/>
    <col min="524" max="524" width="9.75" bestFit="1" customWidth="1"/>
    <col min="525" max="525" width="7.875" bestFit="1" customWidth="1"/>
    <col min="526" max="526" width="9.75" bestFit="1" customWidth="1"/>
    <col min="527" max="527" width="7.875" bestFit="1" customWidth="1"/>
    <col min="528" max="528" width="9.75" bestFit="1" customWidth="1"/>
    <col min="529" max="529" width="7.875" bestFit="1" customWidth="1"/>
    <col min="530" max="530" width="9.75" bestFit="1" customWidth="1"/>
    <col min="531" max="531" width="7.875" bestFit="1" customWidth="1"/>
    <col min="532" max="532" width="9.75" bestFit="1" customWidth="1"/>
    <col min="533" max="533" width="7.875" bestFit="1" customWidth="1"/>
    <col min="534" max="534" width="9.75" bestFit="1" customWidth="1"/>
    <col min="535" max="535" width="7.875" bestFit="1" customWidth="1"/>
    <col min="536" max="536" width="9.75" bestFit="1" customWidth="1"/>
    <col min="537" max="537" width="7.875" bestFit="1" customWidth="1"/>
    <col min="538" max="538" width="9.75" bestFit="1" customWidth="1"/>
    <col min="539" max="539" width="7.875" bestFit="1" customWidth="1"/>
    <col min="540" max="540" width="9.75" bestFit="1" customWidth="1"/>
    <col min="541" max="541" width="7.875" bestFit="1" customWidth="1"/>
    <col min="542" max="542" width="9.75" bestFit="1" customWidth="1"/>
    <col min="543" max="543" width="7.875" bestFit="1" customWidth="1"/>
    <col min="544" max="544" width="9.75" bestFit="1" customWidth="1"/>
    <col min="545" max="545" width="7.875" bestFit="1" customWidth="1"/>
    <col min="546" max="546" width="9.75" bestFit="1" customWidth="1"/>
    <col min="547" max="547" width="7.875" bestFit="1" customWidth="1"/>
    <col min="548" max="548" width="9.75" bestFit="1" customWidth="1"/>
    <col min="549" max="549" width="7.875" bestFit="1" customWidth="1"/>
    <col min="550" max="550" width="9.75" bestFit="1" customWidth="1"/>
    <col min="551" max="551" width="7.875" bestFit="1" customWidth="1"/>
    <col min="552" max="552" width="9.75" bestFit="1" customWidth="1"/>
    <col min="553" max="554" width="7.875" bestFit="1" customWidth="1"/>
    <col min="555" max="555" width="9.75" bestFit="1" customWidth="1"/>
    <col min="556" max="556" width="7.875" bestFit="1" customWidth="1"/>
    <col min="557" max="557" width="9.75" bestFit="1" customWidth="1"/>
    <col min="558" max="558" width="7.875" bestFit="1" customWidth="1"/>
    <col min="559" max="559" width="9.75" bestFit="1" customWidth="1"/>
    <col min="560" max="560" width="7.875" bestFit="1" customWidth="1"/>
    <col min="561" max="561" width="9.75" bestFit="1" customWidth="1"/>
    <col min="562" max="562" width="7.875" bestFit="1" customWidth="1"/>
    <col min="563" max="563" width="9.75" bestFit="1" customWidth="1"/>
    <col min="564" max="564" width="7.875" bestFit="1" customWidth="1"/>
    <col min="565" max="565" width="9.75" bestFit="1" customWidth="1"/>
    <col min="566" max="566" width="7.875" bestFit="1" customWidth="1"/>
    <col min="567" max="567" width="9.75" bestFit="1" customWidth="1"/>
    <col min="568" max="568" width="7.875" bestFit="1" customWidth="1"/>
    <col min="569" max="569" width="9.75" bestFit="1" customWidth="1"/>
    <col min="570" max="570" width="7.875" bestFit="1" customWidth="1"/>
    <col min="571" max="571" width="9.75" bestFit="1" customWidth="1"/>
    <col min="572" max="572" width="7.875" bestFit="1" customWidth="1"/>
    <col min="573" max="573" width="9.75" bestFit="1" customWidth="1"/>
    <col min="574" max="574" width="7.875" bestFit="1" customWidth="1"/>
    <col min="575" max="575" width="9.75" bestFit="1" customWidth="1"/>
    <col min="576" max="577" width="7.875" bestFit="1" customWidth="1"/>
    <col min="578" max="578" width="9.75" bestFit="1" customWidth="1"/>
    <col min="579" max="579" width="7.875" bestFit="1" customWidth="1"/>
    <col min="580" max="580" width="9.75" bestFit="1" customWidth="1"/>
    <col min="581" max="581" width="7.875" bestFit="1" customWidth="1"/>
    <col min="582" max="582" width="9.75" bestFit="1" customWidth="1"/>
    <col min="583" max="583" width="7.875" bestFit="1" customWidth="1"/>
    <col min="584" max="584" width="9.75" bestFit="1" customWidth="1"/>
    <col min="585" max="585" width="7.875" bestFit="1" customWidth="1"/>
    <col min="586" max="586" width="9.75" bestFit="1" customWidth="1"/>
    <col min="587" max="587" width="7.875" bestFit="1" customWidth="1"/>
    <col min="588" max="588" width="9.75" bestFit="1" customWidth="1"/>
    <col min="589" max="589" width="7.875" bestFit="1" customWidth="1"/>
    <col min="590" max="590" width="9.75" bestFit="1" customWidth="1"/>
    <col min="591" max="591" width="7.875" bestFit="1" customWidth="1"/>
    <col min="592" max="592" width="9.75" bestFit="1" customWidth="1"/>
    <col min="593" max="593" width="7.875" bestFit="1" customWidth="1"/>
    <col min="594" max="594" width="9.75" bestFit="1" customWidth="1"/>
    <col min="595" max="596" width="7.875" bestFit="1" customWidth="1"/>
    <col min="597" max="597" width="9.75" bestFit="1" customWidth="1"/>
    <col min="598" max="598" width="7.875" bestFit="1" customWidth="1"/>
    <col min="599" max="599" width="9.75" bestFit="1" customWidth="1"/>
    <col min="600" max="601" width="7.875" bestFit="1" customWidth="1"/>
    <col min="602" max="602" width="9.75" bestFit="1" customWidth="1"/>
    <col min="603" max="603" width="7.875" bestFit="1" customWidth="1"/>
    <col min="604" max="604" width="9.75" bestFit="1" customWidth="1"/>
    <col min="605" max="605" width="7.875" bestFit="1" customWidth="1"/>
    <col min="606" max="606" width="9.75" bestFit="1" customWidth="1"/>
    <col min="607" max="608" width="7.875" bestFit="1" customWidth="1"/>
    <col min="609" max="609" width="9.75" bestFit="1" customWidth="1"/>
    <col min="610" max="610" width="7.875" bestFit="1" customWidth="1"/>
    <col min="611" max="611" width="9.75" bestFit="1" customWidth="1"/>
    <col min="612" max="612" width="7.875" bestFit="1" customWidth="1"/>
    <col min="613" max="613" width="9.75" bestFit="1" customWidth="1"/>
    <col min="614" max="614" width="7.875" bestFit="1" customWidth="1"/>
    <col min="615" max="615" width="9.75" bestFit="1" customWidth="1"/>
    <col min="616" max="616" width="7.875" bestFit="1" customWidth="1"/>
    <col min="617" max="617" width="9.75" bestFit="1" customWidth="1"/>
    <col min="618" max="618" width="7.875" bestFit="1" customWidth="1"/>
    <col min="619" max="619" width="9.75" bestFit="1" customWidth="1"/>
    <col min="620" max="620" width="7.875" bestFit="1" customWidth="1"/>
    <col min="621" max="621" width="9.75" bestFit="1" customWidth="1"/>
    <col min="622" max="622" width="7.875" bestFit="1" customWidth="1"/>
    <col min="623" max="623" width="9.75" bestFit="1" customWidth="1"/>
    <col min="624" max="624" width="7.875" bestFit="1" customWidth="1"/>
    <col min="625" max="625" width="9.75" bestFit="1" customWidth="1"/>
    <col min="626" max="626" width="7.875" bestFit="1" customWidth="1"/>
    <col min="627" max="627" width="9.75" bestFit="1" customWidth="1"/>
    <col min="628" max="628" width="7.875" bestFit="1" customWidth="1"/>
    <col min="629" max="629" width="9.75" bestFit="1" customWidth="1"/>
    <col min="630" max="630" width="7.875" bestFit="1" customWidth="1"/>
    <col min="631" max="631" width="9.75" bestFit="1" customWidth="1"/>
    <col min="632" max="632" width="7.875" bestFit="1" customWidth="1"/>
    <col min="633" max="633" width="9.75" bestFit="1" customWidth="1"/>
    <col min="634" max="635" width="7.875" bestFit="1" customWidth="1"/>
    <col min="636" max="636" width="9.75" bestFit="1" customWidth="1"/>
    <col min="637" max="637" width="7.875" bestFit="1" customWidth="1"/>
    <col min="638" max="638" width="9.75" bestFit="1" customWidth="1"/>
    <col min="639" max="639" width="7.875" bestFit="1" customWidth="1"/>
    <col min="640" max="640" width="9.75" bestFit="1" customWidth="1"/>
    <col min="641" max="641" width="7.875" bestFit="1" customWidth="1"/>
    <col min="642" max="642" width="9.75" bestFit="1" customWidth="1"/>
    <col min="643" max="643" width="7.875" bestFit="1" customWidth="1"/>
    <col min="644" max="644" width="9.75" bestFit="1" customWidth="1"/>
    <col min="645" max="645" width="7.875" bestFit="1" customWidth="1"/>
    <col min="646" max="646" width="9.75" bestFit="1" customWidth="1"/>
    <col min="647" max="647" width="7.875" bestFit="1" customWidth="1"/>
    <col min="648" max="648" width="9.75" bestFit="1" customWidth="1"/>
    <col min="649" max="649" width="7.875" bestFit="1" customWidth="1"/>
    <col min="650" max="650" width="9.75" bestFit="1" customWidth="1"/>
    <col min="651" max="651" width="7.875" bestFit="1" customWidth="1"/>
    <col min="652" max="652" width="9.75" bestFit="1" customWidth="1"/>
    <col min="653" max="653" width="7.875" bestFit="1" customWidth="1"/>
    <col min="654" max="654" width="9.75" bestFit="1" customWidth="1"/>
    <col min="655" max="655" width="7.875" bestFit="1" customWidth="1"/>
    <col min="656" max="656" width="9.75" bestFit="1" customWidth="1"/>
    <col min="657" max="657" width="7.875" bestFit="1" customWidth="1"/>
    <col min="658" max="658" width="9.75" bestFit="1" customWidth="1"/>
    <col min="659" max="659" width="7.875" bestFit="1" customWidth="1"/>
    <col min="660" max="660" width="9.75" bestFit="1" customWidth="1"/>
    <col min="661" max="661" width="7.875" bestFit="1" customWidth="1"/>
    <col min="662" max="662" width="9.75" bestFit="1" customWidth="1"/>
    <col min="663" max="663" width="7.875" bestFit="1" customWidth="1"/>
    <col min="664" max="664" width="9.75" bestFit="1" customWidth="1"/>
    <col min="665" max="665" width="7.875" bestFit="1" customWidth="1"/>
    <col min="666" max="666" width="9.75" bestFit="1" customWidth="1"/>
    <col min="667" max="667" width="7.875" bestFit="1" customWidth="1"/>
    <col min="668" max="668" width="9.75" bestFit="1" customWidth="1"/>
    <col min="669" max="669" width="7.875" bestFit="1" customWidth="1"/>
    <col min="670" max="670" width="9.75" bestFit="1" customWidth="1"/>
    <col min="671" max="671" width="7.875" bestFit="1" customWidth="1"/>
    <col min="672" max="672" width="9.75" bestFit="1" customWidth="1"/>
    <col min="673" max="673" width="7.875" bestFit="1" customWidth="1"/>
    <col min="674" max="674" width="9.75" bestFit="1" customWidth="1"/>
    <col min="675" max="675" width="7.875" bestFit="1" customWidth="1"/>
    <col min="676" max="676" width="9.75" bestFit="1" customWidth="1"/>
    <col min="677" max="677" width="7.875" bestFit="1" customWidth="1"/>
    <col min="678" max="678" width="9.75" bestFit="1" customWidth="1"/>
    <col min="679" max="679" width="7.875" bestFit="1" customWidth="1"/>
    <col min="680" max="680" width="9.75" bestFit="1" customWidth="1"/>
    <col min="681" max="681" width="7.875" bestFit="1" customWidth="1"/>
    <col min="682" max="682" width="9.75" bestFit="1" customWidth="1"/>
    <col min="683" max="683" width="7.875" bestFit="1" customWidth="1"/>
    <col min="684" max="684" width="9.75" bestFit="1" customWidth="1"/>
    <col min="685" max="685" width="7.875" bestFit="1" customWidth="1"/>
    <col min="686" max="686" width="9.75" bestFit="1" customWidth="1"/>
    <col min="687" max="687" width="7.875" bestFit="1" customWidth="1"/>
    <col min="688" max="688" width="9.75" bestFit="1" customWidth="1"/>
    <col min="689" max="689" width="7.875" bestFit="1" customWidth="1"/>
    <col min="690" max="690" width="9.75" bestFit="1" customWidth="1"/>
    <col min="691" max="691" width="7.875" bestFit="1" customWidth="1"/>
    <col min="692" max="692" width="9.75" bestFit="1" customWidth="1"/>
    <col min="693" max="693" width="7.875" bestFit="1" customWidth="1"/>
    <col min="694" max="694" width="9.75" bestFit="1" customWidth="1"/>
    <col min="695" max="695" width="7.875" bestFit="1" customWidth="1"/>
    <col min="696" max="696" width="9.75" bestFit="1" customWidth="1"/>
    <col min="697" max="697" width="7.875" bestFit="1" customWidth="1"/>
    <col min="698" max="698" width="9.75" bestFit="1" customWidth="1"/>
    <col min="699" max="700" width="7.875" bestFit="1" customWidth="1"/>
    <col min="701" max="701" width="9.75" bestFit="1" customWidth="1"/>
    <col min="702" max="702" width="7.875" bestFit="1" customWidth="1"/>
    <col min="703" max="703" width="9.75" bestFit="1" customWidth="1"/>
    <col min="704" max="704" width="7.875" bestFit="1" customWidth="1"/>
    <col min="705" max="705" width="9.75" bestFit="1" customWidth="1"/>
    <col min="706" max="706" width="7.875" bestFit="1" customWidth="1"/>
    <col min="707" max="707" width="9.75" bestFit="1" customWidth="1"/>
    <col min="708" max="708" width="7.875" bestFit="1" customWidth="1"/>
    <col min="709" max="709" width="9.75" bestFit="1" customWidth="1"/>
    <col min="710" max="710" width="7.875" bestFit="1" customWidth="1"/>
    <col min="711" max="711" width="9.75" bestFit="1" customWidth="1"/>
    <col min="712" max="712" width="7.875" bestFit="1" customWidth="1"/>
    <col min="713" max="713" width="9.75" bestFit="1" customWidth="1"/>
    <col min="714" max="714" width="7.875" bestFit="1" customWidth="1"/>
    <col min="715" max="715" width="9.75" bestFit="1" customWidth="1"/>
    <col min="716" max="716" width="7.875" bestFit="1" customWidth="1"/>
    <col min="717" max="717" width="9.75" bestFit="1" customWidth="1"/>
    <col min="718" max="719" width="7.875" bestFit="1" customWidth="1"/>
    <col min="720" max="720" width="9.75" bestFit="1" customWidth="1"/>
    <col min="721" max="721" width="7.875" bestFit="1" customWidth="1"/>
    <col min="722" max="722" width="9.75" bestFit="1" customWidth="1"/>
    <col min="723" max="723" width="7.875" bestFit="1" customWidth="1"/>
    <col min="724" max="724" width="9.75" bestFit="1" customWidth="1"/>
    <col min="725" max="725" width="7.875" bestFit="1" customWidth="1"/>
    <col min="726" max="726" width="9.75" bestFit="1" customWidth="1"/>
    <col min="727" max="727" width="7.875" bestFit="1" customWidth="1"/>
    <col min="728" max="728" width="9.75" bestFit="1" customWidth="1"/>
    <col min="729" max="729" width="7.875" bestFit="1" customWidth="1"/>
    <col min="730" max="730" width="9.75" bestFit="1" customWidth="1"/>
    <col min="731" max="732" width="7.875" bestFit="1" customWidth="1"/>
    <col min="733" max="733" width="9.75" bestFit="1" customWidth="1"/>
    <col min="734" max="734" width="7.875" bestFit="1" customWidth="1"/>
    <col min="735" max="735" width="9.75" bestFit="1" customWidth="1"/>
    <col min="736" max="736" width="7.875" bestFit="1" customWidth="1"/>
    <col min="737" max="737" width="9.75" bestFit="1" customWidth="1"/>
    <col min="738" max="739" width="7.875" bestFit="1" customWidth="1"/>
    <col min="740" max="740" width="9.75" bestFit="1" customWidth="1"/>
    <col min="741" max="741" width="7.875" bestFit="1" customWidth="1"/>
    <col min="742" max="742" width="9.75" bestFit="1" customWidth="1"/>
    <col min="743" max="743" width="7.875" bestFit="1" customWidth="1"/>
    <col min="744" max="744" width="9.75" bestFit="1" customWidth="1"/>
    <col min="745" max="745" width="7.875" bestFit="1" customWidth="1"/>
    <col min="746" max="746" width="9.75" bestFit="1" customWidth="1"/>
    <col min="747" max="747" width="7.875" bestFit="1" customWidth="1"/>
    <col min="748" max="748" width="9.75" bestFit="1" customWidth="1"/>
    <col min="749" max="749" width="7.875" bestFit="1" customWidth="1"/>
    <col min="750" max="750" width="9.75" bestFit="1" customWidth="1"/>
    <col min="751" max="751" width="7.875" bestFit="1" customWidth="1"/>
    <col min="752" max="752" width="9.75" bestFit="1" customWidth="1"/>
    <col min="753" max="753" width="7.875" bestFit="1" customWidth="1"/>
    <col min="754" max="754" width="9.75" bestFit="1" customWidth="1"/>
    <col min="755" max="755" width="7.875" bestFit="1" customWidth="1"/>
    <col min="756" max="756" width="9.75" bestFit="1" customWidth="1"/>
    <col min="757" max="757" width="7.875" bestFit="1" customWidth="1"/>
    <col min="758" max="758" width="9.75" bestFit="1" customWidth="1"/>
    <col min="759" max="759" width="7.875" bestFit="1" customWidth="1"/>
    <col min="760" max="760" width="9.75" bestFit="1" customWidth="1"/>
    <col min="761" max="761" width="7.875" bestFit="1" customWidth="1"/>
    <col min="762" max="762" width="9.75" bestFit="1" customWidth="1"/>
    <col min="763" max="764" width="7.875" bestFit="1" customWidth="1"/>
    <col min="765" max="765" width="9.75" bestFit="1" customWidth="1"/>
    <col min="766" max="766" width="7.875" bestFit="1" customWidth="1"/>
    <col min="767" max="767" width="9.75" bestFit="1" customWidth="1"/>
    <col min="768" max="768" width="7.875" bestFit="1" customWidth="1"/>
    <col min="769" max="769" width="9.75" bestFit="1" customWidth="1"/>
    <col min="770" max="770" width="7.875" bestFit="1" customWidth="1"/>
    <col min="771" max="771" width="9.75" bestFit="1" customWidth="1"/>
    <col min="772" max="772" width="7.875" bestFit="1" customWidth="1"/>
    <col min="773" max="773" width="9.75" bestFit="1" customWidth="1"/>
    <col min="774" max="774" width="7.875" bestFit="1" customWidth="1"/>
    <col min="775" max="775" width="9.75" bestFit="1" customWidth="1"/>
    <col min="776" max="776" width="7.875" bestFit="1" customWidth="1"/>
    <col min="777" max="777" width="9.75" bestFit="1" customWidth="1"/>
    <col min="778" max="778" width="7.875" bestFit="1" customWidth="1"/>
    <col min="779" max="779" width="9.75" bestFit="1" customWidth="1"/>
    <col min="780" max="780" width="7.875" bestFit="1" customWidth="1"/>
    <col min="781" max="781" width="9.75" bestFit="1" customWidth="1"/>
    <col min="782" max="782" width="7.875" bestFit="1" customWidth="1"/>
    <col min="783" max="783" width="9.75" bestFit="1" customWidth="1"/>
    <col min="784" max="784" width="7.875" bestFit="1" customWidth="1"/>
    <col min="785" max="785" width="9.75" bestFit="1" customWidth="1"/>
    <col min="786" max="786" width="7.875" bestFit="1" customWidth="1"/>
    <col min="787" max="787" width="9.75" bestFit="1" customWidth="1"/>
    <col min="788" max="788" width="7.875" bestFit="1" customWidth="1"/>
    <col min="789" max="789" width="9.75" bestFit="1" customWidth="1"/>
    <col min="790" max="791" width="7.875" bestFit="1" customWidth="1"/>
    <col min="792" max="792" width="9.75" bestFit="1" customWidth="1"/>
    <col min="793" max="793" width="7.875" bestFit="1" customWidth="1"/>
    <col min="794" max="794" width="9.75" bestFit="1" customWidth="1"/>
    <col min="795" max="795" width="7.875" bestFit="1" customWidth="1"/>
    <col min="796" max="796" width="9.75" bestFit="1" customWidth="1"/>
    <col min="797" max="797" width="7.875" bestFit="1" customWidth="1"/>
    <col min="798" max="798" width="9.75" bestFit="1" customWidth="1"/>
    <col min="799" max="799" width="7.875" bestFit="1" customWidth="1"/>
    <col min="800" max="800" width="9.75" bestFit="1" customWidth="1"/>
    <col min="801" max="801" width="7.875" bestFit="1" customWidth="1"/>
    <col min="802" max="802" width="9.75" bestFit="1" customWidth="1"/>
    <col min="803" max="803" width="7.875" bestFit="1" customWidth="1"/>
    <col min="804" max="804" width="9.75" bestFit="1" customWidth="1"/>
    <col min="805" max="805" width="7.875" bestFit="1" customWidth="1"/>
    <col min="806" max="806" width="9.75" bestFit="1" customWidth="1"/>
    <col min="807" max="807" width="7.875" bestFit="1" customWidth="1"/>
    <col min="808" max="808" width="9.75" bestFit="1" customWidth="1"/>
    <col min="809" max="809" width="7.875" bestFit="1" customWidth="1"/>
    <col min="810" max="810" width="9.75" bestFit="1" customWidth="1"/>
    <col min="811" max="811" width="7.875" bestFit="1" customWidth="1"/>
    <col min="812" max="812" width="9.75" bestFit="1" customWidth="1"/>
    <col min="813" max="813" width="7.875" bestFit="1" customWidth="1"/>
    <col min="814" max="814" width="9.75" bestFit="1" customWidth="1"/>
    <col min="815" max="815" width="7.875" bestFit="1" customWidth="1"/>
    <col min="816" max="816" width="9.75" bestFit="1" customWidth="1"/>
    <col min="817" max="817" width="7.875" bestFit="1" customWidth="1"/>
    <col min="818" max="818" width="9.75" bestFit="1" customWidth="1"/>
    <col min="819" max="819" width="7.875" bestFit="1" customWidth="1"/>
    <col min="820" max="820" width="9.75" bestFit="1" customWidth="1"/>
    <col min="821" max="821" width="7.875" bestFit="1" customWidth="1"/>
    <col min="822" max="822" width="9.75" bestFit="1" customWidth="1"/>
    <col min="823" max="823" width="7.875" bestFit="1" customWidth="1"/>
    <col min="824" max="824" width="9.75" bestFit="1" customWidth="1"/>
    <col min="825" max="825" width="7.875" bestFit="1" customWidth="1"/>
    <col min="826" max="826" width="9.75" bestFit="1" customWidth="1"/>
    <col min="827" max="828" width="7.875" bestFit="1" customWidth="1"/>
    <col min="829" max="829" width="9.75" bestFit="1" customWidth="1"/>
    <col min="830" max="830" width="7.875" bestFit="1" customWidth="1"/>
    <col min="831" max="831" width="9.75" bestFit="1" customWidth="1"/>
    <col min="832" max="832" width="7.875" bestFit="1" customWidth="1"/>
    <col min="833" max="833" width="9.75" bestFit="1" customWidth="1"/>
    <col min="834" max="834" width="7.875" bestFit="1" customWidth="1"/>
    <col min="835" max="835" width="9.75" bestFit="1" customWidth="1"/>
    <col min="836" max="836" width="7.875" bestFit="1" customWidth="1"/>
    <col min="837" max="837" width="9.75" bestFit="1" customWidth="1"/>
    <col min="838" max="838" width="7.875" bestFit="1" customWidth="1"/>
    <col min="839" max="839" width="9.75" bestFit="1" customWidth="1"/>
    <col min="840" max="840" width="7.875" bestFit="1" customWidth="1"/>
    <col min="841" max="841" width="9.75" bestFit="1" customWidth="1"/>
    <col min="842" max="842" width="7.875" bestFit="1" customWidth="1"/>
    <col min="843" max="843" width="9.75" bestFit="1" customWidth="1"/>
    <col min="844" max="844" width="7.875" bestFit="1" customWidth="1"/>
    <col min="845" max="845" width="9.75" bestFit="1" customWidth="1"/>
    <col min="846" max="846" width="7.875" bestFit="1" customWidth="1"/>
    <col min="847" max="847" width="9.75" bestFit="1" customWidth="1"/>
    <col min="848" max="848" width="7.875" bestFit="1" customWidth="1"/>
    <col min="849" max="849" width="9.75" bestFit="1" customWidth="1"/>
    <col min="850" max="850" width="7.875" bestFit="1" customWidth="1"/>
    <col min="851" max="851" width="9.75" bestFit="1" customWidth="1"/>
    <col min="852" max="852" width="7.875" bestFit="1" customWidth="1"/>
    <col min="853" max="853" width="9.75" bestFit="1" customWidth="1"/>
    <col min="854" max="854" width="7.875" bestFit="1" customWidth="1"/>
    <col min="855" max="855" width="9.75" bestFit="1" customWidth="1"/>
    <col min="856" max="856" width="7.875" bestFit="1" customWidth="1"/>
    <col min="857" max="857" width="9.75" bestFit="1" customWidth="1"/>
    <col min="858" max="858" width="7.875" bestFit="1" customWidth="1"/>
    <col min="859" max="859" width="9.75" bestFit="1" customWidth="1"/>
    <col min="860" max="860" width="7.875" bestFit="1" customWidth="1"/>
    <col min="861" max="861" width="9.75" bestFit="1" customWidth="1"/>
    <col min="862" max="862" width="7.875" bestFit="1" customWidth="1"/>
    <col min="863" max="863" width="9.75" bestFit="1" customWidth="1"/>
    <col min="864" max="864" width="7.875" bestFit="1" customWidth="1"/>
    <col min="865" max="865" width="9.75" bestFit="1" customWidth="1"/>
    <col min="866" max="867" width="7.875" bestFit="1" customWidth="1"/>
    <col min="868" max="868" width="9.75" bestFit="1" customWidth="1"/>
    <col min="869" max="869" width="7.875" bestFit="1" customWidth="1"/>
    <col min="870" max="870" width="9.75" bestFit="1" customWidth="1"/>
    <col min="871" max="871" width="7.875" bestFit="1" customWidth="1"/>
    <col min="872" max="872" width="9.75" bestFit="1" customWidth="1"/>
    <col min="873" max="873" width="7.875" bestFit="1" customWidth="1"/>
    <col min="874" max="874" width="9.75" bestFit="1" customWidth="1"/>
    <col min="875" max="875" width="7.875" bestFit="1" customWidth="1"/>
    <col min="876" max="876" width="9.75" bestFit="1" customWidth="1"/>
    <col min="877" max="877" width="7.875" bestFit="1" customWidth="1"/>
    <col min="878" max="878" width="9.75" bestFit="1" customWidth="1"/>
    <col min="879" max="879" width="7.875" bestFit="1" customWidth="1"/>
    <col min="880" max="880" width="9.75" bestFit="1" customWidth="1"/>
    <col min="881" max="881" width="7.875" bestFit="1" customWidth="1"/>
    <col min="882" max="882" width="9.75" bestFit="1" customWidth="1"/>
    <col min="883" max="883" width="7.875" bestFit="1" customWidth="1"/>
    <col min="884" max="884" width="9.75" bestFit="1" customWidth="1"/>
    <col min="885" max="885" width="7.875" bestFit="1" customWidth="1"/>
    <col min="886" max="886" width="9.75" bestFit="1" customWidth="1"/>
    <col min="887" max="887" width="7.875" bestFit="1" customWidth="1"/>
    <col min="888" max="888" width="9.75" bestFit="1" customWidth="1"/>
    <col min="889" max="889" width="7.875" bestFit="1" customWidth="1"/>
    <col min="890" max="890" width="9.75" bestFit="1" customWidth="1"/>
    <col min="891" max="891" width="7.875" bestFit="1" customWidth="1"/>
    <col min="892" max="892" width="9.75" bestFit="1" customWidth="1"/>
    <col min="893" max="893" width="7.875" bestFit="1" customWidth="1"/>
    <col min="894" max="894" width="9.75" bestFit="1" customWidth="1"/>
    <col min="895" max="895" width="7.875" bestFit="1" customWidth="1"/>
    <col min="896" max="896" width="9.75" bestFit="1" customWidth="1"/>
    <col min="897" max="897" width="7.875" bestFit="1" customWidth="1"/>
    <col min="898" max="898" width="9.75" bestFit="1" customWidth="1"/>
    <col min="899" max="899" width="7.875" bestFit="1" customWidth="1"/>
    <col min="900" max="900" width="9.75" bestFit="1" customWidth="1"/>
    <col min="901" max="901" width="7.875" bestFit="1" customWidth="1"/>
    <col min="902" max="902" width="9.75" bestFit="1" customWidth="1"/>
    <col min="903" max="903" width="7.875" bestFit="1" customWidth="1"/>
    <col min="904" max="904" width="9.75" bestFit="1" customWidth="1"/>
    <col min="905" max="905" width="7.875" bestFit="1" customWidth="1"/>
    <col min="906" max="906" width="9.75" bestFit="1" customWidth="1"/>
    <col min="907" max="907" width="7.875" bestFit="1" customWidth="1"/>
    <col min="908" max="908" width="9.75" bestFit="1" customWidth="1"/>
    <col min="909" max="910" width="7.875" bestFit="1" customWidth="1"/>
    <col min="911" max="911" width="9.75" bestFit="1" customWidth="1"/>
    <col min="912" max="912" width="7.875" bestFit="1" customWidth="1"/>
    <col min="913" max="913" width="9.75" bestFit="1" customWidth="1"/>
    <col min="914" max="914" width="7.875" bestFit="1" customWidth="1"/>
    <col min="915" max="915" width="9.75" bestFit="1" customWidth="1"/>
    <col min="916" max="916" width="7.875" bestFit="1" customWidth="1"/>
    <col min="917" max="917" width="9.75" bestFit="1" customWidth="1"/>
    <col min="918" max="918" width="7.875" bestFit="1" customWidth="1"/>
    <col min="919" max="919" width="9.75" bestFit="1" customWidth="1"/>
    <col min="920" max="920" width="7.875" bestFit="1" customWidth="1"/>
    <col min="921" max="921" width="9.75" bestFit="1" customWidth="1"/>
    <col min="922" max="922" width="7.875" bestFit="1" customWidth="1"/>
    <col min="923" max="923" width="9.75" bestFit="1" customWidth="1"/>
    <col min="924" max="924" width="7.875" bestFit="1" customWidth="1"/>
    <col min="925" max="925" width="9.75" bestFit="1" customWidth="1"/>
    <col min="926" max="926" width="7.875" bestFit="1" customWidth="1"/>
    <col min="927" max="927" width="9.75" bestFit="1" customWidth="1"/>
    <col min="928" max="928" width="7.875" bestFit="1" customWidth="1"/>
    <col min="929" max="929" width="9.75" bestFit="1" customWidth="1"/>
    <col min="930" max="930" width="7.875" bestFit="1" customWidth="1"/>
    <col min="931" max="931" width="9.75" bestFit="1" customWidth="1"/>
    <col min="932" max="932" width="7.875" bestFit="1" customWidth="1"/>
    <col min="933" max="933" width="9.75" bestFit="1" customWidth="1"/>
    <col min="934" max="934" width="7.875" bestFit="1" customWidth="1"/>
    <col min="935" max="935" width="9.75" bestFit="1" customWidth="1"/>
    <col min="936" max="936" width="7.875" bestFit="1" customWidth="1"/>
    <col min="937" max="937" width="9.75" bestFit="1" customWidth="1"/>
    <col min="938" max="938" width="7.875" bestFit="1" customWidth="1"/>
    <col min="939" max="939" width="9.75" bestFit="1" customWidth="1"/>
    <col min="940" max="940" width="7.875" bestFit="1" customWidth="1"/>
    <col min="941" max="941" width="10.75" bestFit="1" customWidth="1"/>
    <col min="942" max="942" width="7.875" bestFit="1" customWidth="1"/>
    <col min="943" max="943" width="10.75" bestFit="1" customWidth="1"/>
    <col min="944" max="944" width="7.875" bestFit="1" customWidth="1"/>
    <col min="945" max="945" width="10.75" bestFit="1" customWidth="1"/>
    <col min="946" max="946" width="7.875" bestFit="1" customWidth="1"/>
    <col min="947" max="947" width="10.75" bestFit="1" customWidth="1"/>
    <col min="948" max="948" width="7.875" bestFit="1" customWidth="1"/>
    <col min="949" max="949" width="10.75" bestFit="1" customWidth="1"/>
    <col min="950" max="950" width="7.875" bestFit="1" customWidth="1"/>
    <col min="951" max="951" width="10.75" bestFit="1" customWidth="1"/>
    <col min="952" max="952" width="7.875" bestFit="1" customWidth="1"/>
    <col min="953" max="953" width="10.75" bestFit="1" customWidth="1"/>
    <col min="954" max="954" width="7.875" bestFit="1" customWidth="1"/>
    <col min="955" max="955" width="10.75" bestFit="1" customWidth="1"/>
    <col min="956" max="956" width="7.875" bestFit="1" customWidth="1"/>
    <col min="957" max="957" width="10.75" bestFit="1" customWidth="1"/>
    <col min="958" max="958" width="7.875" bestFit="1" customWidth="1"/>
    <col min="959" max="959" width="10.75" bestFit="1" customWidth="1"/>
    <col min="960" max="960" width="7.875" bestFit="1" customWidth="1"/>
    <col min="961" max="961" width="10.75" bestFit="1" customWidth="1"/>
    <col min="962" max="962" width="7.875" bestFit="1" customWidth="1"/>
    <col min="963" max="963" width="10.75" bestFit="1" customWidth="1"/>
    <col min="964" max="964" width="7.875" bestFit="1" customWidth="1"/>
    <col min="965" max="965" width="10.75" bestFit="1" customWidth="1"/>
    <col min="966" max="966" width="7.875" bestFit="1" customWidth="1"/>
    <col min="967" max="967" width="10.75" bestFit="1" customWidth="1"/>
    <col min="968" max="969" width="7.875" bestFit="1" customWidth="1"/>
    <col min="970" max="970" width="10.75" bestFit="1" customWidth="1"/>
    <col min="971" max="971" width="7.875" bestFit="1" customWidth="1"/>
    <col min="972" max="972" width="10.75" bestFit="1" customWidth="1"/>
    <col min="973" max="973" width="7.875" bestFit="1" customWidth="1"/>
    <col min="974" max="974" width="10.75" bestFit="1" customWidth="1"/>
    <col min="975" max="975" width="7.875" bestFit="1" customWidth="1"/>
    <col min="976" max="976" width="10.75" bestFit="1" customWidth="1"/>
    <col min="977" max="977" width="7.875" bestFit="1" customWidth="1"/>
    <col min="978" max="978" width="10.75" bestFit="1" customWidth="1"/>
    <col min="979" max="979" width="7.875" bestFit="1" customWidth="1"/>
    <col min="980" max="980" width="10.75" bestFit="1" customWidth="1"/>
    <col min="981" max="981" width="7.875" bestFit="1" customWidth="1"/>
    <col min="982" max="982" width="10.75" bestFit="1" customWidth="1"/>
    <col min="983" max="983" width="7.875" bestFit="1" customWidth="1"/>
    <col min="984" max="984" width="10.75" bestFit="1" customWidth="1"/>
    <col min="985" max="985" width="7.875" bestFit="1" customWidth="1"/>
    <col min="986" max="986" width="10.75" bestFit="1" customWidth="1"/>
    <col min="987" max="987" width="7.875" bestFit="1" customWidth="1"/>
    <col min="988" max="988" width="10.75" bestFit="1" customWidth="1"/>
    <col min="989" max="989" width="7.875" bestFit="1" customWidth="1"/>
    <col min="990" max="990" width="10.75" bestFit="1" customWidth="1"/>
    <col min="991" max="991" width="7.875" bestFit="1" customWidth="1"/>
    <col min="992" max="992" width="10.75" bestFit="1" customWidth="1"/>
    <col min="993" max="993" width="7.875" bestFit="1" customWidth="1"/>
    <col min="994" max="994" width="10.75" bestFit="1" customWidth="1"/>
    <col min="995" max="995" width="7.875" bestFit="1" customWidth="1"/>
    <col min="996" max="996" width="10.75" bestFit="1" customWidth="1"/>
    <col min="997" max="997" width="7.875" bestFit="1" customWidth="1"/>
    <col min="998" max="998" width="10.75" bestFit="1" customWidth="1"/>
    <col min="999" max="999" width="7.875" bestFit="1" customWidth="1"/>
    <col min="1000" max="1000" width="10.75" bestFit="1" customWidth="1"/>
    <col min="1001" max="1001" width="7.875" bestFit="1" customWidth="1"/>
    <col min="1002" max="1002" width="10.75" bestFit="1" customWidth="1"/>
    <col min="1003" max="1003" width="7.875" bestFit="1" customWidth="1"/>
    <col min="1004" max="1004" width="10.75" bestFit="1" customWidth="1"/>
    <col min="1005" max="1005" width="7.875" bestFit="1" customWidth="1"/>
    <col min="1006" max="1006" width="10.75" bestFit="1" customWidth="1"/>
    <col min="1007" max="1007" width="7.875" bestFit="1" customWidth="1"/>
    <col min="1008" max="1008" width="10.75" bestFit="1" customWidth="1"/>
    <col min="1009" max="1009" width="7.875" bestFit="1" customWidth="1"/>
    <col min="1010" max="1010" width="10.75" bestFit="1" customWidth="1"/>
    <col min="1011" max="1011" width="7.875" bestFit="1" customWidth="1"/>
    <col min="1012" max="1012" width="10.75" bestFit="1" customWidth="1"/>
    <col min="1013" max="1013" width="7.875" bestFit="1" customWidth="1"/>
    <col min="1014" max="1014" width="10.75" bestFit="1" customWidth="1"/>
    <col min="1015" max="1015" width="7.875" bestFit="1" customWidth="1"/>
    <col min="1016" max="1016" width="10.75" bestFit="1" customWidth="1"/>
    <col min="1017" max="1017" width="7.875" bestFit="1" customWidth="1"/>
    <col min="1018" max="1018" width="10.75" bestFit="1" customWidth="1"/>
    <col min="1019" max="1019" width="7.875" bestFit="1" customWidth="1"/>
    <col min="1020" max="1020" width="10.75" bestFit="1" customWidth="1"/>
    <col min="1021" max="1021" width="7.875" bestFit="1" customWidth="1"/>
    <col min="1022" max="1022" width="10.75" bestFit="1" customWidth="1"/>
    <col min="1023" max="1023" width="7.875" bestFit="1" customWidth="1"/>
    <col min="1024" max="1024" width="10.75" bestFit="1" customWidth="1"/>
    <col min="1025" max="1025" width="7.875" bestFit="1" customWidth="1"/>
    <col min="1026" max="1026" width="10.75" bestFit="1" customWidth="1"/>
    <col min="1027" max="1027" width="7.875" bestFit="1" customWidth="1"/>
    <col min="1028" max="1028" width="10.75" bestFit="1" customWidth="1"/>
    <col min="1029" max="1029" width="7.875" bestFit="1" customWidth="1"/>
    <col min="1030" max="1030" width="10.75" bestFit="1" customWidth="1"/>
    <col min="1031" max="1031" width="7.875" bestFit="1" customWidth="1"/>
    <col min="1032" max="1032" width="10.75" bestFit="1" customWidth="1"/>
    <col min="1033" max="1033" width="7.875" bestFit="1" customWidth="1"/>
    <col min="1034" max="1034" width="10.75" bestFit="1" customWidth="1"/>
    <col min="1035" max="1035" width="7.875" bestFit="1" customWidth="1"/>
    <col min="1036" max="1036" width="10.75" bestFit="1" customWidth="1"/>
    <col min="1037" max="1037" width="7.875" bestFit="1" customWidth="1"/>
    <col min="1038" max="1038" width="10.75" bestFit="1" customWidth="1"/>
    <col min="1039" max="1039" width="7.875" bestFit="1" customWidth="1"/>
    <col min="1040" max="1040" width="10.75" bestFit="1" customWidth="1"/>
    <col min="1041" max="1041" width="7.875" bestFit="1" customWidth="1"/>
    <col min="1042" max="1042" width="10.75" bestFit="1" customWidth="1"/>
    <col min="1043" max="1043" width="11" bestFit="1" customWidth="1"/>
  </cols>
  <sheetData>
    <row r="3" spans="1:22">
      <c r="A3" s="6" t="s">
        <v>667</v>
      </c>
      <c r="B3" s="6" t="s">
        <v>663</v>
      </c>
      <c r="J3" s="6" t="s">
        <v>662</v>
      </c>
      <c r="M3" s="6" t="s">
        <v>663</v>
      </c>
      <c r="Q3" s="6" t="s">
        <v>662</v>
      </c>
      <c r="T3" s="6" t="s">
        <v>663</v>
      </c>
    </row>
    <row r="4" spans="1:22">
      <c r="A4" s="6" t="s">
        <v>659</v>
      </c>
      <c r="B4" t="s">
        <v>22</v>
      </c>
      <c r="C4" t="s">
        <v>18</v>
      </c>
      <c r="D4" t="s">
        <v>661</v>
      </c>
      <c r="J4" s="6" t="s">
        <v>659</v>
      </c>
      <c r="K4" s="6" t="s">
        <v>2</v>
      </c>
      <c r="L4" s="6" t="s">
        <v>3</v>
      </c>
      <c r="M4" t="s">
        <v>22</v>
      </c>
      <c r="N4" t="s">
        <v>18</v>
      </c>
      <c r="O4" t="s">
        <v>661</v>
      </c>
      <c r="Q4" s="6" t="s">
        <v>659</v>
      </c>
      <c r="R4" s="6" t="s">
        <v>2</v>
      </c>
      <c r="S4" s="6" t="s">
        <v>3</v>
      </c>
      <c r="T4" t="s">
        <v>22</v>
      </c>
      <c r="U4" t="s">
        <v>18</v>
      </c>
      <c r="V4" t="s">
        <v>661</v>
      </c>
    </row>
    <row r="5" spans="1:22">
      <c r="A5" s="7" t="s">
        <v>42</v>
      </c>
      <c r="B5" s="8">
        <v>0.33035714285714285</v>
      </c>
      <c r="C5" s="8">
        <v>0.6696428571428571</v>
      </c>
      <c r="D5" s="8">
        <v>1</v>
      </c>
      <c r="J5" t="s">
        <v>42</v>
      </c>
      <c r="K5" t="s">
        <v>15</v>
      </c>
      <c r="L5">
        <v>0</v>
      </c>
      <c r="M5">
        <v>20</v>
      </c>
      <c r="N5">
        <v>40</v>
      </c>
      <c r="O5">
        <v>60</v>
      </c>
      <c r="Q5" t="s">
        <v>42</v>
      </c>
      <c r="R5" t="s">
        <v>15</v>
      </c>
      <c r="S5">
        <v>0</v>
      </c>
      <c r="T5" s="8">
        <v>0.33333333333333331</v>
      </c>
      <c r="U5" s="8">
        <v>0.66666666666666663</v>
      </c>
      <c r="V5" s="8">
        <v>1</v>
      </c>
    </row>
    <row r="6" spans="1:22">
      <c r="A6" s="7" t="s">
        <v>14</v>
      </c>
      <c r="B6" s="8">
        <v>0.30674846625766872</v>
      </c>
      <c r="C6" s="8">
        <v>0.69325153374233128</v>
      </c>
      <c r="D6" s="8">
        <v>1</v>
      </c>
      <c r="L6">
        <v>1</v>
      </c>
      <c r="M6">
        <v>5</v>
      </c>
      <c r="N6">
        <v>8</v>
      </c>
      <c r="O6">
        <v>13</v>
      </c>
      <c r="S6">
        <v>1</v>
      </c>
      <c r="T6" s="8">
        <v>0.38461538461538464</v>
      </c>
      <c r="U6" s="8">
        <v>0.61538461538461542</v>
      </c>
      <c r="V6" s="8">
        <v>1</v>
      </c>
    </row>
    <row r="7" spans="1:22">
      <c r="A7" s="7" t="s">
        <v>660</v>
      </c>
      <c r="B7" s="8">
        <v>0.38461538461538464</v>
      </c>
      <c r="C7" s="8">
        <v>0.61538461538461542</v>
      </c>
      <c r="D7" s="8">
        <v>1</v>
      </c>
      <c r="L7">
        <v>2</v>
      </c>
      <c r="M7">
        <v>1</v>
      </c>
      <c r="N7">
        <v>1</v>
      </c>
      <c r="O7">
        <v>2</v>
      </c>
      <c r="S7">
        <v>2</v>
      </c>
      <c r="T7" s="8">
        <v>0.5</v>
      </c>
      <c r="U7" s="8">
        <v>0.5</v>
      </c>
      <c r="V7" s="8">
        <v>1</v>
      </c>
    </row>
    <row r="8" spans="1:22">
      <c r="A8" s="7" t="s">
        <v>661</v>
      </c>
      <c r="B8" s="8">
        <v>0.31270358306188922</v>
      </c>
      <c r="C8" s="8">
        <v>0.68729641693811072</v>
      </c>
      <c r="D8" s="8">
        <v>1</v>
      </c>
      <c r="L8" t="s">
        <v>30</v>
      </c>
      <c r="M8">
        <v>2</v>
      </c>
      <c r="N8">
        <v>1</v>
      </c>
      <c r="O8">
        <v>3</v>
      </c>
      <c r="S8" t="s">
        <v>30</v>
      </c>
      <c r="T8" s="8">
        <v>0.66666666666666663</v>
      </c>
      <c r="U8" s="8">
        <v>0.33333333333333331</v>
      </c>
      <c r="V8" s="8">
        <v>1</v>
      </c>
    </row>
    <row r="9" spans="1:22">
      <c r="L9" t="s">
        <v>660</v>
      </c>
      <c r="M9">
        <v>1</v>
      </c>
      <c r="N9">
        <v>1</v>
      </c>
      <c r="O9">
        <v>2</v>
      </c>
      <c r="S9" t="s">
        <v>660</v>
      </c>
      <c r="T9" s="8">
        <v>0.5</v>
      </c>
      <c r="U9" s="8">
        <v>0.5</v>
      </c>
      <c r="V9" s="8">
        <v>1</v>
      </c>
    </row>
    <row r="10" spans="1:22">
      <c r="A10" s="6" t="s">
        <v>668</v>
      </c>
      <c r="B10" s="6" t="s">
        <v>663</v>
      </c>
      <c r="K10" t="s">
        <v>710</v>
      </c>
      <c r="M10">
        <v>29</v>
      </c>
      <c r="N10">
        <v>51</v>
      </c>
      <c r="O10">
        <v>80</v>
      </c>
      <c r="R10" t="s">
        <v>710</v>
      </c>
      <c r="T10" s="8">
        <v>0.36249999999999999</v>
      </c>
      <c r="U10" s="8">
        <v>0.63749999999999996</v>
      </c>
      <c r="V10" s="8">
        <v>1</v>
      </c>
    </row>
    <row r="11" spans="1:22">
      <c r="A11" s="6" t="s">
        <v>659</v>
      </c>
      <c r="B11" t="s">
        <v>22</v>
      </c>
      <c r="C11" t="s">
        <v>18</v>
      </c>
      <c r="D11" t="s">
        <v>661</v>
      </c>
      <c r="K11" t="s">
        <v>20</v>
      </c>
      <c r="L11">
        <v>0</v>
      </c>
      <c r="M11">
        <v>6</v>
      </c>
      <c r="N11">
        <v>14</v>
      </c>
      <c r="O11">
        <v>20</v>
      </c>
      <c r="R11" t="s">
        <v>20</v>
      </c>
      <c r="S11">
        <v>0</v>
      </c>
      <c r="T11" s="8">
        <v>0.3</v>
      </c>
      <c r="U11" s="8">
        <v>0.7</v>
      </c>
      <c r="V11" s="8">
        <v>1</v>
      </c>
    </row>
    <row r="12" spans="1:22">
      <c r="A12" s="7" t="s">
        <v>15</v>
      </c>
      <c r="B12" s="8">
        <v>0.37089201877934275</v>
      </c>
      <c r="C12" s="8">
        <v>0.62910798122065725</v>
      </c>
      <c r="D12" s="8">
        <v>1</v>
      </c>
      <c r="L12">
        <v>1</v>
      </c>
      <c r="M12">
        <v>1</v>
      </c>
      <c r="N12">
        <v>5</v>
      </c>
      <c r="O12">
        <v>6</v>
      </c>
      <c r="S12">
        <v>1</v>
      </c>
      <c r="T12" s="8">
        <v>0.16666666666666666</v>
      </c>
      <c r="U12" s="8">
        <v>0.83333333333333337</v>
      </c>
      <c r="V12" s="8">
        <v>1</v>
      </c>
    </row>
    <row r="13" spans="1:22">
      <c r="A13" s="7" t="s">
        <v>20</v>
      </c>
      <c r="B13" s="8">
        <v>0.28391959798994976</v>
      </c>
      <c r="C13" s="8">
        <v>0.7160804020100503</v>
      </c>
      <c r="D13" s="8">
        <v>1</v>
      </c>
      <c r="L13">
        <v>2</v>
      </c>
      <c r="M13">
        <v>1</v>
      </c>
      <c r="N13">
        <v>4</v>
      </c>
      <c r="O13">
        <v>5</v>
      </c>
      <c r="S13">
        <v>2</v>
      </c>
      <c r="T13" s="8">
        <v>0.2</v>
      </c>
      <c r="U13" s="8">
        <v>0.8</v>
      </c>
      <c r="V13" s="8">
        <v>1</v>
      </c>
    </row>
    <row r="14" spans="1:22">
      <c r="A14" s="7" t="s">
        <v>660</v>
      </c>
      <c r="B14" s="8">
        <v>0</v>
      </c>
      <c r="C14" s="8">
        <v>1</v>
      </c>
      <c r="D14" s="8">
        <v>1</v>
      </c>
      <c r="K14" t="s">
        <v>711</v>
      </c>
      <c r="M14">
        <v>8</v>
      </c>
      <c r="N14">
        <v>23</v>
      </c>
      <c r="O14">
        <v>31</v>
      </c>
      <c r="R14" t="s">
        <v>711</v>
      </c>
      <c r="T14" s="8">
        <v>0.25806451612903225</v>
      </c>
      <c r="U14" s="8">
        <v>0.74193548387096775</v>
      </c>
      <c r="V14" s="8">
        <v>1</v>
      </c>
    </row>
    <row r="15" spans="1:22">
      <c r="A15" s="7" t="s">
        <v>661</v>
      </c>
      <c r="B15" s="8">
        <v>0.31270358306188922</v>
      </c>
      <c r="C15" s="8">
        <v>0.68729641693811072</v>
      </c>
      <c r="D15" s="8">
        <v>1</v>
      </c>
      <c r="K15" t="s">
        <v>660</v>
      </c>
      <c r="L15" t="s">
        <v>660</v>
      </c>
      <c r="N15">
        <v>1</v>
      </c>
      <c r="O15">
        <v>1</v>
      </c>
      <c r="R15" t="s">
        <v>660</v>
      </c>
      <c r="S15" t="s">
        <v>660</v>
      </c>
      <c r="T15" s="8">
        <v>0</v>
      </c>
      <c r="U15" s="8">
        <v>1</v>
      </c>
      <c r="V15" s="8">
        <v>1</v>
      </c>
    </row>
    <row r="16" spans="1:22">
      <c r="K16" t="s">
        <v>666</v>
      </c>
      <c r="N16">
        <v>1</v>
      </c>
      <c r="O16">
        <v>1</v>
      </c>
      <c r="R16" t="s">
        <v>666</v>
      </c>
      <c r="T16" s="8">
        <v>0</v>
      </c>
      <c r="U16" s="8">
        <v>1</v>
      </c>
      <c r="V16" s="8">
        <v>1</v>
      </c>
    </row>
    <row r="17" spans="1:22">
      <c r="A17" s="6" t="s">
        <v>669</v>
      </c>
      <c r="B17" s="6" t="s">
        <v>663</v>
      </c>
      <c r="J17" t="s">
        <v>708</v>
      </c>
      <c r="M17">
        <v>37</v>
      </c>
      <c r="N17">
        <v>75</v>
      </c>
      <c r="O17">
        <v>112</v>
      </c>
      <c r="Q17" t="s">
        <v>708</v>
      </c>
      <c r="T17" s="8">
        <v>0.33035714285714285</v>
      </c>
      <c r="U17" s="8">
        <v>0.6696428571428571</v>
      </c>
      <c r="V17" s="8">
        <v>1</v>
      </c>
    </row>
    <row r="18" spans="1:22">
      <c r="A18" s="6" t="s">
        <v>659</v>
      </c>
      <c r="B18" t="s">
        <v>22</v>
      </c>
      <c r="C18" t="s">
        <v>18</v>
      </c>
      <c r="D18" t="s">
        <v>661</v>
      </c>
      <c r="J18" t="s">
        <v>14</v>
      </c>
      <c r="K18" t="s">
        <v>15</v>
      </c>
      <c r="L18">
        <v>0</v>
      </c>
      <c r="M18">
        <v>40</v>
      </c>
      <c r="N18">
        <v>69</v>
      </c>
      <c r="O18">
        <v>109</v>
      </c>
      <c r="Q18" t="s">
        <v>14</v>
      </c>
      <c r="R18" t="s">
        <v>15</v>
      </c>
      <c r="S18">
        <v>0</v>
      </c>
      <c r="T18" s="8">
        <v>0.3669724770642202</v>
      </c>
      <c r="U18" s="8">
        <v>0.6330275229357798</v>
      </c>
      <c r="V18" s="8">
        <v>1</v>
      </c>
    </row>
    <row r="19" spans="1:22">
      <c r="A19" s="7">
        <v>0</v>
      </c>
      <c r="B19" s="8">
        <v>0.31014492753623191</v>
      </c>
      <c r="C19" s="8">
        <v>0.68985507246376809</v>
      </c>
      <c r="D19" s="8">
        <v>1</v>
      </c>
      <c r="L19">
        <v>1</v>
      </c>
      <c r="M19">
        <v>5</v>
      </c>
      <c r="N19">
        <v>5</v>
      </c>
      <c r="O19">
        <v>10</v>
      </c>
      <c r="S19">
        <v>1</v>
      </c>
      <c r="T19" s="8">
        <v>0.5</v>
      </c>
      <c r="U19" s="8">
        <v>0.5</v>
      </c>
      <c r="V19" s="8">
        <v>1</v>
      </c>
    </row>
    <row r="20" spans="1:22">
      <c r="A20" s="7">
        <v>1</v>
      </c>
      <c r="B20" s="8">
        <v>0.35294117647058826</v>
      </c>
      <c r="C20" s="8">
        <v>0.6470588235294118</v>
      </c>
      <c r="D20" s="8">
        <v>1</v>
      </c>
      <c r="L20">
        <v>2</v>
      </c>
      <c r="M20">
        <v>2</v>
      </c>
      <c r="N20">
        <v>4</v>
      </c>
      <c r="O20">
        <v>6</v>
      </c>
      <c r="S20">
        <v>2</v>
      </c>
      <c r="T20" s="8">
        <v>0.33333333333333331</v>
      </c>
      <c r="U20" s="8">
        <v>0.66666666666666663</v>
      </c>
      <c r="V20" s="8">
        <v>1</v>
      </c>
    </row>
    <row r="21" spans="1:22">
      <c r="A21" s="7">
        <v>2</v>
      </c>
      <c r="B21" s="8">
        <v>0.24752475247524752</v>
      </c>
      <c r="C21" s="8">
        <v>0.75247524752475248</v>
      </c>
      <c r="D21" s="8">
        <v>1</v>
      </c>
      <c r="L21" t="s">
        <v>30</v>
      </c>
      <c r="M21">
        <v>1</v>
      </c>
      <c r="N21">
        <v>2</v>
      </c>
      <c r="O21">
        <v>3</v>
      </c>
      <c r="S21" t="s">
        <v>30</v>
      </c>
      <c r="T21" s="8">
        <v>0.33333333333333331</v>
      </c>
      <c r="U21" s="8">
        <v>0.66666666666666663</v>
      </c>
      <c r="V21" s="8">
        <v>1</v>
      </c>
    </row>
    <row r="22" spans="1:22">
      <c r="A22" s="7" t="s">
        <v>30</v>
      </c>
      <c r="B22" s="8">
        <v>0.35294117647058826</v>
      </c>
      <c r="C22" s="8">
        <v>0.6470588235294118</v>
      </c>
      <c r="D22" s="8">
        <v>1</v>
      </c>
      <c r="L22" t="s">
        <v>660</v>
      </c>
      <c r="M22">
        <v>1</v>
      </c>
      <c r="N22">
        <v>1</v>
      </c>
      <c r="O22">
        <v>2</v>
      </c>
      <c r="S22" t="s">
        <v>660</v>
      </c>
      <c r="T22" s="8">
        <v>0.5</v>
      </c>
      <c r="U22" s="8">
        <v>0.5</v>
      </c>
      <c r="V22" s="8">
        <v>1</v>
      </c>
    </row>
    <row r="23" spans="1:22">
      <c r="A23" s="7" t="s">
        <v>660</v>
      </c>
      <c r="B23" s="8">
        <v>0.4</v>
      </c>
      <c r="C23" s="8">
        <v>0.6</v>
      </c>
      <c r="D23" s="8">
        <v>1</v>
      </c>
      <c r="K23" t="s">
        <v>710</v>
      </c>
      <c r="M23">
        <v>49</v>
      </c>
      <c r="N23">
        <v>81</v>
      </c>
      <c r="O23">
        <v>130</v>
      </c>
      <c r="R23" t="s">
        <v>710</v>
      </c>
      <c r="T23" s="8">
        <v>0.37692307692307692</v>
      </c>
      <c r="U23" s="8">
        <v>0.62307692307692308</v>
      </c>
      <c r="V23" s="8">
        <v>1</v>
      </c>
    </row>
    <row r="24" spans="1:22">
      <c r="A24" s="7" t="s">
        <v>661</v>
      </c>
      <c r="B24" s="8">
        <v>0.31270358306188922</v>
      </c>
      <c r="C24" s="8">
        <v>0.68729641693811072</v>
      </c>
      <c r="D24" s="8">
        <v>1</v>
      </c>
      <c r="K24" t="s">
        <v>20</v>
      </c>
      <c r="L24">
        <v>0</v>
      </c>
      <c r="M24">
        <v>38</v>
      </c>
      <c r="N24">
        <v>111</v>
      </c>
      <c r="O24">
        <v>149</v>
      </c>
      <c r="R24" t="s">
        <v>20</v>
      </c>
      <c r="S24">
        <v>0</v>
      </c>
      <c r="T24" s="8">
        <v>0.25503355704697989</v>
      </c>
      <c r="U24" s="8">
        <v>0.74496644295302017</v>
      </c>
      <c r="V24" s="8">
        <v>1</v>
      </c>
    </row>
    <row r="25" spans="1:22">
      <c r="L25">
        <v>1</v>
      </c>
      <c r="M25">
        <v>25</v>
      </c>
      <c r="N25">
        <v>47</v>
      </c>
      <c r="O25">
        <v>72</v>
      </c>
      <c r="S25">
        <v>1</v>
      </c>
      <c r="T25" s="8">
        <v>0.34722222222222221</v>
      </c>
      <c r="U25" s="8">
        <v>0.65277777777777779</v>
      </c>
      <c r="V25" s="8">
        <v>1</v>
      </c>
    </row>
    <row r="26" spans="1:22">
      <c r="A26" s="6" t="s">
        <v>670</v>
      </c>
      <c r="B26" s="6" t="s">
        <v>663</v>
      </c>
      <c r="L26">
        <v>2</v>
      </c>
      <c r="M26">
        <v>19</v>
      </c>
      <c r="N26">
        <v>67</v>
      </c>
      <c r="O26">
        <v>86</v>
      </c>
      <c r="S26">
        <v>2</v>
      </c>
      <c r="T26" s="8">
        <v>0.22093023255813954</v>
      </c>
      <c r="U26" s="8">
        <v>0.77906976744186052</v>
      </c>
      <c r="V26" s="8">
        <v>1</v>
      </c>
    </row>
    <row r="27" spans="1:22">
      <c r="A27" s="6" t="s">
        <v>659</v>
      </c>
      <c r="B27" t="s">
        <v>22</v>
      </c>
      <c r="C27" t="s">
        <v>18</v>
      </c>
      <c r="D27" t="s">
        <v>661</v>
      </c>
      <c r="L27" t="s">
        <v>30</v>
      </c>
      <c r="M27">
        <v>15</v>
      </c>
      <c r="N27">
        <v>27</v>
      </c>
      <c r="O27">
        <v>42</v>
      </c>
      <c r="S27" t="s">
        <v>30</v>
      </c>
      <c r="T27" s="8">
        <v>0.35714285714285715</v>
      </c>
      <c r="U27" s="8">
        <v>0.6428571428571429</v>
      </c>
      <c r="V27" s="8">
        <v>1</v>
      </c>
    </row>
    <row r="28" spans="1:22">
      <c r="A28" s="7" t="s">
        <v>16</v>
      </c>
      <c r="B28" s="8">
        <v>0.29166666666666669</v>
      </c>
      <c r="C28" s="8">
        <v>0.70833333333333337</v>
      </c>
      <c r="D28" s="8">
        <v>1</v>
      </c>
      <c r="L28" t="s">
        <v>660</v>
      </c>
      <c r="M28">
        <v>4</v>
      </c>
      <c r="N28">
        <v>4</v>
      </c>
      <c r="O28">
        <v>8</v>
      </c>
      <c r="S28" t="s">
        <v>660</v>
      </c>
      <c r="T28" s="8">
        <v>0.5</v>
      </c>
      <c r="U28" s="8">
        <v>0.5</v>
      </c>
      <c r="V28" s="8">
        <v>1</v>
      </c>
    </row>
    <row r="29" spans="1:22">
      <c r="A29" s="7" t="s">
        <v>25</v>
      </c>
      <c r="B29" s="8">
        <v>0.38805970149253732</v>
      </c>
      <c r="C29" s="8">
        <v>0.61194029850746268</v>
      </c>
      <c r="D29" s="8">
        <v>1</v>
      </c>
      <c r="K29" t="s">
        <v>711</v>
      </c>
      <c r="M29">
        <v>101</v>
      </c>
      <c r="N29">
        <v>256</v>
      </c>
      <c r="O29">
        <v>357</v>
      </c>
      <c r="R29" t="s">
        <v>711</v>
      </c>
      <c r="T29" s="8">
        <v>0.28291316526610644</v>
      </c>
      <c r="U29" s="8">
        <v>0.71708683473389356</v>
      </c>
      <c r="V29" s="8">
        <v>1</v>
      </c>
    </row>
    <row r="30" spans="1:22">
      <c r="A30" s="7" t="s">
        <v>661</v>
      </c>
      <c r="B30" s="8">
        <v>0.31270358306188922</v>
      </c>
      <c r="C30" s="8">
        <v>0.68729641693811072</v>
      </c>
      <c r="D30" s="8">
        <v>1</v>
      </c>
      <c r="K30" t="s">
        <v>660</v>
      </c>
      <c r="L30" t="s">
        <v>660</v>
      </c>
      <c r="N30">
        <v>2</v>
      </c>
      <c r="O30">
        <v>2</v>
      </c>
      <c r="R30" t="s">
        <v>660</v>
      </c>
      <c r="S30" t="s">
        <v>660</v>
      </c>
      <c r="T30" s="8">
        <v>0</v>
      </c>
      <c r="U30" s="8">
        <v>1</v>
      </c>
      <c r="V30" s="8">
        <v>1</v>
      </c>
    </row>
    <row r="31" spans="1:22">
      <c r="K31" t="s">
        <v>666</v>
      </c>
      <c r="N31">
        <v>2</v>
      </c>
      <c r="O31">
        <v>2</v>
      </c>
      <c r="R31" t="s">
        <v>666</v>
      </c>
      <c r="T31" s="8">
        <v>0</v>
      </c>
      <c r="U31" s="8">
        <v>1</v>
      </c>
      <c r="V31" s="8">
        <v>1</v>
      </c>
    </row>
    <row r="32" spans="1:22">
      <c r="A32" s="6" t="s">
        <v>671</v>
      </c>
      <c r="B32" s="6" t="s">
        <v>663</v>
      </c>
      <c r="J32" t="s">
        <v>709</v>
      </c>
      <c r="M32">
        <v>150</v>
      </c>
      <c r="N32">
        <v>339</v>
      </c>
      <c r="O32">
        <v>489</v>
      </c>
      <c r="Q32" t="s">
        <v>709</v>
      </c>
      <c r="T32" s="8">
        <v>0.30674846625766872</v>
      </c>
      <c r="U32" s="8">
        <v>0.69325153374233128</v>
      </c>
      <c r="V32" s="8">
        <v>1</v>
      </c>
    </row>
    <row r="33" spans="1:22">
      <c r="A33" s="6" t="s">
        <v>659</v>
      </c>
      <c r="B33" t="s">
        <v>22</v>
      </c>
      <c r="C33" t="s">
        <v>18</v>
      </c>
      <c r="D33" t="s">
        <v>661</v>
      </c>
      <c r="J33" t="s">
        <v>660</v>
      </c>
      <c r="K33" t="s">
        <v>15</v>
      </c>
      <c r="L33">
        <v>0</v>
      </c>
      <c r="M33">
        <v>1</v>
      </c>
      <c r="N33">
        <v>1</v>
      </c>
      <c r="O33">
        <v>2</v>
      </c>
      <c r="Q33" t="s">
        <v>660</v>
      </c>
      <c r="R33" t="s">
        <v>15</v>
      </c>
      <c r="S33">
        <v>0</v>
      </c>
      <c r="T33" s="8">
        <v>0.5</v>
      </c>
      <c r="U33" s="8">
        <v>0.5</v>
      </c>
      <c r="V33" s="8">
        <v>1</v>
      </c>
    </row>
    <row r="34" spans="1:22">
      <c r="A34" s="7" t="s">
        <v>15</v>
      </c>
      <c r="B34" s="8">
        <v>0.314</v>
      </c>
      <c r="C34" s="8">
        <v>0.68600000000000005</v>
      </c>
      <c r="D34" s="8">
        <v>1</v>
      </c>
      <c r="L34" t="s">
        <v>30</v>
      </c>
      <c r="N34">
        <v>1</v>
      </c>
      <c r="O34">
        <v>1</v>
      </c>
      <c r="S34" t="s">
        <v>30</v>
      </c>
      <c r="T34" s="8">
        <v>0</v>
      </c>
      <c r="U34" s="8">
        <v>1</v>
      </c>
      <c r="V34" s="8">
        <v>1</v>
      </c>
    </row>
    <row r="35" spans="1:22">
      <c r="A35" s="7" t="s">
        <v>20</v>
      </c>
      <c r="B35" s="8">
        <v>0.31707317073170732</v>
      </c>
      <c r="C35" s="8">
        <v>0.68292682926829273</v>
      </c>
      <c r="D35" s="8">
        <v>1</v>
      </c>
      <c r="K35" t="s">
        <v>710</v>
      </c>
      <c r="M35">
        <v>1</v>
      </c>
      <c r="N35">
        <v>2</v>
      </c>
      <c r="O35">
        <v>3</v>
      </c>
      <c r="R35" t="s">
        <v>710</v>
      </c>
      <c r="T35" s="8">
        <v>0.33333333333333331</v>
      </c>
      <c r="U35" s="8">
        <v>0.66666666666666663</v>
      </c>
      <c r="V35" s="8">
        <v>1</v>
      </c>
    </row>
    <row r="36" spans="1:22">
      <c r="A36" s="7" t="s">
        <v>660</v>
      </c>
      <c r="B36" s="8">
        <v>0.28125</v>
      </c>
      <c r="C36" s="8">
        <v>0.71875</v>
      </c>
      <c r="D36" s="8">
        <v>1</v>
      </c>
      <c r="K36" t="s">
        <v>20</v>
      </c>
      <c r="L36">
        <v>0</v>
      </c>
      <c r="M36">
        <v>2</v>
      </c>
      <c r="N36">
        <v>3</v>
      </c>
      <c r="O36">
        <v>5</v>
      </c>
      <c r="R36" t="s">
        <v>20</v>
      </c>
      <c r="S36">
        <v>0</v>
      </c>
      <c r="T36" s="8">
        <v>0.4</v>
      </c>
      <c r="U36" s="8">
        <v>0.6</v>
      </c>
      <c r="V36" s="8">
        <v>1</v>
      </c>
    </row>
    <row r="37" spans="1:22">
      <c r="A37" s="7" t="s">
        <v>661</v>
      </c>
      <c r="B37" s="8">
        <v>0.31270358306188922</v>
      </c>
      <c r="C37" s="8">
        <v>0.68729641693811072</v>
      </c>
      <c r="D37" s="8">
        <v>1</v>
      </c>
      <c r="L37">
        <v>1</v>
      </c>
      <c r="N37">
        <v>1</v>
      </c>
      <c r="O37">
        <v>1</v>
      </c>
      <c r="S37">
        <v>1</v>
      </c>
      <c r="T37" s="8">
        <v>0</v>
      </c>
      <c r="U37" s="8">
        <v>1</v>
      </c>
      <c r="V37" s="8">
        <v>1</v>
      </c>
    </row>
    <row r="38" spans="1:22">
      <c r="L38">
        <v>2</v>
      </c>
      <c r="M38">
        <v>2</v>
      </c>
      <c r="O38">
        <v>2</v>
      </c>
      <c r="S38">
        <v>2</v>
      </c>
      <c r="T38" s="8">
        <v>1</v>
      </c>
      <c r="U38" s="8">
        <v>0</v>
      </c>
      <c r="V38" s="8">
        <v>1</v>
      </c>
    </row>
    <row r="39" spans="1:22">
      <c r="A39" s="6" t="s">
        <v>672</v>
      </c>
      <c r="B39" s="6" t="s">
        <v>663</v>
      </c>
      <c r="L39" t="s">
        <v>30</v>
      </c>
      <c r="N39">
        <v>2</v>
      </c>
      <c r="O39">
        <v>2</v>
      </c>
      <c r="S39" t="s">
        <v>30</v>
      </c>
      <c r="T39" s="8">
        <v>0</v>
      </c>
      <c r="U39" s="8">
        <v>1</v>
      </c>
      <c r="V39" s="8">
        <v>1</v>
      </c>
    </row>
    <row r="40" spans="1:22">
      <c r="A40" s="6" t="s">
        <v>659</v>
      </c>
      <c r="B40" t="s">
        <v>22</v>
      </c>
      <c r="C40" t="s">
        <v>18</v>
      </c>
      <c r="D40" t="s">
        <v>661</v>
      </c>
      <c r="K40" t="s">
        <v>711</v>
      </c>
      <c r="M40">
        <v>4</v>
      </c>
      <c r="N40">
        <v>6</v>
      </c>
      <c r="O40">
        <v>10</v>
      </c>
      <c r="R40" t="s">
        <v>711</v>
      </c>
      <c r="T40" s="8">
        <v>0.4</v>
      </c>
      <c r="U40" s="8">
        <v>0.6</v>
      </c>
      <c r="V40" s="8">
        <v>1</v>
      </c>
    </row>
    <row r="41" spans="1:22">
      <c r="A41" s="7">
        <v>12</v>
      </c>
      <c r="C41">
        <v>1</v>
      </c>
      <c r="D41">
        <v>1</v>
      </c>
      <c r="J41" t="s">
        <v>666</v>
      </c>
      <c r="M41">
        <v>5</v>
      </c>
      <c r="N41">
        <v>8</v>
      </c>
      <c r="O41">
        <v>13</v>
      </c>
      <c r="Q41" t="s">
        <v>666</v>
      </c>
      <c r="T41" s="8">
        <v>0.38461538461538464</v>
      </c>
      <c r="U41" s="8">
        <v>0.61538461538461542</v>
      </c>
      <c r="V41" s="8">
        <v>1</v>
      </c>
    </row>
    <row r="42" spans="1:22">
      <c r="A42" s="7">
        <v>36</v>
      </c>
      <c r="B42">
        <v>2</v>
      </c>
      <c r="D42">
        <v>2</v>
      </c>
      <c r="J42" t="s">
        <v>661</v>
      </c>
      <c r="M42">
        <v>192</v>
      </c>
      <c r="N42">
        <v>422</v>
      </c>
      <c r="O42">
        <v>614</v>
      </c>
      <c r="Q42" t="s">
        <v>661</v>
      </c>
      <c r="T42" s="8">
        <v>0.31270358306188922</v>
      </c>
      <c r="U42" s="8">
        <v>0.68729641693811072</v>
      </c>
      <c r="V42" s="8">
        <v>1</v>
      </c>
    </row>
    <row r="43" spans="1:22">
      <c r="A43" s="7">
        <v>60</v>
      </c>
      <c r="C43">
        <v>2</v>
      </c>
      <c r="D43">
        <v>2</v>
      </c>
    </row>
    <row r="44" spans="1:22">
      <c r="A44" s="7">
        <v>84</v>
      </c>
      <c r="B44">
        <v>1</v>
      </c>
      <c r="C44">
        <v>3</v>
      </c>
      <c r="D44">
        <v>4</v>
      </c>
    </row>
    <row r="45" spans="1:22">
      <c r="A45" s="7">
        <v>120</v>
      </c>
      <c r="C45">
        <v>3</v>
      </c>
      <c r="D45">
        <v>3</v>
      </c>
      <c r="J45" s="6" t="s">
        <v>662</v>
      </c>
      <c r="L45" s="6" t="s">
        <v>663</v>
      </c>
      <c r="P45" s="6" t="s">
        <v>662</v>
      </c>
      <c r="R45" s="6" t="s">
        <v>663</v>
      </c>
    </row>
    <row r="46" spans="1:22">
      <c r="A46" s="7">
        <v>180</v>
      </c>
      <c r="B46">
        <v>15</v>
      </c>
      <c r="C46">
        <v>29</v>
      </c>
      <c r="D46">
        <v>44</v>
      </c>
      <c r="J46" s="6" t="s">
        <v>659</v>
      </c>
      <c r="K46" s="6" t="s">
        <v>705</v>
      </c>
      <c r="L46" t="s">
        <v>22</v>
      </c>
      <c r="M46" t="s">
        <v>18</v>
      </c>
      <c r="N46" t="s">
        <v>661</v>
      </c>
      <c r="P46" s="6" t="s">
        <v>659</v>
      </c>
      <c r="Q46" s="6" t="s">
        <v>707</v>
      </c>
      <c r="R46" t="s">
        <v>22</v>
      </c>
      <c r="S46" t="s">
        <v>18</v>
      </c>
      <c r="T46" t="s">
        <v>661</v>
      </c>
    </row>
    <row r="47" spans="1:22">
      <c r="A47" s="7">
        <v>240</v>
      </c>
      <c r="B47">
        <v>1</v>
      </c>
      <c r="C47">
        <v>3</v>
      </c>
      <c r="D47">
        <v>4</v>
      </c>
      <c r="J47" t="s">
        <v>15</v>
      </c>
      <c r="K47" t="s">
        <v>748</v>
      </c>
      <c r="L47">
        <v>19</v>
      </c>
      <c r="M47">
        <v>34</v>
      </c>
      <c r="N47">
        <v>53</v>
      </c>
      <c r="P47" s="7" t="s">
        <v>15</v>
      </c>
      <c r="Q47" s="7" t="s">
        <v>748</v>
      </c>
      <c r="R47">
        <v>25</v>
      </c>
      <c r="S47">
        <v>58</v>
      </c>
      <c r="T47">
        <v>83</v>
      </c>
    </row>
    <row r="48" spans="1:22">
      <c r="A48" s="7">
        <v>300</v>
      </c>
      <c r="B48">
        <v>5</v>
      </c>
      <c r="C48">
        <v>8</v>
      </c>
      <c r="D48">
        <v>13</v>
      </c>
      <c r="K48" t="s">
        <v>747</v>
      </c>
      <c r="L48">
        <v>53</v>
      </c>
      <c r="M48">
        <v>93</v>
      </c>
      <c r="N48">
        <v>146</v>
      </c>
      <c r="Q48" s="7" t="s">
        <v>747</v>
      </c>
      <c r="R48">
        <v>43</v>
      </c>
      <c r="S48">
        <v>65</v>
      </c>
      <c r="T48">
        <v>108</v>
      </c>
    </row>
    <row r="49" spans="1:20">
      <c r="A49" s="7">
        <v>360</v>
      </c>
      <c r="B49">
        <v>153</v>
      </c>
      <c r="C49">
        <v>359</v>
      </c>
      <c r="D49">
        <v>512</v>
      </c>
      <c r="K49" t="s">
        <v>749</v>
      </c>
      <c r="L49">
        <v>7</v>
      </c>
      <c r="M49">
        <v>7</v>
      </c>
      <c r="N49">
        <v>14</v>
      </c>
      <c r="Q49" s="7" t="s">
        <v>749</v>
      </c>
      <c r="R49">
        <v>11</v>
      </c>
      <c r="S49">
        <v>11</v>
      </c>
      <c r="T49">
        <v>22</v>
      </c>
    </row>
    <row r="50" spans="1:20">
      <c r="A50" s="7">
        <v>480</v>
      </c>
      <c r="B50">
        <v>9</v>
      </c>
      <c r="C50">
        <v>6</v>
      </c>
      <c r="D50">
        <v>15</v>
      </c>
      <c r="J50" t="s">
        <v>710</v>
      </c>
      <c r="L50">
        <v>79</v>
      </c>
      <c r="M50">
        <v>134</v>
      </c>
      <c r="N50">
        <v>213</v>
      </c>
      <c r="P50" s="7" t="s">
        <v>710</v>
      </c>
      <c r="R50">
        <v>79</v>
      </c>
      <c r="S50">
        <v>134</v>
      </c>
      <c r="T50">
        <v>213</v>
      </c>
    </row>
    <row r="51" spans="1:20">
      <c r="A51" s="7" t="s">
        <v>660</v>
      </c>
      <c r="B51">
        <v>6</v>
      </c>
      <c r="C51">
        <v>8</v>
      </c>
      <c r="D51">
        <v>14</v>
      </c>
      <c r="J51" t="s">
        <v>20</v>
      </c>
      <c r="K51" t="s">
        <v>748</v>
      </c>
      <c r="L51">
        <v>31</v>
      </c>
      <c r="M51">
        <v>76</v>
      </c>
      <c r="N51">
        <v>107</v>
      </c>
      <c r="P51" s="7" t="s">
        <v>20</v>
      </c>
      <c r="Q51" s="7" t="s">
        <v>748</v>
      </c>
      <c r="R51">
        <v>62</v>
      </c>
      <c r="S51">
        <v>151</v>
      </c>
      <c r="T51">
        <v>213</v>
      </c>
    </row>
    <row r="52" spans="1:20">
      <c r="A52" s="7" t="s">
        <v>661</v>
      </c>
      <c r="B52">
        <v>192</v>
      </c>
      <c r="C52">
        <v>422</v>
      </c>
      <c r="D52">
        <v>614</v>
      </c>
      <c r="K52" t="s">
        <v>747</v>
      </c>
      <c r="L52">
        <v>74</v>
      </c>
      <c r="M52">
        <v>186</v>
      </c>
      <c r="N52">
        <v>260</v>
      </c>
      <c r="Q52" s="7" t="s">
        <v>747</v>
      </c>
      <c r="R52">
        <v>37</v>
      </c>
      <c r="S52">
        <v>101</v>
      </c>
      <c r="T52">
        <v>138</v>
      </c>
    </row>
    <row r="53" spans="1:20">
      <c r="K53" t="s">
        <v>749</v>
      </c>
      <c r="L53">
        <v>8</v>
      </c>
      <c r="M53">
        <v>23</v>
      </c>
      <c r="N53">
        <v>31</v>
      </c>
      <c r="Q53" s="7" t="s">
        <v>749</v>
      </c>
      <c r="R53">
        <v>14</v>
      </c>
      <c r="S53">
        <v>33</v>
      </c>
      <c r="T53">
        <v>47</v>
      </c>
    </row>
    <row r="54" spans="1:20">
      <c r="A54" s="6" t="s">
        <v>673</v>
      </c>
      <c r="B54" s="6" t="s">
        <v>663</v>
      </c>
      <c r="E54" s="11"/>
      <c r="J54" t="s">
        <v>711</v>
      </c>
      <c r="L54">
        <v>113</v>
      </c>
      <c r="M54">
        <v>285</v>
      </c>
      <c r="N54">
        <v>398</v>
      </c>
      <c r="P54" s="7" t="s">
        <v>711</v>
      </c>
      <c r="R54">
        <v>113</v>
      </c>
      <c r="S54">
        <v>285</v>
      </c>
      <c r="T54">
        <v>398</v>
      </c>
    </row>
    <row r="55" spans="1:20">
      <c r="A55" s="6" t="s">
        <v>659</v>
      </c>
      <c r="B55" t="s">
        <v>22</v>
      </c>
      <c r="C55" t="s">
        <v>18</v>
      </c>
      <c r="D55" t="s">
        <v>661</v>
      </c>
      <c r="J55" t="s">
        <v>660</v>
      </c>
      <c r="K55" t="s">
        <v>748</v>
      </c>
      <c r="M55">
        <v>1</v>
      </c>
      <c r="N55">
        <v>1</v>
      </c>
      <c r="P55" s="7" t="s">
        <v>660</v>
      </c>
      <c r="Q55" s="7" t="s">
        <v>748</v>
      </c>
      <c r="S55">
        <v>1</v>
      </c>
      <c r="T55">
        <v>1</v>
      </c>
    </row>
    <row r="56" spans="1:20">
      <c r="A56" s="7">
        <v>0</v>
      </c>
      <c r="B56" s="8">
        <v>0.9213483146067416</v>
      </c>
      <c r="C56" s="8">
        <v>7.8651685393258425E-2</v>
      </c>
      <c r="D56" s="8">
        <v>1</v>
      </c>
      <c r="K56" t="s">
        <v>747</v>
      </c>
      <c r="M56">
        <v>2</v>
      </c>
      <c r="N56">
        <v>2</v>
      </c>
      <c r="Q56" s="7" t="s">
        <v>747</v>
      </c>
      <c r="S56">
        <v>2</v>
      </c>
      <c r="T56">
        <v>2</v>
      </c>
    </row>
    <row r="57" spans="1:20">
      <c r="A57" s="7">
        <v>1</v>
      </c>
      <c r="B57" s="8">
        <v>0.20421052631578948</v>
      </c>
      <c r="C57" s="8">
        <v>0.79578947368421049</v>
      </c>
      <c r="D57" s="8">
        <v>1</v>
      </c>
      <c r="J57" t="s">
        <v>666</v>
      </c>
      <c r="M57">
        <v>3</v>
      </c>
      <c r="N57">
        <v>3</v>
      </c>
      <c r="P57" s="7" t="s">
        <v>666</v>
      </c>
      <c r="S57">
        <v>3</v>
      </c>
      <c r="T57">
        <v>3</v>
      </c>
    </row>
    <row r="58" spans="1:20">
      <c r="A58" s="7" t="s">
        <v>660</v>
      </c>
      <c r="B58" s="8">
        <v>0.26</v>
      </c>
      <c r="C58" s="8">
        <v>0.74</v>
      </c>
      <c r="D58" s="8">
        <v>1</v>
      </c>
      <c r="J58" t="s">
        <v>661</v>
      </c>
      <c r="L58">
        <v>192</v>
      </c>
      <c r="M58">
        <v>422</v>
      </c>
      <c r="N58">
        <v>614</v>
      </c>
      <c r="P58" s="7" t="s">
        <v>661</v>
      </c>
      <c r="R58">
        <v>192</v>
      </c>
      <c r="S58">
        <v>422</v>
      </c>
      <c r="T58">
        <v>614</v>
      </c>
    </row>
    <row r="59" spans="1:20">
      <c r="A59" s="7" t="s">
        <v>661</v>
      </c>
      <c r="B59" s="8">
        <v>0.31270358306188922</v>
      </c>
      <c r="C59" s="8">
        <v>0.68729641693811072</v>
      </c>
      <c r="D59" s="8">
        <v>1</v>
      </c>
    </row>
    <row r="60" spans="1:20">
      <c r="J60" s="6" t="s">
        <v>662</v>
      </c>
      <c r="K60" s="6" t="s">
        <v>663</v>
      </c>
      <c r="P60" s="6" t="s">
        <v>662</v>
      </c>
      <c r="Q60" s="6" t="s">
        <v>663</v>
      </c>
    </row>
    <row r="61" spans="1:20">
      <c r="A61" s="6" t="s">
        <v>674</v>
      </c>
      <c r="B61" s="6" t="s">
        <v>663</v>
      </c>
      <c r="J61" s="6" t="s">
        <v>659</v>
      </c>
      <c r="K61" t="s">
        <v>22</v>
      </c>
      <c r="L61" t="s">
        <v>18</v>
      </c>
      <c r="M61" t="s">
        <v>661</v>
      </c>
      <c r="P61" s="6" t="s">
        <v>659</v>
      </c>
      <c r="Q61" t="s">
        <v>22</v>
      </c>
      <c r="R61" t="s">
        <v>18</v>
      </c>
      <c r="S61" t="s">
        <v>661</v>
      </c>
    </row>
    <row r="62" spans="1:20">
      <c r="A62" s="6" t="s">
        <v>659</v>
      </c>
      <c r="B62" t="s">
        <v>22</v>
      </c>
      <c r="C62" t="s">
        <v>18</v>
      </c>
      <c r="D62" t="s">
        <v>661</v>
      </c>
      <c r="J62" t="s">
        <v>748</v>
      </c>
      <c r="K62" s="8">
        <v>0.3105590062111801</v>
      </c>
      <c r="L62" s="8">
        <v>0.68944099378881984</v>
      </c>
      <c r="M62" s="8">
        <v>1</v>
      </c>
      <c r="P62" s="7" t="s">
        <v>748</v>
      </c>
      <c r="Q62" s="8">
        <v>0.29292929292929293</v>
      </c>
      <c r="R62" s="8">
        <v>0.70707070707070707</v>
      </c>
      <c r="S62" s="8">
        <v>1</v>
      </c>
    </row>
    <row r="63" spans="1:20">
      <c r="A63" s="7" t="s">
        <v>21</v>
      </c>
      <c r="B63" s="8">
        <v>0.38547486033519551</v>
      </c>
      <c r="C63" s="8">
        <v>0.61452513966480449</v>
      </c>
      <c r="D63" s="8">
        <v>1</v>
      </c>
      <c r="J63" t="s">
        <v>747</v>
      </c>
      <c r="K63" s="8">
        <v>0.31127450980392157</v>
      </c>
      <c r="L63" s="8">
        <v>0.68872549019607843</v>
      </c>
      <c r="M63" s="8">
        <v>1</v>
      </c>
      <c r="P63" s="7" t="s">
        <v>747</v>
      </c>
      <c r="Q63" s="8">
        <v>0.32258064516129031</v>
      </c>
      <c r="R63" s="8">
        <v>0.67741935483870963</v>
      </c>
      <c r="S63" s="8">
        <v>1</v>
      </c>
    </row>
    <row r="64" spans="1:20">
      <c r="A64" s="7" t="s">
        <v>31</v>
      </c>
      <c r="B64" s="8">
        <v>0.23175965665236051</v>
      </c>
      <c r="C64" s="8">
        <v>0.76824034334763946</v>
      </c>
      <c r="D64" s="8">
        <v>1</v>
      </c>
      <c r="J64" t="s">
        <v>749</v>
      </c>
      <c r="K64" s="8">
        <v>0.33333333333333331</v>
      </c>
      <c r="L64" s="8">
        <v>0.66666666666666663</v>
      </c>
      <c r="M64" s="8">
        <v>1</v>
      </c>
      <c r="P64" s="7" t="s">
        <v>749</v>
      </c>
      <c r="Q64" s="8">
        <v>0.36231884057971014</v>
      </c>
      <c r="R64" s="8">
        <v>0.6376811594202898</v>
      </c>
      <c r="S64" s="8">
        <v>1</v>
      </c>
    </row>
    <row r="65" spans="1:19">
      <c r="A65" s="7" t="s">
        <v>17</v>
      </c>
      <c r="B65" s="8">
        <v>0.34158415841584161</v>
      </c>
      <c r="C65" s="8">
        <v>0.65841584158415845</v>
      </c>
      <c r="D65" s="8">
        <v>1</v>
      </c>
      <c r="J65" t="s">
        <v>661</v>
      </c>
      <c r="K65" s="8">
        <v>0.31270358306188922</v>
      </c>
      <c r="L65" s="8">
        <v>0.68729641693811072</v>
      </c>
      <c r="M65" s="8">
        <v>1</v>
      </c>
      <c r="P65" s="7" t="s">
        <v>661</v>
      </c>
      <c r="Q65" s="8">
        <v>0.31270358306188922</v>
      </c>
      <c r="R65" s="8">
        <v>0.68729641693811072</v>
      </c>
      <c r="S65" s="8">
        <v>1</v>
      </c>
    </row>
    <row r="66" spans="1:19">
      <c r="A66" s="7" t="s">
        <v>661</v>
      </c>
      <c r="B66" s="8">
        <v>0.31270358306188922</v>
      </c>
      <c r="C66" s="8">
        <v>0.68729641693811072</v>
      </c>
      <c r="D66" s="8">
        <v>1</v>
      </c>
    </row>
    <row r="68" spans="1:19">
      <c r="A68" s="6" t="s">
        <v>675</v>
      </c>
      <c r="B68" s="6" t="s">
        <v>663</v>
      </c>
    </row>
    <row r="69" spans="1:19">
      <c r="A69" s="6" t="s">
        <v>659</v>
      </c>
      <c r="B69" t="s">
        <v>22</v>
      </c>
      <c r="C69" t="s">
        <v>18</v>
      </c>
      <c r="D69" t="s">
        <v>661</v>
      </c>
    </row>
    <row r="70" spans="1:19">
      <c r="A70" s="7"/>
      <c r="B70">
        <v>190</v>
      </c>
      <c r="D70">
        <v>190</v>
      </c>
    </row>
    <row r="71" spans="1:19">
      <c r="A71" s="7" t="s">
        <v>22</v>
      </c>
      <c r="C71">
        <v>328</v>
      </c>
      <c r="D71">
        <v>328</v>
      </c>
    </row>
    <row r="72" spans="1:19">
      <c r="A72" s="7" t="s">
        <v>18</v>
      </c>
      <c r="C72">
        <v>94</v>
      </c>
      <c r="D72">
        <v>94</v>
      </c>
    </row>
    <row r="73" spans="1:19">
      <c r="A73" s="7" t="s">
        <v>660</v>
      </c>
      <c r="B73">
        <v>2</v>
      </c>
      <c r="D73">
        <v>2</v>
      </c>
    </row>
    <row r="74" spans="1:19">
      <c r="A74" s="7" t="s">
        <v>661</v>
      </c>
      <c r="B74">
        <v>192</v>
      </c>
      <c r="C74">
        <v>422</v>
      </c>
      <c r="D74">
        <v>614</v>
      </c>
    </row>
    <row r="76" spans="1:19">
      <c r="A76" s="6" t="s">
        <v>10</v>
      </c>
      <c r="B76" t="s">
        <v>701</v>
      </c>
    </row>
    <row r="78" spans="1:19">
      <c r="A78" s="6" t="s">
        <v>702</v>
      </c>
      <c r="B78" s="6" t="s">
        <v>663</v>
      </c>
    </row>
    <row r="79" spans="1:19">
      <c r="A79" s="6" t="s">
        <v>659</v>
      </c>
      <c r="B79" t="s">
        <v>22</v>
      </c>
      <c r="C79" t="s">
        <v>18</v>
      </c>
      <c r="D79" t="s">
        <v>661</v>
      </c>
    </row>
    <row r="80" spans="1:19">
      <c r="A80" s="7" t="s">
        <v>748</v>
      </c>
      <c r="B80">
        <v>50</v>
      </c>
      <c r="C80">
        <v>111</v>
      </c>
      <c r="D80">
        <v>161</v>
      </c>
    </row>
    <row r="81" spans="1:4">
      <c r="A81" s="7" t="s">
        <v>747</v>
      </c>
      <c r="B81">
        <v>127</v>
      </c>
      <c r="C81">
        <v>281</v>
      </c>
      <c r="D81">
        <v>408</v>
      </c>
    </row>
    <row r="82" spans="1:4">
      <c r="A82" s="7" t="s">
        <v>749</v>
      </c>
      <c r="B82">
        <v>15</v>
      </c>
      <c r="C82">
        <v>30</v>
      </c>
      <c r="D82">
        <v>45</v>
      </c>
    </row>
    <row r="83" spans="1:4">
      <c r="A83" s="7" t="s">
        <v>661</v>
      </c>
      <c r="B83">
        <v>192</v>
      </c>
      <c r="C83">
        <v>422</v>
      </c>
      <c r="D83">
        <v>614</v>
      </c>
    </row>
    <row r="94" spans="1:4">
      <c r="A94" s="6" t="s">
        <v>9</v>
      </c>
      <c r="B94" t="s">
        <v>701</v>
      </c>
    </row>
    <row r="96" spans="1:4">
      <c r="A96" s="6" t="s">
        <v>703</v>
      </c>
      <c r="B96" s="6" t="s">
        <v>663</v>
      </c>
    </row>
    <row r="97" spans="1:4">
      <c r="A97" s="6" t="s">
        <v>659</v>
      </c>
      <c r="B97" t="s">
        <v>22</v>
      </c>
      <c r="C97" t="s">
        <v>18</v>
      </c>
      <c r="D97" t="s">
        <v>661</v>
      </c>
    </row>
    <row r="98" spans="1:4">
      <c r="A98" s="7" t="s">
        <v>748</v>
      </c>
      <c r="B98">
        <v>87</v>
      </c>
      <c r="C98">
        <v>210</v>
      </c>
      <c r="D98">
        <v>297</v>
      </c>
    </row>
    <row r="99" spans="1:4">
      <c r="A99" s="7" t="s">
        <v>747</v>
      </c>
      <c r="B99">
        <v>80</v>
      </c>
      <c r="C99">
        <v>168</v>
      </c>
      <c r="D99">
        <v>248</v>
      </c>
    </row>
    <row r="100" spans="1:4">
      <c r="A100" s="7" t="s">
        <v>749</v>
      </c>
      <c r="B100">
        <v>25</v>
      </c>
      <c r="C100">
        <v>44</v>
      </c>
      <c r="D100">
        <v>69</v>
      </c>
    </row>
    <row r="101" spans="1:4">
      <c r="A101" s="7" t="s">
        <v>661</v>
      </c>
      <c r="B101">
        <v>192</v>
      </c>
      <c r="C101">
        <v>422</v>
      </c>
      <c r="D101">
        <v>614</v>
      </c>
    </row>
    <row r="111" spans="1:4">
      <c r="A111" s="6" t="s">
        <v>717</v>
      </c>
      <c r="B111" t="s">
        <v>701</v>
      </c>
    </row>
    <row r="113" spans="1:4">
      <c r="A113" s="6" t="s">
        <v>703</v>
      </c>
      <c r="B113" s="6" t="s">
        <v>663</v>
      </c>
    </row>
    <row r="114" spans="1:4">
      <c r="A114" s="6" t="s">
        <v>659</v>
      </c>
      <c r="B114" t="s">
        <v>22</v>
      </c>
      <c r="C114" t="s">
        <v>18</v>
      </c>
      <c r="D114" t="s">
        <v>661</v>
      </c>
    </row>
    <row r="115" spans="1:4">
      <c r="A115" s="7" t="s">
        <v>748</v>
      </c>
      <c r="B115">
        <v>87</v>
      </c>
      <c r="C115">
        <v>210</v>
      </c>
      <c r="D115">
        <v>297</v>
      </c>
    </row>
    <row r="116" spans="1:4">
      <c r="A116" s="7" t="s">
        <v>747</v>
      </c>
      <c r="B116">
        <v>80</v>
      </c>
      <c r="C116">
        <v>168</v>
      </c>
      <c r="D116">
        <v>248</v>
      </c>
    </row>
    <row r="117" spans="1:4">
      <c r="A117" s="7" t="s">
        <v>749</v>
      </c>
      <c r="B117">
        <v>25</v>
      </c>
      <c r="C117">
        <v>44</v>
      </c>
      <c r="D117">
        <v>69</v>
      </c>
    </row>
    <row r="118" spans="1:4">
      <c r="A118" s="7" t="s">
        <v>661</v>
      </c>
      <c r="B118">
        <v>192</v>
      </c>
      <c r="C118">
        <v>422</v>
      </c>
      <c r="D118">
        <v>614</v>
      </c>
    </row>
    <row r="121" spans="1:4">
      <c r="A121" s="6" t="s">
        <v>717</v>
      </c>
      <c r="B121" t="s">
        <v>701</v>
      </c>
    </row>
    <row r="123" spans="1:4">
      <c r="A123" s="6" t="s">
        <v>703</v>
      </c>
      <c r="B123" s="6" t="s">
        <v>663</v>
      </c>
    </row>
    <row r="124" spans="1:4">
      <c r="A124" s="6" t="s">
        <v>659</v>
      </c>
      <c r="B124" t="s">
        <v>22</v>
      </c>
      <c r="C124" t="s">
        <v>18</v>
      </c>
      <c r="D124" t="s">
        <v>661</v>
      </c>
    </row>
    <row r="125" spans="1:4">
      <c r="A125" s="7" t="s">
        <v>748</v>
      </c>
      <c r="B125" s="8">
        <v>0.29292929292929293</v>
      </c>
      <c r="C125" s="8">
        <v>0.70707070707070707</v>
      </c>
      <c r="D125" s="8">
        <v>1</v>
      </c>
    </row>
    <row r="126" spans="1:4">
      <c r="A126" s="7" t="s">
        <v>747</v>
      </c>
      <c r="B126" s="8">
        <v>0.32258064516129031</v>
      </c>
      <c r="C126" s="8">
        <v>0.67741935483870963</v>
      </c>
      <c r="D126" s="8">
        <v>1</v>
      </c>
    </row>
    <row r="127" spans="1:4">
      <c r="A127" s="7" t="s">
        <v>749</v>
      </c>
      <c r="B127" s="8">
        <v>0.36231884057971014</v>
      </c>
      <c r="C127" s="8">
        <v>0.6376811594202898</v>
      </c>
      <c r="D127" s="8">
        <v>1</v>
      </c>
    </row>
    <row r="128" spans="1:4">
      <c r="A128" s="7" t="s">
        <v>661</v>
      </c>
      <c r="B128" s="8">
        <v>0.31270358306188922</v>
      </c>
      <c r="C128" s="8">
        <v>0.68729641693811072</v>
      </c>
      <c r="D128" s="8">
        <v>1</v>
      </c>
    </row>
    <row r="130" spans="1:4">
      <c r="A130" s="6" t="s">
        <v>707</v>
      </c>
      <c r="B130" t="s">
        <v>748</v>
      </c>
    </row>
    <row r="132" spans="1:4">
      <c r="A132" s="6" t="s">
        <v>725</v>
      </c>
      <c r="B132" s="6" t="s">
        <v>663</v>
      </c>
    </row>
    <row r="133" spans="1:4">
      <c r="A133" s="6" t="s">
        <v>659</v>
      </c>
      <c r="B133" t="s">
        <v>22</v>
      </c>
      <c r="C133" t="s">
        <v>18</v>
      </c>
      <c r="D133" t="s">
        <v>661</v>
      </c>
    </row>
    <row r="134" spans="1:4">
      <c r="A134" s="7" t="s">
        <v>716</v>
      </c>
      <c r="B134">
        <v>13</v>
      </c>
      <c r="C134">
        <v>25</v>
      </c>
      <c r="D134">
        <v>38</v>
      </c>
    </row>
    <row r="135" spans="1:4">
      <c r="A135" s="7" t="s">
        <v>731</v>
      </c>
      <c r="B135">
        <v>60</v>
      </c>
      <c r="C135">
        <v>156</v>
      </c>
      <c r="D135">
        <v>216</v>
      </c>
    </row>
    <row r="136" spans="1:4">
      <c r="A136" s="7" t="s">
        <v>732</v>
      </c>
      <c r="B136">
        <v>14</v>
      </c>
      <c r="C136">
        <v>29</v>
      </c>
      <c r="D136">
        <v>43</v>
      </c>
    </row>
    <row r="137" spans="1:4">
      <c r="A137" s="7" t="s">
        <v>661</v>
      </c>
      <c r="B137">
        <v>87</v>
      </c>
      <c r="C137">
        <v>210</v>
      </c>
      <c r="D137">
        <v>297</v>
      </c>
    </row>
  </sheetData>
  <conditionalFormatting sqref="U1:U4 U43:U44 U118:U1048576">
    <cfRule type="top10" dxfId="8" priority="7" rank="8"/>
  </conditionalFormatting>
  <conditionalFormatting sqref="U1:U4 U43:U44 U118:U1048576">
    <cfRule type="top10" dxfId="7" priority="5" rank="8"/>
  </conditionalFormatting>
  <conditionalFormatting sqref="U1:U4 U118:U1048576 U43:U44">
    <cfRule type="top10" dxfId="6" priority="3" rank="8"/>
  </conditionalFormatting>
  <conditionalFormatting sqref="T1:T4 T118:T1048576 T43:T44">
    <cfRule type="top10" dxfId="5" priority="2" rank="8"/>
  </conditionalFormatting>
  <pageMargins left="0.7" right="0.7" top="0.75" bottom="0.75" header="0.3" footer="0.3"/>
  <drawing r:id="rId2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E19FB-081F-45F3-B956-77D78544B281}">
  <sheetPr>
    <tabColor theme="5"/>
  </sheetPr>
  <dimension ref="B2:C28"/>
  <sheetViews>
    <sheetView workbookViewId="0">
      <selection activeCell="D31" sqref="D31"/>
    </sheetView>
  </sheetViews>
  <sheetFormatPr defaultRowHeight="15.75"/>
  <cols>
    <col min="2" max="2" width="11.625" bestFit="1" customWidth="1"/>
  </cols>
  <sheetData>
    <row r="2" spans="2:3">
      <c r="B2" s="13" t="s">
        <v>718</v>
      </c>
      <c r="C2" t="s">
        <v>719</v>
      </c>
    </row>
    <row r="3" spans="2:3">
      <c r="B3" s="13"/>
    </row>
    <row r="4" spans="2:3">
      <c r="B4" s="13" t="s">
        <v>720</v>
      </c>
    </row>
    <row r="5" spans="2:3">
      <c r="B5" s="13"/>
    </row>
    <row r="6" spans="2:3">
      <c r="B6" s="13" t="s">
        <v>721</v>
      </c>
      <c r="C6" t="s">
        <v>751</v>
      </c>
    </row>
    <row r="7" spans="2:3">
      <c r="B7" s="13" t="s">
        <v>724</v>
      </c>
      <c r="C7" t="s">
        <v>752</v>
      </c>
    </row>
    <row r="8" spans="2:3">
      <c r="B8" s="13" t="s">
        <v>722</v>
      </c>
      <c r="C8" t="s">
        <v>753</v>
      </c>
    </row>
    <row r="9" spans="2:3">
      <c r="B9" s="13"/>
    </row>
    <row r="10" spans="2:3">
      <c r="B10" s="13" t="s">
        <v>723</v>
      </c>
    </row>
    <row r="11" spans="2:3">
      <c r="B11" s="13"/>
    </row>
    <row r="12" spans="2:3">
      <c r="B12" s="13" t="s">
        <v>726</v>
      </c>
      <c r="C12" t="s">
        <v>754</v>
      </c>
    </row>
    <row r="14" spans="2:3">
      <c r="B14" s="13" t="s">
        <v>738</v>
      </c>
      <c r="C14" t="s">
        <v>755</v>
      </c>
    </row>
    <row r="17" spans="2:2">
      <c r="B17" s="13"/>
    </row>
    <row r="18" spans="2:2">
      <c r="B18" s="13"/>
    </row>
    <row r="19" spans="2:2">
      <c r="B19" s="13"/>
    </row>
    <row r="20" spans="2:2">
      <c r="B20" s="13"/>
    </row>
    <row r="21" spans="2:2">
      <c r="B21" s="13"/>
    </row>
    <row r="22" spans="2:2">
      <c r="B22" s="13"/>
    </row>
    <row r="23" spans="2:2">
      <c r="B23" s="13"/>
    </row>
    <row r="24" spans="2:2">
      <c r="B24" s="13"/>
    </row>
    <row r="25" spans="2:2">
      <c r="B25" s="13"/>
    </row>
    <row r="26" spans="2:2">
      <c r="B26" s="13"/>
    </row>
    <row r="27" spans="2:2">
      <c r="B27" s="13"/>
    </row>
    <row r="28" spans="2:2">
      <c r="B28" s="13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EE7D0-B168-464F-B02D-067515D8EE6E}">
  <sheetPr>
    <tabColor theme="5"/>
  </sheetPr>
  <dimension ref="A2:S37"/>
  <sheetViews>
    <sheetView topLeftCell="J4" workbookViewId="0">
      <selection activeCell="S28" sqref="S28"/>
    </sheetView>
  </sheetViews>
  <sheetFormatPr defaultRowHeight="15.75"/>
  <cols>
    <col min="1" max="1" width="20.375" bestFit="1" customWidth="1"/>
    <col min="2" max="2" width="15.25" bestFit="1" customWidth="1"/>
    <col min="3" max="3" width="3.875" bestFit="1" customWidth="1"/>
    <col min="4" max="4" width="2.875" bestFit="1" customWidth="1"/>
    <col min="5" max="5" width="6.875" bestFit="1" customWidth="1"/>
    <col min="6" max="6" width="11" bestFit="1" customWidth="1"/>
    <col min="8" max="8" width="20.375" bestFit="1" customWidth="1"/>
    <col min="9" max="9" width="13.25" bestFit="1" customWidth="1"/>
    <col min="10" max="10" width="6.875" bestFit="1" customWidth="1"/>
    <col min="11" max="13" width="11" bestFit="1" customWidth="1"/>
  </cols>
  <sheetData>
    <row r="2" spans="1:19">
      <c r="A2" t="s">
        <v>737</v>
      </c>
      <c r="B2" t="s">
        <v>663</v>
      </c>
      <c r="H2" t="s">
        <v>737</v>
      </c>
      <c r="I2" t="s">
        <v>663</v>
      </c>
      <c r="S2" s="11"/>
    </row>
    <row r="3" spans="1:19">
      <c r="A3" t="s">
        <v>659</v>
      </c>
      <c r="C3" t="s">
        <v>22</v>
      </c>
      <c r="D3" t="s">
        <v>18</v>
      </c>
      <c r="E3" t="s">
        <v>660</v>
      </c>
      <c r="F3" t="s">
        <v>661</v>
      </c>
      <c r="H3" t="s">
        <v>659</v>
      </c>
      <c r="I3" t="s">
        <v>22</v>
      </c>
      <c r="J3" t="s">
        <v>18</v>
      </c>
      <c r="K3" t="s">
        <v>661</v>
      </c>
    </row>
    <row r="4" spans="1:19">
      <c r="A4" s="7" t="s">
        <v>15</v>
      </c>
      <c r="B4">
        <v>156</v>
      </c>
      <c r="C4">
        <v>278</v>
      </c>
      <c r="D4">
        <v>65</v>
      </c>
      <c r="F4">
        <v>499</v>
      </c>
      <c r="H4" s="7" t="s">
        <v>15</v>
      </c>
      <c r="I4" s="8">
        <v>0.81049562682215748</v>
      </c>
      <c r="J4" s="8">
        <v>0.18950437317784258</v>
      </c>
      <c r="K4" s="8">
        <v>1</v>
      </c>
    </row>
    <row r="5" spans="1:19">
      <c r="A5" s="7" t="s">
        <v>20</v>
      </c>
      <c r="B5">
        <v>25</v>
      </c>
      <c r="C5">
        <v>31</v>
      </c>
      <c r="D5">
        <v>25</v>
      </c>
      <c r="F5">
        <v>81</v>
      </c>
      <c r="H5" s="7" t="s">
        <v>20</v>
      </c>
      <c r="I5" s="8">
        <v>0.5535714285714286</v>
      </c>
      <c r="J5" s="8">
        <v>0.44642857142857145</v>
      </c>
      <c r="K5" s="8">
        <v>1</v>
      </c>
    </row>
    <row r="6" spans="1:19">
      <c r="A6" s="7" t="s">
        <v>660</v>
      </c>
      <c r="B6">
        <v>9</v>
      </c>
      <c r="C6">
        <v>19</v>
      </c>
      <c r="D6">
        <v>4</v>
      </c>
      <c r="F6">
        <v>32</v>
      </c>
      <c r="H6" s="7" t="s">
        <v>661</v>
      </c>
      <c r="I6" s="8">
        <v>0.77443609022556392</v>
      </c>
      <c r="J6" s="8">
        <v>0.22556390977443608</v>
      </c>
      <c r="K6" s="8">
        <v>1</v>
      </c>
    </row>
    <row r="7" spans="1:19">
      <c r="A7" s="7" t="s">
        <v>661</v>
      </c>
      <c r="B7">
        <v>190</v>
      </c>
      <c r="C7">
        <v>328</v>
      </c>
      <c r="D7">
        <v>94</v>
      </c>
      <c r="F7">
        <v>612</v>
      </c>
    </row>
    <row r="17" spans="1:19">
      <c r="A17" t="s">
        <v>737</v>
      </c>
      <c r="B17" t="s">
        <v>663</v>
      </c>
      <c r="H17" t="s">
        <v>737</v>
      </c>
      <c r="I17" t="s">
        <v>663</v>
      </c>
      <c r="S17" s="11"/>
    </row>
    <row r="18" spans="1:19">
      <c r="A18" t="s">
        <v>659</v>
      </c>
      <c r="C18" t="s">
        <v>22</v>
      </c>
      <c r="D18" t="s">
        <v>18</v>
      </c>
      <c r="E18" t="s">
        <v>660</v>
      </c>
      <c r="F18" t="s">
        <v>661</v>
      </c>
      <c r="H18" t="s">
        <v>659</v>
      </c>
      <c r="I18" t="s">
        <v>22</v>
      </c>
      <c r="J18" t="s">
        <v>18</v>
      </c>
      <c r="K18" t="s">
        <v>661</v>
      </c>
    </row>
    <row r="19" spans="1:19">
      <c r="A19" s="7">
        <v>0</v>
      </c>
      <c r="B19">
        <v>82</v>
      </c>
      <c r="C19">
        <v>2</v>
      </c>
      <c r="D19">
        <v>5</v>
      </c>
      <c r="F19">
        <v>89</v>
      </c>
      <c r="H19" s="7">
        <v>0</v>
      </c>
      <c r="I19" s="8">
        <v>0.2857142857142857</v>
      </c>
      <c r="J19" s="8">
        <v>0.7142857142857143</v>
      </c>
      <c r="K19" s="8">
        <v>1</v>
      </c>
      <c r="S19" s="15" t="s">
        <v>750</v>
      </c>
    </row>
    <row r="20" spans="1:19">
      <c r="A20" s="7">
        <v>1</v>
      </c>
      <c r="B20">
        <v>96</v>
      </c>
      <c r="C20">
        <v>308</v>
      </c>
      <c r="D20">
        <v>70</v>
      </c>
      <c r="F20">
        <v>474</v>
      </c>
      <c r="H20" s="7">
        <v>1</v>
      </c>
      <c r="I20" s="8">
        <v>0.81481481481481477</v>
      </c>
      <c r="J20" s="8">
        <v>0.18518518518518517</v>
      </c>
      <c r="K20" s="8">
        <v>1</v>
      </c>
    </row>
    <row r="21" spans="1:19">
      <c r="A21" s="7" t="s">
        <v>660</v>
      </c>
      <c r="B21">
        <v>12</v>
      </c>
      <c r="C21">
        <v>18</v>
      </c>
      <c r="D21">
        <v>19</v>
      </c>
      <c r="F21">
        <v>49</v>
      </c>
      <c r="H21" s="7" t="s">
        <v>661</v>
      </c>
      <c r="I21" s="8">
        <v>0.80519480519480524</v>
      </c>
      <c r="J21" s="8">
        <v>0.19480519480519481</v>
      </c>
      <c r="K21" s="8">
        <v>1</v>
      </c>
    </row>
    <row r="22" spans="1:19">
      <c r="A22" s="7" t="s">
        <v>661</v>
      </c>
      <c r="B22">
        <v>190</v>
      </c>
      <c r="C22">
        <v>328</v>
      </c>
      <c r="D22">
        <v>94</v>
      </c>
      <c r="F22">
        <v>612</v>
      </c>
    </row>
    <row r="32" spans="1:19">
      <c r="A32" t="s">
        <v>737</v>
      </c>
      <c r="B32" t="s">
        <v>663</v>
      </c>
      <c r="H32" t="s">
        <v>737</v>
      </c>
      <c r="I32" t="s">
        <v>663</v>
      </c>
      <c r="S32" s="11"/>
    </row>
    <row r="33" spans="1:11">
      <c r="A33" t="s">
        <v>659</v>
      </c>
      <c r="C33" t="s">
        <v>22</v>
      </c>
      <c r="D33" t="s">
        <v>18</v>
      </c>
      <c r="E33" t="s">
        <v>660</v>
      </c>
      <c r="F33" t="s">
        <v>661</v>
      </c>
      <c r="H33" t="s">
        <v>659</v>
      </c>
      <c r="I33" t="s">
        <v>22</v>
      </c>
      <c r="J33" t="s">
        <v>18</v>
      </c>
      <c r="K33" t="s">
        <v>661</v>
      </c>
    </row>
    <row r="34" spans="1:11">
      <c r="A34" s="7" t="s">
        <v>21</v>
      </c>
      <c r="B34">
        <v>69</v>
      </c>
      <c r="C34">
        <v>98</v>
      </c>
      <c r="D34">
        <v>12</v>
      </c>
      <c r="F34">
        <v>179</v>
      </c>
      <c r="H34" s="7" t="s">
        <v>21</v>
      </c>
      <c r="I34" s="8">
        <v>0.89090909090909087</v>
      </c>
      <c r="J34" s="8">
        <v>0.10909090909090909</v>
      </c>
      <c r="K34" s="8">
        <v>1</v>
      </c>
    </row>
    <row r="35" spans="1:11">
      <c r="A35" s="7" t="s">
        <v>31</v>
      </c>
      <c r="B35">
        <v>52</v>
      </c>
      <c r="C35">
        <v>152</v>
      </c>
      <c r="D35">
        <v>27</v>
      </c>
      <c r="F35">
        <v>231</v>
      </c>
      <c r="H35" s="7" t="s">
        <v>31</v>
      </c>
      <c r="I35" s="8">
        <v>0.84916201117318435</v>
      </c>
      <c r="J35" s="8">
        <v>0.15083798882681565</v>
      </c>
      <c r="K35" s="8">
        <v>1</v>
      </c>
    </row>
    <row r="36" spans="1:11">
      <c r="A36" s="7" t="s">
        <v>17</v>
      </c>
      <c r="B36">
        <v>69</v>
      </c>
      <c r="C36">
        <v>78</v>
      </c>
      <c r="D36">
        <v>55</v>
      </c>
      <c r="F36">
        <v>202</v>
      </c>
      <c r="H36" s="7" t="s">
        <v>17</v>
      </c>
      <c r="I36" s="8">
        <v>0.5864661654135338</v>
      </c>
      <c r="J36" s="8">
        <v>0.41353383458646614</v>
      </c>
      <c r="K36" s="8">
        <v>1</v>
      </c>
    </row>
    <row r="37" spans="1:11">
      <c r="A37" s="7" t="s">
        <v>661</v>
      </c>
      <c r="B37">
        <v>190</v>
      </c>
      <c r="C37">
        <v>328</v>
      </c>
      <c r="D37">
        <v>94</v>
      </c>
      <c r="F37">
        <v>612</v>
      </c>
      <c r="H37" s="7" t="s">
        <v>661</v>
      </c>
      <c r="I37" s="8">
        <v>0.77725118483412325</v>
      </c>
      <c r="J37" s="8">
        <v>0.22274881516587677</v>
      </c>
      <c r="K37" s="8">
        <v>1</v>
      </c>
    </row>
  </sheetData>
  <pageMargins left="0.7" right="0.7" top="0.75" bottom="0.75" header="0.3" footer="0.3"/>
  <pageSetup orientation="portrait" r:id="rId7"/>
  <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82594-7746-416C-9646-2F80D13B9CC2}">
  <sheetPr>
    <tabColor theme="7"/>
  </sheetPr>
  <dimension ref="A1:B11"/>
  <sheetViews>
    <sheetView tabSelected="1" workbookViewId="0">
      <selection activeCell="B17" sqref="B16:B17"/>
    </sheetView>
  </sheetViews>
  <sheetFormatPr defaultRowHeight="15.75"/>
  <cols>
    <col min="2" max="2" width="56.25" customWidth="1"/>
  </cols>
  <sheetData>
    <row r="1" spans="1:2">
      <c r="A1" t="s">
        <v>15</v>
      </c>
      <c r="B1" t="s">
        <v>756</v>
      </c>
    </row>
    <row r="2" spans="1:2" ht="47.25">
      <c r="A2" s="16">
        <v>1</v>
      </c>
      <c r="B2" s="16" t="s">
        <v>765</v>
      </c>
    </row>
    <row r="3" spans="1:2" ht="31.5">
      <c r="A3" s="16">
        <v>2</v>
      </c>
      <c r="B3" s="16" t="s">
        <v>758</v>
      </c>
    </row>
    <row r="4" spans="1:2" ht="31.5">
      <c r="A4" s="16">
        <v>3</v>
      </c>
      <c r="B4" s="16" t="s">
        <v>757</v>
      </c>
    </row>
    <row r="5" spans="1:2">
      <c r="A5" s="16">
        <v>4</v>
      </c>
      <c r="B5" s="16" t="s">
        <v>759</v>
      </c>
    </row>
    <row r="6" spans="1:2">
      <c r="A6" s="16">
        <v>5</v>
      </c>
      <c r="B6" s="16" t="s">
        <v>760</v>
      </c>
    </row>
    <row r="7" spans="1:2">
      <c r="A7" s="16">
        <v>6</v>
      </c>
      <c r="B7" s="16" t="s">
        <v>761</v>
      </c>
    </row>
    <row r="8" spans="1:2">
      <c r="A8" s="16">
        <v>7</v>
      </c>
      <c r="B8" s="16" t="s">
        <v>762</v>
      </c>
    </row>
    <row r="9" spans="1:2">
      <c r="A9" s="16">
        <v>8</v>
      </c>
      <c r="B9" s="16" t="s">
        <v>763</v>
      </c>
    </row>
    <row r="10" spans="1:2">
      <c r="A10" s="16">
        <v>9</v>
      </c>
      <c r="B10" s="16" t="s">
        <v>761</v>
      </c>
    </row>
    <row r="11" spans="1:2">
      <c r="A11" s="16">
        <v>10</v>
      </c>
      <c r="B11" s="16" t="s">
        <v>764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15"/>
  <sheetViews>
    <sheetView topLeftCell="O1" workbookViewId="0">
      <pane ySplit="1" topLeftCell="A2" activePane="bottomLeft" state="frozen"/>
      <selection pane="bottomLeft" activeCell="U25" sqref="U25"/>
    </sheetView>
  </sheetViews>
  <sheetFormatPr defaultColWidth="11" defaultRowHeight="15.75"/>
  <cols>
    <col min="1" max="1" width="9.75" bestFit="1" customWidth="1"/>
    <col min="2" max="2" width="9.125" bestFit="1" customWidth="1"/>
    <col min="3" max="3" width="9.75" bestFit="1" customWidth="1"/>
    <col min="4" max="4" width="13.125" bestFit="1" customWidth="1"/>
    <col min="5" max="5" width="11.75" bestFit="1" customWidth="1"/>
    <col min="6" max="6" width="15.625" bestFit="1" customWidth="1"/>
    <col min="7" max="7" width="17.5" bestFit="1" customWidth="1"/>
    <col min="8" max="8" width="17.5" customWidth="1"/>
    <col min="9" max="9" width="19.5" bestFit="1" customWidth="1"/>
    <col min="10" max="10" width="19.5" customWidth="1"/>
    <col min="11" max="11" width="17.875" bestFit="1" customWidth="1"/>
    <col min="12" max="12" width="17.875" customWidth="1"/>
    <col min="13" max="13" width="14" bestFit="1" customWidth="1"/>
    <col min="14" max="14" width="14" customWidth="1"/>
    <col min="15" max="15" width="20.625" bestFit="1" customWidth="1"/>
    <col min="16" max="16" width="15.25" bestFit="1" customWidth="1"/>
    <col min="17" max="17" width="15.625" bestFit="1" customWidth="1"/>
    <col min="18" max="18" width="13.375" bestFit="1" customWidth="1"/>
    <col min="19" max="19" width="14.25" style="4" bestFit="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705</v>
      </c>
      <c r="I1" t="s">
        <v>7</v>
      </c>
      <c r="J1" t="s">
        <v>706</v>
      </c>
      <c r="K1" t="s">
        <v>655</v>
      </c>
      <c r="L1" t="s">
        <v>707</v>
      </c>
      <c r="M1" t="s">
        <v>665</v>
      </c>
      <c r="N1" t="s">
        <v>717</v>
      </c>
      <c r="O1" t="s">
        <v>9</v>
      </c>
      <c r="P1" t="s">
        <v>10</v>
      </c>
      <c r="Q1" t="s">
        <v>11</v>
      </c>
      <c r="R1" t="s">
        <v>12</v>
      </c>
      <c r="S1" s="4" t="s">
        <v>657</v>
      </c>
    </row>
    <row r="2" spans="1:22">
      <c r="A2" t="s">
        <v>13</v>
      </c>
      <c r="B2" t="s">
        <v>14</v>
      </c>
      <c r="C2" t="s">
        <v>15</v>
      </c>
      <c r="D2" s="3">
        <v>0</v>
      </c>
      <c r="E2" t="s">
        <v>16</v>
      </c>
      <c r="F2" t="s">
        <v>15</v>
      </c>
      <c r="G2">
        <v>5849</v>
      </c>
      <c r="H2" s="5" t="str">
        <f>VLOOKUP(Table1[[#This Row],[ApplicantIncome]],$U$11:$V$14,2,TRUE)</f>
        <v>M40</v>
      </c>
      <c r="I2">
        <v>0</v>
      </c>
      <c r="J2" t="str">
        <f>VLOOKUP(Table1[[#This Row],[CoapplicantIncome]],$U$11:$V$14,2,TRUE)</f>
        <v>No Income</v>
      </c>
      <c r="K2">
        <v>5849</v>
      </c>
      <c r="L2" t="str">
        <f>VLOOKUP(Table1[[#This Row],[CombinedIncome]],$U$11:$V$14,2,TRUE)</f>
        <v>M40</v>
      </c>
      <c r="N2" t="str">
        <f>VLOOKUP(Table1[[#This Row],[LoanAmount(K)]],$U$18:$V$20,2,TRUE)</f>
        <v>Below 100k</v>
      </c>
      <c r="O2">
        <v>360</v>
      </c>
      <c r="P2">
        <v>1</v>
      </c>
      <c r="Q2" t="s">
        <v>17</v>
      </c>
      <c r="R2" t="s">
        <v>18</v>
      </c>
      <c r="S2" s="4" t="s">
        <v>18</v>
      </c>
    </row>
    <row r="3" spans="1:22">
      <c r="A3" t="s">
        <v>19</v>
      </c>
      <c r="B3" t="s">
        <v>14</v>
      </c>
      <c r="C3" t="s">
        <v>20</v>
      </c>
      <c r="D3" s="3">
        <v>1</v>
      </c>
      <c r="E3" t="s">
        <v>16</v>
      </c>
      <c r="F3" t="s">
        <v>15</v>
      </c>
      <c r="G3">
        <v>4583</v>
      </c>
      <c r="H3" s="5" t="str">
        <f>VLOOKUP(Table1[[#This Row],[ApplicantIncome]],$U$11:$V$14,2,TRUE)</f>
        <v>B40</v>
      </c>
      <c r="I3">
        <v>1508</v>
      </c>
      <c r="J3" t="str">
        <f>VLOOKUP(Table1[[#This Row],[CoapplicantIncome]],$U$11:$V$14,2,TRUE)</f>
        <v>B40</v>
      </c>
      <c r="K3">
        <v>6091</v>
      </c>
      <c r="L3" t="str">
        <f>VLOOKUP(Table1[[#This Row],[CombinedIncome]],$U$11:$V$14,2,TRUE)</f>
        <v>M40</v>
      </c>
      <c r="M3">
        <v>128</v>
      </c>
      <c r="N3" t="str">
        <f>VLOOKUP(Table1[[#This Row],[LoanAmount(K)]],$U$18:$V$20,2,TRUE)</f>
        <v>101k-200k</v>
      </c>
      <c r="O3">
        <v>360</v>
      </c>
      <c r="P3">
        <v>1</v>
      </c>
      <c r="Q3" t="s">
        <v>21</v>
      </c>
      <c r="R3" t="s">
        <v>22</v>
      </c>
      <c r="S3" s="4" t="s">
        <v>656</v>
      </c>
      <c r="U3" s="5"/>
    </row>
    <row r="4" spans="1:22">
      <c r="A4" t="s">
        <v>23</v>
      </c>
      <c r="B4" t="s">
        <v>14</v>
      </c>
      <c r="C4" t="s">
        <v>20</v>
      </c>
      <c r="D4" s="3">
        <v>0</v>
      </c>
      <c r="E4" t="s">
        <v>16</v>
      </c>
      <c r="F4" t="s">
        <v>20</v>
      </c>
      <c r="G4">
        <v>3000</v>
      </c>
      <c r="H4" s="5" t="str">
        <f>VLOOKUP(Table1[[#This Row],[ApplicantIncome]],$U$11:$V$14,2,TRUE)</f>
        <v>B40</v>
      </c>
      <c r="I4">
        <v>0</v>
      </c>
      <c r="J4" t="str">
        <f>VLOOKUP(Table1[[#This Row],[CoapplicantIncome]],$U$11:$V$14,2,TRUE)</f>
        <v>No Income</v>
      </c>
      <c r="K4">
        <v>3000</v>
      </c>
      <c r="L4" t="str">
        <f>VLOOKUP(Table1[[#This Row],[CombinedIncome]],$U$11:$V$14,2,TRUE)</f>
        <v>B40</v>
      </c>
      <c r="M4">
        <v>66</v>
      </c>
      <c r="N4" t="str">
        <f>VLOOKUP(Table1[[#This Row],[LoanAmount(K)]],$U$18:$V$20,2,TRUE)</f>
        <v>Below 100k</v>
      </c>
      <c r="O4">
        <v>360</v>
      </c>
      <c r="P4">
        <v>1</v>
      </c>
      <c r="Q4" t="s">
        <v>17</v>
      </c>
      <c r="R4" t="s">
        <v>18</v>
      </c>
      <c r="S4" s="4" t="s">
        <v>18</v>
      </c>
    </row>
    <row r="5" spans="1:22">
      <c r="A5" t="s">
        <v>24</v>
      </c>
      <c r="B5" t="s">
        <v>14</v>
      </c>
      <c r="C5" t="s">
        <v>20</v>
      </c>
      <c r="D5" s="3">
        <v>0</v>
      </c>
      <c r="E5" t="s">
        <v>25</v>
      </c>
      <c r="F5" t="s">
        <v>15</v>
      </c>
      <c r="G5">
        <v>2583</v>
      </c>
      <c r="H5" s="5" t="str">
        <f>VLOOKUP(Table1[[#This Row],[ApplicantIncome]],$U$11:$V$14,2,TRUE)</f>
        <v>B40</v>
      </c>
      <c r="I5">
        <v>2358</v>
      </c>
      <c r="J5" t="str">
        <f>VLOOKUP(Table1[[#This Row],[CoapplicantIncome]],$U$11:$V$14,2,TRUE)</f>
        <v>B40</v>
      </c>
      <c r="K5">
        <v>4941</v>
      </c>
      <c r="L5" t="str">
        <f>VLOOKUP(Table1[[#This Row],[CombinedIncome]],$U$11:$V$14,2,TRUE)</f>
        <v>M40</v>
      </c>
      <c r="M5">
        <v>120</v>
      </c>
      <c r="N5" t="str">
        <f>VLOOKUP(Table1[[#This Row],[LoanAmount(K)]],$U$18:$V$20,2,TRUE)</f>
        <v>101k-200k</v>
      </c>
      <c r="O5">
        <v>360</v>
      </c>
      <c r="P5">
        <v>1</v>
      </c>
      <c r="Q5" t="s">
        <v>17</v>
      </c>
      <c r="R5" t="s">
        <v>18</v>
      </c>
      <c r="S5" s="4" t="s">
        <v>18</v>
      </c>
      <c r="U5" t="s">
        <v>676</v>
      </c>
      <c r="V5">
        <v>5403.4592833876222</v>
      </c>
    </row>
    <row r="6" spans="1:22">
      <c r="A6" t="s">
        <v>26</v>
      </c>
      <c r="B6" t="s">
        <v>14</v>
      </c>
      <c r="C6" t="s">
        <v>15</v>
      </c>
      <c r="D6" s="3">
        <v>0</v>
      </c>
      <c r="E6" t="s">
        <v>16</v>
      </c>
      <c r="F6" t="s">
        <v>15</v>
      </c>
      <c r="G6">
        <v>6000</v>
      </c>
      <c r="H6" s="5" t="str">
        <f>VLOOKUP(Table1[[#This Row],[ApplicantIncome]],$U$11:$V$14,2,TRUE)</f>
        <v>M40</v>
      </c>
      <c r="I6">
        <v>0</v>
      </c>
      <c r="J6" t="str">
        <f>VLOOKUP(Table1[[#This Row],[CoapplicantIncome]],$U$11:$V$14,2,TRUE)</f>
        <v>No Income</v>
      </c>
      <c r="K6">
        <v>6000</v>
      </c>
      <c r="L6" t="str">
        <f>VLOOKUP(Table1[[#This Row],[CombinedIncome]],$U$11:$V$14,2,TRUE)</f>
        <v>M40</v>
      </c>
      <c r="M6">
        <v>141</v>
      </c>
      <c r="N6" t="str">
        <f>VLOOKUP(Table1[[#This Row],[LoanAmount(K)]],$U$18:$V$20,2,TRUE)</f>
        <v>101k-200k</v>
      </c>
      <c r="O6">
        <v>360</v>
      </c>
      <c r="P6">
        <v>1</v>
      </c>
      <c r="Q6" t="s">
        <v>17</v>
      </c>
      <c r="R6" t="s">
        <v>18</v>
      </c>
      <c r="S6" s="4" t="s">
        <v>22</v>
      </c>
      <c r="U6" t="s">
        <v>690</v>
      </c>
      <c r="V6">
        <v>5795</v>
      </c>
    </row>
    <row r="7" spans="1:22">
      <c r="A7" t="s">
        <v>27</v>
      </c>
      <c r="B7" t="s">
        <v>14</v>
      </c>
      <c r="C7" t="s">
        <v>20</v>
      </c>
      <c r="D7" s="3">
        <v>2</v>
      </c>
      <c r="E7" t="s">
        <v>16</v>
      </c>
      <c r="F7" t="s">
        <v>20</v>
      </c>
      <c r="G7">
        <v>5417</v>
      </c>
      <c r="H7" s="5" t="str">
        <f>VLOOKUP(Table1[[#This Row],[ApplicantIncome]],$U$11:$V$14,2,TRUE)</f>
        <v>M40</v>
      </c>
      <c r="I7">
        <v>4196</v>
      </c>
      <c r="J7" t="str">
        <f>VLOOKUP(Table1[[#This Row],[CoapplicantIncome]],$U$11:$V$14,2,TRUE)</f>
        <v>B40</v>
      </c>
      <c r="K7">
        <v>9613</v>
      </c>
      <c r="L7" t="str">
        <f>VLOOKUP(Table1[[#This Row],[CombinedIncome]],$U$11:$V$14,2,TRUE)</f>
        <v>M40</v>
      </c>
      <c r="M7">
        <v>267</v>
      </c>
      <c r="N7" t="str">
        <f>VLOOKUP(Table1[[#This Row],[LoanAmount(K)]],$U$18:$V$20,2,TRUE)</f>
        <v>201k and above</v>
      </c>
      <c r="O7">
        <v>360</v>
      </c>
      <c r="P7">
        <v>1</v>
      </c>
      <c r="Q7" t="s">
        <v>17</v>
      </c>
      <c r="R7" t="s">
        <v>18</v>
      </c>
      <c r="S7" s="4" t="s">
        <v>18</v>
      </c>
      <c r="U7" t="s">
        <v>689</v>
      </c>
      <c r="V7">
        <v>2877.5</v>
      </c>
    </row>
    <row r="8" spans="1:22">
      <c r="A8" t="s">
        <v>28</v>
      </c>
      <c r="B8" t="s">
        <v>14</v>
      </c>
      <c r="C8" t="s">
        <v>20</v>
      </c>
      <c r="D8" s="3">
        <v>0</v>
      </c>
      <c r="E8" t="s">
        <v>25</v>
      </c>
      <c r="F8" t="s">
        <v>15</v>
      </c>
      <c r="G8">
        <v>2333</v>
      </c>
      <c r="H8" s="5" t="str">
        <f>VLOOKUP(Table1[[#This Row],[ApplicantIncome]],$U$11:$V$14,2,TRUE)</f>
        <v>B40</v>
      </c>
      <c r="I8">
        <v>1516</v>
      </c>
      <c r="J8" t="str">
        <f>VLOOKUP(Table1[[#This Row],[CoapplicantIncome]],$U$11:$V$14,2,TRUE)</f>
        <v>B40</v>
      </c>
      <c r="K8">
        <v>3849</v>
      </c>
      <c r="L8" t="str">
        <f>VLOOKUP(Table1[[#This Row],[CombinedIncome]],$U$11:$V$14,2,TRUE)</f>
        <v>B40</v>
      </c>
      <c r="M8">
        <v>95</v>
      </c>
      <c r="N8" t="str">
        <f>VLOOKUP(Table1[[#This Row],[LoanAmount(K)]],$U$18:$V$20,2,TRUE)</f>
        <v>Below 100k</v>
      </c>
      <c r="O8">
        <v>360</v>
      </c>
      <c r="P8">
        <v>1</v>
      </c>
      <c r="Q8" t="s">
        <v>17</v>
      </c>
      <c r="R8" t="s">
        <v>18</v>
      </c>
      <c r="S8" s="4" t="s">
        <v>18</v>
      </c>
    </row>
    <row r="9" spans="1:22">
      <c r="A9" t="s">
        <v>29</v>
      </c>
      <c r="B9" t="s">
        <v>14</v>
      </c>
      <c r="C9" t="s">
        <v>20</v>
      </c>
      <c r="D9" t="s">
        <v>30</v>
      </c>
      <c r="E9" t="s">
        <v>16</v>
      </c>
      <c r="F9" t="s">
        <v>15</v>
      </c>
      <c r="G9">
        <v>3036</v>
      </c>
      <c r="H9" s="5" t="str">
        <f>VLOOKUP(Table1[[#This Row],[ApplicantIncome]],$U$11:$V$14,2,TRUE)</f>
        <v>B40</v>
      </c>
      <c r="I9">
        <v>2504</v>
      </c>
      <c r="J9" t="str">
        <f>VLOOKUP(Table1[[#This Row],[CoapplicantIncome]],$U$11:$V$14,2,TRUE)</f>
        <v>B40</v>
      </c>
      <c r="K9">
        <v>5540</v>
      </c>
      <c r="L9" t="str">
        <f>VLOOKUP(Table1[[#This Row],[CombinedIncome]],$U$11:$V$14,2,TRUE)</f>
        <v>M40</v>
      </c>
      <c r="M9">
        <v>158</v>
      </c>
      <c r="N9" t="str">
        <f>VLOOKUP(Table1[[#This Row],[LoanAmount(K)]],$U$18:$V$20,2,TRUE)</f>
        <v>101k-200k</v>
      </c>
      <c r="O9">
        <v>360</v>
      </c>
      <c r="P9">
        <v>0</v>
      </c>
      <c r="Q9" t="s">
        <v>31</v>
      </c>
      <c r="R9" t="s">
        <v>22</v>
      </c>
      <c r="S9" s="4" t="s">
        <v>656</v>
      </c>
    </row>
    <row r="10" spans="1:22">
      <c r="A10" t="s">
        <v>32</v>
      </c>
      <c r="B10" t="s">
        <v>14</v>
      </c>
      <c r="C10" t="s">
        <v>20</v>
      </c>
      <c r="D10" s="3">
        <v>2</v>
      </c>
      <c r="E10" t="s">
        <v>16</v>
      </c>
      <c r="F10" t="s">
        <v>15</v>
      </c>
      <c r="G10">
        <v>4006</v>
      </c>
      <c r="H10" s="5" t="str">
        <f>VLOOKUP(Table1[[#This Row],[ApplicantIncome]],$U$11:$V$14,2,TRUE)</f>
        <v>B40</v>
      </c>
      <c r="I10">
        <v>1526</v>
      </c>
      <c r="J10" t="str">
        <f>VLOOKUP(Table1[[#This Row],[CoapplicantIncome]],$U$11:$V$14,2,TRUE)</f>
        <v>B40</v>
      </c>
      <c r="K10">
        <v>5532</v>
      </c>
      <c r="L10" t="str">
        <f>VLOOKUP(Table1[[#This Row],[CombinedIncome]],$U$11:$V$14,2,TRUE)</f>
        <v>M40</v>
      </c>
      <c r="M10">
        <v>168</v>
      </c>
      <c r="N10" t="str">
        <f>VLOOKUP(Table1[[#This Row],[LoanAmount(K)]],$U$18:$V$20,2,TRUE)</f>
        <v>101k-200k</v>
      </c>
      <c r="O10">
        <v>360</v>
      </c>
      <c r="P10">
        <v>1</v>
      </c>
      <c r="Q10" t="s">
        <v>17</v>
      </c>
      <c r="R10" t="s">
        <v>18</v>
      </c>
      <c r="S10" s="4" t="s">
        <v>22</v>
      </c>
      <c r="U10" t="s">
        <v>664</v>
      </c>
      <c r="V10" t="s">
        <v>704</v>
      </c>
    </row>
    <row r="11" spans="1:22">
      <c r="A11" t="s">
        <v>33</v>
      </c>
      <c r="B11" t="s">
        <v>14</v>
      </c>
      <c r="C11" t="s">
        <v>20</v>
      </c>
      <c r="D11" s="3">
        <v>1</v>
      </c>
      <c r="E11" t="s">
        <v>16</v>
      </c>
      <c r="F11" t="s">
        <v>15</v>
      </c>
      <c r="G11">
        <v>12841</v>
      </c>
      <c r="H11" s="5" t="str">
        <f>VLOOKUP(Table1[[#This Row],[ApplicantIncome]],$U$11:$V$14,2,TRUE)</f>
        <v>T20</v>
      </c>
      <c r="I11">
        <v>10968</v>
      </c>
      <c r="J11" t="str">
        <f>VLOOKUP(Table1[[#This Row],[CoapplicantIncome]],$U$11:$V$14,2,TRUE)</f>
        <v>T20</v>
      </c>
      <c r="K11">
        <v>23809</v>
      </c>
      <c r="L11" t="str">
        <f>VLOOKUP(Table1[[#This Row],[CombinedIncome]],$U$11:$V$14,2,TRUE)</f>
        <v>T20</v>
      </c>
      <c r="M11">
        <v>349</v>
      </c>
      <c r="N11" t="str">
        <f>VLOOKUP(Table1[[#This Row],[LoanAmount(K)]],$U$18:$V$20,2,TRUE)</f>
        <v>201k and above</v>
      </c>
      <c r="O11">
        <v>360</v>
      </c>
      <c r="P11">
        <v>1</v>
      </c>
      <c r="Q11" t="s">
        <v>31</v>
      </c>
      <c r="R11" t="s">
        <v>22</v>
      </c>
      <c r="S11" s="4" t="s">
        <v>656</v>
      </c>
      <c r="U11">
        <v>0</v>
      </c>
      <c r="V11" t="s">
        <v>712</v>
      </c>
    </row>
    <row r="12" spans="1:22">
      <c r="A12" t="s">
        <v>34</v>
      </c>
      <c r="B12" t="s">
        <v>14</v>
      </c>
      <c r="C12" t="s">
        <v>20</v>
      </c>
      <c r="D12" s="3">
        <v>2</v>
      </c>
      <c r="E12" t="s">
        <v>16</v>
      </c>
      <c r="F12" t="s">
        <v>15</v>
      </c>
      <c r="G12">
        <v>3200</v>
      </c>
      <c r="H12" s="5" t="str">
        <f>VLOOKUP(Table1[[#This Row],[ApplicantIncome]],$U$11:$V$14,2,TRUE)</f>
        <v>B40</v>
      </c>
      <c r="I12">
        <v>700</v>
      </c>
      <c r="J12" t="str">
        <f>VLOOKUP(Table1[[#This Row],[CoapplicantIncome]],$U$11:$V$14,2,TRUE)</f>
        <v>B40</v>
      </c>
      <c r="K12">
        <v>3900</v>
      </c>
      <c r="L12" t="str">
        <f>VLOOKUP(Table1[[#This Row],[CombinedIncome]],$U$11:$V$14,2,TRUE)</f>
        <v>B40</v>
      </c>
      <c r="M12">
        <v>70</v>
      </c>
      <c r="N12" t="str">
        <f>VLOOKUP(Table1[[#This Row],[LoanAmount(K)]],$U$18:$V$20,2,TRUE)</f>
        <v>Below 100k</v>
      </c>
      <c r="O12">
        <v>360</v>
      </c>
      <c r="P12">
        <v>1</v>
      </c>
      <c r="Q12" t="s">
        <v>17</v>
      </c>
      <c r="R12" t="s">
        <v>18</v>
      </c>
      <c r="S12" s="4" t="s">
        <v>18</v>
      </c>
      <c r="U12">
        <v>1</v>
      </c>
      <c r="V12" t="s">
        <v>747</v>
      </c>
    </row>
    <row r="13" spans="1:22">
      <c r="A13" t="s">
        <v>35</v>
      </c>
      <c r="B13" t="s">
        <v>14</v>
      </c>
      <c r="C13" t="s">
        <v>20</v>
      </c>
      <c r="D13" s="3">
        <v>2</v>
      </c>
      <c r="E13" t="s">
        <v>16</v>
      </c>
      <c r="G13">
        <v>2500</v>
      </c>
      <c r="H13" s="5" t="str">
        <f>VLOOKUP(Table1[[#This Row],[ApplicantIncome]],$U$11:$V$14,2,TRUE)</f>
        <v>B40</v>
      </c>
      <c r="I13">
        <v>1840</v>
      </c>
      <c r="J13" t="str">
        <f>VLOOKUP(Table1[[#This Row],[CoapplicantIncome]],$U$11:$V$14,2,TRUE)</f>
        <v>B40</v>
      </c>
      <c r="K13">
        <v>4340</v>
      </c>
      <c r="L13" t="str">
        <f>VLOOKUP(Table1[[#This Row],[CombinedIncome]],$U$11:$V$14,2,TRUE)</f>
        <v>B40</v>
      </c>
      <c r="M13">
        <v>109</v>
      </c>
      <c r="N13" t="str">
        <f>VLOOKUP(Table1[[#This Row],[LoanAmount(K)]],$U$18:$V$20,2,TRUE)</f>
        <v>101k-200k</v>
      </c>
      <c r="O13">
        <v>360</v>
      </c>
      <c r="P13">
        <v>1</v>
      </c>
      <c r="Q13" t="s">
        <v>17</v>
      </c>
      <c r="R13" t="s">
        <v>18</v>
      </c>
      <c r="S13" s="4" t="s">
        <v>22</v>
      </c>
      <c r="U13">
        <v>4850</v>
      </c>
      <c r="V13" t="s">
        <v>748</v>
      </c>
    </row>
    <row r="14" spans="1:22">
      <c r="A14" t="s">
        <v>36</v>
      </c>
      <c r="B14" t="s">
        <v>14</v>
      </c>
      <c r="C14" t="s">
        <v>20</v>
      </c>
      <c r="D14" s="3">
        <v>2</v>
      </c>
      <c r="E14" t="s">
        <v>16</v>
      </c>
      <c r="F14" t="s">
        <v>15</v>
      </c>
      <c r="G14">
        <v>3073</v>
      </c>
      <c r="H14" s="5" t="str">
        <f>VLOOKUP(Table1[[#This Row],[ApplicantIncome]],$U$11:$V$14,2,TRUE)</f>
        <v>B40</v>
      </c>
      <c r="I14">
        <v>8106</v>
      </c>
      <c r="J14" t="str">
        <f>VLOOKUP(Table1[[#This Row],[CoapplicantIncome]],$U$11:$V$14,2,TRUE)</f>
        <v>M40</v>
      </c>
      <c r="K14">
        <v>11179</v>
      </c>
      <c r="L14" t="str">
        <f>VLOOKUP(Table1[[#This Row],[CombinedIncome]],$U$11:$V$14,2,TRUE)</f>
        <v>T20</v>
      </c>
      <c r="M14">
        <v>200</v>
      </c>
      <c r="N14" t="str">
        <f>VLOOKUP(Table1[[#This Row],[LoanAmount(K)]],$U$18:$V$20,2,TRUE)</f>
        <v>101k-200k</v>
      </c>
      <c r="O14">
        <v>360</v>
      </c>
      <c r="P14">
        <v>1</v>
      </c>
      <c r="Q14" t="s">
        <v>17</v>
      </c>
      <c r="R14" t="s">
        <v>18</v>
      </c>
      <c r="S14" s="4" t="s">
        <v>22</v>
      </c>
      <c r="U14">
        <v>10960</v>
      </c>
      <c r="V14" t="s">
        <v>749</v>
      </c>
    </row>
    <row r="15" spans="1:22">
      <c r="A15" t="s">
        <v>37</v>
      </c>
      <c r="B15" t="s">
        <v>14</v>
      </c>
      <c r="C15" t="s">
        <v>15</v>
      </c>
      <c r="D15" s="3">
        <v>0</v>
      </c>
      <c r="E15" t="s">
        <v>16</v>
      </c>
      <c r="F15" t="s">
        <v>15</v>
      </c>
      <c r="G15">
        <v>1853</v>
      </c>
      <c r="H15" s="5" t="str">
        <f>VLOOKUP(Table1[[#This Row],[ApplicantIncome]],$U$11:$V$14,2,TRUE)</f>
        <v>B40</v>
      </c>
      <c r="I15">
        <v>2840</v>
      </c>
      <c r="J15" t="str">
        <f>VLOOKUP(Table1[[#This Row],[CoapplicantIncome]],$U$11:$V$14,2,TRUE)</f>
        <v>B40</v>
      </c>
      <c r="K15">
        <v>4693</v>
      </c>
      <c r="L15" t="str">
        <f>VLOOKUP(Table1[[#This Row],[CombinedIncome]],$U$11:$V$14,2,TRUE)</f>
        <v>B40</v>
      </c>
      <c r="M15">
        <v>114</v>
      </c>
      <c r="N15" t="str">
        <f>VLOOKUP(Table1[[#This Row],[LoanAmount(K)]],$U$18:$V$20,2,TRUE)</f>
        <v>101k-200k</v>
      </c>
      <c r="O15">
        <v>360</v>
      </c>
      <c r="P15">
        <v>1</v>
      </c>
      <c r="Q15" t="s">
        <v>21</v>
      </c>
      <c r="R15" t="s">
        <v>22</v>
      </c>
      <c r="S15" s="4" t="s">
        <v>656</v>
      </c>
    </row>
    <row r="16" spans="1:22">
      <c r="A16" t="s">
        <v>38</v>
      </c>
      <c r="B16" t="s">
        <v>14</v>
      </c>
      <c r="C16" t="s">
        <v>20</v>
      </c>
      <c r="D16" s="3">
        <v>2</v>
      </c>
      <c r="E16" t="s">
        <v>16</v>
      </c>
      <c r="F16" t="s">
        <v>15</v>
      </c>
      <c r="G16">
        <v>1299</v>
      </c>
      <c r="H16" s="5" t="str">
        <f>VLOOKUP(Table1[[#This Row],[ApplicantIncome]],$U$11:$V$14,2,TRUE)</f>
        <v>B40</v>
      </c>
      <c r="I16">
        <v>1086</v>
      </c>
      <c r="J16" t="str">
        <f>VLOOKUP(Table1[[#This Row],[CoapplicantIncome]],$U$11:$V$14,2,TRUE)</f>
        <v>B40</v>
      </c>
      <c r="K16">
        <v>2385</v>
      </c>
      <c r="L16" t="str">
        <f>VLOOKUP(Table1[[#This Row],[CombinedIncome]],$U$11:$V$14,2,TRUE)</f>
        <v>B40</v>
      </c>
      <c r="M16">
        <v>17</v>
      </c>
      <c r="N16" t="str">
        <f>VLOOKUP(Table1[[#This Row],[LoanAmount(K)]],$U$18:$V$20,2,TRUE)</f>
        <v>Below 100k</v>
      </c>
      <c r="O16">
        <v>120</v>
      </c>
      <c r="P16">
        <v>1</v>
      </c>
      <c r="Q16" t="s">
        <v>17</v>
      </c>
      <c r="R16" t="s">
        <v>18</v>
      </c>
      <c r="S16" s="4" t="s">
        <v>22</v>
      </c>
    </row>
    <row r="17" spans="1:22">
      <c r="A17" t="s">
        <v>39</v>
      </c>
      <c r="B17" t="s">
        <v>14</v>
      </c>
      <c r="C17" t="s">
        <v>15</v>
      </c>
      <c r="D17" s="3">
        <v>0</v>
      </c>
      <c r="E17" t="s">
        <v>16</v>
      </c>
      <c r="F17" t="s">
        <v>15</v>
      </c>
      <c r="G17">
        <v>4950</v>
      </c>
      <c r="H17" s="5" t="str">
        <f>VLOOKUP(Table1[[#This Row],[ApplicantIncome]],$U$11:$V$14,2,TRUE)</f>
        <v>M40</v>
      </c>
      <c r="I17">
        <v>0</v>
      </c>
      <c r="J17" t="str">
        <f>VLOOKUP(Table1[[#This Row],[CoapplicantIncome]],$U$11:$V$14,2,TRUE)</f>
        <v>No Income</v>
      </c>
      <c r="K17">
        <v>4950</v>
      </c>
      <c r="L17" t="str">
        <f>VLOOKUP(Table1[[#This Row],[CombinedIncome]],$U$11:$V$14,2,TRUE)</f>
        <v>M40</v>
      </c>
      <c r="M17">
        <v>125</v>
      </c>
      <c r="N17" t="str">
        <f>VLOOKUP(Table1[[#This Row],[LoanAmount(K)]],$U$18:$V$20,2,TRUE)</f>
        <v>101k-200k</v>
      </c>
      <c r="O17">
        <v>360</v>
      </c>
      <c r="P17">
        <v>1</v>
      </c>
      <c r="Q17" t="s">
        <v>17</v>
      </c>
      <c r="R17" t="s">
        <v>18</v>
      </c>
      <c r="S17" s="4" t="s">
        <v>22</v>
      </c>
      <c r="U17" t="s">
        <v>714</v>
      </c>
      <c r="V17" t="s">
        <v>715</v>
      </c>
    </row>
    <row r="18" spans="1:22">
      <c r="A18" t="s">
        <v>40</v>
      </c>
      <c r="B18" t="s">
        <v>14</v>
      </c>
      <c r="C18" t="s">
        <v>15</v>
      </c>
      <c r="D18" s="3">
        <v>1</v>
      </c>
      <c r="E18" t="s">
        <v>25</v>
      </c>
      <c r="F18" t="s">
        <v>15</v>
      </c>
      <c r="G18">
        <v>3596</v>
      </c>
      <c r="H18" s="5" t="str">
        <f>VLOOKUP(Table1[[#This Row],[ApplicantIncome]],$U$11:$V$14,2,TRUE)</f>
        <v>B40</v>
      </c>
      <c r="I18">
        <v>0</v>
      </c>
      <c r="J18" t="str">
        <f>VLOOKUP(Table1[[#This Row],[CoapplicantIncome]],$U$11:$V$14,2,TRUE)</f>
        <v>No Income</v>
      </c>
      <c r="K18">
        <v>3596</v>
      </c>
      <c r="L18" t="str">
        <f>VLOOKUP(Table1[[#This Row],[CombinedIncome]],$U$11:$V$14,2,TRUE)</f>
        <v>B40</v>
      </c>
      <c r="M18">
        <v>100</v>
      </c>
      <c r="N18" t="str">
        <f>VLOOKUP(Table1[[#This Row],[LoanAmount(K)]],$U$18:$V$20,2,TRUE)</f>
        <v>Below 100k</v>
      </c>
      <c r="O18">
        <v>240</v>
      </c>
      <c r="Q18" t="s">
        <v>17</v>
      </c>
      <c r="R18" t="s">
        <v>18</v>
      </c>
      <c r="S18" s="4" t="s">
        <v>18</v>
      </c>
      <c r="U18">
        <v>0</v>
      </c>
      <c r="V18" t="s">
        <v>716</v>
      </c>
    </row>
    <row r="19" spans="1:22">
      <c r="A19" t="s">
        <v>41</v>
      </c>
      <c r="B19" t="s">
        <v>42</v>
      </c>
      <c r="C19" t="s">
        <v>15</v>
      </c>
      <c r="D19" s="3">
        <v>0</v>
      </c>
      <c r="E19" t="s">
        <v>16</v>
      </c>
      <c r="F19" t="s">
        <v>15</v>
      </c>
      <c r="G19">
        <v>3510</v>
      </c>
      <c r="H19" s="5" t="str">
        <f>VLOOKUP(Table1[[#This Row],[ApplicantIncome]],$U$11:$V$14,2,TRUE)</f>
        <v>B40</v>
      </c>
      <c r="I19">
        <v>0</v>
      </c>
      <c r="J19" t="str">
        <f>VLOOKUP(Table1[[#This Row],[CoapplicantIncome]],$U$11:$V$14,2,TRUE)</f>
        <v>No Income</v>
      </c>
      <c r="K19">
        <v>3510</v>
      </c>
      <c r="L19" t="str">
        <f>VLOOKUP(Table1[[#This Row],[CombinedIncome]],$U$11:$V$14,2,TRUE)</f>
        <v>B40</v>
      </c>
      <c r="M19">
        <v>76</v>
      </c>
      <c r="N19" t="str">
        <f>VLOOKUP(Table1[[#This Row],[LoanAmount(K)]],$U$18:$V$20,2,TRUE)</f>
        <v>Below 100k</v>
      </c>
      <c r="O19">
        <v>360</v>
      </c>
      <c r="P19">
        <v>0</v>
      </c>
      <c r="Q19" t="s">
        <v>17</v>
      </c>
      <c r="R19" t="s">
        <v>22</v>
      </c>
      <c r="S19" s="4" t="s">
        <v>656</v>
      </c>
      <c r="U19">
        <v>101</v>
      </c>
      <c r="V19" t="s">
        <v>731</v>
      </c>
    </row>
    <row r="20" spans="1:22">
      <c r="A20" t="s">
        <v>43</v>
      </c>
      <c r="B20" t="s">
        <v>14</v>
      </c>
      <c r="C20" t="s">
        <v>20</v>
      </c>
      <c r="D20" s="3">
        <v>0</v>
      </c>
      <c r="E20" t="s">
        <v>25</v>
      </c>
      <c r="F20" t="s">
        <v>15</v>
      </c>
      <c r="G20">
        <v>4887</v>
      </c>
      <c r="H20" s="5" t="str">
        <f>VLOOKUP(Table1[[#This Row],[ApplicantIncome]],$U$11:$V$14,2,TRUE)</f>
        <v>M40</v>
      </c>
      <c r="I20">
        <v>0</v>
      </c>
      <c r="J20" t="str">
        <f>VLOOKUP(Table1[[#This Row],[CoapplicantIncome]],$U$11:$V$14,2,TRUE)</f>
        <v>No Income</v>
      </c>
      <c r="K20">
        <v>4887</v>
      </c>
      <c r="L20" t="str">
        <f>VLOOKUP(Table1[[#This Row],[CombinedIncome]],$U$11:$V$14,2,TRUE)</f>
        <v>M40</v>
      </c>
      <c r="M20">
        <v>133</v>
      </c>
      <c r="N20" t="str">
        <f>VLOOKUP(Table1[[#This Row],[LoanAmount(K)]],$U$18:$V$20,2,TRUE)</f>
        <v>101k-200k</v>
      </c>
      <c r="O20">
        <v>360</v>
      </c>
      <c r="P20">
        <v>1</v>
      </c>
      <c r="Q20" t="s">
        <v>21</v>
      </c>
      <c r="R20" t="s">
        <v>22</v>
      </c>
      <c r="S20" s="4" t="s">
        <v>656</v>
      </c>
      <c r="U20">
        <v>201</v>
      </c>
      <c r="V20" t="s">
        <v>732</v>
      </c>
    </row>
    <row r="21" spans="1:22">
      <c r="A21" t="s">
        <v>44</v>
      </c>
      <c r="B21" t="s">
        <v>14</v>
      </c>
      <c r="C21" t="s">
        <v>20</v>
      </c>
      <c r="D21" s="3">
        <v>0</v>
      </c>
      <c r="E21" t="s">
        <v>16</v>
      </c>
      <c r="G21">
        <v>2600</v>
      </c>
      <c r="H21" s="5" t="str">
        <f>VLOOKUP(Table1[[#This Row],[ApplicantIncome]],$U$11:$V$14,2,TRUE)</f>
        <v>B40</v>
      </c>
      <c r="I21">
        <v>3500</v>
      </c>
      <c r="J21" t="str">
        <f>VLOOKUP(Table1[[#This Row],[CoapplicantIncome]],$U$11:$V$14,2,TRUE)</f>
        <v>B40</v>
      </c>
      <c r="K21">
        <v>6100</v>
      </c>
      <c r="L21" t="str">
        <f>VLOOKUP(Table1[[#This Row],[CombinedIncome]],$U$11:$V$14,2,TRUE)</f>
        <v>M40</v>
      </c>
      <c r="M21">
        <v>115</v>
      </c>
      <c r="N21" t="str">
        <f>VLOOKUP(Table1[[#This Row],[LoanAmount(K)]],$U$18:$V$20,2,TRUE)</f>
        <v>101k-200k</v>
      </c>
      <c r="P21">
        <v>1</v>
      </c>
      <c r="Q21" t="s">
        <v>17</v>
      </c>
      <c r="R21" t="s">
        <v>18</v>
      </c>
      <c r="S21" s="4" t="s">
        <v>18</v>
      </c>
    </row>
    <row r="22" spans="1:22">
      <c r="A22" t="s">
        <v>45</v>
      </c>
      <c r="B22" t="s">
        <v>14</v>
      </c>
      <c r="C22" t="s">
        <v>20</v>
      </c>
      <c r="D22" s="3">
        <v>0</v>
      </c>
      <c r="E22" t="s">
        <v>25</v>
      </c>
      <c r="F22" t="s">
        <v>15</v>
      </c>
      <c r="G22">
        <v>7660</v>
      </c>
      <c r="H22" s="5" t="str">
        <f>VLOOKUP(Table1[[#This Row],[ApplicantIncome]],$U$11:$V$14,2,TRUE)</f>
        <v>M40</v>
      </c>
      <c r="I22">
        <v>0</v>
      </c>
      <c r="J22" t="str">
        <f>VLOOKUP(Table1[[#This Row],[CoapplicantIncome]],$U$11:$V$14,2,TRUE)</f>
        <v>No Income</v>
      </c>
      <c r="K22">
        <v>7660</v>
      </c>
      <c r="L22" t="str">
        <f>VLOOKUP(Table1[[#This Row],[CombinedIncome]],$U$11:$V$14,2,TRUE)</f>
        <v>M40</v>
      </c>
      <c r="M22">
        <v>104</v>
      </c>
      <c r="N22" t="str">
        <f>VLOOKUP(Table1[[#This Row],[LoanAmount(K)]],$U$18:$V$20,2,TRUE)</f>
        <v>101k-200k</v>
      </c>
      <c r="O22">
        <v>360</v>
      </c>
      <c r="P22">
        <v>0</v>
      </c>
      <c r="Q22" t="s">
        <v>17</v>
      </c>
      <c r="R22" t="s">
        <v>22</v>
      </c>
      <c r="S22" s="4" t="s">
        <v>656</v>
      </c>
    </row>
    <row r="23" spans="1:22">
      <c r="A23" t="s">
        <v>46</v>
      </c>
      <c r="B23" t="s">
        <v>14</v>
      </c>
      <c r="C23" t="s">
        <v>20</v>
      </c>
      <c r="D23" s="3">
        <v>1</v>
      </c>
      <c r="E23" t="s">
        <v>16</v>
      </c>
      <c r="F23" t="s">
        <v>15</v>
      </c>
      <c r="G23">
        <v>5955</v>
      </c>
      <c r="H23" s="5" t="str">
        <f>VLOOKUP(Table1[[#This Row],[ApplicantIncome]],$U$11:$V$14,2,TRUE)</f>
        <v>M40</v>
      </c>
      <c r="I23">
        <v>5625</v>
      </c>
      <c r="J23" t="str">
        <f>VLOOKUP(Table1[[#This Row],[CoapplicantIncome]],$U$11:$V$14,2,TRUE)</f>
        <v>M40</v>
      </c>
      <c r="K23">
        <v>11580</v>
      </c>
      <c r="L23" t="str">
        <f>VLOOKUP(Table1[[#This Row],[CombinedIncome]],$U$11:$V$14,2,TRUE)</f>
        <v>T20</v>
      </c>
      <c r="M23">
        <v>315</v>
      </c>
      <c r="N23" t="str">
        <f>VLOOKUP(Table1[[#This Row],[LoanAmount(K)]],$U$18:$V$20,2,TRUE)</f>
        <v>201k and above</v>
      </c>
      <c r="O23">
        <v>360</v>
      </c>
      <c r="P23">
        <v>1</v>
      </c>
      <c r="Q23" t="s">
        <v>17</v>
      </c>
      <c r="R23" t="s">
        <v>18</v>
      </c>
      <c r="S23" s="4" t="s">
        <v>22</v>
      </c>
    </row>
    <row r="24" spans="1:22">
      <c r="A24" t="s">
        <v>47</v>
      </c>
      <c r="B24" t="s">
        <v>14</v>
      </c>
      <c r="C24" t="s">
        <v>20</v>
      </c>
      <c r="D24" s="3">
        <v>0</v>
      </c>
      <c r="E24" t="s">
        <v>25</v>
      </c>
      <c r="F24" t="s">
        <v>15</v>
      </c>
      <c r="G24">
        <v>2600</v>
      </c>
      <c r="H24" s="5" t="str">
        <f>VLOOKUP(Table1[[#This Row],[ApplicantIncome]],$U$11:$V$14,2,TRUE)</f>
        <v>B40</v>
      </c>
      <c r="I24">
        <v>1911</v>
      </c>
      <c r="J24" t="str">
        <f>VLOOKUP(Table1[[#This Row],[CoapplicantIncome]],$U$11:$V$14,2,TRUE)</f>
        <v>B40</v>
      </c>
      <c r="K24">
        <v>4511</v>
      </c>
      <c r="L24" t="str">
        <f>VLOOKUP(Table1[[#This Row],[CombinedIncome]],$U$11:$V$14,2,TRUE)</f>
        <v>B40</v>
      </c>
      <c r="M24">
        <v>116</v>
      </c>
      <c r="N24" t="str">
        <f>VLOOKUP(Table1[[#This Row],[LoanAmount(K)]],$U$18:$V$20,2,TRUE)</f>
        <v>101k-200k</v>
      </c>
      <c r="O24">
        <v>360</v>
      </c>
      <c r="P24">
        <v>0</v>
      </c>
      <c r="Q24" t="s">
        <v>31</v>
      </c>
      <c r="R24" t="s">
        <v>22</v>
      </c>
      <c r="S24" s="4" t="s">
        <v>656</v>
      </c>
    </row>
    <row r="25" spans="1:22">
      <c r="A25" t="s">
        <v>48</v>
      </c>
      <c r="C25" t="s">
        <v>20</v>
      </c>
      <c r="D25" s="3">
        <v>2</v>
      </c>
      <c r="E25" t="s">
        <v>25</v>
      </c>
      <c r="F25" t="s">
        <v>15</v>
      </c>
      <c r="G25">
        <v>3365</v>
      </c>
      <c r="H25" s="5" t="str">
        <f>VLOOKUP(Table1[[#This Row],[ApplicantIncome]],$U$11:$V$14,2,TRUE)</f>
        <v>B40</v>
      </c>
      <c r="I25">
        <v>1917</v>
      </c>
      <c r="J25" t="str">
        <f>VLOOKUP(Table1[[#This Row],[CoapplicantIncome]],$U$11:$V$14,2,TRUE)</f>
        <v>B40</v>
      </c>
      <c r="K25">
        <v>5282</v>
      </c>
      <c r="L25" t="str">
        <f>VLOOKUP(Table1[[#This Row],[CombinedIncome]],$U$11:$V$14,2,TRUE)</f>
        <v>M40</v>
      </c>
      <c r="M25">
        <v>112</v>
      </c>
      <c r="N25" t="str">
        <f>VLOOKUP(Table1[[#This Row],[LoanAmount(K)]],$U$18:$V$20,2,TRUE)</f>
        <v>101k-200k</v>
      </c>
      <c r="O25">
        <v>360</v>
      </c>
      <c r="P25">
        <v>0</v>
      </c>
      <c r="Q25" t="s">
        <v>21</v>
      </c>
      <c r="R25" t="s">
        <v>22</v>
      </c>
      <c r="S25" s="4" t="s">
        <v>656</v>
      </c>
    </row>
    <row r="26" spans="1:22">
      <c r="A26" t="s">
        <v>49</v>
      </c>
      <c r="B26" t="s">
        <v>14</v>
      </c>
      <c r="C26" t="s">
        <v>20</v>
      </c>
      <c r="D26" s="3">
        <v>1</v>
      </c>
      <c r="E26" t="s">
        <v>16</v>
      </c>
      <c r="G26">
        <v>3717</v>
      </c>
      <c r="H26" s="5" t="str">
        <f>VLOOKUP(Table1[[#This Row],[ApplicantIncome]],$U$11:$V$14,2,TRUE)</f>
        <v>B40</v>
      </c>
      <c r="I26">
        <v>2925</v>
      </c>
      <c r="J26" t="str">
        <f>VLOOKUP(Table1[[#This Row],[CoapplicantIncome]],$U$11:$V$14,2,TRUE)</f>
        <v>B40</v>
      </c>
      <c r="K26">
        <v>6642</v>
      </c>
      <c r="L26" t="str">
        <f>VLOOKUP(Table1[[#This Row],[CombinedIncome]],$U$11:$V$14,2,TRUE)</f>
        <v>M40</v>
      </c>
      <c r="M26">
        <v>151</v>
      </c>
      <c r="N26" t="str">
        <f>VLOOKUP(Table1[[#This Row],[LoanAmount(K)]],$U$18:$V$20,2,TRUE)</f>
        <v>101k-200k</v>
      </c>
      <c r="O26">
        <v>360</v>
      </c>
      <c r="Q26" t="s">
        <v>31</v>
      </c>
      <c r="R26" t="s">
        <v>22</v>
      </c>
      <c r="S26" s="4" t="s">
        <v>656</v>
      </c>
    </row>
    <row r="27" spans="1:22">
      <c r="A27" t="s">
        <v>50</v>
      </c>
      <c r="B27" t="s">
        <v>14</v>
      </c>
      <c r="C27" t="s">
        <v>20</v>
      </c>
      <c r="D27" s="3">
        <v>0</v>
      </c>
      <c r="E27" t="s">
        <v>16</v>
      </c>
      <c r="F27" t="s">
        <v>20</v>
      </c>
      <c r="G27">
        <v>9560</v>
      </c>
      <c r="H27" s="5" t="str">
        <f>VLOOKUP(Table1[[#This Row],[ApplicantIncome]],$U$11:$V$14,2,TRUE)</f>
        <v>M40</v>
      </c>
      <c r="I27">
        <v>0</v>
      </c>
      <c r="J27" t="str">
        <f>VLOOKUP(Table1[[#This Row],[CoapplicantIncome]],$U$11:$V$14,2,TRUE)</f>
        <v>No Income</v>
      </c>
      <c r="K27">
        <v>9560</v>
      </c>
      <c r="L27" t="str">
        <f>VLOOKUP(Table1[[#This Row],[CombinedIncome]],$U$11:$V$14,2,TRUE)</f>
        <v>M40</v>
      </c>
      <c r="M27">
        <v>191</v>
      </c>
      <c r="N27" t="str">
        <f>VLOOKUP(Table1[[#This Row],[LoanAmount(K)]],$U$18:$V$20,2,TRUE)</f>
        <v>101k-200k</v>
      </c>
      <c r="O27">
        <v>360</v>
      </c>
      <c r="P27">
        <v>1</v>
      </c>
      <c r="Q27" t="s">
        <v>31</v>
      </c>
      <c r="R27" t="s">
        <v>18</v>
      </c>
      <c r="S27" s="4" t="s">
        <v>18</v>
      </c>
    </row>
    <row r="28" spans="1:22">
      <c r="A28" t="s">
        <v>51</v>
      </c>
      <c r="B28" t="s">
        <v>14</v>
      </c>
      <c r="C28" t="s">
        <v>20</v>
      </c>
      <c r="D28" s="3">
        <v>0</v>
      </c>
      <c r="E28" t="s">
        <v>16</v>
      </c>
      <c r="F28" t="s">
        <v>15</v>
      </c>
      <c r="G28">
        <v>2799</v>
      </c>
      <c r="H28" s="5" t="str">
        <f>VLOOKUP(Table1[[#This Row],[ApplicantIncome]],$U$11:$V$14,2,TRUE)</f>
        <v>B40</v>
      </c>
      <c r="I28">
        <v>2253</v>
      </c>
      <c r="J28" t="str">
        <f>VLOOKUP(Table1[[#This Row],[CoapplicantIncome]],$U$11:$V$14,2,TRUE)</f>
        <v>B40</v>
      </c>
      <c r="K28">
        <v>5052</v>
      </c>
      <c r="L28" t="str">
        <f>VLOOKUP(Table1[[#This Row],[CombinedIncome]],$U$11:$V$14,2,TRUE)</f>
        <v>M40</v>
      </c>
      <c r="M28">
        <v>122</v>
      </c>
      <c r="N28" t="str">
        <f>VLOOKUP(Table1[[#This Row],[LoanAmount(K)]],$U$18:$V$20,2,TRUE)</f>
        <v>101k-200k</v>
      </c>
      <c r="O28">
        <v>360</v>
      </c>
      <c r="P28">
        <v>1</v>
      </c>
      <c r="Q28" t="s">
        <v>31</v>
      </c>
      <c r="R28" t="s">
        <v>18</v>
      </c>
      <c r="S28" s="4" t="s">
        <v>22</v>
      </c>
    </row>
    <row r="29" spans="1:22">
      <c r="A29" t="s">
        <v>52</v>
      </c>
      <c r="B29" t="s">
        <v>14</v>
      </c>
      <c r="C29" t="s">
        <v>20</v>
      </c>
      <c r="D29" s="3">
        <v>2</v>
      </c>
      <c r="E29" t="s">
        <v>25</v>
      </c>
      <c r="F29" t="s">
        <v>15</v>
      </c>
      <c r="G29">
        <v>4226</v>
      </c>
      <c r="H29" s="5" t="str">
        <f>VLOOKUP(Table1[[#This Row],[ApplicantIncome]],$U$11:$V$14,2,TRUE)</f>
        <v>B40</v>
      </c>
      <c r="I29">
        <v>1040</v>
      </c>
      <c r="J29" t="str">
        <f>VLOOKUP(Table1[[#This Row],[CoapplicantIncome]],$U$11:$V$14,2,TRUE)</f>
        <v>B40</v>
      </c>
      <c r="K29">
        <v>5266</v>
      </c>
      <c r="L29" t="str">
        <f>VLOOKUP(Table1[[#This Row],[CombinedIncome]],$U$11:$V$14,2,TRUE)</f>
        <v>M40</v>
      </c>
      <c r="M29">
        <v>110</v>
      </c>
      <c r="N29" t="str">
        <f>VLOOKUP(Table1[[#This Row],[LoanAmount(K)]],$U$18:$V$20,2,TRUE)</f>
        <v>101k-200k</v>
      </c>
      <c r="O29">
        <v>360</v>
      </c>
      <c r="P29">
        <v>1</v>
      </c>
      <c r="Q29" t="s">
        <v>17</v>
      </c>
      <c r="R29" t="s">
        <v>18</v>
      </c>
      <c r="S29" s="4" t="s">
        <v>18</v>
      </c>
    </row>
    <row r="30" spans="1:22">
      <c r="A30" t="s">
        <v>53</v>
      </c>
      <c r="B30" t="s">
        <v>14</v>
      </c>
      <c r="C30" t="s">
        <v>15</v>
      </c>
      <c r="D30" s="3">
        <v>0</v>
      </c>
      <c r="E30" t="s">
        <v>25</v>
      </c>
      <c r="F30" t="s">
        <v>15</v>
      </c>
      <c r="G30">
        <v>1442</v>
      </c>
      <c r="H30" s="5" t="str">
        <f>VLOOKUP(Table1[[#This Row],[ApplicantIncome]],$U$11:$V$14,2,TRUE)</f>
        <v>B40</v>
      </c>
      <c r="I30">
        <v>0</v>
      </c>
      <c r="J30" t="str">
        <f>VLOOKUP(Table1[[#This Row],[CoapplicantIncome]],$U$11:$V$14,2,TRUE)</f>
        <v>No Income</v>
      </c>
      <c r="K30">
        <v>1442</v>
      </c>
      <c r="L30" t="str">
        <f>VLOOKUP(Table1[[#This Row],[CombinedIncome]],$U$11:$V$14,2,TRUE)</f>
        <v>B40</v>
      </c>
      <c r="M30">
        <v>35</v>
      </c>
      <c r="N30" t="str">
        <f>VLOOKUP(Table1[[#This Row],[LoanAmount(K)]],$U$18:$V$20,2,TRUE)</f>
        <v>Below 100k</v>
      </c>
      <c r="O30">
        <v>360</v>
      </c>
      <c r="P30">
        <v>1</v>
      </c>
      <c r="Q30" t="s">
        <v>17</v>
      </c>
      <c r="R30" t="s">
        <v>22</v>
      </c>
      <c r="S30" s="4" t="s">
        <v>656</v>
      </c>
    </row>
    <row r="31" spans="1:22">
      <c r="A31" t="s">
        <v>54</v>
      </c>
      <c r="B31" t="s">
        <v>42</v>
      </c>
      <c r="C31" t="s">
        <v>15</v>
      </c>
      <c r="D31" s="3">
        <v>2</v>
      </c>
      <c r="E31" t="s">
        <v>16</v>
      </c>
      <c r="G31">
        <v>3750</v>
      </c>
      <c r="H31" s="5" t="str">
        <f>VLOOKUP(Table1[[#This Row],[ApplicantIncome]],$U$11:$V$14,2,TRUE)</f>
        <v>B40</v>
      </c>
      <c r="I31">
        <v>2083</v>
      </c>
      <c r="J31" t="str">
        <f>VLOOKUP(Table1[[#This Row],[CoapplicantIncome]],$U$11:$V$14,2,TRUE)</f>
        <v>B40</v>
      </c>
      <c r="K31">
        <v>5833</v>
      </c>
      <c r="L31" t="str">
        <f>VLOOKUP(Table1[[#This Row],[CombinedIncome]],$U$11:$V$14,2,TRUE)</f>
        <v>M40</v>
      </c>
      <c r="M31">
        <v>120</v>
      </c>
      <c r="N31" t="str">
        <f>VLOOKUP(Table1[[#This Row],[LoanAmount(K)]],$U$18:$V$20,2,TRUE)</f>
        <v>101k-200k</v>
      </c>
      <c r="O31">
        <v>360</v>
      </c>
      <c r="P31">
        <v>1</v>
      </c>
      <c r="Q31" t="s">
        <v>31</v>
      </c>
      <c r="R31" t="s">
        <v>18</v>
      </c>
      <c r="S31" s="4" t="s">
        <v>22</v>
      </c>
    </row>
    <row r="32" spans="1:22">
      <c r="A32" t="s">
        <v>55</v>
      </c>
      <c r="B32" t="s">
        <v>14</v>
      </c>
      <c r="C32" t="s">
        <v>20</v>
      </c>
      <c r="D32" s="3">
        <v>1</v>
      </c>
      <c r="E32" t="s">
        <v>16</v>
      </c>
      <c r="G32">
        <v>4166</v>
      </c>
      <c r="H32" s="5" t="str">
        <f>VLOOKUP(Table1[[#This Row],[ApplicantIncome]],$U$11:$V$14,2,TRUE)</f>
        <v>B40</v>
      </c>
      <c r="I32">
        <v>3369</v>
      </c>
      <c r="J32" t="str">
        <f>VLOOKUP(Table1[[#This Row],[CoapplicantIncome]],$U$11:$V$14,2,TRUE)</f>
        <v>B40</v>
      </c>
      <c r="K32">
        <v>7535</v>
      </c>
      <c r="L32" t="str">
        <f>VLOOKUP(Table1[[#This Row],[CombinedIncome]],$U$11:$V$14,2,TRUE)</f>
        <v>M40</v>
      </c>
      <c r="M32">
        <v>201</v>
      </c>
      <c r="N32" t="str">
        <f>VLOOKUP(Table1[[#This Row],[LoanAmount(K)]],$U$18:$V$20,2,TRUE)</f>
        <v>201k and above</v>
      </c>
      <c r="O32">
        <v>360</v>
      </c>
      <c r="Q32" t="s">
        <v>17</v>
      </c>
      <c r="R32" t="s">
        <v>22</v>
      </c>
      <c r="S32" s="4" t="s">
        <v>656</v>
      </c>
    </row>
    <row r="33" spans="1:19">
      <c r="A33" t="s">
        <v>56</v>
      </c>
      <c r="B33" t="s">
        <v>14</v>
      </c>
      <c r="C33" t="s">
        <v>15</v>
      </c>
      <c r="D33" s="3">
        <v>0</v>
      </c>
      <c r="E33" t="s">
        <v>16</v>
      </c>
      <c r="F33" t="s">
        <v>15</v>
      </c>
      <c r="G33">
        <v>3167</v>
      </c>
      <c r="H33" s="5" t="str">
        <f>VLOOKUP(Table1[[#This Row],[ApplicantIncome]],$U$11:$V$14,2,TRUE)</f>
        <v>B40</v>
      </c>
      <c r="I33">
        <v>0</v>
      </c>
      <c r="J33" t="str">
        <f>VLOOKUP(Table1[[#This Row],[CoapplicantIncome]],$U$11:$V$14,2,TRUE)</f>
        <v>No Income</v>
      </c>
      <c r="K33">
        <v>3167</v>
      </c>
      <c r="L33" t="str">
        <f>VLOOKUP(Table1[[#This Row],[CombinedIncome]],$U$11:$V$14,2,TRUE)</f>
        <v>B40</v>
      </c>
      <c r="M33">
        <v>74</v>
      </c>
      <c r="N33" t="str">
        <f>VLOOKUP(Table1[[#This Row],[LoanAmount(K)]],$U$18:$V$20,2,TRUE)</f>
        <v>Below 100k</v>
      </c>
      <c r="O33">
        <v>360</v>
      </c>
      <c r="P33">
        <v>1</v>
      </c>
      <c r="Q33" t="s">
        <v>17</v>
      </c>
      <c r="R33" t="s">
        <v>22</v>
      </c>
      <c r="S33" s="4" t="s">
        <v>656</v>
      </c>
    </row>
    <row r="34" spans="1:19">
      <c r="A34" t="s">
        <v>57</v>
      </c>
      <c r="B34" t="s">
        <v>14</v>
      </c>
      <c r="C34" t="s">
        <v>15</v>
      </c>
      <c r="D34" s="3">
        <v>1</v>
      </c>
      <c r="E34" t="s">
        <v>16</v>
      </c>
      <c r="F34" t="s">
        <v>20</v>
      </c>
      <c r="G34">
        <v>4692</v>
      </c>
      <c r="H34" s="5" t="str">
        <f>VLOOKUP(Table1[[#This Row],[ApplicantIncome]],$U$11:$V$14,2,TRUE)</f>
        <v>B40</v>
      </c>
      <c r="I34">
        <v>0</v>
      </c>
      <c r="J34" t="str">
        <f>VLOOKUP(Table1[[#This Row],[CoapplicantIncome]],$U$11:$V$14,2,TRUE)</f>
        <v>No Income</v>
      </c>
      <c r="K34">
        <v>4692</v>
      </c>
      <c r="L34" t="str">
        <f>VLOOKUP(Table1[[#This Row],[CombinedIncome]],$U$11:$V$14,2,TRUE)</f>
        <v>B40</v>
      </c>
      <c r="M34">
        <v>106</v>
      </c>
      <c r="N34" t="str">
        <f>VLOOKUP(Table1[[#This Row],[LoanAmount(K)]],$U$18:$V$20,2,TRUE)</f>
        <v>101k-200k</v>
      </c>
      <c r="O34">
        <v>360</v>
      </c>
      <c r="P34">
        <v>1</v>
      </c>
      <c r="Q34" t="s">
        <v>21</v>
      </c>
      <c r="R34" t="s">
        <v>22</v>
      </c>
      <c r="S34" s="4" t="s">
        <v>656</v>
      </c>
    </row>
    <row r="35" spans="1:19">
      <c r="A35" t="s">
        <v>58</v>
      </c>
      <c r="B35" t="s">
        <v>14</v>
      </c>
      <c r="C35" t="s">
        <v>20</v>
      </c>
      <c r="D35" s="3">
        <v>0</v>
      </c>
      <c r="E35" t="s">
        <v>16</v>
      </c>
      <c r="F35" t="s">
        <v>15</v>
      </c>
      <c r="G35">
        <v>3500</v>
      </c>
      <c r="H35" s="5" t="str">
        <f>VLOOKUP(Table1[[#This Row],[ApplicantIncome]],$U$11:$V$14,2,TRUE)</f>
        <v>B40</v>
      </c>
      <c r="I35">
        <v>1667</v>
      </c>
      <c r="J35" t="str">
        <f>VLOOKUP(Table1[[#This Row],[CoapplicantIncome]],$U$11:$V$14,2,TRUE)</f>
        <v>B40</v>
      </c>
      <c r="K35">
        <v>5167</v>
      </c>
      <c r="L35" t="str">
        <f>VLOOKUP(Table1[[#This Row],[CombinedIncome]],$U$11:$V$14,2,TRUE)</f>
        <v>M40</v>
      </c>
      <c r="M35">
        <v>114</v>
      </c>
      <c r="N35" t="str">
        <f>VLOOKUP(Table1[[#This Row],[LoanAmount(K)]],$U$18:$V$20,2,TRUE)</f>
        <v>101k-200k</v>
      </c>
      <c r="O35">
        <v>360</v>
      </c>
      <c r="P35">
        <v>1</v>
      </c>
      <c r="Q35" t="s">
        <v>31</v>
      </c>
      <c r="R35" t="s">
        <v>18</v>
      </c>
      <c r="S35" s="4" t="s">
        <v>22</v>
      </c>
    </row>
    <row r="36" spans="1:19">
      <c r="A36" t="s">
        <v>59</v>
      </c>
      <c r="B36" t="s">
        <v>14</v>
      </c>
      <c r="C36" t="s">
        <v>15</v>
      </c>
      <c r="D36" t="s">
        <v>30</v>
      </c>
      <c r="E36" t="s">
        <v>16</v>
      </c>
      <c r="F36" t="s">
        <v>15</v>
      </c>
      <c r="G36">
        <v>12500</v>
      </c>
      <c r="H36" s="5" t="str">
        <f>VLOOKUP(Table1[[#This Row],[ApplicantIncome]],$U$11:$V$14,2,TRUE)</f>
        <v>T20</v>
      </c>
      <c r="I36">
        <v>3000</v>
      </c>
      <c r="J36" t="str">
        <f>VLOOKUP(Table1[[#This Row],[CoapplicantIncome]],$U$11:$V$14,2,TRUE)</f>
        <v>B40</v>
      </c>
      <c r="K36">
        <v>15500</v>
      </c>
      <c r="L36" t="str">
        <f>VLOOKUP(Table1[[#This Row],[CombinedIncome]],$U$11:$V$14,2,TRUE)</f>
        <v>T20</v>
      </c>
      <c r="M36">
        <v>320</v>
      </c>
      <c r="N36" t="str">
        <f>VLOOKUP(Table1[[#This Row],[LoanAmount(K)]],$U$18:$V$20,2,TRUE)</f>
        <v>201k and above</v>
      </c>
      <c r="O36">
        <v>360</v>
      </c>
      <c r="P36">
        <v>1</v>
      </c>
      <c r="Q36" t="s">
        <v>21</v>
      </c>
      <c r="R36" t="s">
        <v>22</v>
      </c>
      <c r="S36" s="4" t="s">
        <v>656</v>
      </c>
    </row>
    <row r="37" spans="1:19">
      <c r="A37" t="s">
        <v>60</v>
      </c>
      <c r="B37" t="s">
        <v>14</v>
      </c>
      <c r="C37" t="s">
        <v>20</v>
      </c>
      <c r="D37" s="3">
        <v>0</v>
      </c>
      <c r="E37" t="s">
        <v>16</v>
      </c>
      <c r="F37" t="s">
        <v>15</v>
      </c>
      <c r="G37">
        <v>2275</v>
      </c>
      <c r="H37" s="5" t="str">
        <f>VLOOKUP(Table1[[#This Row],[ApplicantIncome]],$U$11:$V$14,2,TRUE)</f>
        <v>B40</v>
      </c>
      <c r="I37">
        <v>2067</v>
      </c>
      <c r="J37" t="str">
        <f>VLOOKUP(Table1[[#This Row],[CoapplicantIncome]],$U$11:$V$14,2,TRUE)</f>
        <v>B40</v>
      </c>
      <c r="K37">
        <v>4342</v>
      </c>
      <c r="L37" t="str">
        <f>VLOOKUP(Table1[[#This Row],[CombinedIncome]],$U$11:$V$14,2,TRUE)</f>
        <v>B40</v>
      </c>
      <c r="N37" t="str">
        <f>VLOOKUP(Table1[[#This Row],[LoanAmount(K)]],$U$18:$V$20,2,TRUE)</f>
        <v>Below 100k</v>
      </c>
      <c r="O37">
        <v>360</v>
      </c>
      <c r="P37">
        <v>1</v>
      </c>
      <c r="Q37" t="s">
        <v>17</v>
      </c>
      <c r="R37" t="s">
        <v>18</v>
      </c>
      <c r="S37" s="4" t="s">
        <v>22</v>
      </c>
    </row>
    <row r="38" spans="1:19">
      <c r="A38" t="s">
        <v>61</v>
      </c>
      <c r="B38" t="s">
        <v>14</v>
      </c>
      <c r="C38" t="s">
        <v>20</v>
      </c>
      <c r="D38" s="3">
        <v>0</v>
      </c>
      <c r="E38" t="s">
        <v>16</v>
      </c>
      <c r="F38" t="s">
        <v>15</v>
      </c>
      <c r="G38">
        <v>1828</v>
      </c>
      <c r="H38" s="5" t="str">
        <f>VLOOKUP(Table1[[#This Row],[ApplicantIncome]],$U$11:$V$14,2,TRUE)</f>
        <v>B40</v>
      </c>
      <c r="I38">
        <v>1330</v>
      </c>
      <c r="J38" t="str">
        <f>VLOOKUP(Table1[[#This Row],[CoapplicantIncome]],$U$11:$V$14,2,TRUE)</f>
        <v>B40</v>
      </c>
      <c r="K38">
        <v>3158</v>
      </c>
      <c r="L38" t="str">
        <f>VLOOKUP(Table1[[#This Row],[CombinedIncome]],$U$11:$V$14,2,TRUE)</f>
        <v>B40</v>
      </c>
      <c r="M38">
        <v>100</v>
      </c>
      <c r="N38" t="str">
        <f>VLOOKUP(Table1[[#This Row],[LoanAmount(K)]],$U$18:$V$20,2,TRUE)</f>
        <v>Below 100k</v>
      </c>
      <c r="P38">
        <v>0</v>
      </c>
      <c r="Q38" t="s">
        <v>17</v>
      </c>
      <c r="R38" t="s">
        <v>22</v>
      </c>
      <c r="S38" s="4" t="s">
        <v>656</v>
      </c>
    </row>
    <row r="39" spans="1:19">
      <c r="A39" t="s">
        <v>62</v>
      </c>
      <c r="B39" t="s">
        <v>42</v>
      </c>
      <c r="C39" t="s">
        <v>20</v>
      </c>
      <c r="D39" s="3">
        <v>0</v>
      </c>
      <c r="E39" t="s">
        <v>16</v>
      </c>
      <c r="F39" t="s">
        <v>15</v>
      </c>
      <c r="G39">
        <v>3667</v>
      </c>
      <c r="H39" s="5" t="str">
        <f>VLOOKUP(Table1[[#This Row],[ApplicantIncome]],$U$11:$V$14,2,TRUE)</f>
        <v>B40</v>
      </c>
      <c r="I39">
        <v>1459</v>
      </c>
      <c r="J39" t="str">
        <f>VLOOKUP(Table1[[#This Row],[CoapplicantIncome]],$U$11:$V$14,2,TRUE)</f>
        <v>B40</v>
      </c>
      <c r="K39">
        <v>5126</v>
      </c>
      <c r="L39" t="str">
        <f>VLOOKUP(Table1[[#This Row],[CombinedIncome]],$U$11:$V$14,2,TRUE)</f>
        <v>M40</v>
      </c>
      <c r="M39">
        <v>144</v>
      </c>
      <c r="N39" t="str">
        <f>VLOOKUP(Table1[[#This Row],[LoanAmount(K)]],$U$18:$V$20,2,TRUE)</f>
        <v>101k-200k</v>
      </c>
      <c r="O39">
        <v>360</v>
      </c>
      <c r="P39">
        <v>1</v>
      </c>
      <c r="Q39" t="s">
        <v>31</v>
      </c>
      <c r="R39" t="s">
        <v>18</v>
      </c>
      <c r="S39" s="4" t="s">
        <v>22</v>
      </c>
    </row>
    <row r="40" spans="1:19">
      <c r="A40" t="s">
        <v>63</v>
      </c>
      <c r="B40" t="s">
        <v>14</v>
      </c>
      <c r="C40" t="s">
        <v>15</v>
      </c>
      <c r="D40" s="3">
        <v>0</v>
      </c>
      <c r="E40" t="s">
        <v>16</v>
      </c>
      <c r="F40" t="s">
        <v>15</v>
      </c>
      <c r="G40">
        <v>4166</v>
      </c>
      <c r="H40" s="5" t="str">
        <f>VLOOKUP(Table1[[#This Row],[ApplicantIncome]],$U$11:$V$14,2,TRUE)</f>
        <v>B40</v>
      </c>
      <c r="I40">
        <v>7210</v>
      </c>
      <c r="J40" t="str">
        <f>VLOOKUP(Table1[[#This Row],[CoapplicantIncome]],$U$11:$V$14,2,TRUE)</f>
        <v>M40</v>
      </c>
      <c r="K40">
        <v>11376</v>
      </c>
      <c r="L40" t="str">
        <f>VLOOKUP(Table1[[#This Row],[CombinedIncome]],$U$11:$V$14,2,TRUE)</f>
        <v>T20</v>
      </c>
      <c r="M40">
        <v>184</v>
      </c>
      <c r="N40" t="str">
        <f>VLOOKUP(Table1[[#This Row],[LoanAmount(K)]],$U$18:$V$20,2,TRUE)</f>
        <v>101k-200k</v>
      </c>
      <c r="O40">
        <v>360</v>
      </c>
      <c r="P40">
        <v>1</v>
      </c>
      <c r="Q40" t="s">
        <v>17</v>
      </c>
      <c r="R40" t="s">
        <v>18</v>
      </c>
      <c r="S40" s="4" t="s">
        <v>22</v>
      </c>
    </row>
    <row r="41" spans="1:19">
      <c r="A41" t="s">
        <v>64</v>
      </c>
      <c r="B41" t="s">
        <v>14</v>
      </c>
      <c r="C41" t="s">
        <v>15</v>
      </c>
      <c r="D41" s="3">
        <v>0</v>
      </c>
      <c r="E41" t="s">
        <v>25</v>
      </c>
      <c r="F41" t="s">
        <v>15</v>
      </c>
      <c r="G41">
        <v>3748</v>
      </c>
      <c r="H41" s="5" t="str">
        <f>VLOOKUP(Table1[[#This Row],[ApplicantIncome]],$U$11:$V$14,2,TRUE)</f>
        <v>B40</v>
      </c>
      <c r="I41">
        <v>1668</v>
      </c>
      <c r="J41" t="str">
        <f>VLOOKUP(Table1[[#This Row],[CoapplicantIncome]],$U$11:$V$14,2,TRUE)</f>
        <v>B40</v>
      </c>
      <c r="K41">
        <v>5416</v>
      </c>
      <c r="L41" t="str">
        <f>VLOOKUP(Table1[[#This Row],[CombinedIncome]],$U$11:$V$14,2,TRUE)</f>
        <v>M40</v>
      </c>
      <c r="M41">
        <v>110</v>
      </c>
      <c r="N41" t="str">
        <f>VLOOKUP(Table1[[#This Row],[LoanAmount(K)]],$U$18:$V$20,2,TRUE)</f>
        <v>101k-200k</v>
      </c>
      <c r="O41">
        <v>360</v>
      </c>
      <c r="P41">
        <v>1</v>
      </c>
      <c r="Q41" t="s">
        <v>31</v>
      </c>
      <c r="R41" t="s">
        <v>18</v>
      </c>
      <c r="S41" s="4" t="s">
        <v>22</v>
      </c>
    </row>
    <row r="42" spans="1:19">
      <c r="A42" t="s">
        <v>65</v>
      </c>
      <c r="B42" t="s">
        <v>14</v>
      </c>
      <c r="C42" t="s">
        <v>15</v>
      </c>
      <c r="D42" s="3">
        <v>0</v>
      </c>
      <c r="E42" t="s">
        <v>16</v>
      </c>
      <c r="F42" t="s">
        <v>15</v>
      </c>
      <c r="G42">
        <v>3600</v>
      </c>
      <c r="H42" s="5" t="str">
        <f>VLOOKUP(Table1[[#This Row],[ApplicantIncome]],$U$11:$V$14,2,TRUE)</f>
        <v>B40</v>
      </c>
      <c r="I42">
        <v>0</v>
      </c>
      <c r="J42" t="str">
        <f>VLOOKUP(Table1[[#This Row],[CoapplicantIncome]],$U$11:$V$14,2,TRUE)</f>
        <v>No Income</v>
      </c>
      <c r="K42">
        <v>3600</v>
      </c>
      <c r="L42" t="str">
        <f>VLOOKUP(Table1[[#This Row],[CombinedIncome]],$U$11:$V$14,2,TRUE)</f>
        <v>B40</v>
      </c>
      <c r="M42">
        <v>80</v>
      </c>
      <c r="N42" t="str">
        <f>VLOOKUP(Table1[[#This Row],[LoanAmount(K)]],$U$18:$V$20,2,TRUE)</f>
        <v>Below 100k</v>
      </c>
      <c r="O42">
        <v>360</v>
      </c>
      <c r="P42">
        <v>1</v>
      </c>
      <c r="Q42" t="s">
        <v>17</v>
      </c>
      <c r="R42" t="s">
        <v>22</v>
      </c>
      <c r="S42" s="4" t="s">
        <v>656</v>
      </c>
    </row>
    <row r="43" spans="1:19">
      <c r="A43" t="s">
        <v>66</v>
      </c>
      <c r="B43" t="s">
        <v>14</v>
      </c>
      <c r="C43" t="s">
        <v>15</v>
      </c>
      <c r="D43" s="3">
        <v>0</v>
      </c>
      <c r="E43" t="s">
        <v>16</v>
      </c>
      <c r="F43" t="s">
        <v>15</v>
      </c>
      <c r="G43">
        <v>1800</v>
      </c>
      <c r="H43" s="5" t="str">
        <f>VLOOKUP(Table1[[#This Row],[ApplicantIncome]],$U$11:$V$14,2,TRUE)</f>
        <v>B40</v>
      </c>
      <c r="I43">
        <v>1213</v>
      </c>
      <c r="J43" t="str">
        <f>VLOOKUP(Table1[[#This Row],[CoapplicantIncome]],$U$11:$V$14,2,TRUE)</f>
        <v>B40</v>
      </c>
      <c r="K43">
        <v>3013</v>
      </c>
      <c r="L43" t="str">
        <f>VLOOKUP(Table1[[#This Row],[CombinedIncome]],$U$11:$V$14,2,TRUE)</f>
        <v>B40</v>
      </c>
      <c r="M43">
        <v>47</v>
      </c>
      <c r="N43" t="str">
        <f>VLOOKUP(Table1[[#This Row],[LoanAmount(K)]],$U$18:$V$20,2,TRUE)</f>
        <v>Below 100k</v>
      </c>
      <c r="O43">
        <v>360</v>
      </c>
      <c r="P43">
        <v>1</v>
      </c>
      <c r="Q43" t="s">
        <v>17</v>
      </c>
      <c r="R43" t="s">
        <v>18</v>
      </c>
      <c r="S43" s="4" t="s">
        <v>22</v>
      </c>
    </row>
    <row r="44" spans="1:19">
      <c r="A44" t="s">
        <v>67</v>
      </c>
      <c r="B44" t="s">
        <v>14</v>
      </c>
      <c r="C44" t="s">
        <v>20</v>
      </c>
      <c r="D44" s="3">
        <v>0</v>
      </c>
      <c r="E44" t="s">
        <v>16</v>
      </c>
      <c r="F44" t="s">
        <v>15</v>
      </c>
      <c r="G44">
        <v>2400</v>
      </c>
      <c r="H44" s="5" t="str">
        <f>VLOOKUP(Table1[[#This Row],[ApplicantIncome]],$U$11:$V$14,2,TRUE)</f>
        <v>B40</v>
      </c>
      <c r="I44">
        <v>0</v>
      </c>
      <c r="J44" t="str">
        <f>VLOOKUP(Table1[[#This Row],[CoapplicantIncome]],$U$11:$V$14,2,TRUE)</f>
        <v>No Income</v>
      </c>
      <c r="K44">
        <v>2400</v>
      </c>
      <c r="L44" t="str">
        <f>VLOOKUP(Table1[[#This Row],[CombinedIncome]],$U$11:$V$14,2,TRUE)</f>
        <v>B40</v>
      </c>
      <c r="M44">
        <v>75</v>
      </c>
      <c r="N44" t="str">
        <f>VLOOKUP(Table1[[#This Row],[LoanAmount(K)]],$U$18:$V$20,2,TRUE)</f>
        <v>Below 100k</v>
      </c>
      <c r="O44">
        <v>360</v>
      </c>
      <c r="Q44" t="s">
        <v>17</v>
      </c>
      <c r="R44" t="s">
        <v>18</v>
      </c>
      <c r="S44" s="4" t="s">
        <v>18</v>
      </c>
    </row>
    <row r="45" spans="1:19">
      <c r="A45" t="s">
        <v>68</v>
      </c>
      <c r="B45" t="s">
        <v>14</v>
      </c>
      <c r="C45" t="s">
        <v>20</v>
      </c>
      <c r="D45" s="3">
        <v>0</v>
      </c>
      <c r="E45" t="s">
        <v>16</v>
      </c>
      <c r="F45" t="s">
        <v>15</v>
      </c>
      <c r="G45">
        <v>3941</v>
      </c>
      <c r="H45" s="5" t="str">
        <f>VLOOKUP(Table1[[#This Row],[ApplicantIncome]],$U$11:$V$14,2,TRUE)</f>
        <v>B40</v>
      </c>
      <c r="I45">
        <v>2336</v>
      </c>
      <c r="J45" t="str">
        <f>VLOOKUP(Table1[[#This Row],[CoapplicantIncome]],$U$11:$V$14,2,TRUE)</f>
        <v>B40</v>
      </c>
      <c r="K45">
        <v>6277</v>
      </c>
      <c r="L45" t="str">
        <f>VLOOKUP(Table1[[#This Row],[CombinedIncome]],$U$11:$V$14,2,TRUE)</f>
        <v>M40</v>
      </c>
      <c r="M45">
        <v>134</v>
      </c>
      <c r="N45" t="str">
        <f>VLOOKUP(Table1[[#This Row],[LoanAmount(K)]],$U$18:$V$20,2,TRUE)</f>
        <v>101k-200k</v>
      </c>
      <c r="O45">
        <v>360</v>
      </c>
      <c r="P45">
        <v>1</v>
      </c>
      <c r="Q45" t="s">
        <v>31</v>
      </c>
      <c r="R45" t="s">
        <v>18</v>
      </c>
      <c r="S45" s="4" t="s">
        <v>22</v>
      </c>
    </row>
    <row r="46" spans="1:19">
      <c r="A46" t="s">
        <v>69</v>
      </c>
      <c r="B46" t="s">
        <v>14</v>
      </c>
      <c r="C46" t="s">
        <v>20</v>
      </c>
      <c r="D46" s="3">
        <v>0</v>
      </c>
      <c r="E46" t="s">
        <v>25</v>
      </c>
      <c r="F46" t="s">
        <v>20</v>
      </c>
      <c r="G46">
        <v>4695</v>
      </c>
      <c r="H46" s="5" t="str">
        <f>VLOOKUP(Table1[[#This Row],[ApplicantIncome]],$U$11:$V$14,2,TRUE)</f>
        <v>B40</v>
      </c>
      <c r="I46">
        <v>0</v>
      </c>
      <c r="J46" t="str">
        <f>VLOOKUP(Table1[[#This Row],[CoapplicantIncome]],$U$11:$V$14,2,TRUE)</f>
        <v>No Income</v>
      </c>
      <c r="K46">
        <v>4695</v>
      </c>
      <c r="L46" t="str">
        <f>VLOOKUP(Table1[[#This Row],[CombinedIncome]],$U$11:$V$14,2,TRUE)</f>
        <v>B40</v>
      </c>
      <c r="M46">
        <v>96</v>
      </c>
      <c r="N46" t="str">
        <f>VLOOKUP(Table1[[#This Row],[LoanAmount(K)]],$U$18:$V$20,2,TRUE)</f>
        <v>Below 100k</v>
      </c>
      <c r="P46">
        <v>1</v>
      </c>
      <c r="Q46" t="s">
        <v>17</v>
      </c>
      <c r="R46" t="s">
        <v>18</v>
      </c>
      <c r="S46" s="4" t="s">
        <v>18</v>
      </c>
    </row>
    <row r="47" spans="1:19">
      <c r="A47" t="s">
        <v>70</v>
      </c>
      <c r="B47" t="s">
        <v>42</v>
      </c>
      <c r="C47" t="s">
        <v>15</v>
      </c>
      <c r="D47" s="3">
        <v>0</v>
      </c>
      <c r="E47" t="s">
        <v>16</v>
      </c>
      <c r="F47" t="s">
        <v>15</v>
      </c>
      <c r="G47">
        <v>3410</v>
      </c>
      <c r="H47" s="5" t="str">
        <f>VLOOKUP(Table1[[#This Row],[ApplicantIncome]],$U$11:$V$14,2,TRUE)</f>
        <v>B40</v>
      </c>
      <c r="I47">
        <v>0</v>
      </c>
      <c r="J47" t="str">
        <f>VLOOKUP(Table1[[#This Row],[CoapplicantIncome]],$U$11:$V$14,2,TRUE)</f>
        <v>No Income</v>
      </c>
      <c r="K47">
        <v>3410</v>
      </c>
      <c r="L47" t="str">
        <f>VLOOKUP(Table1[[#This Row],[CombinedIncome]],$U$11:$V$14,2,TRUE)</f>
        <v>B40</v>
      </c>
      <c r="M47">
        <v>88</v>
      </c>
      <c r="N47" t="str">
        <f>VLOOKUP(Table1[[#This Row],[LoanAmount(K)]],$U$18:$V$20,2,TRUE)</f>
        <v>Below 100k</v>
      </c>
      <c r="P47">
        <v>1</v>
      </c>
      <c r="Q47" t="s">
        <v>17</v>
      </c>
      <c r="R47" t="s">
        <v>18</v>
      </c>
      <c r="S47" s="4" t="s">
        <v>18</v>
      </c>
    </row>
    <row r="48" spans="1:19">
      <c r="A48" t="s">
        <v>71</v>
      </c>
      <c r="B48" t="s">
        <v>14</v>
      </c>
      <c r="C48" t="s">
        <v>20</v>
      </c>
      <c r="D48" s="3">
        <v>1</v>
      </c>
      <c r="E48" t="s">
        <v>16</v>
      </c>
      <c r="F48" t="s">
        <v>15</v>
      </c>
      <c r="G48">
        <v>5649</v>
      </c>
      <c r="H48" s="5" t="str">
        <f>VLOOKUP(Table1[[#This Row],[ApplicantIncome]],$U$11:$V$14,2,TRUE)</f>
        <v>M40</v>
      </c>
      <c r="I48">
        <v>0</v>
      </c>
      <c r="J48" t="str">
        <f>VLOOKUP(Table1[[#This Row],[CoapplicantIncome]],$U$11:$V$14,2,TRUE)</f>
        <v>No Income</v>
      </c>
      <c r="K48">
        <v>5649</v>
      </c>
      <c r="L48" t="str">
        <f>VLOOKUP(Table1[[#This Row],[CombinedIncome]],$U$11:$V$14,2,TRUE)</f>
        <v>M40</v>
      </c>
      <c r="M48">
        <v>44</v>
      </c>
      <c r="N48" t="str">
        <f>VLOOKUP(Table1[[#This Row],[LoanAmount(K)]],$U$18:$V$20,2,TRUE)</f>
        <v>Below 100k</v>
      </c>
      <c r="O48">
        <v>360</v>
      </c>
      <c r="P48">
        <v>1</v>
      </c>
      <c r="Q48" t="s">
        <v>17</v>
      </c>
      <c r="R48" t="s">
        <v>18</v>
      </c>
      <c r="S48" s="4" t="s">
        <v>22</v>
      </c>
    </row>
    <row r="49" spans="1:19">
      <c r="A49" t="s">
        <v>72</v>
      </c>
      <c r="B49" t="s">
        <v>14</v>
      </c>
      <c r="C49" t="s">
        <v>20</v>
      </c>
      <c r="D49" s="3">
        <v>0</v>
      </c>
      <c r="E49" t="s">
        <v>16</v>
      </c>
      <c r="F49" t="s">
        <v>15</v>
      </c>
      <c r="G49">
        <v>5821</v>
      </c>
      <c r="H49" s="5" t="str">
        <f>VLOOKUP(Table1[[#This Row],[ApplicantIncome]],$U$11:$V$14,2,TRUE)</f>
        <v>M40</v>
      </c>
      <c r="I49">
        <v>0</v>
      </c>
      <c r="J49" t="str">
        <f>VLOOKUP(Table1[[#This Row],[CoapplicantIncome]],$U$11:$V$14,2,TRUE)</f>
        <v>No Income</v>
      </c>
      <c r="K49">
        <v>5821</v>
      </c>
      <c r="L49" t="str">
        <f>VLOOKUP(Table1[[#This Row],[CombinedIncome]],$U$11:$V$14,2,TRUE)</f>
        <v>M40</v>
      </c>
      <c r="M49">
        <v>144</v>
      </c>
      <c r="N49" t="str">
        <f>VLOOKUP(Table1[[#This Row],[LoanAmount(K)]],$U$18:$V$20,2,TRUE)</f>
        <v>101k-200k</v>
      </c>
      <c r="O49">
        <v>360</v>
      </c>
      <c r="P49">
        <v>1</v>
      </c>
      <c r="Q49" t="s">
        <v>17</v>
      </c>
      <c r="R49" t="s">
        <v>18</v>
      </c>
      <c r="S49" s="4" t="s">
        <v>22</v>
      </c>
    </row>
    <row r="50" spans="1:19">
      <c r="A50" t="s">
        <v>73</v>
      </c>
      <c r="B50" t="s">
        <v>42</v>
      </c>
      <c r="C50" t="s">
        <v>20</v>
      </c>
      <c r="D50" s="3">
        <v>0</v>
      </c>
      <c r="E50" t="s">
        <v>16</v>
      </c>
      <c r="F50" t="s">
        <v>15</v>
      </c>
      <c r="G50">
        <v>2645</v>
      </c>
      <c r="H50" s="5" t="str">
        <f>VLOOKUP(Table1[[#This Row],[ApplicantIncome]],$U$11:$V$14,2,TRUE)</f>
        <v>B40</v>
      </c>
      <c r="I50">
        <v>3440</v>
      </c>
      <c r="J50" t="str">
        <f>VLOOKUP(Table1[[#This Row],[CoapplicantIncome]],$U$11:$V$14,2,TRUE)</f>
        <v>B40</v>
      </c>
      <c r="K50">
        <v>6085</v>
      </c>
      <c r="L50" t="str">
        <f>VLOOKUP(Table1[[#This Row],[CombinedIncome]],$U$11:$V$14,2,TRUE)</f>
        <v>M40</v>
      </c>
      <c r="M50">
        <v>120</v>
      </c>
      <c r="N50" t="str">
        <f>VLOOKUP(Table1[[#This Row],[LoanAmount(K)]],$U$18:$V$20,2,TRUE)</f>
        <v>101k-200k</v>
      </c>
      <c r="O50">
        <v>360</v>
      </c>
      <c r="P50">
        <v>0</v>
      </c>
      <c r="Q50" t="s">
        <v>17</v>
      </c>
      <c r="R50" t="s">
        <v>22</v>
      </c>
      <c r="S50" s="4" t="s">
        <v>656</v>
      </c>
    </row>
    <row r="51" spans="1:19">
      <c r="A51" t="s">
        <v>74</v>
      </c>
      <c r="B51" t="s">
        <v>42</v>
      </c>
      <c r="C51" t="s">
        <v>15</v>
      </c>
      <c r="D51" s="3">
        <v>0</v>
      </c>
      <c r="E51" t="s">
        <v>16</v>
      </c>
      <c r="F51" t="s">
        <v>15</v>
      </c>
      <c r="G51">
        <v>4000</v>
      </c>
      <c r="H51" s="5" t="str">
        <f>VLOOKUP(Table1[[#This Row],[ApplicantIncome]],$U$11:$V$14,2,TRUE)</f>
        <v>B40</v>
      </c>
      <c r="I51">
        <v>2275</v>
      </c>
      <c r="J51" t="str">
        <f>VLOOKUP(Table1[[#This Row],[CoapplicantIncome]],$U$11:$V$14,2,TRUE)</f>
        <v>B40</v>
      </c>
      <c r="K51">
        <v>6275</v>
      </c>
      <c r="L51" t="str">
        <f>VLOOKUP(Table1[[#This Row],[CombinedIncome]],$U$11:$V$14,2,TRUE)</f>
        <v>M40</v>
      </c>
      <c r="M51">
        <v>144</v>
      </c>
      <c r="N51" t="str">
        <f>VLOOKUP(Table1[[#This Row],[LoanAmount(K)]],$U$18:$V$20,2,TRUE)</f>
        <v>101k-200k</v>
      </c>
      <c r="O51">
        <v>360</v>
      </c>
      <c r="P51">
        <v>1</v>
      </c>
      <c r="Q51" t="s">
        <v>31</v>
      </c>
      <c r="R51" t="s">
        <v>18</v>
      </c>
      <c r="S51" s="4" t="s">
        <v>22</v>
      </c>
    </row>
    <row r="52" spans="1:19">
      <c r="A52" t="s">
        <v>75</v>
      </c>
      <c r="B52" t="s">
        <v>42</v>
      </c>
      <c r="C52" t="s">
        <v>20</v>
      </c>
      <c r="D52" s="3">
        <v>0</v>
      </c>
      <c r="E52" t="s">
        <v>25</v>
      </c>
      <c r="F52" t="s">
        <v>15</v>
      </c>
      <c r="G52">
        <v>1928</v>
      </c>
      <c r="H52" s="5" t="str">
        <f>VLOOKUP(Table1[[#This Row],[ApplicantIncome]],$U$11:$V$14,2,TRUE)</f>
        <v>B40</v>
      </c>
      <c r="I52">
        <v>1644</v>
      </c>
      <c r="J52" t="str">
        <f>VLOOKUP(Table1[[#This Row],[CoapplicantIncome]],$U$11:$V$14,2,TRUE)</f>
        <v>B40</v>
      </c>
      <c r="K52">
        <v>3572</v>
      </c>
      <c r="L52" t="str">
        <f>VLOOKUP(Table1[[#This Row],[CombinedIncome]],$U$11:$V$14,2,TRUE)</f>
        <v>B40</v>
      </c>
      <c r="M52">
        <v>100</v>
      </c>
      <c r="N52" t="str">
        <f>VLOOKUP(Table1[[#This Row],[LoanAmount(K)]],$U$18:$V$20,2,TRUE)</f>
        <v>Below 100k</v>
      </c>
      <c r="O52">
        <v>360</v>
      </c>
      <c r="P52">
        <v>1</v>
      </c>
      <c r="Q52" t="s">
        <v>31</v>
      </c>
      <c r="R52" t="s">
        <v>18</v>
      </c>
      <c r="S52" s="4" t="s">
        <v>22</v>
      </c>
    </row>
    <row r="53" spans="1:19">
      <c r="A53" t="s">
        <v>76</v>
      </c>
      <c r="B53" t="s">
        <v>42</v>
      </c>
      <c r="C53" t="s">
        <v>15</v>
      </c>
      <c r="D53" s="3">
        <v>0</v>
      </c>
      <c r="E53" t="s">
        <v>16</v>
      </c>
      <c r="F53" t="s">
        <v>15</v>
      </c>
      <c r="G53">
        <v>3086</v>
      </c>
      <c r="H53" s="5" t="str">
        <f>VLOOKUP(Table1[[#This Row],[ApplicantIncome]],$U$11:$V$14,2,TRUE)</f>
        <v>B40</v>
      </c>
      <c r="I53">
        <v>0</v>
      </c>
      <c r="J53" t="str">
        <f>VLOOKUP(Table1[[#This Row],[CoapplicantIncome]],$U$11:$V$14,2,TRUE)</f>
        <v>No Income</v>
      </c>
      <c r="K53">
        <v>3086</v>
      </c>
      <c r="L53" t="str">
        <f>VLOOKUP(Table1[[#This Row],[CombinedIncome]],$U$11:$V$14,2,TRUE)</f>
        <v>B40</v>
      </c>
      <c r="M53">
        <v>120</v>
      </c>
      <c r="N53" t="str">
        <f>VLOOKUP(Table1[[#This Row],[LoanAmount(K)]],$U$18:$V$20,2,TRUE)</f>
        <v>101k-200k</v>
      </c>
      <c r="O53">
        <v>360</v>
      </c>
      <c r="P53">
        <v>1</v>
      </c>
      <c r="Q53" t="s">
        <v>31</v>
      </c>
      <c r="R53" t="s">
        <v>18</v>
      </c>
      <c r="S53" s="4" t="s">
        <v>22</v>
      </c>
    </row>
    <row r="54" spans="1:19">
      <c r="A54" t="s">
        <v>77</v>
      </c>
      <c r="B54" t="s">
        <v>42</v>
      </c>
      <c r="C54" t="s">
        <v>15</v>
      </c>
      <c r="D54" s="3">
        <v>0</v>
      </c>
      <c r="E54" t="s">
        <v>16</v>
      </c>
      <c r="F54" t="s">
        <v>15</v>
      </c>
      <c r="G54">
        <v>4230</v>
      </c>
      <c r="H54" s="5" t="str">
        <f>VLOOKUP(Table1[[#This Row],[ApplicantIncome]],$U$11:$V$14,2,TRUE)</f>
        <v>B40</v>
      </c>
      <c r="I54">
        <v>0</v>
      </c>
      <c r="J54" t="str">
        <f>VLOOKUP(Table1[[#This Row],[CoapplicantIncome]],$U$11:$V$14,2,TRUE)</f>
        <v>No Income</v>
      </c>
      <c r="K54">
        <v>4230</v>
      </c>
      <c r="L54" t="str">
        <f>VLOOKUP(Table1[[#This Row],[CombinedIncome]],$U$11:$V$14,2,TRUE)</f>
        <v>B40</v>
      </c>
      <c r="M54">
        <v>112</v>
      </c>
      <c r="N54" t="str">
        <f>VLOOKUP(Table1[[#This Row],[LoanAmount(K)]],$U$18:$V$20,2,TRUE)</f>
        <v>101k-200k</v>
      </c>
      <c r="O54">
        <v>360</v>
      </c>
      <c r="P54">
        <v>1</v>
      </c>
      <c r="Q54" t="s">
        <v>31</v>
      </c>
      <c r="R54" t="s">
        <v>22</v>
      </c>
      <c r="S54" s="4" t="s">
        <v>656</v>
      </c>
    </row>
    <row r="55" spans="1:19">
      <c r="A55" t="s">
        <v>78</v>
      </c>
      <c r="B55" t="s">
        <v>14</v>
      </c>
      <c r="C55" t="s">
        <v>20</v>
      </c>
      <c r="D55" s="3">
        <v>2</v>
      </c>
      <c r="E55" t="s">
        <v>16</v>
      </c>
      <c r="F55" t="s">
        <v>15</v>
      </c>
      <c r="G55">
        <v>4616</v>
      </c>
      <c r="H55" s="5" t="str">
        <f>VLOOKUP(Table1[[#This Row],[ApplicantIncome]],$U$11:$V$14,2,TRUE)</f>
        <v>B40</v>
      </c>
      <c r="I55">
        <v>0</v>
      </c>
      <c r="J55" t="str">
        <f>VLOOKUP(Table1[[#This Row],[CoapplicantIncome]],$U$11:$V$14,2,TRUE)</f>
        <v>No Income</v>
      </c>
      <c r="K55">
        <v>4616</v>
      </c>
      <c r="L55" t="str">
        <f>VLOOKUP(Table1[[#This Row],[CombinedIncome]],$U$11:$V$14,2,TRUE)</f>
        <v>B40</v>
      </c>
      <c r="M55">
        <v>134</v>
      </c>
      <c r="N55" t="str">
        <f>VLOOKUP(Table1[[#This Row],[LoanAmount(K)]],$U$18:$V$20,2,TRUE)</f>
        <v>101k-200k</v>
      </c>
      <c r="O55">
        <v>360</v>
      </c>
      <c r="P55">
        <v>1</v>
      </c>
      <c r="Q55" t="s">
        <v>17</v>
      </c>
      <c r="R55" t="s">
        <v>22</v>
      </c>
      <c r="S55" s="4" t="s">
        <v>656</v>
      </c>
    </row>
    <row r="56" spans="1:19">
      <c r="A56" t="s">
        <v>79</v>
      </c>
      <c r="B56" t="s">
        <v>42</v>
      </c>
      <c r="C56" t="s">
        <v>20</v>
      </c>
      <c r="D56" s="3">
        <v>1</v>
      </c>
      <c r="E56" t="s">
        <v>16</v>
      </c>
      <c r="F56" t="s">
        <v>20</v>
      </c>
      <c r="G56">
        <v>11500</v>
      </c>
      <c r="H56" s="5" t="str">
        <f>VLOOKUP(Table1[[#This Row],[ApplicantIncome]],$U$11:$V$14,2,TRUE)</f>
        <v>T20</v>
      </c>
      <c r="I56">
        <v>0</v>
      </c>
      <c r="J56" t="str">
        <f>VLOOKUP(Table1[[#This Row],[CoapplicantIncome]],$U$11:$V$14,2,TRUE)</f>
        <v>No Income</v>
      </c>
      <c r="K56">
        <v>11500</v>
      </c>
      <c r="L56" t="str">
        <f>VLOOKUP(Table1[[#This Row],[CombinedIncome]],$U$11:$V$14,2,TRUE)</f>
        <v>T20</v>
      </c>
      <c r="M56">
        <v>286</v>
      </c>
      <c r="N56" t="str">
        <f>VLOOKUP(Table1[[#This Row],[LoanAmount(K)]],$U$18:$V$20,2,TRUE)</f>
        <v>201k and above</v>
      </c>
      <c r="O56">
        <v>360</v>
      </c>
      <c r="P56">
        <v>0</v>
      </c>
      <c r="Q56" t="s">
        <v>17</v>
      </c>
      <c r="R56" t="s">
        <v>22</v>
      </c>
      <c r="S56" s="4" t="s">
        <v>656</v>
      </c>
    </row>
    <row r="57" spans="1:19">
      <c r="A57" t="s">
        <v>80</v>
      </c>
      <c r="B57" t="s">
        <v>14</v>
      </c>
      <c r="C57" t="s">
        <v>20</v>
      </c>
      <c r="D57" s="3">
        <v>2</v>
      </c>
      <c r="E57" t="s">
        <v>16</v>
      </c>
      <c r="F57" t="s">
        <v>15</v>
      </c>
      <c r="G57">
        <v>2708</v>
      </c>
      <c r="H57" s="5" t="str">
        <f>VLOOKUP(Table1[[#This Row],[ApplicantIncome]],$U$11:$V$14,2,TRUE)</f>
        <v>B40</v>
      </c>
      <c r="I57">
        <v>1167</v>
      </c>
      <c r="J57" t="str">
        <f>VLOOKUP(Table1[[#This Row],[CoapplicantIncome]],$U$11:$V$14,2,TRUE)</f>
        <v>B40</v>
      </c>
      <c r="K57">
        <v>3875</v>
      </c>
      <c r="L57" t="str">
        <f>VLOOKUP(Table1[[#This Row],[CombinedIncome]],$U$11:$V$14,2,TRUE)</f>
        <v>B40</v>
      </c>
      <c r="M57">
        <v>97</v>
      </c>
      <c r="N57" t="str">
        <f>VLOOKUP(Table1[[#This Row],[LoanAmount(K)]],$U$18:$V$20,2,TRUE)</f>
        <v>Below 100k</v>
      </c>
      <c r="O57">
        <v>360</v>
      </c>
      <c r="P57">
        <v>1</v>
      </c>
      <c r="Q57" t="s">
        <v>31</v>
      </c>
      <c r="R57" t="s">
        <v>18</v>
      </c>
      <c r="S57" s="4" t="s">
        <v>22</v>
      </c>
    </row>
    <row r="58" spans="1:19">
      <c r="A58" t="s">
        <v>81</v>
      </c>
      <c r="B58" t="s">
        <v>14</v>
      </c>
      <c r="C58" t="s">
        <v>20</v>
      </c>
      <c r="D58" s="3">
        <v>0</v>
      </c>
      <c r="E58" t="s">
        <v>16</v>
      </c>
      <c r="F58" t="s">
        <v>15</v>
      </c>
      <c r="G58">
        <v>2132</v>
      </c>
      <c r="H58" s="5" t="str">
        <f>VLOOKUP(Table1[[#This Row],[ApplicantIncome]],$U$11:$V$14,2,TRUE)</f>
        <v>B40</v>
      </c>
      <c r="I58">
        <v>1591</v>
      </c>
      <c r="J58" t="str">
        <f>VLOOKUP(Table1[[#This Row],[CoapplicantIncome]],$U$11:$V$14,2,TRUE)</f>
        <v>B40</v>
      </c>
      <c r="K58">
        <v>3723</v>
      </c>
      <c r="L58" t="str">
        <f>VLOOKUP(Table1[[#This Row],[CombinedIncome]],$U$11:$V$14,2,TRUE)</f>
        <v>B40</v>
      </c>
      <c r="M58">
        <v>96</v>
      </c>
      <c r="N58" t="str">
        <f>VLOOKUP(Table1[[#This Row],[LoanAmount(K)]],$U$18:$V$20,2,TRUE)</f>
        <v>Below 100k</v>
      </c>
      <c r="O58">
        <v>360</v>
      </c>
      <c r="P58">
        <v>1</v>
      </c>
      <c r="Q58" t="s">
        <v>31</v>
      </c>
      <c r="R58" t="s">
        <v>18</v>
      </c>
      <c r="S58" s="4" t="s">
        <v>22</v>
      </c>
    </row>
    <row r="59" spans="1:19">
      <c r="A59" t="s">
        <v>82</v>
      </c>
      <c r="B59" t="s">
        <v>14</v>
      </c>
      <c r="C59" t="s">
        <v>20</v>
      </c>
      <c r="D59" s="3">
        <v>0</v>
      </c>
      <c r="E59" t="s">
        <v>16</v>
      </c>
      <c r="F59" t="s">
        <v>15</v>
      </c>
      <c r="G59">
        <v>3366</v>
      </c>
      <c r="H59" s="5" t="str">
        <f>VLOOKUP(Table1[[#This Row],[ApplicantIncome]],$U$11:$V$14,2,TRUE)</f>
        <v>B40</v>
      </c>
      <c r="I59">
        <v>2200</v>
      </c>
      <c r="J59" t="str">
        <f>VLOOKUP(Table1[[#This Row],[CoapplicantIncome]],$U$11:$V$14,2,TRUE)</f>
        <v>B40</v>
      </c>
      <c r="K59">
        <v>5566</v>
      </c>
      <c r="L59" t="str">
        <f>VLOOKUP(Table1[[#This Row],[CombinedIncome]],$U$11:$V$14,2,TRUE)</f>
        <v>M40</v>
      </c>
      <c r="M59">
        <v>135</v>
      </c>
      <c r="N59" t="str">
        <f>VLOOKUP(Table1[[#This Row],[LoanAmount(K)]],$U$18:$V$20,2,TRUE)</f>
        <v>101k-200k</v>
      </c>
      <c r="O59">
        <v>360</v>
      </c>
      <c r="P59">
        <v>1</v>
      </c>
      <c r="Q59" t="s">
        <v>21</v>
      </c>
      <c r="R59" t="s">
        <v>22</v>
      </c>
      <c r="S59" s="4" t="s">
        <v>656</v>
      </c>
    </row>
    <row r="60" spans="1:19">
      <c r="A60" t="s">
        <v>83</v>
      </c>
      <c r="B60" t="s">
        <v>14</v>
      </c>
      <c r="C60" t="s">
        <v>20</v>
      </c>
      <c r="D60" s="3">
        <v>1</v>
      </c>
      <c r="E60" t="s">
        <v>16</v>
      </c>
      <c r="F60" t="s">
        <v>15</v>
      </c>
      <c r="G60">
        <v>8080</v>
      </c>
      <c r="H60" s="5" t="str">
        <f>VLOOKUP(Table1[[#This Row],[ApplicantIncome]],$U$11:$V$14,2,TRUE)</f>
        <v>M40</v>
      </c>
      <c r="I60">
        <v>2250</v>
      </c>
      <c r="J60" t="str">
        <f>VLOOKUP(Table1[[#This Row],[CoapplicantIncome]],$U$11:$V$14,2,TRUE)</f>
        <v>B40</v>
      </c>
      <c r="K60">
        <v>10330</v>
      </c>
      <c r="L60" t="str">
        <f>VLOOKUP(Table1[[#This Row],[CombinedIncome]],$U$11:$V$14,2,TRUE)</f>
        <v>M40</v>
      </c>
      <c r="M60">
        <v>180</v>
      </c>
      <c r="N60" t="str">
        <f>VLOOKUP(Table1[[#This Row],[LoanAmount(K)]],$U$18:$V$20,2,TRUE)</f>
        <v>101k-200k</v>
      </c>
      <c r="O60">
        <v>360</v>
      </c>
      <c r="P60">
        <v>1</v>
      </c>
      <c r="Q60" t="s">
        <v>17</v>
      </c>
      <c r="R60" t="s">
        <v>18</v>
      </c>
      <c r="S60" s="4" t="s">
        <v>22</v>
      </c>
    </row>
    <row r="61" spans="1:19">
      <c r="A61" t="s">
        <v>84</v>
      </c>
      <c r="B61" t="s">
        <v>14</v>
      </c>
      <c r="C61" t="s">
        <v>20</v>
      </c>
      <c r="D61" s="3">
        <v>2</v>
      </c>
      <c r="E61" t="s">
        <v>25</v>
      </c>
      <c r="F61" t="s">
        <v>15</v>
      </c>
      <c r="G61">
        <v>3357</v>
      </c>
      <c r="H61" s="5" t="str">
        <f>VLOOKUP(Table1[[#This Row],[ApplicantIncome]],$U$11:$V$14,2,TRUE)</f>
        <v>B40</v>
      </c>
      <c r="I61">
        <v>2859</v>
      </c>
      <c r="J61" t="str">
        <f>VLOOKUP(Table1[[#This Row],[CoapplicantIncome]],$U$11:$V$14,2,TRUE)</f>
        <v>B40</v>
      </c>
      <c r="K61">
        <v>6216</v>
      </c>
      <c r="L61" t="str">
        <f>VLOOKUP(Table1[[#This Row],[CombinedIncome]],$U$11:$V$14,2,TRUE)</f>
        <v>M40</v>
      </c>
      <c r="M61">
        <v>144</v>
      </c>
      <c r="N61" t="str">
        <f>VLOOKUP(Table1[[#This Row],[LoanAmount(K)]],$U$18:$V$20,2,TRUE)</f>
        <v>101k-200k</v>
      </c>
      <c r="O61">
        <v>360</v>
      </c>
      <c r="P61">
        <v>1</v>
      </c>
      <c r="Q61" t="s">
        <v>17</v>
      </c>
      <c r="R61" t="s">
        <v>18</v>
      </c>
      <c r="S61" s="4" t="s">
        <v>18</v>
      </c>
    </row>
    <row r="62" spans="1:19">
      <c r="A62" t="s">
        <v>85</v>
      </c>
      <c r="B62" t="s">
        <v>14</v>
      </c>
      <c r="C62" t="s">
        <v>20</v>
      </c>
      <c r="D62" s="3">
        <v>0</v>
      </c>
      <c r="E62" t="s">
        <v>16</v>
      </c>
      <c r="F62" t="s">
        <v>15</v>
      </c>
      <c r="G62">
        <v>2500</v>
      </c>
      <c r="H62" s="5" t="str">
        <f>VLOOKUP(Table1[[#This Row],[ApplicantIncome]],$U$11:$V$14,2,TRUE)</f>
        <v>B40</v>
      </c>
      <c r="I62">
        <v>3796</v>
      </c>
      <c r="J62" t="str">
        <f>VLOOKUP(Table1[[#This Row],[CoapplicantIncome]],$U$11:$V$14,2,TRUE)</f>
        <v>B40</v>
      </c>
      <c r="K62">
        <v>6296</v>
      </c>
      <c r="L62" t="str">
        <f>VLOOKUP(Table1[[#This Row],[CombinedIncome]],$U$11:$V$14,2,TRUE)</f>
        <v>M40</v>
      </c>
      <c r="M62">
        <v>120</v>
      </c>
      <c r="N62" t="str">
        <f>VLOOKUP(Table1[[#This Row],[LoanAmount(K)]],$U$18:$V$20,2,TRUE)</f>
        <v>101k-200k</v>
      </c>
      <c r="O62">
        <v>360</v>
      </c>
      <c r="P62">
        <v>1</v>
      </c>
      <c r="Q62" t="s">
        <v>17</v>
      </c>
      <c r="R62" t="s">
        <v>18</v>
      </c>
      <c r="S62" s="4" t="s">
        <v>22</v>
      </c>
    </row>
    <row r="63" spans="1:19">
      <c r="A63" t="s">
        <v>86</v>
      </c>
      <c r="B63" t="s">
        <v>14</v>
      </c>
      <c r="C63" t="s">
        <v>20</v>
      </c>
      <c r="D63" t="s">
        <v>30</v>
      </c>
      <c r="E63" t="s">
        <v>16</v>
      </c>
      <c r="F63" t="s">
        <v>15</v>
      </c>
      <c r="G63">
        <v>3029</v>
      </c>
      <c r="H63" s="5" t="str">
        <f>VLOOKUP(Table1[[#This Row],[ApplicantIncome]],$U$11:$V$14,2,TRUE)</f>
        <v>B40</v>
      </c>
      <c r="I63">
        <v>0</v>
      </c>
      <c r="J63" t="str">
        <f>VLOOKUP(Table1[[#This Row],[CoapplicantIncome]],$U$11:$V$14,2,TRUE)</f>
        <v>No Income</v>
      </c>
      <c r="K63">
        <v>3029</v>
      </c>
      <c r="L63" t="str">
        <f>VLOOKUP(Table1[[#This Row],[CombinedIncome]],$U$11:$V$14,2,TRUE)</f>
        <v>B40</v>
      </c>
      <c r="M63">
        <v>99</v>
      </c>
      <c r="N63" t="str">
        <f>VLOOKUP(Table1[[#This Row],[LoanAmount(K)]],$U$18:$V$20,2,TRUE)</f>
        <v>Below 100k</v>
      </c>
      <c r="O63">
        <v>360</v>
      </c>
      <c r="P63">
        <v>1</v>
      </c>
      <c r="Q63" t="s">
        <v>17</v>
      </c>
      <c r="R63" t="s">
        <v>18</v>
      </c>
      <c r="S63" s="4" t="s">
        <v>22</v>
      </c>
    </row>
    <row r="64" spans="1:19">
      <c r="A64" t="s">
        <v>87</v>
      </c>
      <c r="B64" t="s">
        <v>14</v>
      </c>
      <c r="C64" t="s">
        <v>20</v>
      </c>
      <c r="D64" s="3">
        <v>0</v>
      </c>
      <c r="E64" t="s">
        <v>25</v>
      </c>
      <c r="F64" t="s">
        <v>20</v>
      </c>
      <c r="G64">
        <v>2609</v>
      </c>
      <c r="H64" s="5" t="str">
        <f>VLOOKUP(Table1[[#This Row],[ApplicantIncome]],$U$11:$V$14,2,TRUE)</f>
        <v>B40</v>
      </c>
      <c r="I64">
        <v>3449</v>
      </c>
      <c r="J64" t="str">
        <f>VLOOKUP(Table1[[#This Row],[CoapplicantIncome]],$U$11:$V$14,2,TRUE)</f>
        <v>B40</v>
      </c>
      <c r="K64">
        <v>6058</v>
      </c>
      <c r="L64" t="str">
        <f>VLOOKUP(Table1[[#This Row],[CombinedIncome]],$U$11:$V$14,2,TRUE)</f>
        <v>M40</v>
      </c>
      <c r="M64">
        <v>165</v>
      </c>
      <c r="N64" t="str">
        <f>VLOOKUP(Table1[[#This Row],[LoanAmount(K)]],$U$18:$V$20,2,TRUE)</f>
        <v>101k-200k</v>
      </c>
      <c r="O64">
        <v>180</v>
      </c>
      <c r="P64">
        <v>0</v>
      </c>
      <c r="Q64" t="s">
        <v>21</v>
      </c>
      <c r="R64" t="s">
        <v>22</v>
      </c>
      <c r="S64" s="4" t="s">
        <v>656</v>
      </c>
    </row>
    <row r="65" spans="1:19">
      <c r="A65" t="s">
        <v>88</v>
      </c>
      <c r="B65" t="s">
        <v>14</v>
      </c>
      <c r="C65" t="s">
        <v>20</v>
      </c>
      <c r="D65" s="3">
        <v>1</v>
      </c>
      <c r="E65" t="s">
        <v>16</v>
      </c>
      <c r="F65" t="s">
        <v>15</v>
      </c>
      <c r="G65">
        <v>4945</v>
      </c>
      <c r="H65" s="5" t="str">
        <f>VLOOKUP(Table1[[#This Row],[ApplicantIncome]],$U$11:$V$14,2,TRUE)</f>
        <v>M40</v>
      </c>
      <c r="I65">
        <v>0</v>
      </c>
      <c r="J65" t="str">
        <f>VLOOKUP(Table1[[#This Row],[CoapplicantIncome]],$U$11:$V$14,2,TRUE)</f>
        <v>No Income</v>
      </c>
      <c r="K65">
        <v>4945</v>
      </c>
      <c r="L65" t="str">
        <f>VLOOKUP(Table1[[#This Row],[CombinedIncome]],$U$11:$V$14,2,TRUE)</f>
        <v>M40</v>
      </c>
      <c r="N65" t="str">
        <f>VLOOKUP(Table1[[#This Row],[LoanAmount(K)]],$U$18:$V$20,2,TRUE)</f>
        <v>Below 100k</v>
      </c>
      <c r="O65">
        <v>360</v>
      </c>
      <c r="P65">
        <v>0</v>
      </c>
      <c r="Q65" t="s">
        <v>21</v>
      </c>
      <c r="R65" t="s">
        <v>22</v>
      </c>
      <c r="S65" s="4" t="s">
        <v>656</v>
      </c>
    </row>
    <row r="66" spans="1:19">
      <c r="A66" t="s">
        <v>89</v>
      </c>
      <c r="B66" t="s">
        <v>42</v>
      </c>
      <c r="C66" t="s">
        <v>15</v>
      </c>
      <c r="D66" s="3">
        <v>0</v>
      </c>
      <c r="E66" t="s">
        <v>16</v>
      </c>
      <c r="F66" t="s">
        <v>15</v>
      </c>
      <c r="G66">
        <v>4166</v>
      </c>
      <c r="H66" s="5" t="str">
        <f>VLOOKUP(Table1[[#This Row],[ApplicantIncome]],$U$11:$V$14,2,TRUE)</f>
        <v>B40</v>
      </c>
      <c r="I66">
        <v>0</v>
      </c>
      <c r="J66" t="str">
        <f>VLOOKUP(Table1[[#This Row],[CoapplicantIncome]],$U$11:$V$14,2,TRUE)</f>
        <v>No Income</v>
      </c>
      <c r="K66">
        <v>4166</v>
      </c>
      <c r="L66" t="str">
        <f>VLOOKUP(Table1[[#This Row],[CombinedIncome]],$U$11:$V$14,2,TRUE)</f>
        <v>B40</v>
      </c>
      <c r="M66">
        <v>116</v>
      </c>
      <c r="N66" t="str">
        <f>VLOOKUP(Table1[[#This Row],[LoanAmount(K)]],$U$18:$V$20,2,TRUE)</f>
        <v>101k-200k</v>
      </c>
      <c r="O66">
        <v>360</v>
      </c>
      <c r="P66">
        <v>0</v>
      </c>
      <c r="Q66" t="s">
        <v>31</v>
      </c>
      <c r="R66" t="s">
        <v>22</v>
      </c>
      <c r="S66" s="4" t="s">
        <v>656</v>
      </c>
    </row>
    <row r="67" spans="1:19">
      <c r="A67" t="s">
        <v>90</v>
      </c>
      <c r="B67" t="s">
        <v>14</v>
      </c>
      <c r="C67" t="s">
        <v>20</v>
      </c>
      <c r="D67" s="3">
        <v>0</v>
      </c>
      <c r="E67" t="s">
        <v>16</v>
      </c>
      <c r="F67" t="s">
        <v>15</v>
      </c>
      <c r="G67">
        <v>5726</v>
      </c>
      <c r="H67" s="5" t="str">
        <f>VLOOKUP(Table1[[#This Row],[ApplicantIncome]],$U$11:$V$14,2,TRUE)</f>
        <v>M40</v>
      </c>
      <c r="I67">
        <v>4595</v>
      </c>
      <c r="J67" t="str">
        <f>VLOOKUP(Table1[[#This Row],[CoapplicantIncome]],$U$11:$V$14,2,TRUE)</f>
        <v>B40</v>
      </c>
      <c r="K67">
        <v>10321</v>
      </c>
      <c r="L67" t="str">
        <f>VLOOKUP(Table1[[#This Row],[CombinedIncome]],$U$11:$V$14,2,TRUE)</f>
        <v>M40</v>
      </c>
      <c r="M67">
        <v>258</v>
      </c>
      <c r="N67" t="str">
        <f>VLOOKUP(Table1[[#This Row],[LoanAmount(K)]],$U$18:$V$20,2,TRUE)</f>
        <v>201k and above</v>
      </c>
      <c r="O67">
        <v>360</v>
      </c>
      <c r="P67">
        <v>1</v>
      </c>
      <c r="Q67" t="s">
        <v>31</v>
      </c>
      <c r="R67" t="s">
        <v>22</v>
      </c>
      <c r="S67" s="4" t="s">
        <v>656</v>
      </c>
    </row>
    <row r="68" spans="1:19">
      <c r="A68" t="s">
        <v>91</v>
      </c>
      <c r="B68" t="s">
        <v>14</v>
      </c>
      <c r="C68" t="s">
        <v>15</v>
      </c>
      <c r="D68" s="3">
        <v>0</v>
      </c>
      <c r="E68" t="s">
        <v>25</v>
      </c>
      <c r="F68" t="s">
        <v>15</v>
      </c>
      <c r="G68">
        <v>3200</v>
      </c>
      <c r="H68" s="5" t="str">
        <f>VLOOKUP(Table1[[#This Row],[ApplicantIncome]],$U$11:$V$14,2,TRUE)</f>
        <v>B40</v>
      </c>
      <c r="I68">
        <v>2254</v>
      </c>
      <c r="J68" t="str">
        <f>VLOOKUP(Table1[[#This Row],[CoapplicantIncome]],$U$11:$V$14,2,TRUE)</f>
        <v>B40</v>
      </c>
      <c r="K68">
        <v>5454</v>
      </c>
      <c r="L68" t="str">
        <f>VLOOKUP(Table1[[#This Row],[CombinedIncome]],$U$11:$V$14,2,TRUE)</f>
        <v>M40</v>
      </c>
      <c r="M68">
        <v>126</v>
      </c>
      <c r="N68" t="str">
        <f>VLOOKUP(Table1[[#This Row],[LoanAmount(K)]],$U$18:$V$20,2,TRUE)</f>
        <v>101k-200k</v>
      </c>
      <c r="O68">
        <v>180</v>
      </c>
      <c r="P68">
        <v>0</v>
      </c>
      <c r="Q68" t="s">
        <v>17</v>
      </c>
      <c r="R68" t="s">
        <v>22</v>
      </c>
      <c r="S68" s="4" t="s">
        <v>656</v>
      </c>
    </row>
    <row r="69" spans="1:19">
      <c r="A69" t="s">
        <v>92</v>
      </c>
      <c r="B69" t="s">
        <v>14</v>
      </c>
      <c r="C69" t="s">
        <v>20</v>
      </c>
      <c r="D69" s="3">
        <v>1</v>
      </c>
      <c r="E69" t="s">
        <v>16</v>
      </c>
      <c r="F69" t="s">
        <v>15</v>
      </c>
      <c r="G69">
        <v>10750</v>
      </c>
      <c r="H69" s="5" t="str">
        <f>VLOOKUP(Table1[[#This Row],[ApplicantIncome]],$U$11:$V$14,2,TRUE)</f>
        <v>M40</v>
      </c>
      <c r="I69">
        <v>0</v>
      </c>
      <c r="J69" t="str">
        <f>VLOOKUP(Table1[[#This Row],[CoapplicantIncome]],$U$11:$V$14,2,TRUE)</f>
        <v>No Income</v>
      </c>
      <c r="K69">
        <v>10750</v>
      </c>
      <c r="L69" t="str">
        <f>VLOOKUP(Table1[[#This Row],[CombinedIncome]],$U$11:$V$14,2,TRUE)</f>
        <v>M40</v>
      </c>
      <c r="M69">
        <v>312</v>
      </c>
      <c r="N69" t="str">
        <f>VLOOKUP(Table1[[#This Row],[LoanAmount(K)]],$U$18:$V$20,2,TRUE)</f>
        <v>201k and above</v>
      </c>
      <c r="O69">
        <v>360</v>
      </c>
      <c r="P69">
        <v>1</v>
      </c>
      <c r="Q69" t="s">
        <v>17</v>
      </c>
      <c r="R69" t="s">
        <v>18</v>
      </c>
      <c r="S69" s="4" t="s">
        <v>18</v>
      </c>
    </row>
    <row r="70" spans="1:19">
      <c r="A70" t="s">
        <v>93</v>
      </c>
      <c r="B70" t="s">
        <v>14</v>
      </c>
      <c r="C70" t="s">
        <v>20</v>
      </c>
      <c r="D70" t="s">
        <v>30</v>
      </c>
      <c r="E70" t="s">
        <v>25</v>
      </c>
      <c r="F70" t="s">
        <v>20</v>
      </c>
      <c r="G70">
        <v>7100</v>
      </c>
      <c r="H70" s="5" t="str">
        <f>VLOOKUP(Table1[[#This Row],[ApplicantIncome]],$U$11:$V$14,2,TRUE)</f>
        <v>M40</v>
      </c>
      <c r="I70">
        <v>0</v>
      </c>
      <c r="J70" t="str">
        <f>VLOOKUP(Table1[[#This Row],[CoapplicantIncome]],$U$11:$V$14,2,TRUE)</f>
        <v>No Income</v>
      </c>
      <c r="K70">
        <v>7100</v>
      </c>
      <c r="L70" t="str">
        <f>VLOOKUP(Table1[[#This Row],[CombinedIncome]],$U$11:$V$14,2,TRUE)</f>
        <v>M40</v>
      </c>
      <c r="M70">
        <v>125</v>
      </c>
      <c r="N70" t="str">
        <f>VLOOKUP(Table1[[#This Row],[LoanAmount(K)]],$U$18:$V$20,2,TRUE)</f>
        <v>101k-200k</v>
      </c>
      <c r="O70">
        <v>60</v>
      </c>
      <c r="P70">
        <v>1</v>
      </c>
      <c r="Q70" t="s">
        <v>17</v>
      </c>
      <c r="R70" t="s">
        <v>18</v>
      </c>
      <c r="S70" s="4" t="s">
        <v>18</v>
      </c>
    </row>
    <row r="71" spans="1:19">
      <c r="A71" t="s">
        <v>94</v>
      </c>
      <c r="B71" t="s">
        <v>42</v>
      </c>
      <c r="C71" t="s">
        <v>15</v>
      </c>
      <c r="D71" s="3">
        <v>0</v>
      </c>
      <c r="E71" t="s">
        <v>16</v>
      </c>
      <c r="F71" t="s">
        <v>15</v>
      </c>
      <c r="G71">
        <v>4300</v>
      </c>
      <c r="H71" s="5" t="str">
        <f>VLOOKUP(Table1[[#This Row],[ApplicantIncome]],$U$11:$V$14,2,TRUE)</f>
        <v>B40</v>
      </c>
      <c r="I71">
        <v>0</v>
      </c>
      <c r="J71" t="str">
        <f>VLOOKUP(Table1[[#This Row],[CoapplicantIncome]],$U$11:$V$14,2,TRUE)</f>
        <v>No Income</v>
      </c>
      <c r="K71">
        <v>4300</v>
      </c>
      <c r="L71" t="str">
        <f>VLOOKUP(Table1[[#This Row],[CombinedIncome]],$U$11:$V$14,2,TRUE)</f>
        <v>B40</v>
      </c>
      <c r="M71">
        <v>136</v>
      </c>
      <c r="N71" t="str">
        <f>VLOOKUP(Table1[[#This Row],[LoanAmount(K)]],$U$18:$V$20,2,TRUE)</f>
        <v>101k-200k</v>
      </c>
      <c r="O71">
        <v>360</v>
      </c>
      <c r="P71">
        <v>0</v>
      </c>
      <c r="Q71" t="s">
        <v>31</v>
      </c>
      <c r="R71" t="s">
        <v>22</v>
      </c>
      <c r="S71" s="4" t="s">
        <v>656</v>
      </c>
    </row>
    <row r="72" spans="1:19">
      <c r="A72" t="s">
        <v>95</v>
      </c>
      <c r="B72" t="s">
        <v>14</v>
      </c>
      <c r="C72" t="s">
        <v>20</v>
      </c>
      <c r="D72" s="3">
        <v>0</v>
      </c>
      <c r="E72" t="s">
        <v>16</v>
      </c>
      <c r="F72" t="s">
        <v>15</v>
      </c>
      <c r="G72">
        <v>3208</v>
      </c>
      <c r="H72" s="5" t="str">
        <f>VLOOKUP(Table1[[#This Row],[ApplicantIncome]],$U$11:$V$14,2,TRUE)</f>
        <v>B40</v>
      </c>
      <c r="I72">
        <v>3066</v>
      </c>
      <c r="J72" t="str">
        <f>VLOOKUP(Table1[[#This Row],[CoapplicantIncome]],$U$11:$V$14,2,TRUE)</f>
        <v>B40</v>
      </c>
      <c r="K72">
        <v>6274</v>
      </c>
      <c r="L72" t="str">
        <f>VLOOKUP(Table1[[#This Row],[CombinedIncome]],$U$11:$V$14,2,TRUE)</f>
        <v>M40</v>
      </c>
      <c r="M72">
        <v>172</v>
      </c>
      <c r="N72" t="str">
        <f>VLOOKUP(Table1[[#This Row],[LoanAmount(K)]],$U$18:$V$20,2,TRUE)</f>
        <v>101k-200k</v>
      </c>
      <c r="O72">
        <v>360</v>
      </c>
      <c r="P72">
        <v>1</v>
      </c>
      <c r="Q72" t="s">
        <v>17</v>
      </c>
      <c r="R72" t="s">
        <v>18</v>
      </c>
      <c r="S72" s="4" t="s">
        <v>22</v>
      </c>
    </row>
    <row r="73" spans="1:19">
      <c r="A73" t="s">
        <v>96</v>
      </c>
      <c r="B73" t="s">
        <v>14</v>
      </c>
      <c r="C73" t="s">
        <v>20</v>
      </c>
      <c r="D73" s="3">
        <v>2</v>
      </c>
      <c r="E73" t="s">
        <v>25</v>
      </c>
      <c r="F73" t="s">
        <v>20</v>
      </c>
      <c r="G73">
        <v>1875</v>
      </c>
      <c r="H73" s="5" t="str">
        <f>VLOOKUP(Table1[[#This Row],[ApplicantIncome]],$U$11:$V$14,2,TRUE)</f>
        <v>B40</v>
      </c>
      <c r="I73">
        <v>1875</v>
      </c>
      <c r="J73" t="str">
        <f>VLOOKUP(Table1[[#This Row],[CoapplicantIncome]],$U$11:$V$14,2,TRUE)</f>
        <v>B40</v>
      </c>
      <c r="K73">
        <v>3750</v>
      </c>
      <c r="L73" t="str">
        <f>VLOOKUP(Table1[[#This Row],[CombinedIncome]],$U$11:$V$14,2,TRUE)</f>
        <v>B40</v>
      </c>
      <c r="M73">
        <v>97</v>
      </c>
      <c r="N73" t="str">
        <f>VLOOKUP(Table1[[#This Row],[LoanAmount(K)]],$U$18:$V$20,2,TRUE)</f>
        <v>Below 100k</v>
      </c>
      <c r="O73">
        <v>360</v>
      </c>
      <c r="P73">
        <v>1</v>
      </c>
      <c r="Q73" t="s">
        <v>31</v>
      </c>
      <c r="R73" t="s">
        <v>18</v>
      </c>
      <c r="S73" s="4" t="s">
        <v>22</v>
      </c>
    </row>
    <row r="74" spans="1:19">
      <c r="A74" t="s">
        <v>97</v>
      </c>
      <c r="B74" t="s">
        <v>14</v>
      </c>
      <c r="C74" t="s">
        <v>15</v>
      </c>
      <c r="D74" s="3">
        <v>0</v>
      </c>
      <c r="E74" t="s">
        <v>16</v>
      </c>
      <c r="F74" t="s">
        <v>15</v>
      </c>
      <c r="G74">
        <v>3500</v>
      </c>
      <c r="H74" s="5" t="str">
        <f>VLOOKUP(Table1[[#This Row],[ApplicantIncome]],$U$11:$V$14,2,TRUE)</f>
        <v>B40</v>
      </c>
      <c r="I74">
        <v>0</v>
      </c>
      <c r="J74" t="str">
        <f>VLOOKUP(Table1[[#This Row],[CoapplicantIncome]],$U$11:$V$14,2,TRUE)</f>
        <v>No Income</v>
      </c>
      <c r="K74">
        <v>3500</v>
      </c>
      <c r="L74" t="str">
        <f>VLOOKUP(Table1[[#This Row],[CombinedIncome]],$U$11:$V$14,2,TRUE)</f>
        <v>B40</v>
      </c>
      <c r="M74">
        <v>81</v>
      </c>
      <c r="N74" t="str">
        <f>VLOOKUP(Table1[[#This Row],[LoanAmount(K)]],$U$18:$V$20,2,TRUE)</f>
        <v>Below 100k</v>
      </c>
      <c r="O74">
        <v>300</v>
      </c>
      <c r="P74">
        <v>1</v>
      </c>
      <c r="Q74" t="s">
        <v>31</v>
      </c>
      <c r="R74" t="s">
        <v>18</v>
      </c>
      <c r="S74" s="4" t="s">
        <v>22</v>
      </c>
    </row>
    <row r="75" spans="1:19">
      <c r="A75" t="s">
        <v>98</v>
      </c>
      <c r="B75" t="s">
        <v>14</v>
      </c>
      <c r="C75" t="s">
        <v>20</v>
      </c>
      <c r="D75" t="s">
        <v>30</v>
      </c>
      <c r="E75" t="s">
        <v>25</v>
      </c>
      <c r="F75" t="s">
        <v>15</v>
      </c>
      <c r="G75">
        <v>4755</v>
      </c>
      <c r="H75" s="5" t="str">
        <f>VLOOKUP(Table1[[#This Row],[ApplicantIncome]],$U$11:$V$14,2,TRUE)</f>
        <v>B40</v>
      </c>
      <c r="I75">
        <v>0</v>
      </c>
      <c r="J75" t="str">
        <f>VLOOKUP(Table1[[#This Row],[CoapplicantIncome]],$U$11:$V$14,2,TRUE)</f>
        <v>No Income</v>
      </c>
      <c r="K75">
        <v>4755</v>
      </c>
      <c r="L75" t="str">
        <f>VLOOKUP(Table1[[#This Row],[CombinedIncome]],$U$11:$V$14,2,TRUE)</f>
        <v>B40</v>
      </c>
      <c r="M75">
        <v>95</v>
      </c>
      <c r="N75" t="str">
        <f>VLOOKUP(Table1[[#This Row],[LoanAmount(K)]],$U$18:$V$20,2,TRUE)</f>
        <v>Below 100k</v>
      </c>
      <c r="P75">
        <v>0</v>
      </c>
      <c r="Q75" t="s">
        <v>31</v>
      </c>
      <c r="R75" t="s">
        <v>22</v>
      </c>
      <c r="S75" s="4" t="s">
        <v>656</v>
      </c>
    </row>
    <row r="76" spans="1:19">
      <c r="A76" t="s">
        <v>99</v>
      </c>
      <c r="B76" t="s">
        <v>14</v>
      </c>
      <c r="C76" t="s">
        <v>20</v>
      </c>
      <c r="D76" t="s">
        <v>30</v>
      </c>
      <c r="E76" t="s">
        <v>16</v>
      </c>
      <c r="F76" t="s">
        <v>20</v>
      </c>
      <c r="G76">
        <v>5266</v>
      </c>
      <c r="H76" s="5" t="str">
        <f>VLOOKUP(Table1[[#This Row],[ApplicantIncome]],$U$11:$V$14,2,TRUE)</f>
        <v>M40</v>
      </c>
      <c r="I76">
        <v>1774</v>
      </c>
      <c r="J76" t="str">
        <f>VLOOKUP(Table1[[#This Row],[CoapplicantIncome]],$U$11:$V$14,2,TRUE)</f>
        <v>B40</v>
      </c>
      <c r="K76">
        <v>7040</v>
      </c>
      <c r="L76" t="str">
        <f>VLOOKUP(Table1[[#This Row],[CombinedIncome]],$U$11:$V$14,2,TRUE)</f>
        <v>M40</v>
      </c>
      <c r="M76">
        <v>187</v>
      </c>
      <c r="N76" t="str">
        <f>VLOOKUP(Table1[[#This Row],[LoanAmount(K)]],$U$18:$V$20,2,TRUE)</f>
        <v>101k-200k</v>
      </c>
      <c r="O76">
        <v>360</v>
      </c>
      <c r="P76">
        <v>1</v>
      </c>
      <c r="Q76" t="s">
        <v>31</v>
      </c>
      <c r="R76" t="s">
        <v>18</v>
      </c>
      <c r="S76" s="4" t="s">
        <v>22</v>
      </c>
    </row>
    <row r="77" spans="1:19">
      <c r="A77" t="s">
        <v>100</v>
      </c>
      <c r="B77" t="s">
        <v>14</v>
      </c>
      <c r="C77" t="s">
        <v>15</v>
      </c>
      <c r="D77" s="3">
        <v>0</v>
      </c>
      <c r="E77" t="s">
        <v>16</v>
      </c>
      <c r="F77" t="s">
        <v>15</v>
      </c>
      <c r="G77">
        <v>3750</v>
      </c>
      <c r="H77" s="5" t="str">
        <f>VLOOKUP(Table1[[#This Row],[ApplicantIncome]],$U$11:$V$14,2,TRUE)</f>
        <v>B40</v>
      </c>
      <c r="I77">
        <v>0</v>
      </c>
      <c r="J77" t="str">
        <f>VLOOKUP(Table1[[#This Row],[CoapplicantIncome]],$U$11:$V$14,2,TRUE)</f>
        <v>No Income</v>
      </c>
      <c r="K77">
        <v>3750</v>
      </c>
      <c r="L77" t="str">
        <f>VLOOKUP(Table1[[#This Row],[CombinedIncome]],$U$11:$V$14,2,TRUE)</f>
        <v>B40</v>
      </c>
      <c r="M77">
        <v>113</v>
      </c>
      <c r="N77" t="str">
        <f>VLOOKUP(Table1[[#This Row],[LoanAmount(K)]],$U$18:$V$20,2,TRUE)</f>
        <v>101k-200k</v>
      </c>
      <c r="O77">
        <v>480</v>
      </c>
      <c r="P77">
        <v>1</v>
      </c>
      <c r="Q77" t="s">
        <v>17</v>
      </c>
      <c r="R77" t="s">
        <v>22</v>
      </c>
      <c r="S77" s="4" t="s">
        <v>656</v>
      </c>
    </row>
    <row r="78" spans="1:19">
      <c r="A78" t="s">
        <v>101</v>
      </c>
      <c r="B78" t="s">
        <v>14</v>
      </c>
      <c r="C78" t="s">
        <v>15</v>
      </c>
      <c r="D78" s="3">
        <v>0</v>
      </c>
      <c r="E78" t="s">
        <v>16</v>
      </c>
      <c r="F78" t="s">
        <v>15</v>
      </c>
      <c r="G78">
        <v>3750</v>
      </c>
      <c r="H78" s="5" t="str">
        <f>VLOOKUP(Table1[[#This Row],[ApplicantIncome]],$U$11:$V$14,2,TRUE)</f>
        <v>B40</v>
      </c>
      <c r="I78">
        <v>4750</v>
      </c>
      <c r="J78" t="str">
        <f>VLOOKUP(Table1[[#This Row],[CoapplicantIncome]],$U$11:$V$14,2,TRUE)</f>
        <v>B40</v>
      </c>
      <c r="K78">
        <v>8500</v>
      </c>
      <c r="L78" t="str">
        <f>VLOOKUP(Table1[[#This Row],[CombinedIncome]],$U$11:$V$14,2,TRUE)</f>
        <v>M40</v>
      </c>
      <c r="M78">
        <v>176</v>
      </c>
      <c r="N78" t="str">
        <f>VLOOKUP(Table1[[#This Row],[LoanAmount(K)]],$U$18:$V$20,2,TRUE)</f>
        <v>101k-200k</v>
      </c>
      <c r="O78">
        <v>360</v>
      </c>
      <c r="P78">
        <v>1</v>
      </c>
      <c r="Q78" t="s">
        <v>17</v>
      </c>
      <c r="R78" t="s">
        <v>22</v>
      </c>
      <c r="S78" s="4" t="s">
        <v>656</v>
      </c>
    </row>
    <row r="79" spans="1:19">
      <c r="A79" t="s">
        <v>102</v>
      </c>
      <c r="B79" t="s">
        <v>14</v>
      </c>
      <c r="C79" t="s">
        <v>20</v>
      </c>
      <c r="D79" s="3">
        <v>1</v>
      </c>
      <c r="E79" t="s">
        <v>16</v>
      </c>
      <c r="F79" t="s">
        <v>20</v>
      </c>
      <c r="G79">
        <v>1000</v>
      </c>
      <c r="H79" s="5" t="str">
        <f>VLOOKUP(Table1[[#This Row],[ApplicantIncome]],$U$11:$V$14,2,TRUE)</f>
        <v>B40</v>
      </c>
      <c r="I79">
        <v>3022</v>
      </c>
      <c r="J79" t="str">
        <f>VLOOKUP(Table1[[#This Row],[CoapplicantIncome]],$U$11:$V$14,2,TRUE)</f>
        <v>B40</v>
      </c>
      <c r="K79">
        <v>4022</v>
      </c>
      <c r="L79" t="str">
        <f>VLOOKUP(Table1[[#This Row],[CombinedIncome]],$U$11:$V$14,2,TRUE)</f>
        <v>B40</v>
      </c>
      <c r="M79">
        <v>110</v>
      </c>
      <c r="N79" t="str">
        <f>VLOOKUP(Table1[[#This Row],[LoanAmount(K)]],$U$18:$V$20,2,TRUE)</f>
        <v>101k-200k</v>
      </c>
      <c r="O79">
        <v>360</v>
      </c>
      <c r="P79">
        <v>1</v>
      </c>
      <c r="Q79" t="s">
        <v>17</v>
      </c>
      <c r="R79" t="s">
        <v>22</v>
      </c>
      <c r="S79" s="4" t="s">
        <v>656</v>
      </c>
    </row>
    <row r="80" spans="1:19">
      <c r="A80" t="s">
        <v>103</v>
      </c>
      <c r="B80" t="s">
        <v>14</v>
      </c>
      <c r="C80" t="s">
        <v>20</v>
      </c>
      <c r="D80" t="s">
        <v>30</v>
      </c>
      <c r="E80" t="s">
        <v>16</v>
      </c>
      <c r="F80" t="s">
        <v>15</v>
      </c>
      <c r="G80">
        <v>3167</v>
      </c>
      <c r="H80" s="5" t="str">
        <f>VLOOKUP(Table1[[#This Row],[ApplicantIncome]],$U$11:$V$14,2,TRUE)</f>
        <v>B40</v>
      </c>
      <c r="I80">
        <v>4000</v>
      </c>
      <c r="J80" t="str">
        <f>VLOOKUP(Table1[[#This Row],[CoapplicantIncome]],$U$11:$V$14,2,TRUE)</f>
        <v>B40</v>
      </c>
      <c r="K80">
        <v>7167</v>
      </c>
      <c r="L80" t="str">
        <f>VLOOKUP(Table1[[#This Row],[CombinedIncome]],$U$11:$V$14,2,TRUE)</f>
        <v>M40</v>
      </c>
      <c r="M80">
        <v>180</v>
      </c>
      <c r="N80" t="str">
        <f>VLOOKUP(Table1[[#This Row],[LoanAmount(K)]],$U$18:$V$20,2,TRUE)</f>
        <v>101k-200k</v>
      </c>
      <c r="O80">
        <v>300</v>
      </c>
      <c r="P80">
        <v>0</v>
      </c>
      <c r="Q80" t="s">
        <v>31</v>
      </c>
      <c r="R80" t="s">
        <v>22</v>
      </c>
      <c r="S80" s="4" t="s">
        <v>656</v>
      </c>
    </row>
    <row r="81" spans="1:19">
      <c r="A81" t="s">
        <v>104</v>
      </c>
      <c r="B81" t="s">
        <v>14</v>
      </c>
      <c r="C81" t="s">
        <v>20</v>
      </c>
      <c r="D81" t="s">
        <v>30</v>
      </c>
      <c r="E81" t="s">
        <v>25</v>
      </c>
      <c r="F81" t="s">
        <v>20</v>
      </c>
      <c r="G81">
        <v>3333</v>
      </c>
      <c r="H81" s="5" t="str">
        <f>VLOOKUP(Table1[[#This Row],[ApplicantIncome]],$U$11:$V$14,2,TRUE)</f>
        <v>B40</v>
      </c>
      <c r="I81">
        <v>2166</v>
      </c>
      <c r="J81" t="str">
        <f>VLOOKUP(Table1[[#This Row],[CoapplicantIncome]],$U$11:$V$14,2,TRUE)</f>
        <v>B40</v>
      </c>
      <c r="K81">
        <v>5499</v>
      </c>
      <c r="L81" t="str">
        <f>VLOOKUP(Table1[[#This Row],[CombinedIncome]],$U$11:$V$14,2,TRUE)</f>
        <v>M40</v>
      </c>
      <c r="M81">
        <v>130</v>
      </c>
      <c r="N81" t="str">
        <f>VLOOKUP(Table1[[#This Row],[LoanAmount(K)]],$U$18:$V$20,2,TRUE)</f>
        <v>101k-200k</v>
      </c>
      <c r="O81">
        <v>360</v>
      </c>
      <c r="Q81" t="s">
        <v>31</v>
      </c>
      <c r="R81" t="s">
        <v>18</v>
      </c>
      <c r="S81" s="4" t="s">
        <v>18</v>
      </c>
    </row>
    <row r="82" spans="1:19">
      <c r="A82" t="s">
        <v>105</v>
      </c>
      <c r="B82" t="s">
        <v>42</v>
      </c>
      <c r="C82" t="s">
        <v>15</v>
      </c>
      <c r="D82" s="3">
        <v>0</v>
      </c>
      <c r="E82" t="s">
        <v>16</v>
      </c>
      <c r="F82" t="s">
        <v>15</v>
      </c>
      <c r="G82">
        <v>3846</v>
      </c>
      <c r="H82" s="5" t="str">
        <f>VLOOKUP(Table1[[#This Row],[ApplicantIncome]],$U$11:$V$14,2,TRUE)</f>
        <v>B40</v>
      </c>
      <c r="I82">
        <v>0</v>
      </c>
      <c r="J82" t="str">
        <f>VLOOKUP(Table1[[#This Row],[CoapplicantIncome]],$U$11:$V$14,2,TRUE)</f>
        <v>No Income</v>
      </c>
      <c r="K82">
        <v>3846</v>
      </c>
      <c r="L82" t="str">
        <f>VLOOKUP(Table1[[#This Row],[CombinedIncome]],$U$11:$V$14,2,TRUE)</f>
        <v>B40</v>
      </c>
      <c r="M82">
        <v>111</v>
      </c>
      <c r="N82" t="str">
        <f>VLOOKUP(Table1[[#This Row],[LoanAmount(K)]],$U$18:$V$20,2,TRUE)</f>
        <v>101k-200k</v>
      </c>
      <c r="O82">
        <v>360</v>
      </c>
      <c r="P82">
        <v>1</v>
      </c>
      <c r="Q82" t="s">
        <v>31</v>
      </c>
      <c r="R82" t="s">
        <v>18</v>
      </c>
      <c r="S82" s="4" t="s">
        <v>22</v>
      </c>
    </row>
    <row r="83" spans="1:19">
      <c r="A83" t="s">
        <v>106</v>
      </c>
      <c r="B83" t="s">
        <v>14</v>
      </c>
      <c r="C83" t="s">
        <v>20</v>
      </c>
      <c r="D83" s="3">
        <v>1</v>
      </c>
      <c r="E83" t="s">
        <v>16</v>
      </c>
      <c r="F83" t="s">
        <v>20</v>
      </c>
      <c r="G83">
        <v>2395</v>
      </c>
      <c r="H83" s="5" t="str">
        <f>VLOOKUP(Table1[[#This Row],[ApplicantIncome]],$U$11:$V$14,2,TRUE)</f>
        <v>B40</v>
      </c>
      <c r="I83">
        <v>0</v>
      </c>
      <c r="J83" t="str">
        <f>VLOOKUP(Table1[[#This Row],[CoapplicantIncome]],$U$11:$V$14,2,TRUE)</f>
        <v>No Income</v>
      </c>
      <c r="K83">
        <v>2395</v>
      </c>
      <c r="L83" t="str">
        <f>VLOOKUP(Table1[[#This Row],[CombinedIncome]],$U$11:$V$14,2,TRUE)</f>
        <v>B40</v>
      </c>
      <c r="N83" t="str">
        <f>VLOOKUP(Table1[[#This Row],[LoanAmount(K)]],$U$18:$V$20,2,TRUE)</f>
        <v>Below 100k</v>
      </c>
      <c r="O83">
        <v>360</v>
      </c>
      <c r="P83">
        <v>1</v>
      </c>
      <c r="Q83" t="s">
        <v>31</v>
      </c>
      <c r="R83" t="s">
        <v>18</v>
      </c>
      <c r="S83" s="4" t="s">
        <v>22</v>
      </c>
    </row>
    <row r="84" spans="1:19">
      <c r="A84" t="s">
        <v>107</v>
      </c>
      <c r="B84" t="s">
        <v>42</v>
      </c>
      <c r="C84" t="s">
        <v>20</v>
      </c>
      <c r="D84" s="3">
        <v>2</v>
      </c>
      <c r="E84" t="s">
        <v>16</v>
      </c>
      <c r="F84" t="s">
        <v>15</v>
      </c>
      <c r="G84">
        <v>1378</v>
      </c>
      <c r="H84" s="5" t="str">
        <f>VLOOKUP(Table1[[#This Row],[ApplicantIncome]],$U$11:$V$14,2,TRUE)</f>
        <v>B40</v>
      </c>
      <c r="I84">
        <v>1881</v>
      </c>
      <c r="J84" t="str">
        <f>VLOOKUP(Table1[[#This Row],[CoapplicantIncome]],$U$11:$V$14,2,TRUE)</f>
        <v>B40</v>
      </c>
      <c r="K84">
        <v>3259</v>
      </c>
      <c r="L84" t="str">
        <f>VLOOKUP(Table1[[#This Row],[CombinedIncome]],$U$11:$V$14,2,TRUE)</f>
        <v>B40</v>
      </c>
      <c r="M84">
        <v>167</v>
      </c>
      <c r="N84" t="str">
        <f>VLOOKUP(Table1[[#This Row],[LoanAmount(K)]],$U$18:$V$20,2,TRUE)</f>
        <v>101k-200k</v>
      </c>
      <c r="O84">
        <v>360</v>
      </c>
      <c r="P84">
        <v>1</v>
      </c>
      <c r="Q84" t="s">
        <v>17</v>
      </c>
      <c r="R84" t="s">
        <v>22</v>
      </c>
      <c r="S84" s="4" t="s">
        <v>656</v>
      </c>
    </row>
    <row r="85" spans="1:19">
      <c r="A85" t="s">
        <v>108</v>
      </c>
      <c r="B85" t="s">
        <v>14</v>
      </c>
      <c r="C85" t="s">
        <v>20</v>
      </c>
      <c r="D85" s="3">
        <v>0</v>
      </c>
      <c r="E85" t="s">
        <v>16</v>
      </c>
      <c r="F85" t="s">
        <v>15</v>
      </c>
      <c r="G85">
        <v>6000</v>
      </c>
      <c r="H85" s="5" t="str">
        <f>VLOOKUP(Table1[[#This Row],[ApplicantIncome]],$U$11:$V$14,2,TRUE)</f>
        <v>M40</v>
      </c>
      <c r="I85">
        <v>2250</v>
      </c>
      <c r="J85" t="str">
        <f>VLOOKUP(Table1[[#This Row],[CoapplicantIncome]],$U$11:$V$14,2,TRUE)</f>
        <v>B40</v>
      </c>
      <c r="K85">
        <v>8250</v>
      </c>
      <c r="L85" t="str">
        <f>VLOOKUP(Table1[[#This Row],[CombinedIncome]],$U$11:$V$14,2,TRUE)</f>
        <v>M40</v>
      </c>
      <c r="M85">
        <v>265</v>
      </c>
      <c r="N85" t="str">
        <f>VLOOKUP(Table1[[#This Row],[LoanAmount(K)]],$U$18:$V$20,2,TRUE)</f>
        <v>201k and above</v>
      </c>
      <c r="O85">
        <v>360</v>
      </c>
      <c r="Q85" t="s">
        <v>31</v>
      </c>
      <c r="R85" t="s">
        <v>22</v>
      </c>
      <c r="S85" s="4" t="s">
        <v>656</v>
      </c>
    </row>
    <row r="86" spans="1:19">
      <c r="A86" t="s">
        <v>109</v>
      </c>
      <c r="B86" t="s">
        <v>14</v>
      </c>
      <c r="C86" t="s">
        <v>20</v>
      </c>
      <c r="D86" s="3">
        <v>1</v>
      </c>
      <c r="E86" t="s">
        <v>16</v>
      </c>
      <c r="F86" t="s">
        <v>15</v>
      </c>
      <c r="G86">
        <v>3988</v>
      </c>
      <c r="H86" s="5" t="str">
        <f>VLOOKUP(Table1[[#This Row],[ApplicantIncome]],$U$11:$V$14,2,TRUE)</f>
        <v>B40</v>
      </c>
      <c r="I86">
        <v>0</v>
      </c>
      <c r="J86" t="str">
        <f>VLOOKUP(Table1[[#This Row],[CoapplicantIncome]],$U$11:$V$14,2,TRUE)</f>
        <v>No Income</v>
      </c>
      <c r="K86">
        <v>3988</v>
      </c>
      <c r="L86" t="str">
        <f>VLOOKUP(Table1[[#This Row],[CombinedIncome]],$U$11:$V$14,2,TRUE)</f>
        <v>B40</v>
      </c>
      <c r="M86">
        <v>50</v>
      </c>
      <c r="N86" t="str">
        <f>VLOOKUP(Table1[[#This Row],[LoanAmount(K)]],$U$18:$V$20,2,TRUE)</f>
        <v>Below 100k</v>
      </c>
      <c r="O86">
        <v>240</v>
      </c>
      <c r="P86">
        <v>1</v>
      </c>
      <c r="Q86" t="s">
        <v>17</v>
      </c>
      <c r="R86" t="s">
        <v>18</v>
      </c>
      <c r="S86" s="4" t="s">
        <v>22</v>
      </c>
    </row>
    <row r="87" spans="1:19">
      <c r="A87" t="s">
        <v>110</v>
      </c>
      <c r="B87" t="s">
        <v>14</v>
      </c>
      <c r="C87" t="s">
        <v>15</v>
      </c>
      <c r="D87" s="3">
        <v>0</v>
      </c>
      <c r="E87" t="s">
        <v>16</v>
      </c>
      <c r="F87" t="s">
        <v>15</v>
      </c>
      <c r="G87">
        <v>2366</v>
      </c>
      <c r="H87" s="5" t="str">
        <f>VLOOKUP(Table1[[#This Row],[ApplicantIncome]],$U$11:$V$14,2,TRUE)</f>
        <v>B40</v>
      </c>
      <c r="I87">
        <v>2531</v>
      </c>
      <c r="J87" t="str">
        <f>VLOOKUP(Table1[[#This Row],[CoapplicantIncome]],$U$11:$V$14,2,TRUE)</f>
        <v>B40</v>
      </c>
      <c r="K87">
        <v>4897</v>
      </c>
      <c r="L87" t="str">
        <f>VLOOKUP(Table1[[#This Row],[CombinedIncome]],$U$11:$V$14,2,TRUE)</f>
        <v>M40</v>
      </c>
      <c r="M87">
        <v>136</v>
      </c>
      <c r="N87" t="str">
        <f>VLOOKUP(Table1[[#This Row],[LoanAmount(K)]],$U$18:$V$20,2,TRUE)</f>
        <v>101k-200k</v>
      </c>
      <c r="O87">
        <v>360</v>
      </c>
      <c r="P87">
        <v>1</v>
      </c>
      <c r="Q87" t="s">
        <v>31</v>
      </c>
      <c r="R87" t="s">
        <v>18</v>
      </c>
      <c r="S87" s="4" t="s">
        <v>22</v>
      </c>
    </row>
    <row r="88" spans="1:19">
      <c r="A88" t="s">
        <v>111</v>
      </c>
      <c r="B88" t="s">
        <v>14</v>
      </c>
      <c r="C88" t="s">
        <v>20</v>
      </c>
      <c r="D88" s="3">
        <v>2</v>
      </c>
      <c r="E88" t="s">
        <v>25</v>
      </c>
      <c r="F88" t="s">
        <v>15</v>
      </c>
      <c r="G88">
        <v>3333</v>
      </c>
      <c r="H88" s="5" t="str">
        <f>VLOOKUP(Table1[[#This Row],[ApplicantIncome]],$U$11:$V$14,2,TRUE)</f>
        <v>B40</v>
      </c>
      <c r="I88">
        <v>2000</v>
      </c>
      <c r="J88" t="str">
        <f>VLOOKUP(Table1[[#This Row],[CoapplicantIncome]],$U$11:$V$14,2,TRUE)</f>
        <v>B40</v>
      </c>
      <c r="K88">
        <v>5333</v>
      </c>
      <c r="L88" t="str">
        <f>VLOOKUP(Table1[[#This Row],[CombinedIncome]],$U$11:$V$14,2,TRUE)</f>
        <v>M40</v>
      </c>
      <c r="M88">
        <v>99</v>
      </c>
      <c r="N88" t="str">
        <f>VLOOKUP(Table1[[#This Row],[LoanAmount(K)]],$U$18:$V$20,2,TRUE)</f>
        <v>Below 100k</v>
      </c>
      <c r="O88">
        <v>360</v>
      </c>
      <c r="Q88" t="s">
        <v>31</v>
      </c>
      <c r="R88" t="s">
        <v>18</v>
      </c>
      <c r="S88" s="4" t="s">
        <v>18</v>
      </c>
    </row>
    <row r="89" spans="1:19">
      <c r="A89" t="s">
        <v>112</v>
      </c>
      <c r="B89" t="s">
        <v>14</v>
      </c>
      <c r="C89" t="s">
        <v>20</v>
      </c>
      <c r="D89" s="3">
        <v>0</v>
      </c>
      <c r="E89" t="s">
        <v>16</v>
      </c>
      <c r="F89" t="s">
        <v>15</v>
      </c>
      <c r="G89">
        <v>2500</v>
      </c>
      <c r="H89" s="5" t="str">
        <f>VLOOKUP(Table1[[#This Row],[ApplicantIncome]],$U$11:$V$14,2,TRUE)</f>
        <v>B40</v>
      </c>
      <c r="I89">
        <v>2118</v>
      </c>
      <c r="J89" t="str">
        <f>VLOOKUP(Table1[[#This Row],[CoapplicantIncome]],$U$11:$V$14,2,TRUE)</f>
        <v>B40</v>
      </c>
      <c r="K89">
        <v>4618</v>
      </c>
      <c r="L89" t="str">
        <f>VLOOKUP(Table1[[#This Row],[CombinedIncome]],$U$11:$V$14,2,TRUE)</f>
        <v>B40</v>
      </c>
      <c r="M89">
        <v>104</v>
      </c>
      <c r="N89" t="str">
        <f>VLOOKUP(Table1[[#This Row],[LoanAmount(K)]],$U$18:$V$20,2,TRUE)</f>
        <v>101k-200k</v>
      </c>
      <c r="O89">
        <v>360</v>
      </c>
      <c r="P89">
        <v>1</v>
      </c>
      <c r="Q89" t="s">
        <v>31</v>
      </c>
      <c r="R89" t="s">
        <v>18</v>
      </c>
      <c r="S89" s="4" t="s">
        <v>22</v>
      </c>
    </row>
    <row r="90" spans="1:19">
      <c r="A90" t="s">
        <v>113</v>
      </c>
      <c r="B90" t="s">
        <v>14</v>
      </c>
      <c r="C90" t="s">
        <v>15</v>
      </c>
      <c r="D90" s="3">
        <v>0</v>
      </c>
      <c r="E90" t="s">
        <v>16</v>
      </c>
      <c r="F90" t="s">
        <v>15</v>
      </c>
      <c r="G90">
        <v>8566</v>
      </c>
      <c r="H90" s="5" t="str">
        <f>VLOOKUP(Table1[[#This Row],[ApplicantIncome]],$U$11:$V$14,2,TRUE)</f>
        <v>M40</v>
      </c>
      <c r="I90">
        <v>0</v>
      </c>
      <c r="J90" t="str">
        <f>VLOOKUP(Table1[[#This Row],[CoapplicantIncome]],$U$11:$V$14,2,TRUE)</f>
        <v>No Income</v>
      </c>
      <c r="K90">
        <v>8566</v>
      </c>
      <c r="L90" t="str">
        <f>VLOOKUP(Table1[[#This Row],[CombinedIncome]],$U$11:$V$14,2,TRUE)</f>
        <v>M40</v>
      </c>
      <c r="M90">
        <v>210</v>
      </c>
      <c r="N90" t="str">
        <f>VLOOKUP(Table1[[#This Row],[LoanAmount(K)]],$U$18:$V$20,2,TRUE)</f>
        <v>201k and above</v>
      </c>
      <c r="O90">
        <v>360</v>
      </c>
      <c r="P90">
        <v>1</v>
      </c>
      <c r="Q90" t="s">
        <v>17</v>
      </c>
      <c r="R90" t="s">
        <v>18</v>
      </c>
      <c r="S90" s="4" t="s">
        <v>18</v>
      </c>
    </row>
    <row r="91" spans="1:19">
      <c r="A91" t="s">
        <v>114</v>
      </c>
      <c r="B91" t="s">
        <v>14</v>
      </c>
      <c r="C91" t="s">
        <v>20</v>
      </c>
      <c r="D91" s="3">
        <v>0</v>
      </c>
      <c r="E91" t="s">
        <v>16</v>
      </c>
      <c r="F91" t="s">
        <v>15</v>
      </c>
      <c r="G91">
        <v>5695</v>
      </c>
      <c r="H91" s="5" t="str">
        <f>VLOOKUP(Table1[[#This Row],[ApplicantIncome]],$U$11:$V$14,2,TRUE)</f>
        <v>M40</v>
      </c>
      <c r="I91">
        <v>4167</v>
      </c>
      <c r="J91" t="str">
        <f>VLOOKUP(Table1[[#This Row],[CoapplicantIncome]],$U$11:$V$14,2,TRUE)</f>
        <v>B40</v>
      </c>
      <c r="K91">
        <v>9862</v>
      </c>
      <c r="L91" t="str">
        <f>VLOOKUP(Table1[[#This Row],[CombinedIncome]],$U$11:$V$14,2,TRUE)</f>
        <v>M40</v>
      </c>
      <c r="M91">
        <v>175</v>
      </c>
      <c r="N91" t="str">
        <f>VLOOKUP(Table1[[#This Row],[LoanAmount(K)]],$U$18:$V$20,2,TRUE)</f>
        <v>101k-200k</v>
      </c>
      <c r="O91">
        <v>360</v>
      </c>
      <c r="P91">
        <v>1</v>
      </c>
      <c r="Q91" t="s">
        <v>31</v>
      </c>
      <c r="R91" t="s">
        <v>18</v>
      </c>
      <c r="S91" s="4" t="s">
        <v>22</v>
      </c>
    </row>
    <row r="92" spans="1:19">
      <c r="A92" t="s">
        <v>115</v>
      </c>
      <c r="B92" t="s">
        <v>14</v>
      </c>
      <c r="C92" t="s">
        <v>20</v>
      </c>
      <c r="D92" s="3">
        <v>0</v>
      </c>
      <c r="E92" t="s">
        <v>16</v>
      </c>
      <c r="F92" t="s">
        <v>15</v>
      </c>
      <c r="G92">
        <v>2958</v>
      </c>
      <c r="H92" s="5" t="str">
        <f>VLOOKUP(Table1[[#This Row],[ApplicantIncome]],$U$11:$V$14,2,TRUE)</f>
        <v>B40</v>
      </c>
      <c r="I92">
        <v>2900</v>
      </c>
      <c r="J92" t="str">
        <f>VLOOKUP(Table1[[#This Row],[CoapplicantIncome]],$U$11:$V$14,2,TRUE)</f>
        <v>B40</v>
      </c>
      <c r="K92">
        <v>5858</v>
      </c>
      <c r="L92" t="str">
        <f>VLOOKUP(Table1[[#This Row],[CombinedIncome]],$U$11:$V$14,2,TRUE)</f>
        <v>M40</v>
      </c>
      <c r="M92">
        <v>131</v>
      </c>
      <c r="N92" t="str">
        <f>VLOOKUP(Table1[[#This Row],[LoanAmount(K)]],$U$18:$V$20,2,TRUE)</f>
        <v>101k-200k</v>
      </c>
      <c r="O92">
        <v>360</v>
      </c>
      <c r="P92">
        <v>1</v>
      </c>
      <c r="Q92" t="s">
        <v>31</v>
      </c>
      <c r="R92" t="s">
        <v>18</v>
      </c>
      <c r="S92" s="4" t="s">
        <v>22</v>
      </c>
    </row>
    <row r="93" spans="1:19">
      <c r="A93" t="s">
        <v>116</v>
      </c>
      <c r="B93" t="s">
        <v>14</v>
      </c>
      <c r="C93" t="s">
        <v>20</v>
      </c>
      <c r="D93" s="3">
        <v>2</v>
      </c>
      <c r="E93" t="s">
        <v>16</v>
      </c>
      <c r="F93" t="s">
        <v>15</v>
      </c>
      <c r="G93">
        <v>6250</v>
      </c>
      <c r="H93" s="5" t="str">
        <f>VLOOKUP(Table1[[#This Row],[ApplicantIncome]],$U$11:$V$14,2,TRUE)</f>
        <v>M40</v>
      </c>
      <c r="I93">
        <v>5654</v>
      </c>
      <c r="J93" t="str">
        <f>VLOOKUP(Table1[[#This Row],[CoapplicantIncome]],$U$11:$V$14,2,TRUE)</f>
        <v>M40</v>
      </c>
      <c r="K93">
        <v>11904</v>
      </c>
      <c r="L93" t="str">
        <f>VLOOKUP(Table1[[#This Row],[CombinedIncome]],$U$11:$V$14,2,TRUE)</f>
        <v>T20</v>
      </c>
      <c r="M93">
        <v>188</v>
      </c>
      <c r="N93" t="str">
        <f>VLOOKUP(Table1[[#This Row],[LoanAmount(K)]],$U$18:$V$20,2,TRUE)</f>
        <v>101k-200k</v>
      </c>
      <c r="O93">
        <v>180</v>
      </c>
      <c r="P93">
        <v>1</v>
      </c>
      <c r="Q93" t="s">
        <v>31</v>
      </c>
      <c r="R93" t="s">
        <v>18</v>
      </c>
      <c r="S93" s="4" t="s">
        <v>22</v>
      </c>
    </row>
    <row r="94" spans="1:19">
      <c r="A94" t="s">
        <v>117</v>
      </c>
      <c r="B94" t="s">
        <v>14</v>
      </c>
      <c r="C94" t="s">
        <v>20</v>
      </c>
      <c r="D94" s="3">
        <v>2</v>
      </c>
      <c r="E94" t="s">
        <v>25</v>
      </c>
      <c r="F94" t="s">
        <v>15</v>
      </c>
      <c r="G94">
        <v>3273</v>
      </c>
      <c r="H94" s="5" t="str">
        <f>VLOOKUP(Table1[[#This Row],[ApplicantIncome]],$U$11:$V$14,2,TRUE)</f>
        <v>B40</v>
      </c>
      <c r="I94">
        <v>1820</v>
      </c>
      <c r="J94" t="str">
        <f>VLOOKUP(Table1[[#This Row],[CoapplicantIncome]],$U$11:$V$14,2,TRUE)</f>
        <v>B40</v>
      </c>
      <c r="K94">
        <v>5093</v>
      </c>
      <c r="L94" t="str">
        <f>VLOOKUP(Table1[[#This Row],[CombinedIncome]],$U$11:$V$14,2,TRUE)</f>
        <v>M40</v>
      </c>
      <c r="M94">
        <v>81</v>
      </c>
      <c r="N94" t="str">
        <f>VLOOKUP(Table1[[#This Row],[LoanAmount(K)]],$U$18:$V$20,2,TRUE)</f>
        <v>Below 100k</v>
      </c>
      <c r="O94">
        <v>360</v>
      </c>
      <c r="P94">
        <v>1</v>
      </c>
      <c r="Q94" t="s">
        <v>17</v>
      </c>
      <c r="R94" t="s">
        <v>18</v>
      </c>
      <c r="S94" s="4" t="s">
        <v>22</v>
      </c>
    </row>
    <row r="95" spans="1:19">
      <c r="A95" t="s">
        <v>118</v>
      </c>
      <c r="B95" t="s">
        <v>14</v>
      </c>
      <c r="C95" t="s">
        <v>15</v>
      </c>
      <c r="D95" s="3">
        <v>0</v>
      </c>
      <c r="E95" t="s">
        <v>16</v>
      </c>
      <c r="F95" t="s">
        <v>15</v>
      </c>
      <c r="G95">
        <v>4133</v>
      </c>
      <c r="H95" s="5" t="str">
        <f>VLOOKUP(Table1[[#This Row],[ApplicantIncome]],$U$11:$V$14,2,TRUE)</f>
        <v>B40</v>
      </c>
      <c r="I95">
        <v>0</v>
      </c>
      <c r="J95" t="str">
        <f>VLOOKUP(Table1[[#This Row],[CoapplicantIncome]],$U$11:$V$14,2,TRUE)</f>
        <v>No Income</v>
      </c>
      <c r="K95">
        <v>4133</v>
      </c>
      <c r="L95" t="str">
        <f>VLOOKUP(Table1[[#This Row],[CombinedIncome]],$U$11:$V$14,2,TRUE)</f>
        <v>B40</v>
      </c>
      <c r="M95">
        <v>122</v>
      </c>
      <c r="N95" t="str">
        <f>VLOOKUP(Table1[[#This Row],[LoanAmount(K)]],$U$18:$V$20,2,TRUE)</f>
        <v>101k-200k</v>
      </c>
      <c r="O95">
        <v>360</v>
      </c>
      <c r="P95">
        <v>1</v>
      </c>
      <c r="Q95" t="s">
        <v>31</v>
      </c>
      <c r="R95" t="s">
        <v>18</v>
      </c>
      <c r="S95" s="4" t="s">
        <v>22</v>
      </c>
    </row>
    <row r="96" spans="1:19">
      <c r="A96" t="s">
        <v>119</v>
      </c>
      <c r="B96" t="s">
        <v>14</v>
      </c>
      <c r="C96" t="s">
        <v>15</v>
      </c>
      <c r="D96" s="3">
        <v>0</v>
      </c>
      <c r="E96" t="s">
        <v>25</v>
      </c>
      <c r="F96" t="s">
        <v>15</v>
      </c>
      <c r="G96">
        <v>3620</v>
      </c>
      <c r="H96" s="5" t="str">
        <f>VLOOKUP(Table1[[#This Row],[ApplicantIncome]],$U$11:$V$14,2,TRUE)</f>
        <v>B40</v>
      </c>
      <c r="I96">
        <v>0</v>
      </c>
      <c r="J96" t="str">
        <f>VLOOKUP(Table1[[#This Row],[CoapplicantIncome]],$U$11:$V$14,2,TRUE)</f>
        <v>No Income</v>
      </c>
      <c r="K96">
        <v>3620</v>
      </c>
      <c r="L96" t="str">
        <f>VLOOKUP(Table1[[#This Row],[CombinedIncome]],$U$11:$V$14,2,TRUE)</f>
        <v>B40</v>
      </c>
      <c r="M96">
        <v>25</v>
      </c>
      <c r="N96" t="str">
        <f>VLOOKUP(Table1[[#This Row],[LoanAmount(K)]],$U$18:$V$20,2,TRUE)</f>
        <v>Below 100k</v>
      </c>
      <c r="O96">
        <v>120</v>
      </c>
      <c r="P96">
        <v>1</v>
      </c>
      <c r="Q96" t="s">
        <v>31</v>
      </c>
      <c r="R96" t="s">
        <v>18</v>
      </c>
      <c r="S96" s="4" t="s">
        <v>22</v>
      </c>
    </row>
    <row r="97" spans="1:19">
      <c r="A97" t="s">
        <v>120</v>
      </c>
      <c r="B97" t="s">
        <v>14</v>
      </c>
      <c r="C97" t="s">
        <v>15</v>
      </c>
      <c r="D97" s="3">
        <v>0</v>
      </c>
      <c r="E97" t="s">
        <v>16</v>
      </c>
      <c r="G97">
        <v>6782</v>
      </c>
      <c r="H97" s="5" t="str">
        <f>VLOOKUP(Table1[[#This Row],[ApplicantIncome]],$U$11:$V$14,2,TRUE)</f>
        <v>M40</v>
      </c>
      <c r="I97">
        <v>0</v>
      </c>
      <c r="J97" t="str">
        <f>VLOOKUP(Table1[[#This Row],[CoapplicantIncome]],$U$11:$V$14,2,TRUE)</f>
        <v>No Income</v>
      </c>
      <c r="K97">
        <v>6782</v>
      </c>
      <c r="L97" t="str">
        <f>VLOOKUP(Table1[[#This Row],[CombinedIncome]],$U$11:$V$14,2,TRUE)</f>
        <v>M40</v>
      </c>
      <c r="N97" t="str">
        <f>VLOOKUP(Table1[[#This Row],[LoanAmount(K)]],$U$18:$V$20,2,TRUE)</f>
        <v>Below 100k</v>
      </c>
      <c r="O97">
        <v>360</v>
      </c>
      <c r="Q97" t="s">
        <v>17</v>
      </c>
      <c r="R97" t="s">
        <v>22</v>
      </c>
      <c r="S97" s="4" t="s">
        <v>656</v>
      </c>
    </row>
    <row r="98" spans="1:19">
      <c r="A98" t="s">
        <v>121</v>
      </c>
      <c r="B98" t="s">
        <v>42</v>
      </c>
      <c r="C98" t="s">
        <v>20</v>
      </c>
      <c r="D98" s="3">
        <v>0</v>
      </c>
      <c r="E98" t="s">
        <v>16</v>
      </c>
      <c r="F98" t="s">
        <v>15</v>
      </c>
      <c r="G98">
        <v>2484</v>
      </c>
      <c r="H98" s="5" t="str">
        <f>VLOOKUP(Table1[[#This Row],[ApplicantIncome]],$U$11:$V$14,2,TRUE)</f>
        <v>B40</v>
      </c>
      <c r="I98">
        <v>2302</v>
      </c>
      <c r="J98" t="str">
        <f>VLOOKUP(Table1[[#This Row],[CoapplicantIncome]],$U$11:$V$14,2,TRUE)</f>
        <v>B40</v>
      </c>
      <c r="K98">
        <v>4786</v>
      </c>
      <c r="L98" t="str">
        <f>VLOOKUP(Table1[[#This Row],[CombinedIncome]],$U$11:$V$14,2,TRUE)</f>
        <v>B40</v>
      </c>
      <c r="M98">
        <v>137</v>
      </c>
      <c r="N98" t="str">
        <f>VLOOKUP(Table1[[#This Row],[LoanAmount(K)]],$U$18:$V$20,2,TRUE)</f>
        <v>101k-200k</v>
      </c>
      <c r="O98">
        <v>360</v>
      </c>
      <c r="P98">
        <v>1</v>
      </c>
      <c r="Q98" t="s">
        <v>31</v>
      </c>
      <c r="R98" t="s">
        <v>18</v>
      </c>
      <c r="S98" s="4" t="s">
        <v>22</v>
      </c>
    </row>
    <row r="99" spans="1:19">
      <c r="A99" t="s">
        <v>122</v>
      </c>
      <c r="B99" t="s">
        <v>14</v>
      </c>
      <c r="C99" t="s">
        <v>20</v>
      </c>
      <c r="D99" s="3">
        <v>0</v>
      </c>
      <c r="E99" t="s">
        <v>16</v>
      </c>
      <c r="F99" t="s">
        <v>15</v>
      </c>
      <c r="G99">
        <v>1977</v>
      </c>
      <c r="H99" s="5" t="str">
        <f>VLOOKUP(Table1[[#This Row],[ApplicantIncome]],$U$11:$V$14,2,TRUE)</f>
        <v>B40</v>
      </c>
      <c r="I99">
        <v>997</v>
      </c>
      <c r="J99" t="str">
        <f>VLOOKUP(Table1[[#This Row],[CoapplicantIncome]],$U$11:$V$14,2,TRUE)</f>
        <v>B40</v>
      </c>
      <c r="K99">
        <v>2974</v>
      </c>
      <c r="L99" t="str">
        <f>VLOOKUP(Table1[[#This Row],[CombinedIncome]],$U$11:$V$14,2,TRUE)</f>
        <v>B40</v>
      </c>
      <c r="M99">
        <v>50</v>
      </c>
      <c r="N99" t="str">
        <f>VLOOKUP(Table1[[#This Row],[LoanAmount(K)]],$U$18:$V$20,2,TRUE)</f>
        <v>Below 100k</v>
      </c>
      <c r="O99">
        <v>360</v>
      </c>
      <c r="P99">
        <v>1</v>
      </c>
      <c r="Q99" t="s">
        <v>31</v>
      </c>
      <c r="R99" t="s">
        <v>18</v>
      </c>
      <c r="S99" s="4" t="s">
        <v>22</v>
      </c>
    </row>
    <row r="100" spans="1:19">
      <c r="A100" t="s">
        <v>123</v>
      </c>
      <c r="B100" t="s">
        <v>14</v>
      </c>
      <c r="C100" t="s">
        <v>20</v>
      </c>
      <c r="D100" s="3">
        <v>0</v>
      </c>
      <c r="E100" t="s">
        <v>25</v>
      </c>
      <c r="F100" t="s">
        <v>15</v>
      </c>
      <c r="G100">
        <v>4188</v>
      </c>
      <c r="H100" s="5" t="str">
        <f>VLOOKUP(Table1[[#This Row],[ApplicantIncome]],$U$11:$V$14,2,TRUE)</f>
        <v>B40</v>
      </c>
      <c r="I100">
        <v>0</v>
      </c>
      <c r="J100" t="str">
        <f>VLOOKUP(Table1[[#This Row],[CoapplicantIncome]],$U$11:$V$14,2,TRUE)</f>
        <v>No Income</v>
      </c>
      <c r="K100">
        <v>4188</v>
      </c>
      <c r="L100" t="str">
        <f>VLOOKUP(Table1[[#This Row],[CombinedIncome]],$U$11:$V$14,2,TRUE)</f>
        <v>B40</v>
      </c>
      <c r="M100">
        <v>115</v>
      </c>
      <c r="N100" t="str">
        <f>VLOOKUP(Table1[[#This Row],[LoanAmount(K)]],$U$18:$V$20,2,TRUE)</f>
        <v>101k-200k</v>
      </c>
      <c r="O100">
        <v>180</v>
      </c>
      <c r="P100">
        <v>1</v>
      </c>
      <c r="Q100" t="s">
        <v>31</v>
      </c>
      <c r="R100" t="s">
        <v>18</v>
      </c>
      <c r="S100" s="4" t="s">
        <v>18</v>
      </c>
    </row>
    <row r="101" spans="1:19">
      <c r="A101" t="s">
        <v>124</v>
      </c>
      <c r="B101" t="s">
        <v>14</v>
      </c>
      <c r="C101" t="s">
        <v>20</v>
      </c>
      <c r="D101" s="3">
        <v>0</v>
      </c>
      <c r="E101" t="s">
        <v>16</v>
      </c>
      <c r="F101" t="s">
        <v>15</v>
      </c>
      <c r="G101">
        <v>1759</v>
      </c>
      <c r="H101" s="5" t="str">
        <f>VLOOKUP(Table1[[#This Row],[ApplicantIncome]],$U$11:$V$14,2,TRUE)</f>
        <v>B40</v>
      </c>
      <c r="I101">
        <v>3541</v>
      </c>
      <c r="J101" t="str">
        <f>VLOOKUP(Table1[[#This Row],[CoapplicantIncome]],$U$11:$V$14,2,TRUE)</f>
        <v>B40</v>
      </c>
      <c r="K101">
        <v>5300</v>
      </c>
      <c r="L101" t="str">
        <f>VLOOKUP(Table1[[#This Row],[CombinedIncome]],$U$11:$V$14,2,TRUE)</f>
        <v>M40</v>
      </c>
      <c r="M101">
        <v>131</v>
      </c>
      <c r="N101" t="str">
        <f>VLOOKUP(Table1[[#This Row],[LoanAmount(K)]],$U$18:$V$20,2,TRUE)</f>
        <v>101k-200k</v>
      </c>
      <c r="O101">
        <v>360</v>
      </c>
      <c r="P101">
        <v>1</v>
      </c>
      <c r="Q101" t="s">
        <v>31</v>
      </c>
      <c r="R101" t="s">
        <v>18</v>
      </c>
      <c r="S101" s="4" t="s">
        <v>22</v>
      </c>
    </row>
    <row r="102" spans="1:19">
      <c r="A102" t="s">
        <v>125</v>
      </c>
      <c r="B102" t="s">
        <v>14</v>
      </c>
      <c r="C102" t="s">
        <v>20</v>
      </c>
      <c r="D102" s="3">
        <v>2</v>
      </c>
      <c r="E102" t="s">
        <v>25</v>
      </c>
      <c r="F102" t="s">
        <v>15</v>
      </c>
      <c r="G102">
        <v>4288</v>
      </c>
      <c r="H102" s="5" t="str">
        <f>VLOOKUP(Table1[[#This Row],[ApplicantIncome]],$U$11:$V$14,2,TRUE)</f>
        <v>B40</v>
      </c>
      <c r="I102">
        <v>3263</v>
      </c>
      <c r="J102" t="str">
        <f>VLOOKUP(Table1[[#This Row],[CoapplicantIncome]],$U$11:$V$14,2,TRUE)</f>
        <v>B40</v>
      </c>
      <c r="K102">
        <v>7551</v>
      </c>
      <c r="L102" t="str">
        <f>VLOOKUP(Table1[[#This Row],[CombinedIncome]],$U$11:$V$14,2,TRUE)</f>
        <v>M40</v>
      </c>
      <c r="M102">
        <v>133</v>
      </c>
      <c r="N102" t="str">
        <f>VLOOKUP(Table1[[#This Row],[LoanAmount(K)]],$U$18:$V$20,2,TRUE)</f>
        <v>101k-200k</v>
      </c>
      <c r="O102">
        <v>180</v>
      </c>
      <c r="P102">
        <v>1</v>
      </c>
      <c r="Q102" t="s">
        <v>17</v>
      </c>
      <c r="R102" t="s">
        <v>18</v>
      </c>
      <c r="S102" s="4" t="s">
        <v>22</v>
      </c>
    </row>
    <row r="103" spans="1:19">
      <c r="A103" t="s">
        <v>126</v>
      </c>
      <c r="B103" t="s">
        <v>14</v>
      </c>
      <c r="C103" t="s">
        <v>15</v>
      </c>
      <c r="D103" s="3">
        <v>0</v>
      </c>
      <c r="E103" t="s">
        <v>16</v>
      </c>
      <c r="F103" t="s">
        <v>15</v>
      </c>
      <c r="G103">
        <v>4843</v>
      </c>
      <c r="H103" s="5" t="str">
        <f>VLOOKUP(Table1[[#This Row],[ApplicantIncome]],$U$11:$V$14,2,TRUE)</f>
        <v>B40</v>
      </c>
      <c r="I103">
        <v>3806</v>
      </c>
      <c r="J103" t="str">
        <f>VLOOKUP(Table1[[#This Row],[CoapplicantIncome]],$U$11:$V$14,2,TRUE)</f>
        <v>B40</v>
      </c>
      <c r="K103">
        <v>8649</v>
      </c>
      <c r="L103" t="str">
        <f>VLOOKUP(Table1[[#This Row],[CombinedIncome]],$U$11:$V$14,2,TRUE)</f>
        <v>M40</v>
      </c>
      <c r="M103">
        <v>151</v>
      </c>
      <c r="N103" t="str">
        <f>VLOOKUP(Table1[[#This Row],[LoanAmount(K)]],$U$18:$V$20,2,TRUE)</f>
        <v>101k-200k</v>
      </c>
      <c r="O103">
        <v>360</v>
      </c>
      <c r="P103">
        <v>1</v>
      </c>
      <c r="Q103" t="s">
        <v>31</v>
      </c>
      <c r="R103" t="s">
        <v>18</v>
      </c>
      <c r="S103" s="4" t="s">
        <v>22</v>
      </c>
    </row>
    <row r="104" spans="1:19">
      <c r="A104" t="s">
        <v>127</v>
      </c>
      <c r="B104" t="s">
        <v>14</v>
      </c>
      <c r="C104" t="s">
        <v>20</v>
      </c>
      <c r="E104" t="s">
        <v>16</v>
      </c>
      <c r="F104" t="s">
        <v>15</v>
      </c>
      <c r="G104">
        <v>13650</v>
      </c>
      <c r="H104" s="5" t="str">
        <f>VLOOKUP(Table1[[#This Row],[ApplicantIncome]],$U$11:$V$14,2,TRUE)</f>
        <v>T20</v>
      </c>
      <c r="I104">
        <v>0</v>
      </c>
      <c r="J104" t="str">
        <f>VLOOKUP(Table1[[#This Row],[CoapplicantIncome]],$U$11:$V$14,2,TRUE)</f>
        <v>No Income</v>
      </c>
      <c r="K104">
        <v>13650</v>
      </c>
      <c r="L104" t="str">
        <f>VLOOKUP(Table1[[#This Row],[CombinedIncome]],$U$11:$V$14,2,TRUE)</f>
        <v>T20</v>
      </c>
      <c r="N104" t="str">
        <f>VLOOKUP(Table1[[#This Row],[LoanAmount(K)]],$U$18:$V$20,2,TRUE)</f>
        <v>Below 100k</v>
      </c>
      <c r="O104">
        <v>360</v>
      </c>
      <c r="P104">
        <v>1</v>
      </c>
      <c r="Q104" t="s">
        <v>17</v>
      </c>
      <c r="R104" t="s">
        <v>18</v>
      </c>
      <c r="S104" s="4" t="s">
        <v>18</v>
      </c>
    </row>
    <row r="105" spans="1:19">
      <c r="A105" t="s">
        <v>128</v>
      </c>
      <c r="B105" t="s">
        <v>14</v>
      </c>
      <c r="C105" t="s">
        <v>20</v>
      </c>
      <c r="D105" s="3">
        <v>0</v>
      </c>
      <c r="E105" t="s">
        <v>16</v>
      </c>
      <c r="F105" t="s">
        <v>15</v>
      </c>
      <c r="G105">
        <v>4652</v>
      </c>
      <c r="H105" s="5" t="str">
        <f>VLOOKUP(Table1[[#This Row],[ApplicantIncome]],$U$11:$V$14,2,TRUE)</f>
        <v>B40</v>
      </c>
      <c r="I105">
        <v>3583</v>
      </c>
      <c r="J105" t="str">
        <f>VLOOKUP(Table1[[#This Row],[CoapplicantIncome]],$U$11:$V$14,2,TRUE)</f>
        <v>B40</v>
      </c>
      <c r="K105">
        <v>8235</v>
      </c>
      <c r="L105" t="str">
        <f>VLOOKUP(Table1[[#This Row],[CombinedIncome]],$U$11:$V$14,2,TRUE)</f>
        <v>M40</v>
      </c>
      <c r="N105" t="str">
        <f>VLOOKUP(Table1[[#This Row],[LoanAmount(K)]],$U$18:$V$20,2,TRUE)</f>
        <v>Below 100k</v>
      </c>
      <c r="O105">
        <v>360</v>
      </c>
      <c r="P105">
        <v>1</v>
      </c>
      <c r="Q105" t="s">
        <v>31</v>
      </c>
      <c r="R105" t="s">
        <v>18</v>
      </c>
      <c r="S105" s="4" t="s">
        <v>22</v>
      </c>
    </row>
    <row r="106" spans="1:19">
      <c r="A106" t="s">
        <v>129</v>
      </c>
      <c r="B106" t="s">
        <v>14</v>
      </c>
      <c r="E106" t="s">
        <v>16</v>
      </c>
      <c r="F106" t="s">
        <v>15</v>
      </c>
      <c r="G106">
        <v>3816</v>
      </c>
      <c r="H106" s="5" t="str">
        <f>VLOOKUP(Table1[[#This Row],[ApplicantIncome]],$U$11:$V$14,2,TRUE)</f>
        <v>B40</v>
      </c>
      <c r="I106">
        <v>754</v>
      </c>
      <c r="J106" t="str">
        <f>VLOOKUP(Table1[[#This Row],[CoapplicantIncome]],$U$11:$V$14,2,TRUE)</f>
        <v>B40</v>
      </c>
      <c r="K106">
        <v>4570</v>
      </c>
      <c r="L106" t="str">
        <f>VLOOKUP(Table1[[#This Row],[CombinedIncome]],$U$11:$V$14,2,TRUE)</f>
        <v>B40</v>
      </c>
      <c r="M106">
        <v>160</v>
      </c>
      <c r="N106" t="str">
        <f>VLOOKUP(Table1[[#This Row],[LoanAmount(K)]],$U$18:$V$20,2,TRUE)</f>
        <v>101k-200k</v>
      </c>
      <c r="O106">
        <v>360</v>
      </c>
      <c r="P106">
        <v>1</v>
      </c>
      <c r="Q106" t="s">
        <v>17</v>
      </c>
      <c r="R106" t="s">
        <v>18</v>
      </c>
      <c r="S106" s="4" t="s">
        <v>18</v>
      </c>
    </row>
    <row r="107" spans="1:19">
      <c r="A107" t="s">
        <v>130</v>
      </c>
      <c r="B107" t="s">
        <v>14</v>
      </c>
      <c r="C107" t="s">
        <v>20</v>
      </c>
      <c r="D107" s="3">
        <v>1</v>
      </c>
      <c r="E107" t="s">
        <v>16</v>
      </c>
      <c r="F107" t="s">
        <v>15</v>
      </c>
      <c r="G107">
        <v>3052</v>
      </c>
      <c r="H107" s="5" t="str">
        <f>VLOOKUP(Table1[[#This Row],[ApplicantIncome]],$U$11:$V$14,2,TRUE)</f>
        <v>B40</v>
      </c>
      <c r="I107">
        <v>1030</v>
      </c>
      <c r="J107" t="str">
        <f>VLOOKUP(Table1[[#This Row],[CoapplicantIncome]],$U$11:$V$14,2,TRUE)</f>
        <v>B40</v>
      </c>
      <c r="K107">
        <v>4082</v>
      </c>
      <c r="L107" t="str">
        <f>VLOOKUP(Table1[[#This Row],[CombinedIncome]],$U$11:$V$14,2,TRUE)</f>
        <v>B40</v>
      </c>
      <c r="M107">
        <v>100</v>
      </c>
      <c r="N107" t="str">
        <f>VLOOKUP(Table1[[#This Row],[LoanAmount(K)]],$U$18:$V$20,2,TRUE)</f>
        <v>Below 100k</v>
      </c>
      <c r="O107">
        <v>360</v>
      </c>
      <c r="P107">
        <v>1</v>
      </c>
      <c r="Q107" t="s">
        <v>17</v>
      </c>
      <c r="R107" t="s">
        <v>18</v>
      </c>
      <c r="S107" s="4" t="s">
        <v>18</v>
      </c>
    </row>
    <row r="108" spans="1:19">
      <c r="A108" t="s">
        <v>131</v>
      </c>
      <c r="B108" t="s">
        <v>14</v>
      </c>
      <c r="C108" t="s">
        <v>20</v>
      </c>
      <c r="D108" s="3">
        <v>2</v>
      </c>
      <c r="E108" t="s">
        <v>16</v>
      </c>
      <c r="F108" t="s">
        <v>15</v>
      </c>
      <c r="G108">
        <v>11417</v>
      </c>
      <c r="H108" s="5" t="str">
        <f>VLOOKUP(Table1[[#This Row],[ApplicantIncome]],$U$11:$V$14,2,TRUE)</f>
        <v>T20</v>
      </c>
      <c r="I108">
        <v>1126</v>
      </c>
      <c r="J108" t="str">
        <f>VLOOKUP(Table1[[#This Row],[CoapplicantIncome]],$U$11:$V$14,2,TRUE)</f>
        <v>B40</v>
      </c>
      <c r="K108">
        <v>12543</v>
      </c>
      <c r="L108" t="str">
        <f>VLOOKUP(Table1[[#This Row],[CombinedIncome]],$U$11:$V$14,2,TRUE)</f>
        <v>T20</v>
      </c>
      <c r="M108">
        <v>225</v>
      </c>
      <c r="N108" t="str">
        <f>VLOOKUP(Table1[[#This Row],[LoanAmount(K)]],$U$18:$V$20,2,TRUE)</f>
        <v>201k and above</v>
      </c>
      <c r="O108">
        <v>360</v>
      </c>
      <c r="P108">
        <v>1</v>
      </c>
      <c r="Q108" t="s">
        <v>17</v>
      </c>
      <c r="R108" t="s">
        <v>18</v>
      </c>
      <c r="S108" s="4" t="s">
        <v>22</v>
      </c>
    </row>
    <row r="109" spans="1:19">
      <c r="A109" t="s">
        <v>132</v>
      </c>
      <c r="B109" t="s">
        <v>14</v>
      </c>
      <c r="C109" t="s">
        <v>15</v>
      </c>
      <c r="D109" s="3">
        <v>0</v>
      </c>
      <c r="E109" t="s">
        <v>25</v>
      </c>
      <c r="G109">
        <v>7333</v>
      </c>
      <c r="H109" s="5" t="str">
        <f>VLOOKUP(Table1[[#This Row],[ApplicantIncome]],$U$11:$V$14,2,TRUE)</f>
        <v>M40</v>
      </c>
      <c r="I109">
        <v>0</v>
      </c>
      <c r="J109" t="str">
        <f>VLOOKUP(Table1[[#This Row],[CoapplicantIncome]],$U$11:$V$14,2,TRUE)</f>
        <v>No Income</v>
      </c>
      <c r="K109">
        <v>7333</v>
      </c>
      <c r="L109" t="str">
        <f>VLOOKUP(Table1[[#This Row],[CombinedIncome]],$U$11:$V$14,2,TRUE)</f>
        <v>M40</v>
      </c>
      <c r="M109">
        <v>120</v>
      </c>
      <c r="N109" t="str">
        <f>VLOOKUP(Table1[[#This Row],[LoanAmount(K)]],$U$18:$V$20,2,TRUE)</f>
        <v>101k-200k</v>
      </c>
      <c r="O109">
        <v>360</v>
      </c>
      <c r="P109">
        <v>1</v>
      </c>
      <c r="Q109" t="s">
        <v>21</v>
      </c>
      <c r="R109" t="s">
        <v>22</v>
      </c>
      <c r="S109" s="4" t="s">
        <v>656</v>
      </c>
    </row>
    <row r="110" spans="1:19">
      <c r="A110" t="s">
        <v>133</v>
      </c>
      <c r="B110" t="s">
        <v>14</v>
      </c>
      <c r="C110" t="s">
        <v>20</v>
      </c>
      <c r="D110" s="3">
        <v>2</v>
      </c>
      <c r="E110" t="s">
        <v>16</v>
      </c>
      <c r="F110" t="s">
        <v>15</v>
      </c>
      <c r="G110">
        <v>3800</v>
      </c>
      <c r="H110" s="5" t="str">
        <f>VLOOKUP(Table1[[#This Row],[ApplicantIncome]],$U$11:$V$14,2,TRUE)</f>
        <v>B40</v>
      </c>
      <c r="I110">
        <v>3600</v>
      </c>
      <c r="J110" t="str">
        <f>VLOOKUP(Table1[[#This Row],[CoapplicantIncome]],$U$11:$V$14,2,TRUE)</f>
        <v>B40</v>
      </c>
      <c r="K110">
        <v>7400</v>
      </c>
      <c r="L110" t="str">
        <f>VLOOKUP(Table1[[#This Row],[CombinedIncome]],$U$11:$V$14,2,TRUE)</f>
        <v>M40</v>
      </c>
      <c r="M110">
        <v>216</v>
      </c>
      <c r="N110" t="str">
        <f>VLOOKUP(Table1[[#This Row],[LoanAmount(K)]],$U$18:$V$20,2,TRUE)</f>
        <v>201k and above</v>
      </c>
      <c r="O110">
        <v>360</v>
      </c>
      <c r="P110">
        <v>0</v>
      </c>
      <c r="Q110" t="s">
        <v>17</v>
      </c>
      <c r="R110" t="s">
        <v>22</v>
      </c>
      <c r="S110" s="4" t="s">
        <v>656</v>
      </c>
    </row>
    <row r="111" spans="1:19">
      <c r="A111" t="s">
        <v>134</v>
      </c>
      <c r="B111" t="s">
        <v>14</v>
      </c>
      <c r="C111" t="s">
        <v>20</v>
      </c>
      <c r="D111" t="s">
        <v>30</v>
      </c>
      <c r="E111" t="s">
        <v>25</v>
      </c>
      <c r="F111" t="s">
        <v>15</v>
      </c>
      <c r="G111">
        <v>2071</v>
      </c>
      <c r="H111" s="5" t="str">
        <f>VLOOKUP(Table1[[#This Row],[ApplicantIncome]],$U$11:$V$14,2,TRUE)</f>
        <v>B40</v>
      </c>
      <c r="I111">
        <v>754</v>
      </c>
      <c r="J111" t="str">
        <f>VLOOKUP(Table1[[#This Row],[CoapplicantIncome]],$U$11:$V$14,2,TRUE)</f>
        <v>B40</v>
      </c>
      <c r="K111">
        <v>2825</v>
      </c>
      <c r="L111" t="str">
        <f>VLOOKUP(Table1[[#This Row],[CombinedIncome]],$U$11:$V$14,2,TRUE)</f>
        <v>B40</v>
      </c>
      <c r="M111">
        <v>94</v>
      </c>
      <c r="N111" t="str">
        <f>VLOOKUP(Table1[[#This Row],[LoanAmount(K)]],$U$18:$V$20,2,TRUE)</f>
        <v>Below 100k</v>
      </c>
      <c r="O111">
        <v>480</v>
      </c>
      <c r="P111">
        <v>1</v>
      </c>
      <c r="Q111" t="s">
        <v>31</v>
      </c>
      <c r="R111" t="s">
        <v>18</v>
      </c>
      <c r="S111" s="4" t="s">
        <v>22</v>
      </c>
    </row>
    <row r="112" spans="1:19">
      <c r="A112" t="s">
        <v>135</v>
      </c>
      <c r="B112" t="s">
        <v>14</v>
      </c>
      <c r="C112" t="s">
        <v>15</v>
      </c>
      <c r="D112" s="3">
        <v>0</v>
      </c>
      <c r="E112" t="s">
        <v>16</v>
      </c>
      <c r="F112" t="s">
        <v>15</v>
      </c>
      <c r="G112">
        <v>5316</v>
      </c>
      <c r="H112" s="5" t="str">
        <f>VLOOKUP(Table1[[#This Row],[ApplicantIncome]],$U$11:$V$14,2,TRUE)</f>
        <v>M40</v>
      </c>
      <c r="I112">
        <v>0</v>
      </c>
      <c r="J112" t="str">
        <f>VLOOKUP(Table1[[#This Row],[CoapplicantIncome]],$U$11:$V$14,2,TRUE)</f>
        <v>No Income</v>
      </c>
      <c r="K112">
        <v>5316</v>
      </c>
      <c r="L112" t="str">
        <f>VLOOKUP(Table1[[#This Row],[CombinedIncome]],$U$11:$V$14,2,TRUE)</f>
        <v>M40</v>
      </c>
      <c r="M112">
        <v>136</v>
      </c>
      <c r="N112" t="str">
        <f>VLOOKUP(Table1[[#This Row],[LoanAmount(K)]],$U$18:$V$20,2,TRUE)</f>
        <v>101k-200k</v>
      </c>
      <c r="O112">
        <v>360</v>
      </c>
      <c r="P112">
        <v>1</v>
      </c>
      <c r="Q112" t="s">
        <v>17</v>
      </c>
      <c r="R112" t="s">
        <v>18</v>
      </c>
      <c r="S112" s="4" t="s">
        <v>22</v>
      </c>
    </row>
    <row r="113" spans="1:19">
      <c r="A113" t="s">
        <v>136</v>
      </c>
      <c r="B113" t="s">
        <v>42</v>
      </c>
      <c r="C113" t="s">
        <v>20</v>
      </c>
      <c r="D113" s="3">
        <v>0</v>
      </c>
      <c r="E113" t="s">
        <v>16</v>
      </c>
      <c r="G113">
        <v>2929</v>
      </c>
      <c r="H113" s="5" t="str">
        <f>VLOOKUP(Table1[[#This Row],[ApplicantIncome]],$U$11:$V$14,2,TRUE)</f>
        <v>B40</v>
      </c>
      <c r="I113">
        <v>2333</v>
      </c>
      <c r="J113" t="str">
        <f>VLOOKUP(Table1[[#This Row],[CoapplicantIncome]],$U$11:$V$14,2,TRUE)</f>
        <v>B40</v>
      </c>
      <c r="K113">
        <v>5262</v>
      </c>
      <c r="L113" t="str">
        <f>VLOOKUP(Table1[[#This Row],[CombinedIncome]],$U$11:$V$14,2,TRUE)</f>
        <v>M40</v>
      </c>
      <c r="M113">
        <v>139</v>
      </c>
      <c r="N113" t="str">
        <f>VLOOKUP(Table1[[#This Row],[LoanAmount(K)]],$U$18:$V$20,2,TRUE)</f>
        <v>101k-200k</v>
      </c>
      <c r="O113">
        <v>360</v>
      </c>
      <c r="P113">
        <v>1</v>
      </c>
      <c r="Q113" t="s">
        <v>31</v>
      </c>
      <c r="R113" t="s">
        <v>18</v>
      </c>
      <c r="S113" s="4" t="s">
        <v>22</v>
      </c>
    </row>
    <row r="114" spans="1:19">
      <c r="A114" t="s">
        <v>137</v>
      </c>
      <c r="B114" t="s">
        <v>14</v>
      </c>
      <c r="C114" t="s">
        <v>20</v>
      </c>
      <c r="D114" s="3">
        <v>0</v>
      </c>
      <c r="E114" t="s">
        <v>25</v>
      </c>
      <c r="F114" t="s">
        <v>15</v>
      </c>
      <c r="G114">
        <v>3572</v>
      </c>
      <c r="H114" s="5" t="str">
        <f>VLOOKUP(Table1[[#This Row],[ApplicantIncome]],$U$11:$V$14,2,TRUE)</f>
        <v>B40</v>
      </c>
      <c r="I114">
        <v>4114</v>
      </c>
      <c r="J114" t="str">
        <f>VLOOKUP(Table1[[#This Row],[CoapplicantIncome]],$U$11:$V$14,2,TRUE)</f>
        <v>B40</v>
      </c>
      <c r="K114">
        <v>7686</v>
      </c>
      <c r="L114" t="str">
        <f>VLOOKUP(Table1[[#This Row],[CombinedIncome]],$U$11:$V$14,2,TRUE)</f>
        <v>M40</v>
      </c>
      <c r="M114">
        <v>152</v>
      </c>
      <c r="N114" t="str">
        <f>VLOOKUP(Table1[[#This Row],[LoanAmount(K)]],$U$18:$V$20,2,TRUE)</f>
        <v>101k-200k</v>
      </c>
      <c r="P114">
        <v>0</v>
      </c>
      <c r="Q114" t="s">
        <v>21</v>
      </c>
      <c r="R114" t="s">
        <v>22</v>
      </c>
      <c r="S114" s="4" t="s">
        <v>656</v>
      </c>
    </row>
    <row r="115" spans="1:19">
      <c r="A115" t="s">
        <v>138</v>
      </c>
      <c r="B115" t="s">
        <v>42</v>
      </c>
      <c r="C115" t="s">
        <v>15</v>
      </c>
      <c r="D115" s="3">
        <v>1</v>
      </c>
      <c r="E115" t="s">
        <v>16</v>
      </c>
      <c r="F115" t="s">
        <v>20</v>
      </c>
      <c r="G115">
        <v>7451</v>
      </c>
      <c r="H115" s="5" t="str">
        <f>VLOOKUP(Table1[[#This Row],[ApplicantIncome]],$U$11:$V$14,2,TRUE)</f>
        <v>M40</v>
      </c>
      <c r="I115">
        <v>0</v>
      </c>
      <c r="J115" t="str">
        <f>VLOOKUP(Table1[[#This Row],[CoapplicantIncome]],$U$11:$V$14,2,TRUE)</f>
        <v>No Income</v>
      </c>
      <c r="K115">
        <v>7451</v>
      </c>
      <c r="L115" t="str">
        <f>VLOOKUP(Table1[[#This Row],[CombinedIncome]],$U$11:$V$14,2,TRUE)</f>
        <v>M40</v>
      </c>
      <c r="N115" t="str">
        <f>VLOOKUP(Table1[[#This Row],[LoanAmount(K)]],$U$18:$V$20,2,TRUE)</f>
        <v>Below 100k</v>
      </c>
      <c r="O115">
        <v>360</v>
      </c>
      <c r="P115">
        <v>1</v>
      </c>
      <c r="Q115" t="s">
        <v>31</v>
      </c>
      <c r="R115" t="s">
        <v>18</v>
      </c>
      <c r="S115" s="4" t="s">
        <v>18</v>
      </c>
    </row>
    <row r="116" spans="1:19">
      <c r="A116" t="s">
        <v>139</v>
      </c>
      <c r="B116" t="s">
        <v>14</v>
      </c>
      <c r="C116" t="s">
        <v>15</v>
      </c>
      <c r="D116" s="3">
        <v>0</v>
      </c>
      <c r="E116" t="s">
        <v>16</v>
      </c>
      <c r="G116">
        <v>5050</v>
      </c>
      <c r="H116" s="5" t="str">
        <f>VLOOKUP(Table1[[#This Row],[ApplicantIncome]],$U$11:$V$14,2,TRUE)</f>
        <v>M40</v>
      </c>
      <c r="I116">
        <v>0</v>
      </c>
      <c r="J116" t="str">
        <f>VLOOKUP(Table1[[#This Row],[CoapplicantIncome]],$U$11:$V$14,2,TRUE)</f>
        <v>No Income</v>
      </c>
      <c r="K116">
        <v>5050</v>
      </c>
      <c r="L116" t="str">
        <f>VLOOKUP(Table1[[#This Row],[CombinedIncome]],$U$11:$V$14,2,TRUE)</f>
        <v>M40</v>
      </c>
      <c r="M116">
        <v>118</v>
      </c>
      <c r="N116" t="str">
        <f>VLOOKUP(Table1[[#This Row],[LoanAmount(K)]],$U$18:$V$20,2,TRUE)</f>
        <v>101k-200k</v>
      </c>
      <c r="O116">
        <v>360</v>
      </c>
      <c r="P116">
        <v>1</v>
      </c>
      <c r="Q116" t="s">
        <v>31</v>
      </c>
      <c r="R116" t="s">
        <v>18</v>
      </c>
      <c r="S116" s="4" t="s">
        <v>22</v>
      </c>
    </row>
    <row r="117" spans="1:19">
      <c r="A117" t="s">
        <v>140</v>
      </c>
      <c r="B117" t="s">
        <v>14</v>
      </c>
      <c r="C117" t="s">
        <v>20</v>
      </c>
      <c r="D117" s="3">
        <v>1</v>
      </c>
      <c r="E117" t="s">
        <v>16</v>
      </c>
      <c r="F117" t="s">
        <v>15</v>
      </c>
      <c r="G117">
        <v>14583</v>
      </c>
      <c r="H117" s="5" t="str">
        <f>VLOOKUP(Table1[[#This Row],[ApplicantIncome]],$U$11:$V$14,2,TRUE)</f>
        <v>T20</v>
      </c>
      <c r="I117">
        <v>0</v>
      </c>
      <c r="J117" t="str">
        <f>VLOOKUP(Table1[[#This Row],[CoapplicantIncome]],$U$11:$V$14,2,TRUE)</f>
        <v>No Income</v>
      </c>
      <c r="K117">
        <v>14583</v>
      </c>
      <c r="L117" t="str">
        <f>VLOOKUP(Table1[[#This Row],[CombinedIncome]],$U$11:$V$14,2,TRUE)</f>
        <v>T20</v>
      </c>
      <c r="M117">
        <v>185</v>
      </c>
      <c r="N117" t="str">
        <f>VLOOKUP(Table1[[#This Row],[LoanAmount(K)]],$U$18:$V$20,2,TRUE)</f>
        <v>101k-200k</v>
      </c>
      <c r="O117">
        <v>180</v>
      </c>
      <c r="P117">
        <v>1</v>
      </c>
      <c r="Q117" t="s">
        <v>21</v>
      </c>
      <c r="R117" t="s">
        <v>18</v>
      </c>
      <c r="S117" s="4" t="s">
        <v>22</v>
      </c>
    </row>
    <row r="118" spans="1:19">
      <c r="A118" t="s">
        <v>141</v>
      </c>
      <c r="B118" t="s">
        <v>42</v>
      </c>
      <c r="C118" t="s">
        <v>20</v>
      </c>
      <c r="D118" s="3">
        <v>0</v>
      </c>
      <c r="E118" t="s">
        <v>16</v>
      </c>
      <c r="F118" t="s">
        <v>15</v>
      </c>
      <c r="G118">
        <v>3167</v>
      </c>
      <c r="H118" s="5" t="str">
        <f>VLOOKUP(Table1[[#This Row],[ApplicantIncome]],$U$11:$V$14,2,TRUE)</f>
        <v>B40</v>
      </c>
      <c r="I118">
        <v>2283</v>
      </c>
      <c r="J118" t="str">
        <f>VLOOKUP(Table1[[#This Row],[CoapplicantIncome]],$U$11:$V$14,2,TRUE)</f>
        <v>B40</v>
      </c>
      <c r="K118">
        <v>5450</v>
      </c>
      <c r="L118" t="str">
        <f>VLOOKUP(Table1[[#This Row],[CombinedIncome]],$U$11:$V$14,2,TRUE)</f>
        <v>M40</v>
      </c>
      <c r="M118">
        <v>154</v>
      </c>
      <c r="N118" t="str">
        <f>VLOOKUP(Table1[[#This Row],[LoanAmount(K)]],$U$18:$V$20,2,TRUE)</f>
        <v>101k-200k</v>
      </c>
      <c r="O118">
        <v>360</v>
      </c>
      <c r="P118">
        <v>1</v>
      </c>
      <c r="Q118" t="s">
        <v>31</v>
      </c>
      <c r="R118" t="s">
        <v>18</v>
      </c>
      <c r="S118" s="4" t="s">
        <v>22</v>
      </c>
    </row>
    <row r="119" spans="1:19">
      <c r="A119" t="s">
        <v>142</v>
      </c>
      <c r="B119" t="s">
        <v>14</v>
      </c>
      <c r="C119" t="s">
        <v>20</v>
      </c>
      <c r="D119" s="3">
        <v>1</v>
      </c>
      <c r="E119" t="s">
        <v>16</v>
      </c>
      <c r="F119" t="s">
        <v>15</v>
      </c>
      <c r="G119">
        <v>2214</v>
      </c>
      <c r="H119" s="5" t="str">
        <f>VLOOKUP(Table1[[#This Row],[ApplicantIncome]],$U$11:$V$14,2,TRUE)</f>
        <v>B40</v>
      </c>
      <c r="I119">
        <v>1398</v>
      </c>
      <c r="J119" t="str">
        <f>VLOOKUP(Table1[[#This Row],[CoapplicantIncome]],$U$11:$V$14,2,TRUE)</f>
        <v>B40</v>
      </c>
      <c r="K119">
        <v>3612</v>
      </c>
      <c r="L119" t="str">
        <f>VLOOKUP(Table1[[#This Row],[CombinedIncome]],$U$11:$V$14,2,TRUE)</f>
        <v>B40</v>
      </c>
      <c r="M119">
        <v>85</v>
      </c>
      <c r="N119" t="str">
        <f>VLOOKUP(Table1[[#This Row],[LoanAmount(K)]],$U$18:$V$20,2,TRUE)</f>
        <v>Below 100k</v>
      </c>
      <c r="O119">
        <v>360</v>
      </c>
      <c r="Q119" t="s">
        <v>17</v>
      </c>
      <c r="R119" t="s">
        <v>18</v>
      </c>
      <c r="S119" s="4" t="s">
        <v>22</v>
      </c>
    </row>
    <row r="120" spans="1:19">
      <c r="A120" t="s">
        <v>143</v>
      </c>
      <c r="B120" t="s">
        <v>14</v>
      </c>
      <c r="C120" t="s">
        <v>20</v>
      </c>
      <c r="D120" s="3">
        <v>0</v>
      </c>
      <c r="E120" t="s">
        <v>16</v>
      </c>
      <c r="F120" t="s">
        <v>15</v>
      </c>
      <c r="G120">
        <v>5568</v>
      </c>
      <c r="H120" s="5" t="str">
        <f>VLOOKUP(Table1[[#This Row],[ApplicantIncome]],$U$11:$V$14,2,TRUE)</f>
        <v>M40</v>
      </c>
      <c r="I120">
        <v>2142</v>
      </c>
      <c r="J120" t="str">
        <f>VLOOKUP(Table1[[#This Row],[CoapplicantIncome]],$U$11:$V$14,2,TRUE)</f>
        <v>B40</v>
      </c>
      <c r="K120">
        <v>7710</v>
      </c>
      <c r="L120" t="str">
        <f>VLOOKUP(Table1[[#This Row],[CombinedIncome]],$U$11:$V$14,2,TRUE)</f>
        <v>M40</v>
      </c>
      <c r="M120">
        <v>175</v>
      </c>
      <c r="N120" t="str">
        <f>VLOOKUP(Table1[[#This Row],[LoanAmount(K)]],$U$18:$V$20,2,TRUE)</f>
        <v>101k-200k</v>
      </c>
      <c r="O120">
        <v>360</v>
      </c>
      <c r="P120">
        <v>1</v>
      </c>
      <c r="Q120" t="s">
        <v>21</v>
      </c>
      <c r="R120" t="s">
        <v>22</v>
      </c>
      <c r="S120" s="4" t="s">
        <v>656</v>
      </c>
    </row>
    <row r="121" spans="1:19">
      <c r="A121" t="s">
        <v>144</v>
      </c>
      <c r="B121" t="s">
        <v>42</v>
      </c>
      <c r="C121" t="s">
        <v>15</v>
      </c>
      <c r="D121" s="3">
        <v>0</v>
      </c>
      <c r="E121" t="s">
        <v>16</v>
      </c>
      <c r="F121" t="s">
        <v>15</v>
      </c>
      <c r="G121">
        <v>10408</v>
      </c>
      <c r="H121" s="5" t="str">
        <f>VLOOKUP(Table1[[#This Row],[ApplicantIncome]],$U$11:$V$14,2,TRUE)</f>
        <v>M40</v>
      </c>
      <c r="I121">
        <v>0</v>
      </c>
      <c r="J121" t="str">
        <f>VLOOKUP(Table1[[#This Row],[CoapplicantIncome]],$U$11:$V$14,2,TRUE)</f>
        <v>No Income</v>
      </c>
      <c r="K121">
        <v>10408</v>
      </c>
      <c r="L121" t="str">
        <f>VLOOKUP(Table1[[#This Row],[CombinedIncome]],$U$11:$V$14,2,TRUE)</f>
        <v>M40</v>
      </c>
      <c r="M121">
        <v>259</v>
      </c>
      <c r="N121" t="str">
        <f>VLOOKUP(Table1[[#This Row],[LoanAmount(K)]],$U$18:$V$20,2,TRUE)</f>
        <v>201k and above</v>
      </c>
      <c r="O121">
        <v>360</v>
      </c>
      <c r="P121">
        <v>1</v>
      </c>
      <c r="Q121" t="s">
        <v>17</v>
      </c>
      <c r="R121" t="s">
        <v>18</v>
      </c>
      <c r="S121" s="4" t="s">
        <v>22</v>
      </c>
    </row>
    <row r="122" spans="1:19">
      <c r="A122" t="s">
        <v>145</v>
      </c>
      <c r="B122" t="s">
        <v>14</v>
      </c>
      <c r="C122" t="s">
        <v>20</v>
      </c>
      <c r="E122" t="s">
        <v>16</v>
      </c>
      <c r="F122" t="s">
        <v>15</v>
      </c>
      <c r="G122">
        <v>5667</v>
      </c>
      <c r="H122" s="5" t="str">
        <f>VLOOKUP(Table1[[#This Row],[ApplicantIncome]],$U$11:$V$14,2,TRUE)</f>
        <v>M40</v>
      </c>
      <c r="I122">
        <v>2667</v>
      </c>
      <c r="J122" t="str">
        <f>VLOOKUP(Table1[[#This Row],[CoapplicantIncome]],$U$11:$V$14,2,TRUE)</f>
        <v>B40</v>
      </c>
      <c r="K122">
        <v>8334</v>
      </c>
      <c r="L122" t="str">
        <f>VLOOKUP(Table1[[#This Row],[CombinedIncome]],$U$11:$V$14,2,TRUE)</f>
        <v>M40</v>
      </c>
      <c r="M122">
        <v>180</v>
      </c>
      <c r="N122" t="str">
        <f>VLOOKUP(Table1[[#This Row],[LoanAmount(K)]],$U$18:$V$20,2,TRUE)</f>
        <v>101k-200k</v>
      </c>
      <c r="O122">
        <v>360</v>
      </c>
      <c r="P122">
        <v>1</v>
      </c>
      <c r="Q122" t="s">
        <v>21</v>
      </c>
      <c r="R122" t="s">
        <v>18</v>
      </c>
      <c r="S122" s="4" t="s">
        <v>22</v>
      </c>
    </row>
    <row r="123" spans="1:19">
      <c r="A123" t="s">
        <v>146</v>
      </c>
      <c r="B123" t="s">
        <v>42</v>
      </c>
      <c r="C123" t="s">
        <v>15</v>
      </c>
      <c r="D123" s="3">
        <v>0</v>
      </c>
      <c r="E123" t="s">
        <v>16</v>
      </c>
      <c r="F123" t="s">
        <v>15</v>
      </c>
      <c r="G123">
        <v>4166</v>
      </c>
      <c r="H123" s="5" t="str">
        <f>VLOOKUP(Table1[[#This Row],[ApplicantIncome]],$U$11:$V$14,2,TRUE)</f>
        <v>B40</v>
      </c>
      <c r="I123">
        <v>0</v>
      </c>
      <c r="J123" t="str">
        <f>VLOOKUP(Table1[[#This Row],[CoapplicantIncome]],$U$11:$V$14,2,TRUE)</f>
        <v>No Income</v>
      </c>
      <c r="K123">
        <v>4166</v>
      </c>
      <c r="L123" t="str">
        <f>VLOOKUP(Table1[[#This Row],[CombinedIncome]],$U$11:$V$14,2,TRUE)</f>
        <v>B40</v>
      </c>
      <c r="M123">
        <v>44</v>
      </c>
      <c r="N123" t="str">
        <f>VLOOKUP(Table1[[#This Row],[LoanAmount(K)]],$U$18:$V$20,2,TRUE)</f>
        <v>Below 100k</v>
      </c>
      <c r="O123">
        <v>360</v>
      </c>
      <c r="P123">
        <v>1</v>
      </c>
      <c r="Q123" t="s">
        <v>31</v>
      </c>
      <c r="R123" t="s">
        <v>18</v>
      </c>
      <c r="S123" s="4" t="s">
        <v>18</v>
      </c>
    </row>
    <row r="124" spans="1:19">
      <c r="A124" t="s">
        <v>147</v>
      </c>
      <c r="B124" t="s">
        <v>42</v>
      </c>
      <c r="C124" t="s">
        <v>15</v>
      </c>
      <c r="D124" s="3">
        <v>0</v>
      </c>
      <c r="E124" t="s">
        <v>16</v>
      </c>
      <c r="F124" t="s">
        <v>15</v>
      </c>
      <c r="G124">
        <v>2137</v>
      </c>
      <c r="H124" s="5" t="str">
        <f>VLOOKUP(Table1[[#This Row],[ApplicantIncome]],$U$11:$V$14,2,TRUE)</f>
        <v>B40</v>
      </c>
      <c r="I124">
        <v>8980</v>
      </c>
      <c r="J124" t="str">
        <f>VLOOKUP(Table1[[#This Row],[CoapplicantIncome]],$U$11:$V$14,2,TRUE)</f>
        <v>M40</v>
      </c>
      <c r="K124">
        <v>11117</v>
      </c>
      <c r="L124" t="str">
        <f>VLOOKUP(Table1[[#This Row],[CombinedIncome]],$U$11:$V$14,2,TRUE)</f>
        <v>T20</v>
      </c>
      <c r="M124">
        <v>137</v>
      </c>
      <c r="N124" t="str">
        <f>VLOOKUP(Table1[[#This Row],[LoanAmount(K)]],$U$18:$V$20,2,TRUE)</f>
        <v>101k-200k</v>
      </c>
      <c r="O124">
        <v>360</v>
      </c>
      <c r="P124">
        <v>0</v>
      </c>
      <c r="Q124" t="s">
        <v>31</v>
      </c>
      <c r="R124" t="s">
        <v>18</v>
      </c>
      <c r="S124" s="4" t="s">
        <v>18</v>
      </c>
    </row>
    <row r="125" spans="1:19">
      <c r="A125" t="s">
        <v>148</v>
      </c>
      <c r="B125" t="s">
        <v>14</v>
      </c>
      <c r="C125" t="s">
        <v>20</v>
      </c>
      <c r="D125" s="3">
        <v>2</v>
      </c>
      <c r="E125" t="s">
        <v>16</v>
      </c>
      <c r="F125" t="s">
        <v>15</v>
      </c>
      <c r="G125">
        <v>2957</v>
      </c>
      <c r="H125" s="5" t="str">
        <f>VLOOKUP(Table1[[#This Row],[ApplicantIncome]],$U$11:$V$14,2,TRUE)</f>
        <v>B40</v>
      </c>
      <c r="I125">
        <v>0</v>
      </c>
      <c r="J125" t="str">
        <f>VLOOKUP(Table1[[#This Row],[CoapplicantIncome]],$U$11:$V$14,2,TRUE)</f>
        <v>No Income</v>
      </c>
      <c r="K125">
        <v>2957</v>
      </c>
      <c r="L125" t="str">
        <f>VLOOKUP(Table1[[#This Row],[CombinedIncome]],$U$11:$V$14,2,TRUE)</f>
        <v>B40</v>
      </c>
      <c r="M125">
        <v>81</v>
      </c>
      <c r="N125" t="str">
        <f>VLOOKUP(Table1[[#This Row],[LoanAmount(K)]],$U$18:$V$20,2,TRUE)</f>
        <v>Below 100k</v>
      </c>
      <c r="O125">
        <v>360</v>
      </c>
      <c r="P125">
        <v>1</v>
      </c>
      <c r="Q125" t="s">
        <v>31</v>
      </c>
      <c r="R125" t="s">
        <v>18</v>
      </c>
      <c r="S125" s="4" t="s">
        <v>22</v>
      </c>
    </row>
    <row r="126" spans="1:19">
      <c r="A126" t="s">
        <v>149</v>
      </c>
      <c r="B126" t="s">
        <v>14</v>
      </c>
      <c r="C126" t="s">
        <v>20</v>
      </c>
      <c r="D126" s="3">
        <v>0</v>
      </c>
      <c r="E126" t="s">
        <v>25</v>
      </c>
      <c r="F126" t="s">
        <v>15</v>
      </c>
      <c r="G126">
        <v>4300</v>
      </c>
      <c r="H126" s="5" t="str">
        <f>VLOOKUP(Table1[[#This Row],[ApplicantIncome]],$U$11:$V$14,2,TRUE)</f>
        <v>B40</v>
      </c>
      <c r="I126">
        <v>2014</v>
      </c>
      <c r="J126" t="str">
        <f>VLOOKUP(Table1[[#This Row],[CoapplicantIncome]],$U$11:$V$14,2,TRUE)</f>
        <v>B40</v>
      </c>
      <c r="K126">
        <v>6314</v>
      </c>
      <c r="L126" t="str">
        <f>VLOOKUP(Table1[[#This Row],[CombinedIncome]],$U$11:$V$14,2,TRUE)</f>
        <v>M40</v>
      </c>
      <c r="M126">
        <v>194</v>
      </c>
      <c r="N126" t="str">
        <f>VLOOKUP(Table1[[#This Row],[LoanAmount(K)]],$U$18:$V$20,2,TRUE)</f>
        <v>101k-200k</v>
      </c>
      <c r="O126">
        <v>360</v>
      </c>
      <c r="P126">
        <v>1</v>
      </c>
      <c r="Q126" t="s">
        <v>21</v>
      </c>
      <c r="R126" t="s">
        <v>18</v>
      </c>
      <c r="S126" s="4" t="s">
        <v>22</v>
      </c>
    </row>
    <row r="127" spans="1:19">
      <c r="A127" t="s">
        <v>150</v>
      </c>
      <c r="B127" t="s">
        <v>42</v>
      </c>
      <c r="C127" t="s">
        <v>15</v>
      </c>
      <c r="D127" s="3">
        <v>0</v>
      </c>
      <c r="E127" t="s">
        <v>16</v>
      </c>
      <c r="F127" t="s">
        <v>15</v>
      </c>
      <c r="G127">
        <v>3692</v>
      </c>
      <c r="H127" s="5" t="str">
        <f>VLOOKUP(Table1[[#This Row],[ApplicantIncome]],$U$11:$V$14,2,TRUE)</f>
        <v>B40</v>
      </c>
      <c r="I127">
        <v>0</v>
      </c>
      <c r="J127" t="str">
        <f>VLOOKUP(Table1[[#This Row],[CoapplicantIncome]],$U$11:$V$14,2,TRUE)</f>
        <v>No Income</v>
      </c>
      <c r="K127">
        <v>3692</v>
      </c>
      <c r="L127" t="str">
        <f>VLOOKUP(Table1[[#This Row],[CombinedIncome]],$U$11:$V$14,2,TRUE)</f>
        <v>B40</v>
      </c>
      <c r="M127">
        <v>93</v>
      </c>
      <c r="N127" t="str">
        <f>VLOOKUP(Table1[[#This Row],[LoanAmount(K)]],$U$18:$V$20,2,TRUE)</f>
        <v>Below 100k</v>
      </c>
      <c r="O127">
        <v>360</v>
      </c>
      <c r="Q127" t="s">
        <v>21</v>
      </c>
      <c r="R127" t="s">
        <v>18</v>
      </c>
      <c r="S127" s="4" t="s">
        <v>22</v>
      </c>
    </row>
    <row r="128" spans="1:19">
      <c r="A128" t="s">
        <v>151</v>
      </c>
      <c r="C128" t="s">
        <v>20</v>
      </c>
      <c r="D128" t="s">
        <v>30</v>
      </c>
      <c r="E128" t="s">
        <v>16</v>
      </c>
      <c r="F128" t="s">
        <v>15</v>
      </c>
      <c r="G128">
        <v>23803</v>
      </c>
      <c r="H128" s="5" t="str">
        <f>VLOOKUP(Table1[[#This Row],[ApplicantIncome]],$U$11:$V$14,2,TRUE)</f>
        <v>T20</v>
      </c>
      <c r="I128">
        <v>0</v>
      </c>
      <c r="J128" t="str">
        <f>VLOOKUP(Table1[[#This Row],[CoapplicantIncome]],$U$11:$V$14,2,TRUE)</f>
        <v>No Income</v>
      </c>
      <c r="K128">
        <v>23803</v>
      </c>
      <c r="L128" t="str">
        <f>VLOOKUP(Table1[[#This Row],[CombinedIncome]],$U$11:$V$14,2,TRUE)</f>
        <v>T20</v>
      </c>
      <c r="M128">
        <v>370</v>
      </c>
      <c r="N128" t="str">
        <f>VLOOKUP(Table1[[#This Row],[LoanAmount(K)]],$U$18:$V$20,2,TRUE)</f>
        <v>201k and above</v>
      </c>
      <c r="O128">
        <v>360</v>
      </c>
      <c r="P128">
        <v>1</v>
      </c>
      <c r="Q128" t="s">
        <v>21</v>
      </c>
      <c r="R128" t="s">
        <v>18</v>
      </c>
      <c r="S128" s="4" t="s">
        <v>22</v>
      </c>
    </row>
    <row r="129" spans="1:19">
      <c r="A129" t="s">
        <v>152</v>
      </c>
      <c r="B129" t="s">
        <v>14</v>
      </c>
      <c r="C129" t="s">
        <v>15</v>
      </c>
      <c r="D129" s="3">
        <v>0</v>
      </c>
      <c r="E129" t="s">
        <v>16</v>
      </c>
      <c r="F129" t="s">
        <v>15</v>
      </c>
      <c r="G129">
        <v>3865</v>
      </c>
      <c r="H129" s="5" t="str">
        <f>VLOOKUP(Table1[[#This Row],[ApplicantIncome]],$U$11:$V$14,2,TRUE)</f>
        <v>B40</v>
      </c>
      <c r="I129">
        <v>1640</v>
      </c>
      <c r="J129" t="str">
        <f>VLOOKUP(Table1[[#This Row],[CoapplicantIncome]],$U$11:$V$14,2,TRUE)</f>
        <v>B40</v>
      </c>
      <c r="K129">
        <v>5505</v>
      </c>
      <c r="L129" t="str">
        <f>VLOOKUP(Table1[[#This Row],[CombinedIncome]],$U$11:$V$14,2,TRUE)</f>
        <v>M40</v>
      </c>
      <c r="N129" t="str">
        <f>VLOOKUP(Table1[[#This Row],[LoanAmount(K)]],$U$18:$V$20,2,TRUE)</f>
        <v>Below 100k</v>
      </c>
      <c r="O129">
        <v>360</v>
      </c>
      <c r="P129">
        <v>1</v>
      </c>
      <c r="Q129" t="s">
        <v>21</v>
      </c>
      <c r="R129" t="s">
        <v>18</v>
      </c>
      <c r="S129" s="4" t="s">
        <v>22</v>
      </c>
    </row>
    <row r="130" spans="1:19">
      <c r="A130" t="s">
        <v>153</v>
      </c>
      <c r="B130" t="s">
        <v>14</v>
      </c>
      <c r="C130" t="s">
        <v>20</v>
      </c>
      <c r="D130" s="3">
        <v>1</v>
      </c>
      <c r="E130" t="s">
        <v>16</v>
      </c>
      <c r="F130" t="s">
        <v>20</v>
      </c>
      <c r="G130">
        <v>10513</v>
      </c>
      <c r="H130" s="5" t="str">
        <f>VLOOKUP(Table1[[#This Row],[ApplicantIncome]],$U$11:$V$14,2,TRUE)</f>
        <v>M40</v>
      </c>
      <c r="I130">
        <v>3850</v>
      </c>
      <c r="J130" t="str">
        <f>VLOOKUP(Table1[[#This Row],[CoapplicantIncome]],$U$11:$V$14,2,TRUE)</f>
        <v>B40</v>
      </c>
      <c r="K130">
        <v>14363</v>
      </c>
      <c r="L130" t="str">
        <f>VLOOKUP(Table1[[#This Row],[CombinedIncome]],$U$11:$V$14,2,TRUE)</f>
        <v>T20</v>
      </c>
      <c r="M130">
        <v>160</v>
      </c>
      <c r="N130" t="str">
        <f>VLOOKUP(Table1[[#This Row],[LoanAmount(K)]],$U$18:$V$20,2,TRUE)</f>
        <v>101k-200k</v>
      </c>
      <c r="O130">
        <v>180</v>
      </c>
      <c r="P130">
        <v>0</v>
      </c>
      <c r="Q130" t="s">
        <v>17</v>
      </c>
      <c r="R130" t="s">
        <v>22</v>
      </c>
      <c r="S130" s="4" t="s">
        <v>656</v>
      </c>
    </row>
    <row r="131" spans="1:19">
      <c r="A131" t="s">
        <v>154</v>
      </c>
      <c r="B131" t="s">
        <v>14</v>
      </c>
      <c r="C131" t="s">
        <v>20</v>
      </c>
      <c r="D131" s="3">
        <v>0</v>
      </c>
      <c r="E131" t="s">
        <v>16</v>
      </c>
      <c r="F131" t="s">
        <v>15</v>
      </c>
      <c r="G131">
        <v>6080</v>
      </c>
      <c r="H131" s="5" t="str">
        <f>VLOOKUP(Table1[[#This Row],[ApplicantIncome]],$U$11:$V$14,2,TRUE)</f>
        <v>M40</v>
      </c>
      <c r="I131">
        <v>2569</v>
      </c>
      <c r="J131" t="str">
        <f>VLOOKUP(Table1[[#This Row],[CoapplicantIncome]],$U$11:$V$14,2,TRUE)</f>
        <v>B40</v>
      </c>
      <c r="K131">
        <v>8649</v>
      </c>
      <c r="L131" t="str">
        <f>VLOOKUP(Table1[[#This Row],[CombinedIncome]],$U$11:$V$14,2,TRUE)</f>
        <v>M40</v>
      </c>
      <c r="M131">
        <v>182</v>
      </c>
      <c r="N131" t="str">
        <f>VLOOKUP(Table1[[#This Row],[LoanAmount(K)]],$U$18:$V$20,2,TRUE)</f>
        <v>101k-200k</v>
      </c>
      <c r="O131">
        <v>360</v>
      </c>
      <c r="Q131" t="s">
        <v>21</v>
      </c>
      <c r="R131" t="s">
        <v>22</v>
      </c>
      <c r="S131" s="4" t="s">
        <v>656</v>
      </c>
    </row>
    <row r="132" spans="1:19">
      <c r="A132" t="s">
        <v>155</v>
      </c>
      <c r="B132" t="s">
        <v>14</v>
      </c>
      <c r="C132" t="s">
        <v>15</v>
      </c>
      <c r="D132" s="3">
        <v>0</v>
      </c>
      <c r="E132" t="s">
        <v>16</v>
      </c>
      <c r="F132" t="s">
        <v>20</v>
      </c>
      <c r="G132">
        <v>20166</v>
      </c>
      <c r="H132" s="5" t="str">
        <f>VLOOKUP(Table1[[#This Row],[ApplicantIncome]],$U$11:$V$14,2,TRUE)</f>
        <v>T20</v>
      </c>
      <c r="I132">
        <v>0</v>
      </c>
      <c r="J132" t="str">
        <f>VLOOKUP(Table1[[#This Row],[CoapplicantIncome]],$U$11:$V$14,2,TRUE)</f>
        <v>No Income</v>
      </c>
      <c r="K132">
        <v>20166</v>
      </c>
      <c r="L132" t="str">
        <f>VLOOKUP(Table1[[#This Row],[CombinedIncome]],$U$11:$V$14,2,TRUE)</f>
        <v>T20</v>
      </c>
      <c r="M132">
        <v>650</v>
      </c>
      <c r="N132" t="str">
        <f>VLOOKUP(Table1[[#This Row],[LoanAmount(K)]],$U$18:$V$20,2,TRUE)</f>
        <v>201k and above</v>
      </c>
      <c r="O132">
        <v>480</v>
      </c>
      <c r="Q132" t="s">
        <v>17</v>
      </c>
      <c r="R132" t="s">
        <v>18</v>
      </c>
      <c r="S132" s="4" t="s">
        <v>18</v>
      </c>
    </row>
    <row r="133" spans="1:19">
      <c r="A133" t="s">
        <v>156</v>
      </c>
      <c r="B133" t="s">
        <v>14</v>
      </c>
      <c r="C133" t="s">
        <v>15</v>
      </c>
      <c r="D133" s="3">
        <v>0</v>
      </c>
      <c r="E133" t="s">
        <v>16</v>
      </c>
      <c r="F133" t="s">
        <v>15</v>
      </c>
      <c r="G133">
        <v>2014</v>
      </c>
      <c r="H133" s="5" t="str">
        <f>VLOOKUP(Table1[[#This Row],[ApplicantIncome]],$U$11:$V$14,2,TRUE)</f>
        <v>B40</v>
      </c>
      <c r="I133">
        <v>1929</v>
      </c>
      <c r="J133" t="str">
        <f>VLOOKUP(Table1[[#This Row],[CoapplicantIncome]],$U$11:$V$14,2,TRUE)</f>
        <v>B40</v>
      </c>
      <c r="K133">
        <v>3943</v>
      </c>
      <c r="L133" t="str">
        <f>VLOOKUP(Table1[[#This Row],[CombinedIncome]],$U$11:$V$14,2,TRUE)</f>
        <v>B40</v>
      </c>
      <c r="M133">
        <v>74</v>
      </c>
      <c r="N133" t="str">
        <f>VLOOKUP(Table1[[#This Row],[LoanAmount(K)]],$U$18:$V$20,2,TRUE)</f>
        <v>Below 100k</v>
      </c>
      <c r="O133">
        <v>360</v>
      </c>
      <c r="P133">
        <v>1</v>
      </c>
      <c r="Q133" t="s">
        <v>17</v>
      </c>
      <c r="R133" t="s">
        <v>18</v>
      </c>
      <c r="S133" s="4" t="s">
        <v>22</v>
      </c>
    </row>
    <row r="134" spans="1:19">
      <c r="A134" t="s">
        <v>157</v>
      </c>
      <c r="B134" t="s">
        <v>14</v>
      </c>
      <c r="C134" t="s">
        <v>15</v>
      </c>
      <c r="D134" s="3">
        <v>0</v>
      </c>
      <c r="E134" t="s">
        <v>16</v>
      </c>
      <c r="F134" t="s">
        <v>15</v>
      </c>
      <c r="G134">
        <v>2718</v>
      </c>
      <c r="H134" s="5" t="str">
        <f>VLOOKUP(Table1[[#This Row],[ApplicantIncome]],$U$11:$V$14,2,TRUE)</f>
        <v>B40</v>
      </c>
      <c r="I134">
        <v>0</v>
      </c>
      <c r="J134" t="str">
        <f>VLOOKUP(Table1[[#This Row],[CoapplicantIncome]],$U$11:$V$14,2,TRUE)</f>
        <v>No Income</v>
      </c>
      <c r="K134">
        <v>2718</v>
      </c>
      <c r="L134" t="str">
        <f>VLOOKUP(Table1[[#This Row],[CombinedIncome]],$U$11:$V$14,2,TRUE)</f>
        <v>B40</v>
      </c>
      <c r="M134">
        <v>70</v>
      </c>
      <c r="N134" t="str">
        <f>VLOOKUP(Table1[[#This Row],[LoanAmount(K)]],$U$18:$V$20,2,TRUE)</f>
        <v>Below 100k</v>
      </c>
      <c r="O134">
        <v>360</v>
      </c>
      <c r="P134">
        <v>1</v>
      </c>
      <c r="Q134" t="s">
        <v>31</v>
      </c>
      <c r="R134" t="s">
        <v>18</v>
      </c>
      <c r="S134" s="4" t="s">
        <v>22</v>
      </c>
    </row>
    <row r="135" spans="1:19">
      <c r="A135" t="s">
        <v>158</v>
      </c>
      <c r="B135" t="s">
        <v>14</v>
      </c>
      <c r="C135" t="s">
        <v>20</v>
      </c>
      <c r="D135" s="3">
        <v>0</v>
      </c>
      <c r="E135" t="s">
        <v>16</v>
      </c>
      <c r="F135" t="s">
        <v>20</v>
      </c>
      <c r="G135">
        <v>3459</v>
      </c>
      <c r="H135" s="5" t="str">
        <f>VLOOKUP(Table1[[#This Row],[ApplicantIncome]],$U$11:$V$14,2,TRUE)</f>
        <v>B40</v>
      </c>
      <c r="I135">
        <v>0</v>
      </c>
      <c r="J135" t="str">
        <f>VLOOKUP(Table1[[#This Row],[CoapplicantIncome]],$U$11:$V$14,2,TRUE)</f>
        <v>No Income</v>
      </c>
      <c r="K135">
        <v>3459</v>
      </c>
      <c r="L135" t="str">
        <f>VLOOKUP(Table1[[#This Row],[CombinedIncome]],$U$11:$V$14,2,TRUE)</f>
        <v>B40</v>
      </c>
      <c r="M135">
        <v>25</v>
      </c>
      <c r="N135" t="str">
        <f>VLOOKUP(Table1[[#This Row],[LoanAmount(K)]],$U$18:$V$20,2,TRUE)</f>
        <v>Below 100k</v>
      </c>
      <c r="O135">
        <v>120</v>
      </c>
      <c r="P135">
        <v>1</v>
      </c>
      <c r="Q135" t="s">
        <v>31</v>
      </c>
      <c r="R135" t="s">
        <v>18</v>
      </c>
      <c r="S135" s="4" t="s">
        <v>22</v>
      </c>
    </row>
    <row r="136" spans="1:19">
      <c r="A136" t="s">
        <v>159</v>
      </c>
      <c r="B136" t="s">
        <v>14</v>
      </c>
      <c r="C136" t="s">
        <v>15</v>
      </c>
      <c r="D136" s="3">
        <v>0</v>
      </c>
      <c r="E136" t="s">
        <v>16</v>
      </c>
      <c r="F136" t="s">
        <v>15</v>
      </c>
      <c r="G136">
        <v>4895</v>
      </c>
      <c r="H136" s="5" t="str">
        <f>VLOOKUP(Table1[[#This Row],[ApplicantIncome]],$U$11:$V$14,2,TRUE)</f>
        <v>M40</v>
      </c>
      <c r="I136">
        <v>0</v>
      </c>
      <c r="J136" t="str">
        <f>VLOOKUP(Table1[[#This Row],[CoapplicantIncome]],$U$11:$V$14,2,TRUE)</f>
        <v>No Income</v>
      </c>
      <c r="K136">
        <v>4895</v>
      </c>
      <c r="L136" t="str">
        <f>VLOOKUP(Table1[[#This Row],[CombinedIncome]],$U$11:$V$14,2,TRUE)</f>
        <v>M40</v>
      </c>
      <c r="M136">
        <v>102</v>
      </c>
      <c r="N136" t="str">
        <f>VLOOKUP(Table1[[#This Row],[LoanAmount(K)]],$U$18:$V$20,2,TRUE)</f>
        <v>101k-200k</v>
      </c>
      <c r="O136">
        <v>360</v>
      </c>
      <c r="P136">
        <v>1</v>
      </c>
      <c r="Q136" t="s">
        <v>31</v>
      </c>
      <c r="R136" t="s">
        <v>18</v>
      </c>
      <c r="S136" s="4" t="s">
        <v>22</v>
      </c>
    </row>
    <row r="137" spans="1:19">
      <c r="A137" t="s">
        <v>160</v>
      </c>
      <c r="B137" t="s">
        <v>14</v>
      </c>
      <c r="C137" t="s">
        <v>20</v>
      </c>
      <c r="D137" t="s">
        <v>30</v>
      </c>
      <c r="E137" t="s">
        <v>16</v>
      </c>
      <c r="F137" t="s">
        <v>15</v>
      </c>
      <c r="G137">
        <v>4000</v>
      </c>
      <c r="H137" s="5" t="str">
        <f>VLOOKUP(Table1[[#This Row],[ApplicantIncome]],$U$11:$V$14,2,TRUE)</f>
        <v>B40</v>
      </c>
      <c r="I137">
        <v>7750</v>
      </c>
      <c r="J137" t="str">
        <f>VLOOKUP(Table1[[#This Row],[CoapplicantIncome]],$U$11:$V$14,2,TRUE)</f>
        <v>M40</v>
      </c>
      <c r="K137">
        <v>11750</v>
      </c>
      <c r="L137" t="str">
        <f>VLOOKUP(Table1[[#This Row],[CombinedIncome]],$U$11:$V$14,2,TRUE)</f>
        <v>T20</v>
      </c>
      <c r="M137">
        <v>290</v>
      </c>
      <c r="N137" t="str">
        <f>VLOOKUP(Table1[[#This Row],[LoanAmount(K)]],$U$18:$V$20,2,TRUE)</f>
        <v>201k and above</v>
      </c>
      <c r="O137">
        <v>360</v>
      </c>
      <c r="P137">
        <v>1</v>
      </c>
      <c r="Q137" t="s">
        <v>31</v>
      </c>
      <c r="R137" t="s">
        <v>22</v>
      </c>
      <c r="S137" s="4" t="s">
        <v>656</v>
      </c>
    </row>
    <row r="138" spans="1:19">
      <c r="A138" t="s">
        <v>161</v>
      </c>
      <c r="B138" t="s">
        <v>42</v>
      </c>
      <c r="C138" t="s">
        <v>20</v>
      </c>
      <c r="D138" s="3">
        <v>0</v>
      </c>
      <c r="E138" t="s">
        <v>16</v>
      </c>
      <c r="F138" t="s">
        <v>15</v>
      </c>
      <c r="G138">
        <v>4583</v>
      </c>
      <c r="H138" s="5" t="str">
        <f>VLOOKUP(Table1[[#This Row],[ApplicantIncome]],$U$11:$V$14,2,TRUE)</f>
        <v>B40</v>
      </c>
      <c r="I138">
        <v>0</v>
      </c>
      <c r="J138" t="str">
        <f>VLOOKUP(Table1[[#This Row],[CoapplicantIncome]],$U$11:$V$14,2,TRUE)</f>
        <v>No Income</v>
      </c>
      <c r="K138">
        <v>4583</v>
      </c>
      <c r="L138" t="str">
        <f>VLOOKUP(Table1[[#This Row],[CombinedIncome]],$U$11:$V$14,2,TRUE)</f>
        <v>B40</v>
      </c>
      <c r="M138">
        <v>84</v>
      </c>
      <c r="N138" t="str">
        <f>VLOOKUP(Table1[[#This Row],[LoanAmount(K)]],$U$18:$V$20,2,TRUE)</f>
        <v>Below 100k</v>
      </c>
      <c r="O138">
        <v>360</v>
      </c>
      <c r="P138">
        <v>1</v>
      </c>
      <c r="Q138" t="s">
        <v>21</v>
      </c>
      <c r="R138" t="s">
        <v>22</v>
      </c>
      <c r="S138" s="4" t="s">
        <v>656</v>
      </c>
    </row>
    <row r="139" spans="1:19">
      <c r="A139" t="s">
        <v>162</v>
      </c>
      <c r="B139" t="s">
        <v>14</v>
      </c>
      <c r="C139" t="s">
        <v>20</v>
      </c>
      <c r="D139" s="3">
        <v>2</v>
      </c>
      <c r="E139" t="s">
        <v>16</v>
      </c>
      <c r="F139" t="s">
        <v>20</v>
      </c>
      <c r="G139">
        <v>3316</v>
      </c>
      <c r="H139" s="5" t="str">
        <f>VLOOKUP(Table1[[#This Row],[ApplicantIncome]],$U$11:$V$14,2,TRUE)</f>
        <v>B40</v>
      </c>
      <c r="I139">
        <v>3500</v>
      </c>
      <c r="J139" t="str">
        <f>VLOOKUP(Table1[[#This Row],[CoapplicantIncome]],$U$11:$V$14,2,TRUE)</f>
        <v>B40</v>
      </c>
      <c r="K139">
        <v>6816</v>
      </c>
      <c r="L139" t="str">
        <f>VLOOKUP(Table1[[#This Row],[CombinedIncome]],$U$11:$V$14,2,TRUE)</f>
        <v>M40</v>
      </c>
      <c r="M139">
        <v>88</v>
      </c>
      <c r="N139" t="str">
        <f>VLOOKUP(Table1[[#This Row],[LoanAmount(K)]],$U$18:$V$20,2,TRUE)</f>
        <v>Below 100k</v>
      </c>
      <c r="O139">
        <v>360</v>
      </c>
      <c r="P139">
        <v>1</v>
      </c>
      <c r="Q139" t="s">
        <v>17</v>
      </c>
      <c r="R139" t="s">
        <v>18</v>
      </c>
      <c r="S139" s="4" t="s">
        <v>18</v>
      </c>
    </row>
    <row r="140" spans="1:19">
      <c r="A140" t="s">
        <v>163</v>
      </c>
      <c r="B140" t="s">
        <v>14</v>
      </c>
      <c r="C140" t="s">
        <v>15</v>
      </c>
      <c r="D140" s="3">
        <v>0</v>
      </c>
      <c r="E140" t="s">
        <v>16</v>
      </c>
      <c r="F140" t="s">
        <v>15</v>
      </c>
      <c r="G140">
        <v>14999</v>
      </c>
      <c r="H140" s="5" t="str">
        <f>VLOOKUP(Table1[[#This Row],[ApplicantIncome]],$U$11:$V$14,2,TRUE)</f>
        <v>T20</v>
      </c>
      <c r="I140">
        <v>0</v>
      </c>
      <c r="J140" t="str">
        <f>VLOOKUP(Table1[[#This Row],[CoapplicantIncome]],$U$11:$V$14,2,TRUE)</f>
        <v>No Income</v>
      </c>
      <c r="K140">
        <v>14999</v>
      </c>
      <c r="L140" t="str">
        <f>VLOOKUP(Table1[[#This Row],[CombinedIncome]],$U$11:$V$14,2,TRUE)</f>
        <v>T20</v>
      </c>
      <c r="M140">
        <v>242</v>
      </c>
      <c r="N140" t="str">
        <f>VLOOKUP(Table1[[#This Row],[LoanAmount(K)]],$U$18:$V$20,2,TRUE)</f>
        <v>201k and above</v>
      </c>
      <c r="O140">
        <v>360</v>
      </c>
      <c r="P140">
        <v>0</v>
      </c>
      <c r="Q140" t="s">
        <v>31</v>
      </c>
      <c r="R140" t="s">
        <v>22</v>
      </c>
      <c r="S140" s="4" t="s">
        <v>656</v>
      </c>
    </row>
    <row r="141" spans="1:19">
      <c r="A141" t="s">
        <v>164</v>
      </c>
      <c r="B141" t="s">
        <v>14</v>
      </c>
      <c r="C141" t="s">
        <v>20</v>
      </c>
      <c r="D141" s="3">
        <v>2</v>
      </c>
      <c r="E141" t="s">
        <v>25</v>
      </c>
      <c r="F141" t="s">
        <v>15</v>
      </c>
      <c r="G141">
        <v>4200</v>
      </c>
      <c r="H141" s="5" t="str">
        <f>VLOOKUP(Table1[[#This Row],[ApplicantIncome]],$U$11:$V$14,2,TRUE)</f>
        <v>B40</v>
      </c>
      <c r="I141">
        <v>1430</v>
      </c>
      <c r="J141" t="str">
        <f>VLOOKUP(Table1[[#This Row],[CoapplicantIncome]],$U$11:$V$14,2,TRUE)</f>
        <v>B40</v>
      </c>
      <c r="K141">
        <v>5630</v>
      </c>
      <c r="L141" t="str">
        <f>VLOOKUP(Table1[[#This Row],[CombinedIncome]],$U$11:$V$14,2,TRUE)</f>
        <v>M40</v>
      </c>
      <c r="M141">
        <v>129</v>
      </c>
      <c r="N141" t="str">
        <f>VLOOKUP(Table1[[#This Row],[LoanAmount(K)]],$U$18:$V$20,2,TRUE)</f>
        <v>101k-200k</v>
      </c>
      <c r="O141">
        <v>360</v>
      </c>
      <c r="P141">
        <v>1</v>
      </c>
      <c r="Q141" t="s">
        <v>21</v>
      </c>
      <c r="R141" t="s">
        <v>22</v>
      </c>
      <c r="S141" s="4" t="s">
        <v>656</v>
      </c>
    </row>
    <row r="142" spans="1:19">
      <c r="A142" t="s">
        <v>165</v>
      </c>
      <c r="B142" t="s">
        <v>14</v>
      </c>
      <c r="C142" t="s">
        <v>20</v>
      </c>
      <c r="D142" s="3">
        <v>2</v>
      </c>
      <c r="E142" t="s">
        <v>16</v>
      </c>
      <c r="F142" t="s">
        <v>15</v>
      </c>
      <c r="G142">
        <v>5042</v>
      </c>
      <c r="H142" s="5" t="str">
        <f>VLOOKUP(Table1[[#This Row],[ApplicantIncome]],$U$11:$V$14,2,TRUE)</f>
        <v>M40</v>
      </c>
      <c r="I142">
        <v>2083</v>
      </c>
      <c r="J142" t="str">
        <f>VLOOKUP(Table1[[#This Row],[CoapplicantIncome]],$U$11:$V$14,2,TRUE)</f>
        <v>B40</v>
      </c>
      <c r="K142">
        <v>7125</v>
      </c>
      <c r="L142" t="str">
        <f>VLOOKUP(Table1[[#This Row],[CombinedIncome]],$U$11:$V$14,2,TRUE)</f>
        <v>M40</v>
      </c>
      <c r="M142">
        <v>185</v>
      </c>
      <c r="N142" t="str">
        <f>VLOOKUP(Table1[[#This Row],[LoanAmount(K)]],$U$18:$V$20,2,TRUE)</f>
        <v>101k-200k</v>
      </c>
      <c r="O142">
        <v>360</v>
      </c>
      <c r="P142">
        <v>1</v>
      </c>
      <c r="Q142" t="s">
        <v>21</v>
      </c>
      <c r="R142" t="s">
        <v>22</v>
      </c>
      <c r="S142" s="4" t="s">
        <v>656</v>
      </c>
    </row>
    <row r="143" spans="1:19">
      <c r="A143" t="s">
        <v>166</v>
      </c>
      <c r="B143" t="s">
        <v>14</v>
      </c>
      <c r="C143" t="s">
        <v>15</v>
      </c>
      <c r="D143" s="3">
        <v>0</v>
      </c>
      <c r="E143" t="s">
        <v>16</v>
      </c>
      <c r="F143" t="s">
        <v>15</v>
      </c>
      <c r="G143">
        <v>5417</v>
      </c>
      <c r="H143" s="5" t="str">
        <f>VLOOKUP(Table1[[#This Row],[ApplicantIncome]],$U$11:$V$14,2,TRUE)</f>
        <v>M40</v>
      </c>
      <c r="I143">
        <v>0</v>
      </c>
      <c r="J143" t="str">
        <f>VLOOKUP(Table1[[#This Row],[CoapplicantIncome]],$U$11:$V$14,2,TRUE)</f>
        <v>No Income</v>
      </c>
      <c r="K143">
        <v>5417</v>
      </c>
      <c r="L143" t="str">
        <f>VLOOKUP(Table1[[#This Row],[CombinedIncome]],$U$11:$V$14,2,TRUE)</f>
        <v>M40</v>
      </c>
      <c r="M143">
        <v>168</v>
      </c>
      <c r="N143" t="str">
        <f>VLOOKUP(Table1[[#This Row],[LoanAmount(K)]],$U$18:$V$20,2,TRUE)</f>
        <v>101k-200k</v>
      </c>
      <c r="O143">
        <v>360</v>
      </c>
      <c r="P143">
        <v>1</v>
      </c>
      <c r="Q143" t="s">
        <v>17</v>
      </c>
      <c r="R143" t="s">
        <v>18</v>
      </c>
      <c r="S143" s="4" t="s">
        <v>22</v>
      </c>
    </row>
    <row r="144" spans="1:19">
      <c r="A144" t="s">
        <v>167</v>
      </c>
      <c r="B144" t="s">
        <v>14</v>
      </c>
      <c r="C144" t="s">
        <v>15</v>
      </c>
      <c r="D144" s="3">
        <v>0</v>
      </c>
      <c r="E144" t="s">
        <v>16</v>
      </c>
      <c r="F144" t="s">
        <v>20</v>
      </c>
      <c r="G144">
        <v>6950</v>
      </c>
      <c r="H144" s="5" t="str">
        <f>VLOOKUP(Table1[[#This Row],[ApplicantIncome]],$U$11:$V$14,2,TRUE)</f>
        <v>M40</v>
      </c>
      <c r="I144">
        <v>0</v>
      </c>
      <c r="J144" t="str">
        <f>VLOOKUP(Table1[[#This Row],[CoapplicantIncome]],$U$11:$V$14,2,TRUE)</f>
        <v>No Income</v>
      </c>
      <c r="K144">
        <v>6950</v>
      </c>
      <c r="L144" t="str">
        <f>VLOOKUP(Table1[[#This Row],[CombinedIncome]],$U$11:$V$14,2,TRUE)</f>
        <v>M40</v>
      </c>
      <c r="M144">
        <v>175</v>
      </c>
      <c r="N144" t="str">
        <f>VLOOKUP(Table1[[#This Row],[LoanAmount(K)]],$U$18:$V$20,2,TRUE)</f>
        <v>101k-200k</v>
      </c>
      <c r="O144">
        <v>180</v>
      </c>
      <c r="P144">
        <v>1</v>
      </c>
      <c r="Q144" t="s">
        <v>31</v>
      </c>
      <c r="R144" t="s">
        <v>18</v>
      </c>
      <c r="S144" s="4" t="s">
        <v>22</v>
      </c>
    </row>
    <row r="145" spans="1:19">
      <c r="A145" t="s">
        <v>168</v>
      </c>
      <c r="B145" t="s">
        <v>14</v>
      </c>
      <c r="C145" t="s">
        <v>20</v>
      </c>
      <c r="D145" s="3">
        <v>0</v>
      </c>
      <c r="E145" t="s">
        <v>16</v>
      </c>
      <c r="F145" t="s">
        <v>15</v>
      </c>
      <c r="G145">
        <v>2698</v>
      </c>
      <c r="H145" s="5" t="str">
        <f>VLOOKUP(Table1[[#This Row],[ApplicantIncome]],$U$11:$V$14,2,TRUE)</f>
        <v>B40</v>
      </c>
      <c r="I145">
        <v>2034</v>
      </c>
      <c r="J145" t="str">
        <f>VLOOKUP(Table1[[#This Row],[CoapplicantIncome]],$U$11:$V$14,2,TRUE)</f>
        <v>B40</v>
      </c>
      <c r="K145">
        <v>4732</v>
      </c>
      <c r="L145" t="str">
        <f>VLOOKUP(Table1[[#This Row],[CombinedIncome]],$U$11:$V$14,2,TRUE)</f>
        <v>B40</v>
      </c>
      <c r="M145">
        <v>122</v>
      </c>
      <c r="N145" t="str">
        <f>VLOOKUP(Table1[[#This Row],[LoanAmount(K)]],$U$18:$V$20,2,TRUE)</f>
        <v>101k-200k</v>
      </c>
      <c r="O145">
        <v>360</v>
      </c>
      <c r="P145">
        <v>1</v>
      </c>
      <c r="Q145" t="s">
        <v>31</v>
      </c>
      <c r="R145" t="s">
        <v>18</v>
      </c>
      <c r="S145" s="4" t="s">
        <v>22</v>
      </c>
    </row>
    <row r="146" spans="1:19">
      <c r="A146" t="s">
        <v>169</v>
      </c>
      <c r="B146" t="s">
        <v>14</v>
      </c>
      <c r="C146" t="s">
        <v>20</v>
      </c>
      <c r="D146" s="3">
        <v>2</v>
      </c>
      <c r="E146" t="s">
        <v>16</v>
      </c>
      <c r="F146" t="s">
        <v>15</v>
      </c>
      <c r="G146">
        <v>11757</v>
      </c>
      <c r="H146" s="5" t="str">
        <f>VLOOKUP(Table1[[#This Row],[ApplicantIncome]],$U$11:$V$14,2,TRUE)</f>
        <v>T20</v>
      </c>
      <c r="I146">
        <v>0</v>
      </c>
      <c r="J146" t="str">
        <f>VLOOKUP(Table1[[#This Row],[CoapplicantIncome]],$U$11:$V$14,2,TRUE)</f>
        <v>No Income</v>
      </c>
      <c r="K146">
        <v>11757</v>
      </c>
      <c r="L146" t="str">
        <f>VLOOKUP(Table1[[#This Row],[CombinedIncome]],$U$11:$V$14,2,TRUE)</f>
        <v>T20</v>
      </c>
      <c r="M146">
        <v>187</v>
      </c>
      <c r="N146" t="str">
        <f>VLOOKUP(Table1[[#This Row],[LoanAmount(K)]],$U$18:$V$20,2,TRUE)</f>
        <v>101k-200k</v>
      </c>
      <c r="O146">
        <v>180</v>
      </c>
      <c r="P146">
        <v>1</v>
      </c>
      <c r="Q146" t="s">
        <v>17</v>
      </c>
      <c r="R146" t="s">
        <v>18</v>
      </c>
      <c r="S146" s="4" t="s">
        <v>22</v>
      </c>
    </row>
    <row r="147" spans="1:19">
      <c r="A147" t="s">
        <v>170</v>
      </c>
      <c r="B147" t="s">
        <v>42</v>
      </c>
      <c r="C147" t="s">
        <v>20</v>
      </c>
      <c r="D147" s="3">
        <v>0</v>
      </c>
      <c r="E147" t="s">
        <v>16</v>
      </c>
      <c r="F147" t="s">
        <v>15</v>
      </c>
      <c r="G147">
        <v>2330</v>
      </c>
      <c r="H147" s="5" t="str">
        <f>VLOOKUP(Table1[[#This Row],[ApplicantIncome]],$U$11:$V$14,2,TRUE)</f>
        <v>B40</v>
      </c>
      <c r="I147">
        <v>4486</v>
      </c>
      <c r="J147" t="str">
        <f>VLOOKUP(Table1[[#This Row],[CoapplicantIncome]],$U$11:$V$14,2,TRUE)</f>
        <v>B40</v>
      </c>
      <c r="K147">
        <v>6816</v>
      </c>
      <c r="L147" t="str">
        <f>VLOOKUP(Table1[[#This Row],[CombinedIncome]],$U$11:$V$14,2,TRUE)</f>
        <v>M40</v>
      </c>
      <c r="M147">
        <v>100</v>
      </c>
      <c r="N147" t="str">
        <f>VLOOKUP(Table1[[#This Row],[LoanAmount(K)]],$U$18:$V$20,2,TRUE)</f>
        <v>Below 100k</v>
      </c>
      <c r="O147">
        <v>360</v>
      </c>
      <c r="P147">
        <v>1</v>
      </c>
      <c r="Q147" t="s">
        <v>31</v>
      </c>
      <c r="R147" t="s">
        <v>18</v>
      </c>
      <c r="S147" s="4" t="s">
        <v>22</v>
      </c>
    </row>
    <row r="148" spans="1:19">
      <c r="A148" t="s">
        <v>171</v>
      </c>
      <c r="B148" t="s">
        <v>42</v>
      </c>
      <c r="C148" t="s">
        <v>20</v>
      </c>
      <c r="D148" s="3">
        <v>2</v>
      </c>
      <c r="E148" t="s">
        <v>16</v>
      </c>
      <c r="F148" t="s">
        <v>15</v>
      </c>
      <c r="G148">
        <v>14866</v>
      </c>
      <c r="H148" s="5" t="str">
        <f>VLOOKUP(Table1[[#This Row],[ApplicantIncome]],$U$11:$V$14,2,TRUE)</f>
        <v>T20</v>
      </c>
      <c r="I148">
        <v>0</v>
      </c>
      <c r="J148" t="str">
        <f>VLOOKUP(Table1[[#This Row],[CoapplicantIncome]],$U$11:$V$14,2,TRUE)</f>
        <v>No Income</v>
      </c>
      <c r="K148">
        <v>14866</v>
      </c>
      <c r="L148" t="str">
        <f>VLOOKUP(Table1[[#This Row],[CombinedIncome]],$U$11:$V$14,2,TRUE)</f>
        <v>T20</v>
      </c>
      <c r="M148">
        <v>70</v>
      </c>
      <c r="N148" t="str">
        <f>VLOOKUP(Table1[[#This Row],[LoanAmount(K)]],$U$18:$V$20,2,TRUE)</f>
        <v>Below 100k</v>
      </c>
      <c r="O148">
        <v>360</v>
      </c>
      <c r="P148">
        <v>1</v>
      </c>
      <c r="Q148" t="s">
        <v>17</v>
      </c>
      <c r="R148" t="s">
        <v>18</v>
      </c>
      <c r="S148" s="4" t="s">
        <v>22</v>
      </c>
    </row>
    <row r="149" spans="1:19">
      <c r="A149" t="s">
        <v>172</v>
      </c>
      <c r="B149" t="s">
        <v>14</v>
      </c>
      <c r="C149" t="s">
        <v>20</v>
      </c>
      <c r="D149" s="3">
        <v>1</v>
      </c>
      <c r="E149" t="s">
        <v>16</v>
      </c>
      <c r="F149" t="s">
        <v>15</v>
      </c>
      <c r="G149">
        <v>1538</v>
      </c>
      <c r="H149" s="5" t="str">
        <f>VLOOKUP(Table1[[#This Row],[ApplicantIncome]],$U$11:$V$14,2,TRUE)</f>
        <v>B40</v>
      </c>
      <c r="I149">
        <v>1425</v>
      </c>
      <c r="J149" t="str">
        <f>VLOOKUP(Table1[[#This Row],[CoapplicantIncome]],$U$11:$V$14,2,TRUE)</f>
        <v>B40</v>
      </c>
      <c r="K149">
        <v>2963</v>
      </c>
      <c r="L149" t="str">
        <f>VLOOKUP(Table1[[#This Row],[CombinedIncome]],$U$11:$V$14,2,TRUE)</f>
        <v>B40</v>
      </c>
      <c r="M149">
        <v>30</v>
      </c>
      <c r="N149" t="str">
        <f>VLOOKUP(Table1[[#This Row],[LoanAmount(K)]],$U$18:$V$20,2,TRUE)</f>
        <v>Below 100k</v>
      </c>
      <c r="O149">
        <v>360</v>
      </c>
      <c r="P149">
        <v>1</v>
      </c>
      <c r="Q149" t="s">
        <v>17</v>
      </c>
      <c r="R149" t="s">
        <v>18</v>
      </c>
      <c r="S149" s="4" t="s">
        <v>22</v>
      </c>
    </row>
    <row r="150" spans="1:19">
      <c r="A150" t="s">
        <v>173</v>
      </c>
      <c r="B150" t="s">
        <v>42</v>
      </c>
      <c r="C150" t="s">
        <v>15</v>
      </c>
      <c r="D150" s="3">
        <v>0</v>
      </c>
      <c r="E150" t="s">
        <v>16</v>
      </c>
      <c r="F150" t="s">
        <v>15</v>
      </c>
      <c r="G150">
        <v>10000</v>
      </c>
      <c r="H150" s="5" t="str">
        <f>VLOOKUP(Table1[[#This Row],[ApplicantIncome]],$U$11:$V$14,2,TRUE)</f>
        <v>M40</v>
      </c>
      <c r="I150">
        <v>1666</v>
      </c>
      <c r="J150" t="str">
        <f>VLOOKUP(Table1[[#This Row],[CoapplicantIncome]],$U$11:$V$14,2,TRUE)</f>
        <v>B40</v>
      </c>
      <c r="K150">
        <v>11666</v>
      </c>
      <c r="L150" t="str">
        <f>VLOOKUP(Table1[[#This Row],[CombinedIncome]],$U$11:$V$14,2,TRUE)</f>
        <v>T20</v>
      </c>
      <c r="M150">
        <v>225</v>
      </c>
      <c r="N150" t="str">
        <f>VLOOKUP(Table1[[#This Row],[LoanAmount(K)]],$U$18:$V$20,2,TRUE)</f>
        <v>201k and above</v>
      </c>
      <c r="O150">
        <v>360</v>
      </c>
      <c r="P150">
        <v>1</v>
      </c>
      <c r="Q150" t="s">
        <v>21</v>
      </c>
      <c r="R150" t="s">
        <v>22</v>
      </c>
      <c r="S150" s="4" t="s">
        <v>656</v>
      </c>
    </row>
    <row r="151" spans="1:19">
      <c r="A151" t="s">
        <v>174</v>
      </c>
      <c r="B151" t="s">
        <v>14</v>
      </c>
      <c r="C151" t="s">
        <v>20</v>
      </c>
      <c r="D151" s="3">
        <v>0</v>
      </c>
      <c r="E151" t="s">
        <v>16</v>
      </c>
      <c r="F151" t="s">
        <v>15</v>
      </c>
      <c r="G151">
        <v>4860</v>
      </c>
      <c r="H151" s="5" t="str">
        <f>VLOOKUP(Table1[[#This Row],[ApplicantIncome]],$U$11:$V$14,2,TRUE)</f>
        <v>M40</v>
      </c>
      <c r="I151">
        <v>830</v>
      </c>
      <c r="J151" t="str">
        <f>VLOOKUP(Table1[[#This Row],[CoapplicantIncome]],$U$11:$V$14,2,TRUE)</f>
        <v>B40</v>
      </c>
      <c r="K151">
        <v>5690</v>
      </c>
      <c r="L151" t="str">
        <f>VLOOKUP(Table1[[#This Row],[CombinedIncome]],$U$11:$V$14,2,TRUE)</f>
        <v>M40</v>
      </c>
      <c r="M151">
        <v>125</v>
      </c>
      <c r="N151" t="str">
        <f>VLOOKUP(Table1[[#This Row],[LoanAmount(K)]],$U$18:$V$20,2,TRUE)</f>
        <v>101k-200k</v>
      </c>
      <c r="O151">
        <v>360</v>
      </c>
      <c r="P151">
        <v>1</v>
      </c>
      <c r="Q151" t="s">
        <v>31</v>
      </c>
      <c r="R151" t="s">
        <v>18</v>
      </c>
      <c r="S151" s="4" t="s">
        <v>22</v>
      </c>
    </row>
    <row r="152" spans="1:19">
      <c r="A152" t="s">
        <v>175</v>
      </c>
      <c r="B152" t="s">
        <v>14</v>
      </c>
      <c r="C152" t="s">
        <v>15</v>
      </c>
      <c r="D152" s="3">
        <v>0</v>
      </c>
      <c r="E152" t="s">
        <v>16</v>
      </c>
      <c r="F152" t="s">
        <v>15</v>
      </c>
      <c r="G152">
        <v>6277</v>
      </c>
      <c r="H152" s="5" t="str">
        <f>VLOOKUP(Table1[[#This Row],[ApplicantIncome]],$U$11:$V$14,2,TRUE)</f>
        <v>M40</v>
      </c>
      <c r="I152">
        <v>0</v>
      </c>
      <c r="J152" t="str">
        <f>VLOOKUP(Table1[[#This Row],[CoapplicantIncome]],$U$11:$V$14,2,TRUE)</f>
        <v>No Income</v>
      </c>
      <c r="K152">
        <v>6277</v>
      </c>
      <c r="L152" t="str">
        <f>VLOOKUP(Table1[[#This Row],[CombinedIncome]],$U$11:$V$14,2,TRUE)</f>
        <v>M40</v>
      </c>
      <c r="M152">
        <v>118</v>
      </c>
      <c r="N152" t="str">
        <f>VLOOKUP(Table1[[#This Row],[LoanAmount(K)]],$U$18:$V$20,2,TRUE)</f>
        <v>101k-200k</v>
      </c>
      <c r="O152">
        <v>360</v>
      </c>
      <c r="P152">
        <v>0</v>
      </c>
      <c r="Q152" t="s">
        <v>21</v>
      </c>
      <c r="R152" t="s">
        <v>22</v>
      </c>
      <c r="S152" s="4" t="s">
        <v>656</v>
      </c>
    </row>
    <row r="153" spans="1:19">
      <c r="A153" t="s">
        <v>176</v>
      </c>
      <c r="B153" t="s">
        <v>14</v>
      </c>
      <c r="C153" t="s">
        <v>20</v>
      </c>
      <c r="D153" s="3">
        <v>0</v>
      </c>
      <c r="E153" t="s">
        <v>16</v>
      </c>
      <c r="F153" t="s">
        <v>20</v>
      </c>
      <c r="G153">
        <v>2577</v>
      </c>
      <c r="H153" s="5" t="str">
        <f>VLOOKUP(Table1[[#This Row],[ApplicantIncome]],$U$11:$V$14,2,TRUE)</f>
        <v>B40</v>
      </c>
      <c r="I153">
        <v>3750</v>
      </c>
      <c r="J153" t="str">
        <f>VLOOKUP(Table1[[#This Row],[CoapplicantIncome]],$U$11:$V$14,2,TRUE)</f>
        <v>B40</v>
      </c>
      <c r="K153">
        <v>6327</v>
      </c>
      <c r="L153" t="str">
        <f>VLOOKUP(Table1[[#This Row],[CombinedIncome]],$U$11:$V$14,2,TRUE)</f>
        <v>M40</v>
      </c>
      <c r="M153">
        <v>152</v>
      </c>
      <c r="N153" t="str">
        <f>VLOOKUP(Table1[[#This Row],[LoanAmount(K)]],$U$18:$V$20,2,TRUE)</f>
        <v>101k-200k</v>
      </c>
      <c r="O153">
        <v>360</v>
      </c>
      <c r="P153">
        <v>1</v>
      </c>
      <c r="Q153" t="s">
        <v>21</v>
      </c>
      <c r="R153" t="s">
        <v>18</v>
      </c>
      <c r="S153" s="4" t="s">
        <v>22</v>
      </c>
    </row>
    <row r="154" spans="1:19">
      <c r="A154" t="s">
        <v>177</v>
      </c>
      <c r="B154" t="s">
        <v>14</v>
      </c>
      <c r="C154" t="s">
        <v>15</v>
      </c>
      <c r="D154" s="3">
        <v>0</v>
      </c>
      <c r="E154" t="s">
        <v>16</v>
      </c>
      <c r="F154" t="s">
        <v>15</v>
      </c>
      <c r="G154">
        <v>9166</v>
      </c>
      <c r="H154" s="5" t="str">
        <f>VLOOKUP(Table1[[#This Row],[ApplicantIncome]],$U$11:$V$14,2,TRUE)</f>
        <v>M40</v>
      </c>
      <c r="I154">
        <v>0</v>
      </c>
      <c r="J154" t="str">
        <f>VLOOKUP(Table1[[#This Row],[CoapplicantIncome]],$U$11:$V$14,2,TRUE)</f>
        <v>No Income</v>
      </c>
      <c r="K154">
        <v>9166</v>
      </c>
      <c r="L154" t="str">
        <f>VLOOKUP(Table1[[#This Row],[CombinedIncome]],$U$11:$V$14,2,TRUE)</f>
        <v>M40</v>
      </c>
      <c r="M154">
        <v>244</v>
      </c>
      <c r="N154" t="str">
        <f>VLOOKUP(Table1[[#This Row],[LoanAmount(K)]],$U$18:$V$20,2,TRUE)</f>
        <v>201k and above</v>
      </c>
      <c r="O154">
        <v>360</v>
      </c>
      <c r="P154">
        <v>1</v>
      </c>
      <c r="Q154" t="s">
        <v>17</v>
      </c>
      <c r="R154" t="s">
        <v>22</v>
      </c>
      <c r="S154" s="4" t="s">
        <v>656</v>
      </c>
    </row>
    <row r="155" spans="1:19">
      <c r="A155" t="s">
        <v>178</v>
      </c>
      <c r="B155" t="s">
        <v>14</v>
      </c>
      <c r="C155" t="s">
        <v>20</v>
      </c>
      <c r="D155" s="3">
        <v>2</v>
      </c>
      <c r="E155" t="s">
        <v>25</v>
      </c>
      <c r="F155" t="s">
        <v>15</v>
      </c>
      <c r="G155">
        <v>2281</v>
      </c>
      <c r="H155" s="5" t="str">
        <f>VLOOKUP(Table1[[#This Row],[ApplicantIncome]],$U$11:$V$14,2,TRUE)</f>
        <v>B40</v>
      </c>
      <c r="I155">
        <v>0</v>
      </c>
      <c r="J155" t="str">
        <f>VLOOKUP(Table1[[#This Row],[CoapplicantIncome]],$U$11:$V$14,2,TRUE)</f>
        <v>No Income</v>
      </c>
      <c r="K155">
        <v>2281</v>
      </c>
      <c r="L155" t="str">
        <f>VLOOKUP(Table1[[#This Row],[CombinedIncome]],$U$11:$V$14,2,TRUE)</f>
        <v>B40</v>
      </c>
      <c r="M155">
        <v>113</v>
      </c>
      <c r="N155" t="str">
        <f>VLOOKUP(Table1[[#This Row],[LoanAmount(K)]],$U$18:$V$20,2,TRUE)</f>
        <v>101k-200k</v>
      </c>
      <c r="O155">
        <v>360</v>
      </c>
      <c r="P155">
        <v>1</v>
      </c>
      <c r="Q155" t="s">
        <v>21</v>
      </c>
      <c r="R155" t="s">
        <v>22</v>
      </c>
      <c r="S155" s="4" t="s">
        <v>656</v>
      </c>
    </row>
    <row r="156" spans="1:19">
      <c r="A156" t="s">
        <v>179</v>
      </c>
      <c r="B156" t="s">
        <v>14</v>
      </c>
      <c r="C156" t="s">
        <v>15</v>
      </c>
      <c r="D156" s="3">
        <v>0</v>
      </c>
      <c r="E156" t="s">
        <v>16</v>
      </c>
      <c r="F156" t="s">
        <v>15</v>
      </c>
      <c r="G156">
        <v>3254</v>
      </c>
      <c r="H156" s="5" t="str">
        <f>VLOOKUP(Table1[[#This Row],[ApplicantIncome]],$U$11:$V$14,2,TRUE)</f>
        <v>B40</v>
      </c>
      <c r="I156">
        <v>0</v>
      </c>
      <c r="J156" t="str">
        <f>VLOOKUP(Table1[[#This Row],[CoapplicantIncome]],$U$11:$V$14,2,TRUE)</f>
        <v>No Income</v>
      </c>
      <c r="K156">
        <v>3254</v>
      </c>
      <c r="L156" t="str">
        <f>VLOOKUP(Table1[[#This Row],[CombinedIncome]],$U$11:$V$14,2,TRUE)</f>
        <v>B40</v>
      </c>
      <c r="M156">
        <v>50</v>
      </c>
      <c r="N156" t="str">
        <f>VLOOKUP(Table1[[#This Row],[LoanAmount(K)]],$U$18:$V$20,2,TRUE)</f>
        <v>Below 100k</v>
      </c>
      <c r="O156">
        <v>360</v>
      </c>
      <c r="P156">
        <v>1</v>
      </c>
      <c r="Q156" t="s">
        <v>17</v>
      </c>
      <c r="R156" t="s">
        <v>18</v>
      </c>
      <c r="S156" s="4" t="s">
        <v>22</v>
      </c>
    </row>
    <row r="157" spans="1:19">
      <c r="A157" t="s">
        <v>180</v>
      </c>
      <c r="B157" t="s">
        <v>14</v>
      </c>
      <c r="C157" t="s">
        <v>20</v>
      </c>
      <c r="D157" t="s">
        <v>30</v>
      </c>
      <c r="E157" t="s">
        <v>16</v>
      </c>
      <c r="F157" t="s">
        <v>15</v>
      </c>
      <c r="G157">
        <v>39999</v>
      </c>
      <c r="H157" s="5" t="str">
        <f>VLOOKUP(Table1[[#This Row],[ApplicantIncome]],$U$11:$V$14,2,TRUE)</f>
        <v>T20</v>
      </c>
      <c r="I157">
        <v>0</v>
      </c>
      <c r="J157" t="str">
        <f>VLOOKUP(Table1[[#This Row],[CoapplicantIncome]],$U$11:$V$14,2,TRUE)</f>
        <v>No Income</v>
      </c>
      <c r="K157">
        <v>39999</v>
      </c>
      <c r="L157" t="str">
        <f>VLOOKUP(Table1[[#This Row],[CombinedIncome]],$U$11:$V$14,2,TRUE)</f>
        <v>T20</v>
      </c>
      <c r="M157">
        <v>600</v>
      </c>
      <c r="N157" t="str">
        <f>VLOOKUP(Table1[[#This Row],[LoanAmount(K)]],$U$18:$V$20,2,TRUE)</f>
        <v>201k and above</v>
      </c>
      <c r="O157">
        <v>180</v>
      </c>
      <c r="P157">
        <v>0</v>
      </c>
      <c r="Q157" t="s">
        <v>31</v>
      </c>
      <c r="R157" t="s">
        <v>18</v>
      </c>
      <c r="S157" s="4" t="s">
        <v>18</v>
      </c>
    </row>
    <row r="158" spans="1:19">
      <c r="A158" t="s">
        <v>181</v>
      </c>
      <c r="B158" t="s">
        <v>14</v>
      </c>
      <c r="C158" t="s">
        <v>20</v>
      </c>
      <c r="D158" s="3">
        <v>1</v>
      </c>
      <c r="E158" t="s">
        <v>16</v>
      </c>
      <c r="F158" t="s">
        <v>15</v>
      </c>
      <c r="G158">
        <v>6000</v>
      </c>
      <c r="H158" s="5" t="str">
        <f>VLOOKUP(Table1[[#This Row],[ApplicantIncome]],$U$11:$V$14,2,TRUE)</f>
        <v>M40</v>
      </c>
      <c r="I158">
        <v>0</v>
      </c>
      <c r="J158" t="str">
        <f>VLOOKUP(Table1[[#This Row],[CoapplicantIncome]],$U$11:$V$14,2,TRUE)</f>
        <v>No Income</v>
      </c>
      <c r="K158">
        <v>6000</v>
      </c>
      <c r="L158" t="str">
        <f>VLOOKUP(Table1[[#This Row],[CombinedIncome]],$U$11:$V$14,2,TRUE)</f>
        <v>M40</v>
      </c>
      <c r="M158">
        <v>160</v>
      </c>
      <c r="N158" t="str">
        <f>VLOOKUP(Table1[[#This Row],[LoanAmount(K)]],$U$18:$V$20,2,TRUE)</f>
        <v>101k-200k</v>
      </c>
      <c r="O158">
        <v>360</v>
      </c>
      <c r="Q158" t="s">
        <v>21</v>
      </c>
      <c r="R158" t="s">
        <v>18</v>
      </c>
      <c r="S158" s="4" t="s">
        <v>22</v>
      </c>
    </row>
    <row r="159" spans="1:19">
      <c r="A159" t="s">
        <v>182</v>
      </c>
      <c r="B159" t="s">
        <v>14</v>
      </c>
      <c r="C159" t="s">
        <v>20</v>
      </c>
      <c r="D159" s="3">
        <v>1</v>
      </c>
      <c r="E159" t="s">
        <v>16</v>
      </c>
      <c r="F159" t="s">
        <v>15</v>
      </c>
      <c r="G159">
        <v>9538</v>
      </c>
      <c r="H159" s="5" t="str">
        <f>VLOOKUP(Table1[[#This Row],[ApplicantIncome]],$U$11:$V$14,2,TRUE)</f>
        <v>M40</v>
      </c>
      <c r="I159">
        <v>0</v>
      </c>
      <c r="J159" t="str">
        <f>VLOOKUP(Table1[[#This Row],[CoapplicantIncome]],$U$11:$V$14,2,TRUE)</f>
        <v>No Income</v>
      </c>
      <c r="K159">
        <v>9538</v>
      </c>
      <c r="L159" t="str">
        <f>VLOOKUP(Table1[[#This Row],[CombinedIncome]],$U$11:$V$14,2,TRUE)</f>
        <v>M40</v>
      </c>
      <c r="M159">
        <v>187</v>
      </c>
      <c r="N159" t="str">
        <f>VLOOKUP(Table1[[#This Row],[LoanAmount(K)]],$U$18:$V$20,2,TRUE)</f>
        <v>101k-200k</v>
      </c>
      <c r="O159">
        <v>360</v>
      </c>
      <c r="P159">
        <v>1</v>
      </c>
      <c r="Q159" t="s">
        <v>17</v>
      </c>
      <c r="R159" t="s">
        <v>18</v>
      </c>
      <c r="S159" s="4" t="s">
        <v>22</v>
      </c>
    </row>
    <row r="160" spans="1:19">
      <c r="A160" t="s">
        <v>183</v>
      </c>
      <c r="B160" t="s">
        <v>14</v>
      </c>
      <c r="C160" t="s">
        <v>15</v>
      </c>
      <c r="D160" s="3">
        <v>0</v>
      </c>
      <c r="E160" t="s">
        <v>16</v>
      </c>
      <c r="G160">
        <v>2980</v>
      </c>
      <c r="H160" s="5" t="str">
        <f>VLOOKUP(Table1[[#This Row],[ApplicantIncome]],$U$11:$V$14,2,TRUE)</f>
        <v>B40</v>
      </c>
      <c r="I160">
        <v>2083</v>
      </c>
      <c r="J160" t="str">
        <f>VLOOKUP(Table1[[#This Row],[CoapplicantIncome]],$U$11:$V$14,2,TRUE)</f>
        <v>B40</v>
      </c>
      <c r="K160">
        <v>5063</v>
      </c>
      <c r="L160" t="str">
        <f>VLOOKUP(Table1[[#This Row],[CombinedIncome]],$U$11:$V$14,2,TRUE)</f>
        <v>M40</v>
      </c>
      <c r="M160">
        <v>120</v>
      </c>
      <c r="N160" t="str">
        <f>VLOOKUP(Table1[[#This Row],[LoanAmount(K)]],$U$18:$V$20,2,TRUE)</f>
        <v>101k-200k</v>
      </c>
      <c r="O160">
        <v>360</v>
      </c>
      <c r="P160">
        <v>1</v>
      </c>
      <c r="Q160" t="s">
        <v>21</v>
      </c>
      <c r="R160" t="s">
        <v>18</v>
      </c>
      <c r="S160" s="4" t="s">
        <v>22</v>
      </c>
    </row>
    <row r="161" spans="1:19">
      <c r="A161" t="s">
        <v>184</v>
      </c>
      <c r="B161" t="s">
        <v>14</v>
      </c>
      <c r="C161" t="s">
        <v>20</v>
      </c>
      <c r="D161" s="3">
        <v>0</v>
      </c>
      <c r="E161" t="s">
        <v>16</v>
      </c>
      <c r="F161" t="s">
        <v>15</v>
      </c>
      <c r="G161">
        <v>4583</v>
      </c>
      <c r="H161" s="5" t="str">
        <f>VLOOKUP(Table1[[#This Row],[ApplicantIncome]],$U$11:$V$14,2,TRUE)</f>
        <v>B40</v>
      </c>
      <c r="I161">
        <v>5625</v>
      </c>
      <c r="J161" t="str">
        <f>VLOOKUP(Table1[[#This Row],[CoapplicantIncome]],$U$11:$V$14,2,TRUE)</f>
        <v>M40</v>
      </c>
      <c r="K161">
        <v>10208</v>
      </c>
      <c r="L161" t="str">
        <f>VLOOKUP(Table1[[#This Row],[CombinedIncome]],$U$11:$V$14,2,TRUE)</f>
        <v>M40</v>
      </c>
      <c r="M161">
        <v>255</v>
      </c>
      <c r="N161" t="str">
        <f>VLOOKUP(Table1[[#This Row],[LoanAmount(K)]],$U$18:$V$20,2,TRUE)</f>
        <v>201k and above</v>
      </c>
      <c r="O161">
        <v>360</v>
      </c>
      <c r="P161">
        <v>1</v>
      </c>
      <c r="Q161" t="s">
        <v>31</v>
      </c>
      <c r="R161" t="s">
        <v>18</v>
      </c>
      <c r="S161" s="4" t="s">
        <v>22</v>
      </c>
    </row>
    <row r="162" spans="1:19">
      <c r="A162" t="s">
        <v>185</v>
      </c>
      <c r="B162" t="s">
        <v>14</v>
      </c>
      <c r="C162" t="s">
        <v>20</v>
      </c>
      <c r="D162" s="3">
        <v>0</v>
      </c>
      <c r="E162" t="s">
        <v>25</v>
      </c>
      <c r="F162" t="s">
        <v>15</v>
      </c>
      <c r="G162">
        <v>1863</v>
      </c>
      <c r="H162" s="5" t="str">
        <f>VLOOKUP(Table1[[#This Row],[ApplicantIncome]],$U$11:$V$14,2,TRUE)</f>
        <v>B40</v>
      </c>
      <c r="I162">
        <v>1041</v>
      </c>
      <c r="J162" t="str">
        <f>VLOOKUP(Table1[[#This Row],[CoapplicantIncome]],$U$11:$V$14,2,TRUE)</f>
        <v>B40</v>
      </c>
      <c r="K162">
        <v>2904</v>
      </c>
      <c r="L162" t="str">
        <f>VLOOKUP(Table1[[#This Row],[CombinedIncome]],$U$11:$V$14,2,TRUE)</f>
        <v>B40</v>
      </c>
      <c r="M162">
        <v>98</v>
      </c>
      <c r="N162" t="str">
        <f>VLOOKUP(Table1[[#This Row],[LoanAmount(K)]],$U$18:$V$20,2,TRUE)</f>
        <v>Below 100k</v>
      </c>
      <c r="O162">
        <v>360</v>
      </c>
      <c r="P162">
        <v>1</v>
      </c>
      <c r="Q162" t="s">
        <v>31</v>
      </c>
      <c r="R162" t="s">
        <v>18</v>
      </c>
      <c r="S162" s="4" t="s">
        <v>22</v>
      </c>
    </row>
    <row r="163" spans="1:19">
      <c r="A163" t="s">
        <v>186</v>
      </c>
      <c r="B163" t="s">
        <v>14</v>
      </c>
      <c r="C163" t="s">
        <v>20</v>
      </c>
      <c r="D163" s="3">
        <v>0</v>
      </c>
      <c r="E163" t="s">
        <v>16</v>
      </c>
      <c r="F163" t="s">
        <v>15</v>
      </c>
      <c r="G163">
        <v>7933</v>
      </c>
      <c r="H163" s="5" t="str">
        <f>VLOOKUP(Table1[[#This Row],[ApplicantIncome]],$U$11:$V$14,2,TRUE)</f>
        <v>M40</v>
      </c>
      <c r="I163">
        <v>0</v>
      </c>
      <c r="J163" t="str">
        <f>VLOOKUP(Table1[[#This Row],[CoapplicantIncome]],$U$11:$V$14,2,TRUE)</f>
        <v>No Income</v>
      </c>
      <c r="K163">
        <v>7933</v>
      </c>
      <c r="L163" t="str">
        <f>VLOOKUP(Table1[[#This Row],[CombinedIncome]],$U$11:$V$14,2,TRUE)</f>
        <v>M40</v>
      </c>
      <c r="M163">
        <v>275</v>
      </c>
      <c r="N163" t="str">
        <f>VLOOKUP(Table1[[#This Row],[LoanAmount(K)]],$U$18:$V$20,2,TRUE)</f>
        <v>201k and above</v>
      </c>
      <c r="O163">
        <v>360</v>
      </c>
      <c r="P163">
        <v>1</v>
      </c>
      <c r="Q163" t="s">
        <v>17</v>
      </c>
      <c r="R163" t="s">
        <v>22</v>
      </c>
      <c r="S163" s="4" t="s">
        <v>656</v>
      </c>
    </row>
    <row r="164" spans="1:19">
      <c r="A164" t="s">
        <v>187</v>
      </c>
      <c r="B164" t="s">
        <v>14</v>
      </c>
      <c r="C164" t="s">
        <v>20</v>
      </c>
      <c r="D164" s="3">
        <v>1</v>
      </c>
      <c r="E164" t="s">
        <v>16</v>
      </c>
      <c r="F164" t="s">
        <v>15</v>
      </c>
      <c r="G164">
        <v>3089</v>
      </c>
      <c r="H164" s="5" t="str">
        <f>VLOOKUP(Table1[[#This Row],[ApplicantIncome]],$U$11:$V$14,2,TRUE)</f>
        <v>B40</v>
      </c>
      <c r="I164">
        <v>1280</v>
      </c>
      <c r="J164" t="str">
        <f>VLOOKUP(Table1[[#This Row],[CoapplicantIncome]],$U$11:$V$14,2,TRUE)</f>
        <v>B40</v>
      </c>
      <c r="K164">
        <v>4369</v>
      </c>
      <c r="L164" t="str">
        <f>VLOOKUP(Table1[[#This Row],[CombinedIncome]],$U$11:$V$14,2,TRUE)</f>
        <v>B40</v>
      </c>
      <c r="M164">
        <v>121</v>
      </c>
      <c r="N164" t="str">
        <f>VLOOKUP(Table1[[#This Row],[LoanAmount(K)]],$U$18:$V$20,2,TRUE)</f>
        <v>101k-200k</v>
      </c>
      <c r="O164">
        <v>360</v>
      </c>
      <c r="P164">
        <v>0</v>
      </c>
      <c r="Q164" t="s">
        <v>31</v>
      </c>
      <c r="R164" t="s">
        <v>22</v>
      </c>
      <c r="S164" s="4" t="s">
        <v>656</v>
      </c>
    </row>
    <row r="165" spans="1:19">
      <c r="A165" t="s">
        <v>188</v>
      </c>
      <c r="B165" t="s">
        <v>14</v>
      </c>
      <c r="C165" t="s">
        <v>20</v>
      </c>
      <c r="D165" s="3">
        <v>2</v>
      </c>
      <c r="E165" t="s">
        <v>16</v>
      </c>
      <c r="F165" t="s">
        <v>15</v>
      </c>
      <c r="G165">
        <v>4167</v>
      </c>
      <c r="H165" s="5" t="str">
        <f>VLOOKUP(Table1[[#This Row],[ApplicantIncome]],$U$11:$V$14,2,TRUE)</f>
        <v>B40</v>
      </c>
      <c r="I165">
        <v>1447</v>
      </c>
      <c r="J165" t="str">
        <f>VLOOKUP(Table1[[#This Row],[CoapplicantIncome]],$U$11:$V$14,2,TRUE)</f>
        <v>B40</v>
      </c>
      <c r="K165">
        <v>5614</v>
      </c>
      <c r="L165" t="str">
        <f>VLOOKUP(Table1[[#This Row],[CombinedIncome]],$U$11:$V$14,2,TRUE)</f>
        <v>M40</v>
      </c>
      <c r="M165">
        <v>158</v>
      </c>
      <c r="N165" t="str">
        <f>VLOOKUP(Table1[[#This Row],[LoanAmount(K)]],$U$18:$V$20,2,TRUE)</f>
        <v>101k-200k</v>
      </c>
      <c r="O165">
        <v>360</v>
      </c>
      <c r="P165">
        <v>1</v>
      </c>
      <c r="Q165" t="s">
        <v>21</v>
      </c>
      <c r="R165" t="s">
        <v>18</v>
      </c>
      <c r="S165" s="4" t="s">
        <v>22</v>
      </c>
    </row>
    <row r="166" spans="1:19">
      <c r="A166" t="s">
        <v>189</v>
      </c>
      <c r="B166" t="s">
        <v>14</v>
      </c>
      <c r="C166" t="s">
        <v>20</v>
      </c>
      <c r="D166" s="3">
        <v>0</v>
      </c>
      <c r="E166" t="s">
        <v>16</v>
      </c>
      <c r="F166" t="s">
        <v>15</v>
      </c>
      <c r="G166">
        <v>9323</v>
      </c>
      <c r="H166" s="5" t="str">
        <f>VLOOKUP(Table1[[#This Row],[ApplicantIncome]],$U$11:$V$14,2,TRUE)</f>
        <v>M40</v>
      </c>
      <c r="I166">
        <v>0</v>
      </c>
      <c r="J166" t="str">
        <f>VLOOKUP(Table1[[#This Row],[CoapplicantIncome]],$U$11:$V$14,2,TRUE)</f>
        <v>No Income</v>
      </c>
      <c r="K166">
        <v>9323</v>
      </c>
      <c r="L166" t="str">
        <f>VLOOKUP(Table1[[#This Row],[CombinedIncome]],$U$11:$V$14,2,TRUE)</f>
        <v>M40</v>
      </c>
      <c r="M166">
        <v>75</v>
      </c>
      <c r="N166" t="str">
        <f>VLOOKUP(Table1[[#This Row],[LoanAmount(K)]],$U$18:$V$20,2,TRUE)</f>
        <v>Below 100k</v>
      </c>
      <c r="O166">
        <v>180</v>
      </c>
      <c r="P166">
        <v>1</v>
      </c>
      <c r="Q166" t="s">
        <v>17</v>
      </c>
      <c r="R166" t="s">
        <v>18</v>
      </c>
      <c r="S166" s="4" t="s">
        <v>22</v>
      </c>
    </row>
    <row r="167" spans="1:19">
      <c r="A167" t="s">
        <v>190</v>
      </c>
      <c r="B167" t="s">
        <v>14</v>
      </c>
      <c r="C167" t="s">
        <v>20</v>
      </c>
      <c r="D167" s="3">
        <v>0</v>
      </c>
      <c r="E167" t="s">
        <v>16</v>
      </c>
      <c r="F167" t="s">
        <v>15</v>
      </c>
      <c r="G167">
        <v>3707</v>
      </c>
      <c r="H167" s="5" t="str">
        <f>VLOOKUP(Table1[[#This Row],[ApplicantIncome]],$U$11:$V$14,2,TRUE)</f>
        <v>B40</v>
      </c>
      <c r="I167">
        <v>3166</v>
      </c>
      <c r="J167" t="str">
        <f>VLOOKUP(Table1[[#This Row],[CoapplicantIncome]],$U$11:$V$14,2,TRUE)</f>
        <v>B40</v>
      </c>
      <c r="K167">
        <v>6873</v>
      </c>
      <c r="L167" t="str">
        <f>VLOOKUP(Table1[[#This Row],[CombinedIncome]],$U$11:$V$14,2,TRUE)</f>
        <v>M40</v>
      </c>
      <c r="M167">
        <v>182</v>
      </c>
      <c r="N167" t="str">
        <f>VLOOKUP(Table1[[#This Row],[LoanAmount(K)]],$U$18:$V$20,2,TRUE)</f>
        <v>101k-200k</v>
      </c>
      <c r="P167">
        <v>1</v>
      </c>
      <c r="Q167" t="s">
        <v>21</v>
      </c>
      <c r="R167" t="s">
        <v>18</v>
      </c>
      <c r="S167" s="4" t="s">
        <v>22</v>
      </c>
    </row>
    <row r="168" spans="1:19">
      <c r="A168" t="s">
        <v>191</v>
      </c>
      <c r="B168" t="s">
        <v>42</v>
      </c>
      <c r="C168" t="s">
        <v>20</v>
      </c>
      <c r="D168" s="3">
        <v>0</v>
      </c>
      <c r="E168" t="s">
        <v>16</v>
      </c>
      <c r="F168" t="s">
        <v>15</v>
      </c>
      <c r="G168">
        <v>4583</v>
      </c>
      <c r="H168" s="5" t="str">
        <f>VLOOKUP(Table1[[#This Row],[ApplicantIncome]],$U$11:$V$14,2,TRUE)</f>
        <v>B40</v>
      </c>
      <c r="I168">
        <v>0</v>
      </c>
      <c r="J168" t="str">
        <f>VLOOKUP(Table1[[#This Row],[CoapplicantIncome]],$U$11:$V$14,2,TRUE)</f>
        <v>No Income</v>
      </c>
      <c r="K168">
        <v>4583</v>
      </c>
      <c r="L168" t="str">
        <f>VLOOKUP(Table1[[#This Row],[CombinedIncome]],$U$11:$V$14,2,TRUE)</f>
        <v>B40</v>
      </c>
      <c r="M168">
        <v>112</v>
      </c>
      <c r="N168" t="str">
        <f>VLOOKUP(Table1[[#This Row],[LoanAmount(K)]],$U$18:$V$20,2,TRUE)</f>
        <v>101k-200k</v>
      </c>
      <c r="O168">
        <v>360</v>
      </c>
      <c r="P168">
        <v>1</v>
      </c>
      <c r="Q168" t="s">
        <v>21</v>
      </c>
      <c r="R168" t="s">
        <v>22</v>
      </c>
      <c r="S168" s="4" t="s">
        <v>656</v>
      </c>
    </row>
    <row r="169" spans="1:19">
      <c r="A169" t="s">
        <v>192</v>
      </c>
      <c r="B169" t="s">
        <v>14</v>
      </c>
      <c r="C169" t="s">
        <v>20</v>
      </c>
      <c r="D169" s="3">
        <v>0</v>
      </c>
      <c r="E169" t="s">
        <v>16</v>
      </c>
      <c r="F169" t="s">
        <v>15</v>
      </c>
      <c r="G169">
        <v>2439</v>
      </c>
      <c r="H169" s="5" t="str">
        <f>VLOOKUP(Table1[[#This Row],[ApplicantIncome]],$U$11:$V$14,2,TRUE)</f>
        <v>B40</v>
      </c>
      <c r="I169">
        <v>3333</v>
      </c>
      <c r="J169" t="str">
        <f>VLOOKUP(Table1[[#This Row],[CoapplicantIncome]],$U$11:$V$14,2,TRUE)</f>
        <v>B40</v>
      </c>
      <c r="K169">
        <v>5772</v>
      </c>
      <c r="L169" t="str">
        <f>VLOOKUP(Table1[[#This Row],[CombinedIncome]],$U$11:$V$14,2,TRUE)</f>
        <v>M40</v>
      </c>
      <c r="M169">
        <v>129</v>
      </c>
      <c r="N169" t="str">
        <f>VLOOKUP(Table1[[#This Row],[LoanAmount(K)]],$U$18:$V$20,2,TRUE)</f>
        <v>101k-200k</v>
      </c>
      <c r="O169">
        <v>360</v>
      </c>
      <c r="P169">
        <v>1</v>
      </c>
      <c r="Q169" t="s">
        <v>21</v>
      </c>
      <c r="R169" t="s">
        <v>18</v>
      </c>
      <c r="S169" s="4" t="s">
        <v>22</v>
      </c>
    </row>
    <row r="170" spans="1:19">
      <c r="A170" t="s">
        <v>193</v>
      </c>
      <c r="B170" t="s">
        <v>14</v>
      </c>
      <c r="C170" t="s">
        <v>15</v>
      </c>
      <c r="D170" s="3">
        <v>0</v>
      </c>
      <c r="E170" t="s">
        <v>16</v>
      </c>
      <c r="F170" t="s">
        <v>15</v>
      </c>
      <c r="G170">
        <v>2237</v>
      </c>
      <c r="H170" s="5" t="str">
        <f>VLOOKUP(Table1[[#This Row],[ApplicantIncome]],$U$11:$V$14,2,TRUE)</f>
        <v>B40</v>
      </c>
      <c r="I170">
        <v>0</v>
      </c>
      <c r="J170" t="str">
        <f>VLOOKUP(Table1[[#This Row],[CoapplicantIncome]],$U$11:$V$14,2,TRUE)</f>
        <v>No Income</v>
      </c>
      <c r="K170">
        <v>2237</v>
      </c>
      <c r="L170" t="str">
        <f>VLOOKUP(Table1[[#This Row],[CombinedIncome]],$U$11:$V$14,2,TRUE)</f>
        <v>B40</v>
      </c>
      <c r="M170">
        <v>63</v>
      </c>
      <c r="N170" t="str">
        <f>VLOOKUP(Table1[[#This Row],[LoanAmount(K)]],$U$18:$V$20,2,TRUE)</f>
        <v>Below 100k</v>
      </c>
      <c r="O170">
        <v>480</v>
      </c>
      <c r="P170">
        <v>0</v>
      </c>
      <c r="Q170" t="s">
        <v>31</v>
      </c>
      <c r="R170" t="s">
        <v>22</v>
      </c>
      <c r="S170" s="4" t="s">
        <v>656</v>
      </c>
    </row>
    <row r="171" spans="1:19">
      <c r="A171" t="s">
        <v>194</v>
      </c>
      <c r="B171" t="s">
        <v>14</v>
      </c>
      <c r="C171" t="s">
        <v>20</v>
      </c>
      <c r="D171" s="3">
        <v>2</v>
      </c>
      <c r="E171" t="s">
        <v>16</v>
      </c>
      <c r="F171" t="s">
        <v>15</v>
      </c>
      <c r="G171">
        <v>8000</v>
      </c>
      <c r="H171" s="5" t="str">
        <f>VLOOKUP(Table1[[#This Row],[ApplicantIncome]],$U$11:$V$14,2,TRUE)</f>
        <v>M40</v>
      </c>
      <c r="I171">
        <v>0</v>
      </c>
      <c r="J171" t="str">
        <f>VLOOKUP(Table1[[#This Row],[CoapplicantIncome]],$U$11:$V$14,2,TRUE)</f>
        <v>No Income</v>
      </c>
      <c r="K171">
        <v>8000</v>
      </c>
      <c r="L171" t="str">
        <f>VLOOKUP(Table1[[#This Row],[CombinedIncome]],$U$11:$V$14,2,TRUE)</f>
        <v>M40</v>
      </c>
      <c r="M171">
        <v>200</v>
      </c>
      <c r="N171" t="str">
        <f>VLOOKUP(Table1[[#This Row],[LoanAmount(K)]],$U$18:$V$20,2,TRUE)</f>
        <v>101k-200k</v>
      </c>
      <c r="O171">
        <v>360</v>
      </c>
      <c r="P171">
        <v>1</v>
      </c>
      <c r="Q171" t="s">
        <v>31</v>
      </c>
      <c r="R171" t="s">
        <v>18</v>
      </c>
      <c r="S171" s="4" t="s">
        <v>22</v>
      </c>
    </row>
    <row r="172" spans="1:19">
      <c r="A172" t="s">
        <v>195</v>
      </c>
      <c r="B172" t="s">
        <v>14</v>
      </c>
      <c r="C172" t="s">
        <v>20</v>
      </c>
      <c r="D172" s="3">
        <v>0</v>
      </c>
      <c r="E172" t="s">
        <v>25</v>
      </c>
      <c r="G172">
        <v>1820</v>
      </c>
      <c r="H172" s="5" t="str">
        <f>VLOOKUP(Table1[[#This Row],[ApplicantIncome]],$U$11:$V$14,2,TRUE)</f>
        <v>B40</v>
      </c>
      <c r="I172">
        <v>1769</v>
      </c>
      <c r="J172" t="str">
        <f>VLOOKUP(Table1[[#This Row],[CoapplicantIncome]],$U$11:$V$14,2,TRUE)</f>
        <v>B40</v>
      </c>
      <c r="K172">
        <v>3589</v>
      </c>
      <c r="L172" t="str">
        <f>VLOOKUP(Table1[[#This Row],[CombinedIncome]],$U$11:$V$14,2,TRUE)</f>
        <v>B40</v>
      </c>
      <c r="M172">
        <v>95</v>
      </c>
      <c r="N172" t="str">
        <f>VLOOKUP(Table1[[#This Row],[LoanAmount(K)]],$U$18:$V$20,2,TRUE)</f>
        <v>Below 100k</v>
      </c>
      <c r="O172">
        <v>360</v>
      </c>
      <c r="P172">
        <v>1</v>
      </c>
      <c r="Q172" t="s">
        <v>21</v>
      </c>
      <c r="R172" t="s">
        <v>18</v>
      </c>
      <c r="S172" s="4" t="s">
        <v>22</v>
      </c>
    </row>
    <row r="173" spans="1:19">
      <c r="A173" t="s">
        <v>196</v>
      </c>
      <c r="C173" t="s">
        <v>20</v>
      </c>
      <c r="D173" t="s">
        <v>30</v>
      </c>
      <c r="E173" t="s">
        <v>16</v>
      </c>
      <c r="F173" t="s">
        <v>15</v>
      </c>
      <c r="G173">
        <v>51763</v>
      </c>
      <c r="H173" s="5" t="str">
        <f>VLOOKUP(Table1[[#This Row],[ApplicantIncome]],$U$11:$V$14,2,TRUE)</f>
        <v>T20</v>
      </c>
      <c r="I173">
        <v>0</v>
      </c>
      <c r="J173" t="str">
        <f>VLOOKUP(Table1[[#This Row],[CoapplicantIncome]],$U$11:$V$14,2,TRUE)</f>
        <v>No Income</v>
      </c>
      <c r="K173">
        <v>51763</v>
      </c>
      <c r="L173" t="str">
        <f>VLOOKUP(Table1[[#This Row],[CombinedIncome]],$U$11:$V$14,2,TRUE)</f>
        <v>T20</v>
      </c>
      <c r="M173">
        <v>700</v>
      </c>
      <c r="N173" t="str">
        <f>VLOOKUP(Table1[[#This Row],[LoanAmount(K)]],$U$18:$V$20,2,TRUE)</f>
        <v>201k and above</v>
      </c>
      <c r="O173">
        <v>300</v>
      </c>
      <c r="P173">
        <v>1</v>
      </c>
      <c r="Q173" t="s">
        <v>17</v>
      </c>
      <c r="R173" t="s">
        <v>18</v>
      </c>
      <c r="S173" s="4" t="s">
        <v>22</v>
      </c>
    </row>
    <row r="174" spans="1:19">
      <c r="A174" t="s">
        <v>197</v>
      </c>
      <c r="B174" t="s">
        <v>14</v>
      </c>
      <c r="C174" t="s">
        <v>20</v>
      </c>
      <c r="D174" t="s">
        <v>30</v>
      </c>
      <c r="E174" t="s">
        <v>25</v>
      </c>
      <c r="F174" t="s">
        <v>15</v>
      </c>
      <c r="G174">
        <v>3522</v>
      </c>
      <c r="H174" s="5" t="str">
        <f>VLOOKUP(Table1[[#This Row],[ApplicantIncome]],$U$11:$V$14,2,TRUE)</f>
        <v>B40</v>
      </c>
      <c r="I174">
        <v>0</v>
      </c>
      <c r="J174" t="str">
        <f>VLOOKUP(Table1[[#This Row],[CoapplicantIncome]],$U$11:$V$14,2,TRUE)</f>
        <v>No Income</v>
      </c>
      <c r="K174">
        <v>3522</v>
      </c>
      <c r="L174" t="str">
        <f>VLOOKUP(Table1[[#This Row],[CombinedIncome]],$U$11:$V$14,2,TRUE)</f>
        <v>B40</v>
      </c>
      <c r="M174">
        <v>81</v>
      </c>
      <c r="N174" t="str">
        <f>VLOOKUP(Table1[[#This Row],[LoanAmount(K)]],$U$18:$V$20,2,TRUE)</f>
        <v>Below 100k</v>
      </c>
      <c r="O174">
        <v>180</v>
      </c>
      <c r="P174">
        <v>1</v>
      </c>
      <c r="Q174" t="s">
        <v>21</v>
      </c>
      <c r="R174" t="s">
        <v>22</v>
      </c>
      <c r="S174" s="4" t="s">
        <v>656</v>
      </c>
    </row>
    <row r="175" spans="1:19">
      <c r="A175" t="s">
        <v>198</v>
      </c>
      <c r="B175" t="s">
        <v>14</v>
      </c>
      <c r="C175" t="s">
        <v>20</v>
      </c>
      <c r="D175" s="3">
        <v>0</v>
      </c>
      <c r="E175" t="s">
        <v>16</v>
      </c>
      <c r="F175" t="s">
        <v>15</v>
      </c>
      <c r="G175">
        <v>5708</v>
      </c>
      <c r="H175" s="5" t="str">
        <f>VLOOKUP(Table1[[#This Row],[ApplicantIncome]],$U$11:$V$14,2,TRUE)</f>
        <v>M40</v>
      </c>
      <c r="I175">
        <v>5625</v>
      </c>
      <c r="J175" t="str">
        <f>VLOOKUP(Table1[[#This Row],[CoapplicantIncome]],$U$11:$V$14,2,TRUE)</f>
        <v>M40</v>
      </c>
      <c r="K175">
        <v>11333</v>
      </c>
      <c r="L175" t="str">
        <f>VLOOKUP(Table1[[#This Row],[CombinedIncome]],$U$11:$V$14,2,TRUE)</f>
        <v>T20</v>
      </c>
      <c r="M175">
        <v>187</v>
      </c>
      <c r="N175" t="str">
        <f>VLOOKUP(Table1[[#This Row],[LoanAmount(K)]],$U$18:$V$20,2,TRUE)</f>
        <v>101k-200k</v>
      </c>
      <c r="O175">
        <v>360</v>
      </c>
      <c r="P175">
        <v>1</v>
      </c>
      <c r="Q175" t="s">
        <v>31</v>
      </c>
      <c r="R175" t="s">
        <v>18</v>
      </c>
      <c r="S175" s="4" t="s">
        <v>22</v>
      </c>
    </row>
    <row r="176" spans="1:19">
      <c r="A176" t="s">
        <v>199</v>
      </c>
      <c r="B176" t="s">
        <v>14</v>
      </c>
      <c r="C176" t="s">
        <v>20</v>
      </c>
      <c r="D176" s="3">
        <v>0</v>
      </c>
      <c r="E176" t="s">
        <v>25</v>
      </c>
      <c r="F176" t="s">
        <v>20</v>
      </c>
      <c r="G176">
        <v>4344</v>
      </c>
      <c r="H176" s="5" t="str">
        <f>VLOOKUP(Table1[[#This Row],[ApplicantIncome]],$U$11:$V$14,2,TRUE)</f>
        <v>B40</v>
      </c>
      <c r="I176">
        <v>736</v>
      </c>
      <c r="J176" t="str">
        <f>VLOOKUP(Table1[[#This Row],[CoapplicantIncome]],$U$11:$V$14,2,TRUE)</f>
        <v>B40</v>
      </c>
      <c r="K176">
        <v>5080</v>
      </c>
      <c r="L176" t="str">
        <f>VLOOKUP(Table1[[#This Row],[CombinedIncome]],$U$11:$V$14,2,TRUE)</f>
        <v>M40</v>
      </c>
      <c r="M176">
        <v>87</v>
      </c>
      <c r="N176" t="str">
        <f>VLOOKUP(Table1[[#This Row],[LoanAmount(K)]],$U$18:$V$20,2,TRUE)</f>
        <v>Below 100k</v>
      </c>
      <c r="O176">
        <v>360</v>
      </c>
      <c r="P176">
        <v>1</v>
      </c>
      <c r="Q176" t="s">
        <v>31</v>
      </c>
      <c r="R176" t="s">
        <v>22</v>
      </c>
      <c r="S176" s="4" t="s">
        <v>656</v>
      </c>
    </row>
    <row r="177" spans="1:19">
      <c r="A177" t="s">
        <v>200</v>
      </c>
      <c r="B177" t="s">
        <v>14</v>
      </c>
      <c r="C177" t="s">
        <v>20</v>
      </c>
      <c r="D177" s="3">
        <v>0</v>
      </c>
      <c r="E177" t="s">
        <v>16</v>
      </c>
      <c r="F177" t="s">
        <v>15</v>
      </c>
      <c r="G177">
        <v>3497</v>
      </c>
      <c r="H177" s="5" t="str">
        <f>VLOOKUP(Table1[[#This Row],[ApplicantIncome]],$U$11:$V$14,2,TRUE)</f>
        <v>B40</v>
      </c>
      <c r="I177">
        <v>1964</v>
      </c>
      <c r="J177" t="str">
        <f>VLOOKUP(Table1[[#This Row],[CoapplicantIncome]],$U$11:$V$14,2,TRUE)</f>
        <v>B40</v>
      </c>
      <c r="K177">
        <v>5461</v>
      </c>
      <c r="L177" t="str">
        <f>VLOOKUP(Table1[[#This Row],[CombinedIncome]],$U$11:$V$14,2,TRUE)</f>
        <v>M40</v>
      </c>
      <c r="M177">
        <v>116</v>
      </c>
      <c r="N177" t="str">
        <f>VLOOKUP(Table1[[#This Row],[LoanAmount(K)]],$U$18:$V$20,2,TRUE)</f>
        <v>101k-200k</v>
      </c>
      <c r="O177">
        <v>360</v>
      </c>
      <c r="P177">
        <v>1</v>
      </c>
      <c r="Q177" t="s">
        <v>21</v>
      </c>
      <c r="R177" t="s">
        <v>18</v>
      </c>
      <c r="S177" s="4" t="s">
        <v>22</v>
      </c>
    </row>
    <row r="178" spans="1:19">
      <c r="A178" t="s">
        <v>201</v>
      </c>
      <c r="B178" t="s">
        <v>14</v>
      </c>
      <c r="C178" t="s">
        <v>20</v>
      </c>
      <c r="D178" s="3">
        <v>2</v>
      </c>
      <c r="E178" t="s">
        <v>16</v>
      </c>
      <c r="F178" t="s">
        <v>15</v>
      </c>
      <c r="G178">
        <v>2045</v>
      </c>
      <c r="H178" s="5" t="str">
        <f>VLOOKUP(Table1[[#This Row],[ApplicantIncome]],$U$11:$V$14,2,TRUE)</f>
        <v>B40</v>
      </c>
      <c r="I178">
        <v>1619</v>
      </c>
      <c r="J178" t="str">
        <f>VLOOKUP(Table1[[#This Row],[CoapplicantIncome]],$U$11:$V$14,2,TRUE)</f>
        <v>B40</v>
      </c>
      <c r="K178">
        <v>3664</v>
      </c>
      <c r="L178" t="str">
        <f>VLOOKUP(Table1[[#This Row],[CombinedIncome]],$U$11:$V$14,2,TRUE)</f>
        <v>B40</v>
      </c>
      <c r="M178">
        <v>101</v>
      </c>
      <c r="N178" t="str">
        <f>VLOOKUP(Table1[[#This Row],[LoanAmount(K)]],$U$18:$V$20,2,TRUE)</f>
        <v>101k-200k</v>
      </c>
      <c r="O178">
        <v>360</v>
      </c>
      <c r="P178">
        <v>1</v>
      </c>
      <c r="Q178" t="s">
        <v>21</v>
      </c>
      <c r="R178" t="s">
        <v>18</v>
      </c>
      <c r="S178" s="4" t="s">
        <v>22</v>
      </c>
    </row>
    <row r="179" spans="1:19">
      <c r="A179" t="s">
        <v>202</v>
      </c>
      <c r="B179" t="s">
        <v>14</v>
      </c>
      <c r="C179" t="s">
        <v>20</v>
      </c>
      <c r="D179" t="s">
        <v>30</v>
      </c>
      <c r="E179" t="s">
        <v>16</v>
      </c>
      <c r="F179" t="s">
        <v>15</v>
      </c>
      <c r="G179">
        <v>5516</v>
      </c>
      <c r="H179" s="5" t="str">
        <f>VLOOKUP(Table1[[#This Row],[ApplicantIncome]],$U$11:$V$14,2,TRUE)</f>
        <v>M40</v>
      </c>
      <c r="I179">
        <v>11300</v>
      </c>
      <c r="J179" t="str">
        <f>VLOOKUP(Table1[[#This Row],[CoapplicantIncome]],$U$11:$V$14,2,TRUE)</f>
        <v>T20</v>
      </c>
      <c r="K179">
        <v>16816</v>
      </c>
      <c r="L179" t="str">
        <f>VLOOKUP(Table1[[#This Row],[CombinedIncome]],$U$11:$V$14,2,TRUE)</f>
        <v>T20</v>
      </c>
      <c r="M179">
        <v>495</v>
      </c>
      <c r="N179" t="str">
        <f>VLOOKUP(Table1[[#This Row],[LoanAmount(K)]],$U$18:$V$20,2,TRUE)</f>
        <v>201k and above</v>
      </c>
      <c r="O179">
        <v>360</v>
      </c>
      <c r="P179">
        <v>0</v>
      </c>
      <c r="Q179" t="s">
        <v>31</v>
      </c>
      <c r="R179" t="s">
        <v>22</v>
      </c>
      <c r="S179" s="4" t="s">
        <v>656</v>
      </c>
    </row>
    <row r="180" spans="1:19">
      <c r="A180" t="s">
        <v>203</v>
      </c>
      <c r="B180" t="s">
        <v>14</v>
      </c>
      <c r="C180" t="s">
        <v>20</v>
      </c>
      <c r="D180" s="3">
        <v>1</v>
      </c>
      <c r="E180" t="s">
        <v>16</v>
      </c>
      <c r="F180" t="s">
        <v>15</v>
      </c>
      <c r="G180">
        <v>3750</v>
      </c>
      <c r="H180" s="5" t="str">
        <f>VLOOKUP(Table1[[#This Row],[ApplicantIncome]],$U$11:$V$14,2,TRUE)</f>
        <v>B40</v>
      </c>
      <c r="I180">
        <v>0</v>
      </c>
      <c r="J180" t="str">
        <f>VLOOKUP(Table1[[#This Row],[CoapplicantIncome]],$U$11:$V$14,2,TRUE)</f>
        <v>No Income</v>
      </c>
      <c r="K180">
        <v>3750</v>
      </c>
      <c r="L180" t="str">
        <f>VLOOKUP(Table1[[#This Row],[CombinedIncome]],$U$11:$V$14,2,TRUE)</f>
        <v>B40</v>
      </c>
      <c r="M180">
        <v>116</v>
      </c>
      <c r="N180" t="str">
        <f>VLOOKUP(Table1[[#This Row],[LoanAmount(K)]],$U$18:$V$20,2,TRUE)</f>
        <v>101k-200k</v>
      </c>
      <c r="O180">
        <v>360</v>
      </c>
      <c r="P180">
        <v>1</v>
      </c>
      <c r="Q180" t="s">
        <v>31</v>
      </c>
      <c r="R180" t="s">
        <v>18</v>
      </c>
      <c r="S180" s="4" t="s">
        <v>22</v>
      </c>
    </row>
    <row r="181" spans="1:19">
      <c r="A181" t="s">
        <v>204</v>
      </c>
      <c r="B181" t="s">
        <v>14</v>
      </c>
      <c r="C181" t="s">
        <v>15</v>
      </c>
      <c r="D181" s="3">
        <v>0</v>
      </c>
      <c r="E181" t="s">
        <v>25</v>
      </c>
      <c r="F181" t="s">
        <v>15</v>
      </c>
      <c r="G181">
        <v>2333</v>
      </c>
      <c r="H181" s="5" t="str">
        <f>VLOOKUP(Table1[[#This Row],[ApplicantIncome]],$U$11:$V$14,2,TRUE)</f>
        <v>B40</v>
      </c>
      <c r="I181">
        <v>1451</v>
      </c>
      <c r="J181" t="str">
        <f>VLOOKUP(Table1[[#This Row],[CoapplicantIncome]],$U$11:$V$14,2,TRUE)</f>
        <v>B40</v>
      </c>
      <c r="K181">
        <v>3784</v>
      </c>
      <c r="L181" t="str">
        <f>VLOOKUP(Table1[[#This Row],[CombinedIncome]],$U$11:$V$14,2,TRUE)</f>
        <v>B40</v>
      </c>
      <c r="M181">
        <v>102</v>
      </c>
      <c r="N181" t="str">
        <f>VLOOKUP(Table1[[#This Row],[LoanAmount(K)]],$U$18:$V$20,2,TRUE)</f>
        <v>101k-200k</v>
      </c>
      <c r="O181">
        <v>480</v>
      </c>
      <c r="P181">
        <v>0</v>
      </c>
      <c r="Q181" t="s">
        <v>17</v>
      </c>
      <c r="R181" t="s">
        <v>22</v>
      </c>
      <c r="S181" s="4" t="s">
        <v>656</v>
      </c>
    </row>
    <row r="182" spans="1:19">
      <c r="A182" t="s">
        <v>205</v>
      </c>
      <c r="B182" t="s">
        <v>14</v>
      </c>
      <c r="C182" t="s">
        <v>20</v>
      </c>
      <c r="D182" s="3">
        <v>1</v>
      </c>
      <c r="E182" t="s">
        <v>16</v>
      </c>
      <c r="F182" t="s">
        <v>15</v>
      </c>
      <c r="G182">
        <v>6400</v>
      </c>
      <c r="H182" s="5" t="str">
        <f>VLOOKUP(Table1[[#This Row],[ApplicantIncome]],$U$11:$V$14,2,TRUE)</f>
        <v>M40</v>
      </c>
      <c r="I182">
        <v>7250</v>
      </c>
      <c r="J182" t="str">
        <f>VLOOKUP(Table1[[#This Row],[CoapplicantIncome]],$U$11:$V$14,2,TRUE)</f>
        <v>M40</v>
      </c>
      <c r="K182">
        <v>13650</v>
      </c>
      <c r="L182" t="str">
        <f>VLOOKUP(Table1[[#This Row],[CombinedIncome]],$U$11:$V$14,2,TRUE)</f>
        <v>T20</v>
      </c>
      <c r="M182">
        <v>180</v>
      </c>
      <c r="N182" t="str">
        <f>VLOOKUP(Table1[[#This Row],[LoanAmount(K)]],$U$18:$V$20,2,TRUE)</f>
        <v>101k-200k</v>
      </c>
      <c r="O182">
        <v>360</v>
      </c>
      <c r="P182">
        <v>0</v>
      </c>
      <c r="Q182" t="s">
        <v>17</v>
      </c>
      <c r="R182" t="s">
        <v>22</v>
      </c>
      <c r="S182" s="4" t="s">
        <v>656</v>
      </c>
    </row>
    <row r="183" spans="1:19">
      <c r="A183" t="s">
        <v>206</v>
      </c>
      <c r="B183" t="s">
        <v>14</v>
      </c>
      <c r="C183" t="s">
        <v>15</v>
      </c>
      <c r="D183" s="3">
        <v>0</v>
      </c>
      <c r="E183" t="s">
        <v>16</v>
      </c>
      <c r="F183" t="s">
        <v>15</v>
      </c>
      <c r="G183">
        <v>1916</v>
      </c>
      <c r="H183" s="5" t="str">
        <f>VLOOKUP(Table1[[#This Row],[ApplicantIncome]],$U$11:$V$14,2,TRUE)</f>
        <v>B40</v>
      </c>
      <c r="I183">
        <v>5063</v>
      </c>
      <c r="J183" t="str">
        <f>VLOOKUP(Table1[[#This Row],[CoapplicantIncome]],$U$11:$V$14,2,TRUE)</f>
        <v>M40</v>
      </c>
      <c r="K183">
        <v>6979</v>
      </c>
      <c r="L183" t="str">
        <f>VLOOKUP(Table1[[#This Row],[CombinedIncome]],$U$11:$V$14,2,TRUE)</f>
        <v>M40</v>
      </c>
      <c r="M183">
        <v>67</v>
      </c>
      <c r="N183" t="str">
        <f>VLOOKUP(Table1[[#This Row],[LoanAmount(K)]],$U$18:$V$20,2,TRUE)</f>
        <v>Below 100k</v>
      </c>
      <c r="O183">
        <v>360</v>
      </c>
      <c r="Q183" t="s">
        <v>21</v>
      </c>
      <c r="R183" t="s">
        <v>22</v>
      </c>
      <c r="S183" s="4" t="s">
        <v>656</v>
      </c>
    </row>
    <row r="184" spans="1:19">
      <c r="A184" t="s">
        <v>207</v>
      </c>
      <c r="B184" t="s">
        <v>14</v>
      </c>
      <c r="C184" t="s">
        <v>20</v>
      </c>
      <c r="D184" s="3">
        <v>0</v>
      </c>
      <c r="E184" t="s">
        <v>16</v>
      </c>
      <c r="F184" t="s">
        <v>15</v>
      </c>
      <c r="G184">
        <v>4600</v>
      </c>
      <c r="H184" s="5" t="str">
        <f>VLOOKUP(Table1[[#This Row],[ApplicantIncome]],$U$11:$V$14,2,TRUE)</f>
        <v>B40</v>
      </c>
      <c r="I184">
        <v>0</v>
      </c>
      <c r="J184" t="str">
        <f>VLOOKUP(Table1[[#This Row],[CoapplicantIncome]],$U$11:$V$14,2,TRUE)</f>
        <v>No Income</v>
      </c>
      <c r="K184">
        <v>4600</v>
      </c>
      <c r="L184" t="str">
        <f>VLOOKUP(Table1[[#This Row],[CombinedIncome]],$U$11:$V$14,2,TRUE)</f>
        <v>B40</v>
      </c>
      <c r="M184">
        <v>73</v>
      </c>
      <c r="N184" t="str">
        <f>VLOOKUP(Table1[[#This Row],[LoanAmount(K)]],$U$18:$V$20,2,TRUE)</f>
        <v>Below 100k</v>
      </c>
      <c r="O184">
        <v>180</v>
      </c>
      <c r="P184">
        <v>1</v>
      </c>
      <c r="Q184" t="s">
        <v>31</v>
      </c>
      <c r="R184" t="s">
        <v>18</v>
      </c>
      <c r="S184" s="4" t="s">
        <v>22</v>
      </c>
    </row>
    <row r="185" spans="1:19">
      <c r="A185" t="s">
        <v>208</v>
      </c>
      <c r="B185" t="s">
        <v>14</v>
      </c>
      <c r="C185" t="s">
        <v>20</v>
      </c>
      <c r="D185" s="3">
        <v>1</v>
      </c>
      <c r="E185" t="s">
        <v>16</v>
      </c>
      <c r="F185" t="s">
        <v>15</v>
      </c>
      <c r="G185">
        <v>33846</v>
      </c>
      <c r="H185" s="5" t="str">
        <f>VLOOKUP(Table1[[#This Row],[ApplicantIncome]],$U$11:$V$14,2,TRUE)</f>
        <v>T20</v>
      </c>
      <c r="I185">
        <v>0</v>
      </c>
      <c r="J185" t="str">
        <f>VLOOKUP(Table1[[#This Row],[CoapplicantIncome]],$U$11:$V$14,2,TRUE)</f>
        <v>No Income</v>
      </c>
      <c r="K185">
        <v>33846</v>
      </c>
      <c r="L185" t="str">
        <f>VLOOKUP(Table1[[#This Row],[CombinedIncome]],$U$11:$V$14,2,TRUE)</f>
        <v>T20</v>
      </c>
      <c r="M185">
        <v>260</v>
      </c>
      <c r="N185" t="str">
        <f>VLOOKUP(Table1[[#This Row],[LoanAmount(K)]],$U$18:$V$20,2,TRUE)</f>
        <v>201k and above</v>
      </c>
      <c r="O185">
        <v>360</v>
      </c>
      <c r="P185">
        <v>1</v>
      </c>
      <c r="Q185" t="s">
        <v>31</v>
      </c>
      <c r="R185" t="s">
        <v>22</v>
      </c>
      <c r="S185" s="4" t="s">
        <v>656</v>
      </c>
    </row>
    <row r="186" spans="1:19">
      <c r="A186" t="s">
        <v>209</v>
      </c>
      <c r="B186" t="s">
        <v>42</v>
      </c>
      <c r="C186" t="s">
        <v>20</v>
      </c>
      <c r="D186" s="3">
        <v>0</v>
      </c>
      <c r="E186" t="s">
        <v>16</v>
      </c>
      <c r="F186" t="s">
        <v>15</v>
      </c>
      <c r="G186">
        <v>3625</v>
      </c>
      <c r="H186" s="5" t="str">
        <f>VLOOKUP(Table1[[#This Row],[ApplicantIncome]],$U$11:$V$14,2,TRUE)</f>
        <v>B40</v>
      </c>
      <c r="I186">
        <v>0</v>
      </c>
      <c r="J186" t="str">
        <f>VLOOKUP(Table1[[#This Row],[CoapplicantIncome]],$U$11:$V$14,2,TRUE)</f>
        <v>No Income</v>
      </c>
      <c r="K186">
        <v>3625</v>
      </c>
      <c r="L186" t="str">
        <f>VLOOKUP(Table1[[#This Row],[CombinedIncome]],$U$11:$V$14,2,TRUE)</f>
        <v>B40</v>
      </c>
      <c r="M186">
        <v>108</v>
      </c>
      <c r="N186" t="str">
        <f>VLOOKUP(Table1[[#This Row],[LoanAmount(K)]],$U$18:$V$20,2,TRUE)</f>
        <v>101k-200k</v>
      </c>
      <c r="O186">
        <v>360</v>
      </c>
      <c r="P186">
        <v>1</v>
      </c>
      <c r="Q186" t="s">
        <v>31</v>
      </c>
      <c r="R186" t="s">
        <v>18</v>
      </c>
      <c r="S186" s="4" t="s">
        <v>22</v>
      </c>
    </row>
    <row r="187" spans="1:19">
      <c r="A187" t="s">
        <v>210</v>
      </c>
      <c r="B187" t="s">
        <v>14</v>
      </c>
      <c r="C187" t="s">
        <v>20</v>
      </c>
      <c r="D187" s="3">
        <v>0</v>
      </c>
      <c r="E187" t="s">
        <v>16</v>
      </c>
      <c r="F187" t="s">
        <v>20</v>
      </c>
      <c r="G187">
        <v>39147</v>
      </c>
      <c r="H187" s="5" t="str">
        <f>VLOOKUP(Table1[[#This Row],[ApplicantIncome]],$U$11:$V$14,2,TRUE)</f>
        <v>T20</v>
      </c>
      <c r="I187">
        <v>4750</v>
      </c>
      <c r="J187" t="str">
        <f>VLOOKUP(Table1[[#This Row],[CoapplicantIncome]],$U$11:$V$14,2,TRUE)</f>
        <v>B40</v>
      </c>
      <c r="K187">
        <v>43897</v>
      </c>
      <c r="L187" t="str">
        <f>VLOOKUP(Table1[[#This Row],[CombinedIncome]],$U$11:$V$14,2,TRUE)</f>
        <v>T20</v>
      </c>
      <c r="M187">
        <v>120</v>
      </c>
      <c r="N187" t="str">
        <f>VLOOKUP(Table1[[#This Row],[LoanAmount(K)]],$U$18:$V$20,2,TRUE)</f>
        <v>101k-200k</v>
      </c>
      <c r="O187">
        <v>360</v>
      </c>
      <c r="P187">
        <v>1</v>
      </c>
      <c r="Q187" t="s">
        <v>31</v>
      </c>
      <c r="R187" t="s">
        <v>18</v>
      </c>
      <c r="S187" s="4" t="s">
        <v>22</v>
      </c>
    </row>
    <row r="188" spans="1:19">
      <c r="A188" t="s">
        <v>211</v>
      </c>
      <c r="B188" t="s">
        <v>14</v>
      </c>
      <c r="C188" t="s">
        <v>20</v>
      </c>
      <c r="D188" s="3">
        <v>1</v>
      </c>
      <c r="E188" t="s">
        <v>16</v>
      </c>
      <c r="F188" t="s">
        <v>20</v>
      </c>
      <c r="G188">
        <v>2178</v>
      </c>
      <c r="H188" s="5" t="str">
        <f>VLOOKUP(Table1[[#This Row],[ApplicantIncome]],$U$11:$V$14,2,TRUE)</f>
        <v>B40</v>
      </c>
      <c r="I188">
        <v>0</v>
      </c>
      <c r="J188" t="str">
        <f>VLOOKUP(Table1[[#This Row],[CoapplicantIncome]],$U$11:$V$14,2,TRUE)</f>
        <v>No Income</v>
      </c>
      <c r="K188">
        <v>2178</v>
      </c>
      <c r="L188" t="str">
        <f>VLOOKUP(Table1[[#This Row],[CombinedIncome]],$U$11:$V$14,2,TRUE)</f>
        <v>B40</v>
      </c>
      <c r="M188">
        <v>66</v>
      </c>
      <c r="N188" t="str">
        <f>VLOOKUP(Table1[[#This Row],[LoanAmount(K)]],$U$18:$V$20,2,TRUE)</f>
        <v>Below 100k</v>
      </c>
      <c r="O188">
        <v>300</v>
      </c>
      <c r="P188">
        <v>0</v>
      </c>
      <c r="Q188" t="s">
        <v>21</v>
      </c>
      <c r="R188" t="s">
        <v>22</v>
      </c>
      <c r="S188" s="4" t="s">
        <v>656</v>
      </c>
    </row>
    <row r="189" spans="1:19">
      <c r="A189" t="s">
        <v>212</v>
      </c>
      <c r="B189" t="s">
        <v>14</v>
      </c>
      <c r="C189" t="s">
        <v>20</v>
      </c>
      <c r="D189" s="3">
        <v>0</v>
      </c>
      <c r="E189" t="s">
        <v>16</v>
      </c>
      <c r="F189" t="s">
        <v>15</v>
      </c>
      <c r="G189">
        <v>2383</v>
      </c>
      <c r="H189" s="5" t="str">
        <f>VLOOKUP(Table1[[#This Row],[ApplicantIncome]],$U$11:$V$14,2,TRUE)</f>
        <v>B40</v>
      </c>
      <c r="I189">
        <v>2138</v>
      </c>
      <c r="J189" t="str">
        <f>VLOOKUP(Table1[[#This Row],[CoapplicantIncome]],$U$11:$V$14,2,TRUE)</f>
        <v>B40</v>
      </c>
      <c r="K189">
        <v>4521</v>
      </c>
      <c r="L189" t="str">
        <f>VLOOKUP(Table1[[#This Row],[CombinedIncome]],$U$11:$V$14,2,TRUE)</f>
        <v>B40</v>
      </c>
      <c r="M189">
        <v>58</v>
      </c>
      <c r="N189" t="str">
        <f>VLOOKUP(Table1[[#This Row],[LoanAmount(K)]],$U$18:$V$20,2,TRUE)</f>
        <v>Below 100k</v>
      </c>
      <c r="O189">
        <v>360</v>
      </c>
      <c r="Q189" t="s">
        <v>21</v>
      </c>
      <c r="R189" t="s">
        <v>18</v>
      </c>
      <c r="S189" s="4" t="s">
        <v>22</v>
      </c>
    </row>
    <row r="190" spans="1:19">
      <c r="A190" t="s">
        <v>213</v>
      </c>
      <c r="C190" t="s">
        <v>20</v>
      </c>
      <c r="D190" s="3">
        <v>0</v>
      </c>
      <c r="E190" t="s">
        <v>16</v>
      </c>
      <c r="F190" t="s">
        <v>20</v>
      </c>
      <c r="G190">
        <v>674</v>
      </c>
      <c r="H190" s="5" t="str">
        <f>VLOOKUP(Table1[[#This Row],[ApplicantIncome]],$U$11:$V$14,2,TRUE)</f>
        <v>B40</v>
      </c>
      <c r="I190">
        <v>5296</v>
      </c>
      <c r="J190" t="str">
        <f>VLOOKUP(Table1[[#This Row],[CoapplicantIncome]],$U$11:$V$14,2,TRUE)</f>
        <v>M40</v>
      </c>
      <c r="K190">
        <v>5970</v>
      </c>
      <c r="L190" t="str">
        <f>VLOOKUP(Table1[[#This Row],[CombinedIncome]],$U$11:$V$14,2,TRUE)</f>
        <v>M40</v>
      </c>
      <c r="M190">
        <v>168</v>
      </c>
      <c r="N190" t="str">
        <f>VLOOKUP(Table1[[#This Row],[LoanAmount(K)]],$U$18:$V$20,2,TRUE)</f>
        <v>101k-200k</v>
      </c>
      <c r="O190">
        <v>360</v>
      </c>
      <c r="P190">
        <v>1</v>
      </c>
      <c r="Q190" t="s">
        <v>21</v>
      </c>
      <c r="R190" t="s">
        <v>18</v>
      </c>
      <c r="S190" s="4" t="s">
        <v>22</v>
      </c>
    </row>
    <row r="191" spans="1:19">
      <c r="A191" t="s">
        <v>214</v>
      </c>
      <c r="B191" t="s">
        <v>14</v>
      </c>
      <c r="C191" t="s">
        <v>20</v>
      </c>
      <c r="D191" s="3">
        <v>0</v>
      </c>
      <c r="E191" t="s">
        <v>16</v>
      </c>
      <c r="F191" t="s">
        <v>15</v>
      </c>
      <c r="G191">
        <v>9328</v>
      </c>
      <c r="H191" s="5" t="str">
        <f>VLOOKUP(Table1[[#This Row],[ApplicantIncome]],$U$11:$V$14,2,TRUE)</f>
        <v>M40</v>
      </c>
      <c r="I191">
        <v>0</v>
      </c>
      <c r="J191" t="str">
        <f>VLOOKUP(Table1[[#This Row],[CoapplicantIncome]],$U$11:$V$14,2,TRUE)</f>
        <v>No Income</v>
      </c>
      <c r="K191">
        <v>9328</v>
      </c>
      <c r="L191" t="str">
        <f>VLOOKUP(Table1[[#This Row],[CombinedIncome]],$U$11:$V$14,2,TRUE)</f>
        <v>M40</v>
      </c>
      <c r="M191">
        <v>188</v>
      </c>
      <c r="N191" t="str">
        <f>VLOOKUP(Table1[[#This Row],[LoanAmount(K)]],$U$18:$V$20,2,TRUE)</f>
        <v>101k-200k</v>
      </c>
      <c r="O191">
        <v>180</v>
      </c>
      <c r="P191">
        <v>1</v>
      </c>
      <c r="Q191" t="s">
        <v>21</v>
      </c>
      <c r="R191" t="s">
        <v>18</v>
      </c>
      <c r="S191" s="4" t="s">
        <v>22</v>
      </c>
    </row>
    <row r="192" spans="1:19">
      <c r="A192" t="s">
        <v>215</v>
      </c>
      <c r="B192" t="s">
        <v>14</v>
      </c>
      <c r="C192" t="s">
        <v>15</v>
      </c>
      <c r="D192" s="3">
        <v>0</v>
      </c>
      <c r="E192" t="s">
        <v>25</v>
      </c>
      <c r="F192" t="s">
        <v>15</v>
      </c>
      <c r="G192">
        <v>4885</v>
      </c>
      <c r="H192" s="5" t="str">
        <f>VLOOKUP(Table1[[#This Row],[ApplicantIncome]],$U$11:$V$14,2,TRUE)</f>
        <v>M40</v>
      </c>
      <c r="I192">
        <v>0</v>
      </c>
      <c r="J192" t="str">
        <f>VLOOKUP(Table1[[#This Row],[CoapplicantIncome]],$U$11:$V$14,2,TRUE)</f>
        <v>No Income</v>
      </c>
      <c r="K192">
        <v>4885</v>
      </c>
      <c r="L192" t="str">
        <f>VLOOKUP(Table1[[#This Row],[CombinedIncome]],$U$11:$V$14,2,TRUE)</f>
        <v>M40</v>
      </c>
      <c r="M192">
        <v>48</v>
      </c>
      <c r="N192" t="str">
        <f>VLOOKUP(Table1[[#This Row],[LoanAmount(K)]],$U$18:$V$20,2,TRUE)</f>
        <v>Below 100k</v>
      </c>
      <c r="O192">
        <v>360</v>
      </c>
      <c r="P192">
        <v>1</v>
      </c>
      <c r="Q192" t="s">
        <v>21</v>
      </c>
      <c r="R192" t="s">
        <v>18</v>
      </c>
      <c r="S192" s="4" t="s">
        <v>22</v>
      </c>
    </row>
    <row r="193" spans="1:19">
      <c r="A193" t="s">
        <v>216</v>
      </c>
      <c r="B193" t="s">
        <v>14</v>
      </c>
      <c r="C193" t="s">
        <v>15</v>
      </c>
      <c r="D193" s="3">
        <v>0</v>
      </c>
      <c r="E193" t="s">
        <v>16</v>
      </c>
      <c r="F193" t="s">
        <v>15</v>
      </c>
      <c r="G193">
        <v>12000</v>
      </c>
      <c r="H193" s="5" t="str">
        <f>VLOOKUP(Table1[[#This Row],[ApplicantIncome]],$U$11:$V$14,2,TRUE)</f>
        <v>T20</v>
      </c>
      <c r="I193">
        <v>0</v>
      </c>
      <c r="J193" t="str">
        <f>VLOOKUP(Table1[[#This Row],[CoapplicantIncome]],$U$11:$V$14,2,TRUE)</f>
        <v>No Income</v>
      </c>
      <c r="K193">
        <v>12000</v>
      </c>
      <c r="L193" t="str">
        <f>VLOOKUP(Table1[[#This Row],[CombinedIncome]],$U$11:$V$14,2,TRUE)</f>
        <v>T20</v>
      </c>
      <c r="M193">
        <v>164</v>
      </c>
      <c r="N193" t="str">
        <f>VLOOKUP(Table1[[#This Row],[LoanAmount(K)]],$U$18:$V$20,2,TRUE)</f>
        <v>101k-200k</v>
      </c>
      <c r="O193">
        <v>360</v>
      </c>
      <c r="P193">
        <v>1</v>
      </c>
      <c r="Q193" t="s">
        <v>31</v>
      </c>
      <c r="R193" t="s">
        <v>22</v>
      </c>
      <c r="S193" s="4" t="s">
        <v>656</v>
      </c>
    </row>
    <row r="194" spans="1:19">
      <c r="A194" t="s">
        <v>217</v>
      </c>
      <c r="B194" t="s">
        <v>14</v>
      </c>
      <c r="C194" t="s">
        <v>20</v>
      </c>
      <c r="D194" s="3">
        <v>0</v>
      </c>
      <c r="E194" t="s">
        <v>25</v>
      </c>
      <c r="F194" t="s">
        <v>15</v>
      </c>
      <c r="G194">
        <v>6033</v>
      </c>
      <c r="H194" s="5" t="str">
        <f>VLOOKUP(Table1[[#This Row],[ApplicantIncome]],$U$11:$V$14,2,TRUE)</f>
        <v>M40</v>
      </c>
      <c r="I194">
        <v>0</v>
      </c>
      <c r="J194" t="str">
        <f>VLOOKUP(Table1[[#This Row],[CoapplicantIncome]],$U$11:$V$14,2,TRUE)</f>
        <v>No Income</v>
      </c>
      <c r="K194">
        <v>6033</v>
      </c>
      <c r="L194" t="str">
        <f>VLOOKUP(Table1[[#This Row],[CombinedIncome]],$U$11:$V$14,2,TRUE)</f>
        <v>M40</v>
      </c>
      <c r="M194">
        <v>160</v>
      </c>
      <c r="N194" t="str">
        <f>VLOOKUP(Table1[[#This Row],[LoanAmount(K)]],$U$18:$V$20,2,TRUE)</f>
        <v>101k-200k</v>
      </c>
      <c r="O194">
        <v>360</v>
      </c>
      <c r="P194">
        <v>1</v>
      </c>
      <c r="Q194" t="s">
        <v>17</v>
      </c>
      <c r="R194" t="s">
        <v>22</v>
      </c>
      <c r="S194" s="4" t="s">
        <v>656</v>
      </c>
    </row>
    <row r="195" spans="1:19">
      <c r="A195" t="s">
        <v>218</v>
      </c>
      <c r="B195" t="s">
        <v>14</v>
      </c>
      <c r="C195" t="s">
        <v>15</v>
      </c>
      <c r="D195" s="3">
        <v>0</v>
      </c>
      <c r="E195" t="s">
        <v>16</v>
      </c>
      <c r="F195" t="s">
        <v>15</v>
      </c>
      <c r="G195">
        <v>3858</v>
      </c>
      <c r="H195" s="5" t="str">
        <f>VLOOKUP(Table1[[#This Row],[ApplicantIncome]],$U$11:$V$14,2,TRUE)</f>
        <v>B40</v>
      </c>
      <c r="I195">
        <v>0</v>
      </c>
      <c r="J195" t="str">
        <f>VLOOKUP(Table1[[#This Row],[CoapplicantIncome]],$U$11:$V$14,2,TRUE)</f>
        <v>No Income</v>
      </c>
      <c r="K195">
        <v>3858</v>
      </c>
      <c r="L195" t="str">
        <f>VLOOKUP(Table1[[#This Row],[CombinedIncome]],$U$11:$V$14,2,TRUE)</f>
        <v>B40</v>
      </c>
      <c r="M195">
        <v>76</v>
      </c>
      <c r="N195" t="str">
        <f>VLOOKUP(Table1[[#This Row],[LoanAmount(K)]],$U$18:$V$20,2,TRUE)</f>
        <v>Below 100k</v>
      </c>
      <c r="O195">
        <v>360</v>
      </c>
      <c r="P195">
        <v>1</v>
      </c>
      <c r="Q195" t="s">
        <v>31</v>
      </c>
      <c r="R195" t="s">
        <v>18</v>
      </c>
      <c r="S195" s="4" t="s">
        <v>22</v>
      </c>
    </row>
    <row r="196" spans="1:19">
      <c r="A196" t="s">
        <v>219</v>
      </c>
      <c r="B196" t="s">
        <v>14</v>
      </c>
      <c r="C196" t="s">
        <v>15</v>
      </c>
      <c r="D196" s="3">
        <v>0</v>
      </c>
      <c r="E196" t="s">
        <v>16</v>
      </c>
      <c r="F196" t="s">
        <v>15</v>
      </c>
      <c r="G196">
        <v>4191</v>
      </c>
      <c r="H196" s="5" t="str">
        <f>VLOOKUP(Table1[[#This Row],[ApplicantIncome]],$U$11:$V$14,2,TRUE)</f>
        <v>B40</v>
      </c>
      <c r="I196">
        <v>0</v>
      </c>
      <c r="J196" t="str">
        <f>VLOOKUP(Table1[[#This Row],[CoapplicantIncome]],$U$11:$V$14,2,TRUE)</f>
        <v>No Income</v>
      </c>
      <c r="K196">
        <v>4191</v>
      </c>
      <c r="L196" t="str">
        <f>VLOOKUP(Table1[[#This Row],[CombinedIncome]],$U$11:$V$14,2,TRUE)</f>
        <v>B40</v>
      </c>
      <c r="M196">
        <v>120</v>
      </c>
      <c r="N196" t="str">
        <f>VLOOKUP(Table1[[#This Row],[LoanAmount(K)]],$U$18:$V$20,2,TRUE)</f>
        <v>101k-200k</v>
      </c>
      <c r="O196">
        <v>360</v>
      </c>
      <c r="P196">
        <v>1</v>
      </c>
      <c r="Q196" t="s">
        <v>21</v>
      </c>
      <c r="R196" t="s">
        <v>18</v>
      </c>
      <c r="S196" s="4" t="s">
        <v>22</v>
      </c>
    </row>
    <row r="197" spans="1:19">
      <c r="A197" t="s">
        <v>220</v>
      </c>
      <c r="B197" t="s">
        <v>14</v>
      </c>
      <c r="C197" t="s">
        <v>20</v>
      </c>
      <c r="D197" s="3">
        <v>1</v>
      </c>
      <c r="E197" t="s">
        <v>16</v>
      </c>
      <c r="F197" t="s">
        <v>15</v>
      </c>
      <c r="G197">
        <v>3125</v>
      </c>
      <c r="H197" s="5" t="str">
        <f>VLOOKUP(Table1[[#This Row],[ApplicantIncome]],$U$11:$V$14,2,TRUE)</f>
        <v>B40</v>
      </c>
      <c r="I197">
        <v>2583</v>
      </c>
      <c r="J197" t="str">
        <f>VLOOKUP(Table1[[#This Row],[CoapplicantIncome]],$U$11:$V$14,2,TRUE)</f>
        <v>B40</v>
      </c>
      <c r="K197">
        <v>5708</v>
      </c>
      <c r="L197" t="str">
        <f>VLOOKUP(Table1[[#This Row],[CombinedIncome]],$U$11:$V$14,2,TRUE)</f>
        <v>M40</v>
      </c>
      <c r="M197">
        <v>170</v>
      </c>
      <c r="N197" t="str">
        <f>VLOOKUP(Table1[[#This Row],[LoanAmount(K)]],$U$18:$V$20,2,TRUE)</f>
        <v>101k-200k</v>
      </c>
      <c r="O197">
        <v>360</v>
      </c>
      <c r="P197">
        <v>1</v>
      </c>
      <c r="Q197" t="s">
        <v>31</v>
      </c>
      <c r="R197" t="s">
        <v>22</v>
      </c>
    </row>
    <row r="198" spans="1:19">
      <c r="A198" t="s">
        <v>221</v>
      </c>
      <c r="B198" t="s">
        <v>14</v>
      </c>
      <c r="C198" t="s">
        <v>15</v>
      </c>
      <c r="D198" s="3">
        <v>0</v>
      </c>
      <c r="E198" t="s">
        <v>16</v>
      </c>
      <c r="F198" t="s">
        <v>15</v>
      </c>
      <c r="G198">
        <v>8333</v>
      </c>
      <c r="H198" s="5" t="str">
        <f>VLOOKUP(Table1[[#This Row],[ApplicantIncome]],$U$11:$V$14,2,TRUE)</f>
        <v>M40</v>
      </c>
      <c r="I198">
        <v>3750</v>
      </c>
      <c r="J198" t="str">
        <f>VLOOKUP(Table1[[#This Row],[CoapplicantIncome]],$U$11:$V$14,2,TRUE)</f>
        <v>B40</v>
      </c>
      <c r="K198">
        <v>12083</v>
      </c>
      <c r="L198" t="str">
        <f>VLOOKUP(Table1[[#This Row],[CombinedIncome]],$U$11:$V$14,2,TRUE)</f>
        <v>T20</v>
      </c>
      <c r="M198">
        <v>187</v>
      </c>
      <c r="N198" t="str">
        <f>VLOOKUP(Table1[[#This Row],[LoanAmount(K)]],$U$18:$V$20,2,TRUE)</f>
        <v>101k-200k</v>
      </c>
      <c r="O198">
        <v>360</v>
      </c>
      <c r="P198">
        <v>1</v>
      </c>
      <c r="Q198" t="s">
        <v>21</v>
      </c>
      <c r="R198" t="s">
        <v>18</v>
      </c>
      <c r="S198" s="4" t="s">
        <v>22</v>
      </c>
    </row>
    <row r="199" spans="1:19">
      <c r="A199" t="s">
        <v>222</v>
      </c>
      <c r="B199" t="s">
        <v>42</v>
      </c>
      <c r="C199" t="s">
        <v>15</v>
      </c>
      <c r="D199" s="3">
        <v>0</v>
      </c>
      <c r="E199" t="s">
        <v>25</v>
      </c>
      <c r="F199" t="s">
        <v>15</v>
      </c>
      <c r="G199">
        <v>1907</v>
      </c>
      <c r="H199" s="5" t="str">
        <f>VLOOKUP(Table1[[#This Row],[ApplicantIncome]],$U$11:$V$14,2,TRUE)</f>
        <v>B40</v>
      </c>
      <c r="I199">
        <v>2365</v>
      </c>
      <c r="J199" t="str">
        <f>VLOOKUP(Table1[[#This Row],[CoapplicantIncome]],$U$11:$V$14,2,TRUE)</f>
        <v>B40</v>
      </c>
      <c r="K199">
        <v>4272</v>
      </c>
      <c r="L199" t="str">
        <f>VLOOKUP(Table1[[#This Row],[CombinedIncome]],$U$11:$V$14,2,TRUE)</f>
        <v>B40</v>
      </c>
      <c r="M199">
        <v>120</v>
      </c>
      <c r="N199" t="str">
        <f>VLOOKUP(Table1[[#This Row],[LoanAmount(K)]],$U$18:$V$20,2,TRUE)</f>
        <v>101k-200k</v>
      </c>
      <c r="P199">
        <v>1</v>
      </c>
      <c r="Q199" t="s">
        <v>17</v>
      </c>
      <c r="R199" t="s">
        <v>18</v>
      </c>
      <c r="S199" s="4" t="s">
        <v>18</v>
      </c>
    </row>
    <row r="200" spans="1:19">
      <c r="A200" t="s">
        <v>223</v>
      </c>
      <c r="B200" t="s">
        <v>42</v>
      </c>
      <c r="C200" t="s">
        <v>20</v>
      </c>
      <c r="D200" s="3">
        <v>0</v>
      </c>
      <c r="E200" t="s">
        <v>16</v>
      </c>
      <c r="F200" t="s">
        <v>15</v>
      </c>
      <c r="G200">
        <v>3416</v>
      </c>
      <c r="H200" s="5" t="str">
        <f>VLOOKUP(Table1[[#This Row],[ApplicantIncome]],$U$11:$V$14,2,TRUE)</f>
        <v>B40</v>
      </c>
      <c r="I200">
        <v>2816</v>
      </c>
      <c r="J200" t="str">
        <f>VLOOKUP(Table1[[#This Row],[CoapplicantIncome]],$U$11:$V$14,2,TRUE)</f>
        <v>B40</v>
      </c>
      <c r="K200">
        <v>6232</v>
      </c>
      <c r="L200" t="str">
        <f>VLOOKUP(Table1[[#This Row],[CombinedIncome]],$U$11:$V$14,2,TRUE)</f>
        <v>M40</v>
      </c>
      <c r="M200">
        <v>113</v>
      </c>
      <c r="N200" t="str">
        <f>VLOOKUP(Table1[[#This Row],[LoanAmount(K)]],$U$18:$V$20,2,TRUE)</f>
        <v>101k-200k</v>
      </c>
      <c r="O200">
        <v>360</v>
      </c>
      <c r="Q200" t="s">
        <v>31</v>
      </c>
      <c r="R200" t="s">
        <v>18</v>
      </c>
      <c r="S200" s="4" t="s">
        <v>22</v>
      </c>
    </row>
    <row r="201" spans="1:19">
      <c r="A201" t="s">
        <v>224</v>
      </c>
      <c r="B201" t="s">
        <v>14</v>
      </c>
      <c r="C201" t="s">
        <v>15</v>
      </c>
      <c r="D201" s="3">
        <v>0</v>
      </c>
      <c r="E201" t="s">
        <v>16</v>
      </c>
      <c r="F201" t="s">
        <v>20</v>
      </c>
      <c r="G201">
        <v>11000</v>
      </c>
      <c r="H201" s="5" t="str">
        <f>VLOOKUP(Table1[[#This Row],[ApplicantIncome]],$U$11:$V$14,2,TRUE)</f>
        <v>T20</v>
      </c>
      <c r="I201">
        <v>0</v>
      </c>
      <c r="J201" t="str">
        <f>VLOOKUP(Table1[[#This Row],[CoapplicantIncome]],$U$11:$V$14,2,TRUE)</f>
        <v>No Income</v>
      </c>
      <c r="K201">
        <v>11000</v>
      </c>
      <c r="L201" t="str">
        <f>VLOOKUP(Table1[[#This Row],[CombinedIncome]],$U$11:$V$14,2,TRUE)</f>
        <v>T20</v>
      </c>
      <c r="M201">
        <v>83</v>
      </c>
      <c r="N201" t="str">
        <f>VLOOKUP(Table1[[#This Row],[LoanAmount(K)]],$U$18:$V$20,2,TRUE)</f>
        <v>Below 100k</v>
      </c>
      <c r="O201">
        <v>360</v>
      </c>
      <c r="P201">
        <v>1</v>
      </c>
      <c r="Q201" t="s">
        <v>17</v>
      </c>
      <c r="R201" t="s">
        <v>22</v>
      </c>
      <c r="S201" s="4" t="s">
        <v>656</v>
      </c>
    </row>
    <row r="202" spans="1:19">
      <c r="A202" t="s">
        <v>225</v>
      </c>
      <c r="B202" t="s">
        <v>14</v>
      </c>
      <c r="C202" t="s">
        <v>20</v>
      </c>
      <c r="D202" s="3">
        <v>1</v>
      </c>
      <c r="E202" t="s">
        <v>25</v>
      </c>
      <c r="F202" t="s">
        <v>15</v>
      </c>
      <c r="G202">
        <v>2600</v>
      </c>
      <c r="H202" s="5" t="str">
        <f>VLOOKUP(Table1[[#This Row],[ApplicantIncome]],$U$11:$V$14,2,TRUE)</f>
        <v>B40</v>
      </c>
      <c r="I202">
        <v>2500</v>
      </c>
      <c r="J202" t="str">
        <f>VLOOKUP(Table1[[#This Row],[CoapplicantIncome]],$U$11:$V$14,2,TRUE)</f>
        <v>B40</v>
      </c>
      <c r="K202">
        <v>5100</v>
      </c>
      <c r="L202" t="str">
        <f>VLOOKUP(Table1[[#This Row],[CombinedIncome]],$U$11:$V$14,2,TRUE)</f>
        <v>M40</v>
      </c>
      <c r="M202">
        <v>90</v>
      </c>
      <c r="N202" t="str">
        <f>VLOOKUP(Table1[[#This Row],[LoanAmount(K)]],$U$18:$V$20,2,TRUE)</f>
        <v>Below 100k</v>
      </c>
      <c r="O202">
        <v>360</v>
      </c>
      <c r="P202">
        <v>1</v>
      </c>
      <c r="Q202" t="s">
        <v>31</v>
      </c>
      <c r="R202" t="s">
        <v>18</v>
      </c>
      <c r="S202" s="4" t="s">
        <v>22</v>
      </c>
    </row>
    <row r="203" spans="1:19">
      <c r="A203" t="s">
        <v>226</v>
      </c>
      <c r="B203" t="s">
        <v>14</v>
      </c>
      <c r="C203" t="s">
        <v>15</v>
      </c>
      <c r="D203" s="3">
        <v>2</v>
      </c>
      <c r="E203" t="s">
        <v>16</v>
      </c>
      <c r="F203" t="s">
        <v>15</v>
      </c>
      <c r="G203">
        <v>4923</v>
      </c>
      <c r="H203" s="5" t="str">
        <f>VLOOKUP(Table1[[#This Row],[ApplicantIncome]],$U$11:$V$14,2,TRUE)</f>
        <v>M40</v>
      </c>
      <c r="I203">
        <v>0</v>
      </c>
      <c r="J203" t="str">
        <f>VLOOKUP(Table1[[#This Row],[CoapplicantIncome]],$U$11:$V$14,2,TRUE)</f>
        <v>No Income</v>
      </c>
      <c r="K203">
        <v>4923</v>
      </c>
      <c r="L203" t="str">
        <f>VLOOKUP(Table1[[#This Row],[CombinedIncome]],$U$11:$V$14,2,TRUE)</f>
        <v>M40</v>
      </c>
      <c r="M203">
        <v>166</v>
      </c>
      <c r="N203" t="str">
        <f>VLOOKUP(Table1[[#This Row],[LoanAmount(K)]],$U$18:$V$20,2,TRUE)</f>
        <v>101k-200k</v>
      </c>
      <c r="O203">
        <v>360</v>
      </c>
      <c r="P203">
        <v>0</v>
      </c>
      <c r="Q203" t="s">
        <v>31</v>
      </c>
      <c r="R203" t="s">
        <v>18</v>
      </c>
      <c r="S203" s="4" t="s">
        <v>18</v>
      </c>
    </row>
    <row r="204" spans="1:19">
      <c r="A204" t="s">
        <v>227</v>
      </c>
      <c r="B204" t="s">
        <v>14</v>
      </c>
      <c r="C204" t="s">
        <v>20</v>
      </c>
      <c r="D204" t="s">
        <v>30</v>
      </c>
      <c r="E204" t="s">
        <v>25</v>
      </c>
      <c r="F204" t="s">
        <v>15</v>
      </c>
      <c r="G204">
        <v>3992</v>
      </c>
      <c r="H204" s="5" t="str">
        <f>VLOOKUP(Table1[[#This Row],[ApplicantIncome]],$U$11:$V$14,2,TRUE)</f>
        <v>B40</v>
      </c>
      <c r="I204">
        <v>0</v>
      </c>
      <c r="J204" t="str">
        <f>VLOOKUP(Table1[[#This Row],[CoapplicantIncome]],$U$11:$V$14,2,TRUE)</f>
        <v>No Income</v>
      </c>
      <c r="K204">
        <v>3992</v>
      </c>
      <c r="L204" t="str">
        <f>VLOOKUP(Table1[[#This Row],[CombinedIncome]],$U$11:$V$14,2,TRUE)</f>
        <v>B40</v>
      </c>
      <c r="N204" t="str">
        <f>VLOOKUP(Table1[[#This Row],[LoanAmount(K)]],$U$18:$V$20,2,TRUE)</f>
        <v>Below 100k</v>
      </c>
      <c r="O204">
        <v>180</v>
      </c>
      <c r="P204">
        <v>1</v>
      </c>
      <c r="Q204" t="s">
        <v>17</v>
      </c>
      <c r="R204" t="s">
        <v>22</v>
      </c>
      <c r="S204" s="4" t="s">
        <v>656</v>
      </c>
    </row>
    <row r="205" spans="1:19">
      <c r="A205" t="s">
        <v>228</v>
      </c>
      <c r="B205" t="s">
        <v>14</v>
      </c>
      <c r="C205" t="s">
        <v>20</v>
      </c>
      <c r="D205" s="3">
        <v>1</v>
      </c>
      <c r="E205" t="s">
        <v>25</v>
      </c>
      <c r="F205" t="s">
        <v>15</v>
      </c>
      <c r="G205">
        <v>3500</v>
      </c>
      <c r="H205" s="5" t="str">
        <f>VLOOKUP(Table1[[#This Row],[ApplicantIncome]],$U$11:$V$14,2,TRUE)</f>
        <v>B40</v>
      </c>
      <c r="I205">
        <v>1083</v>
      </c>
      <c r="J205" t="str">
        <f>VLOOKUP(Table1[[#This Row],[CoapplicantIncome]],$U$11:$V$14,2,TRUE)</f>
        <v>B40</v>
      </c>
      <c r="K205">
        <v>4583</v>
      </c>
      <c r="L205" t="str">
        <f>VLOOKUP(Table1[[#This Row],[CombinedIncome]],$U$11:$V$14,2,TRUE)</f>
        <v>B40</v>
      </c>
      <c r="M205">
        <v>135</v>
      </c>
      <c r="N205" t="str">
        <f>VLOOKUP(Table1[[#This Row],[LoanAmount(K)]],$U$18:$V$20,2,TRUE)</f>
        <v>101k-200k</v>
      </c>
      <c r="O205">
        <v>360</v>
      </c>
      <c r="P205">
        <v>1</v>
      </c>
      <c r="Q205" t="s">
        <v>17</v>
      </c>
      <c r="R205" t="s">
        <v>18</v>
      </c>
      <c r="S205" s="4" t="s">
        <v>18</v>
      </c>
    </row>
    <row r="206" spans="1:19">
      <c r="A206" t="s">
        <v>229</v>
      </c>
      <c r="B206" t="s">
        <v>14</v>
      </c>
      <c r="C206" t="s">
        <v>20</v>
      </c>
      <c r="D206" s="3">
        <v>2</v>
      </c>
      <c r="E206" t="s">
        <v>25</v>
      </c>
      <c r="F206" t="s">
        <v>15</v>
      </c>
      <c r="G206">
        <v>3917</v>
      </c>
      <c r="H206" s="5" t="str">
        <f>VLOOKUP(Table1[[#This Row],[ApplicantIncome]],$U$11:$V$14,2,TRUE)</f>
        <v>B40</v>
      </c>
      <c r="I206">
        <v>0</v>
      </c>
      <c r="J206" t="str">
        <f>VLOOKUP(Table1[[#This Row],[CoapplicantIncome]],$U$11:$V$14,2,TRUE)</f>
        <v>No Income</v>
      </c>
      <c r="K206">
        <v>3917</v>
      </c>
      <c r="L206" t="str">
        <f>VLOOKUP(Table1[[#This Row],[CombinedIncome]],$U$11:$V$14,2,TRUE)</f>
        <v>B40</v>
      </c>
      <c r="M206">
        <v>124</v>
      </c>
      <c r="N206" t="str">
        <f>VLOOKUP(Table1[[#This Row],[LoanAmount(K)]],$U$18:$V$20,2,TRUE)</f>
        <v>101k-200k</v>
      </c>
      <c r="O206">
        <v>360</v>
      </c>
      <c r="P206">
        <v>1</v>
      </c>
      <c r="Q206" t="s">
        <v>31</v>
      </c>
      <c r="R206" t="s">
        <v>18</v>
      </c>
      <c r="S206" s="4" t="s">
        <v>22</v>
      </c>
    </row>
    <row r="207" spans="1:19">
      <c r="A207" t="s">
        <v>230</v>
      </c>
      <c r="B207" t="s">
        <v>42</v>
      </c>
      <c r="C207" t="s">
        <v>15</v>
      </c>
      <c r="D207" s="3">
        <v>0</v>
      </c>
      <c r="E207" t="s">
        <v>25</v>
      </c>
      <c r="F207" t="s">
        <v>15</v>
      </c>
      <c r="G207">
        <v>4408</v>
      </c>
      <c r="H207" s="5" t="str">
        <f>VLOOKUP(Table1[[#This Row],[ApplicantIncome]],$U$11:$V$14,2,TRUE)</f>
        <v>B40</v>
      </c>
      <c r="I207">
        <v>0</v>
      </c>
      <c r="J207" t="str">
        <f>VLOOKUP(Table1[[#This Row],[CoapplicantIncome]],$U$11:$V$14,2,TRUE)</f>
        <v>No Income</v>
      </c>
      <c r="K207">
        <v>4408</v>
      </c>
      <c r="L207" t="str">
        <f>VLOOKUP(Table1[[#This Row],[CombinedIncome]],$U$11:$V$14,2,TRUE)</f>
        <v>B40</v>
      </c>
      <c r="M207">
        <v>120</v>
      </c>
      <c r="N207" t="str">
        <f>VLOOKUP(Table1[[#This Row],[LoanAmount(K)]],$U$18:$V$20,2,TRUE)</f>
        <v>101k-200k</v>
      </c>
      <c r="O207">
        <v>360</v>
      </c>
      <c r="P207">
        <v>1</v>
      </c>
      <c r="Q207" t="s">
        <v>31</v>
      </c>
      <c r="R207" t="s">
        <v>18</v>
      </c>
      <c r="S207" s="4" t="s">
        <v>22</v>
      </c>
    </row>
    <row r="208" spans="1:19">
      <c r="A208" t="s">
        <v>231</v>
      </c>
      <c r="B208" t="s">
        <v>42</v>
      </c>
      <c r="C208" t="s">
        <v>15</v>
      </c>
      <c r="D208" s="3">
        <v>0</v>
      </c>
      <c r="E208" t="s">
        <v>16</v>
      </c>
      <c r="F208" t="s">
        <v>15</v>
      </c>
      <c r="G208">
        <v>3244</v>
      </c>
      <c r="H208" s="5" t="str">
        <f>VLOOKUP(Table1[[#This Row],[ApplicantIncome]],$U$11:$V$14,2,TRUE)</f>
        <v>B40</v>
      </c>
      <c r="I208">
        <v>0</v>
      </c>
      <c r="J208" t="str">
        <f>VLOOKUP(Table1[[#This Row],[CoapplicantIncome]],$U$11:$V$14,2,TRUE)</f>
        <v>No Income</v>
      </c>
      <c r="K208">
        <v>3244</v>
      </c>
      <c r="L208" t="str">
        <f>VLOOKUP(Table1[[#This Row],[CombinedIncome]],$U$11:$V$14,2,TRUE)</f>
        <v>B40</v>
      </c>
      <c r="M208">
        <v>80</v>
      </c>
      <c r="N208" t="str">
        <f>VLOOKUP(Table1[[#This Row],[LoanAmount(K)]],$U$18:$V$20,2,TRUE)</f>
        <v>Below 100k</v>
      </c>
      <c r="O208">
        <v>360</v>
      </c>
      <c r="P208">
        <v>1</v>
      </c>
      <c r="Q208" t="s">
        <v>17</v>
      </c>
      <c r="R208" t="s">
        <v>18</v>
      </c>
      <c r="S208" s="4" t="s">
        <v>22</v>
      </c>
    </row>
    <row r="209" spans="1:19">
      <c r="A209" t="s">
        <v>232</v>
      </c>
      <c r="B209" t="s">
        <v>14</v>
      </c>
      <c r="C209" t="s">
        <v>15</v>
      </c>
      <c r="D209" s="3">
        <v>0</v>
      </c>
      <c r="E209" t="s">
        <v>25</v>
      </c>
      <c r="F209" t="s">
        <v>15</v>
      </c>
      <c r="G209">
        <v>3975</v>
      </c>
      <c r="H209" s="5" t="str">
        <f>VLOOKUP(Table1[[#This Row],[ApplicantIncome]],$U$11:$V$14,2,TRUE)</f>
        <v>B40</v>
      </c>
      <c r="I209">
        <v>2531</v>
      </c>
      <c r="J209" t="str">
        <f>VLOOKUP(Table1[[#This Row],[CoapplicantIncome]],$U$11:$V$14,2,TRUE)</f>
        <v>B40</v>
      </c>
      <c r="K209">
        <v>6506</v>
      </c>
      <c r="L209" t="str">
        <f>VLOOKUP(Table1[[#This Row],[CombinedIncome]],$U$11:$V$14,2,TRUE)</f>
        <v>M40</v>
      </c>
      <c r="M209">
        <v>55</v>
      </c>
      <c r="N209" t="str">
        <f>VLOOKUP(Table1[[#This Row],[LoanAmount(K)]],$U$18:$V$20,2,TRUE)</f>
        <v>Below 100k</v>
      </c>
      <c r="O209">
        <v>360</v>
      </c>
      <c r="P209">
        <v>1</v>
      </c>
      <c r="Q209" t="s">
        <v>21</v>
      </c>
      <c r="R209" t="s">
        <v>18</v>
      </c>
      <c r="S209" s="4" t="s">
        <v>22</v>
      </c>
    </row>
    <row r="210" spans="1:19">
      <c r="A210" t="s">
        <v>233</v>
      </c>
      <c r="B210" t="s">
        <v>14</v>
      </c>
      <c r="C210" t="s">
        <v>15</v>
      </c>
      <c r="D210" s="3">
        <v>0</v>
      </c>
      <c r="E210" t="s">
        <v>16</v>
      </c>
      <c r="F210" t="s">
        <v>15</v>
      </c>
      <c r="G210">
        <v>2479</v>
      </c>
      <c r="H210" s="5" t="str">
        <f>VLOOKUP(Table1[[#This Row],[ApplicantIncome]],$U$11:$V$14,2,TRUE)</f>
        <v>B40</v>
      </c>
      <c r="I210">
        <v>0</v>
      </c>
      <c r="J210" t="str">
        <f>VLOOKUP(Table1[[#This Row],[CoapplicantIncome]],$U$11:$V$14,2,TRUE)</f>
        <v>No Income</v>
      </c>
      <c r="K210">
        <v>2479</v>
      </c>
      <c r="L210" t="str">
        <f>VLOOKUP(Table1[[#This Row],[CombinedIncome]],$U$11:$V$14,2,TRUE)</f>
        <v>B40</v>
      </c>
      <c r="M210">
        <v>59</v>
      </c>
      <c r="N210" t="str">
        <f>VLOOKUP(Table1[[#This Row],[LoanAmount(K)]],$U$18:$V$20,2,TRUE)</f>
        <v>Below 100k</v>
      </c>
      <c r="O210">
        <v>360</v>
      </c>
      <c r="P210">
        <v>1</v>
      </c>
      <c r="Q210" t="s">
        <v>17</v>
      </c>
      <c r="R210" t="s">
        <v>18</v>
      </c>
      <c r="S210" s="4" t="s">
        <v>18</v>
      </c>
    </row>
    <row r="211" spans="1:19">
      <c r="A211" t="s">
        <v>234</v>
      </c>
      <c r="B211" t="s">
        <v>14</v>
      </c>
      <c r="C211" t="s">
        <v>15</v>
      </c>
      <c r="D211" s="3">
        <v>0</v>
      </c>
      <c r="E211" t="s">
        <v>16</v>
      </c>
      <c r="F211" t="s">
        <v>15</v>
      </c>
      <c r="G211">
        <v>3418</v>
      </c>
      <c r="H211" s="5" t="str">
        <f>VLOOKUP(Table1[[#This Row],[ApplicantIncome]],$U$11:$V$14,2,TRUE)</f>
        <v>B40</v>
      </c>
      <c r="I211">
        <v>0</v>
      </c>
      <c r="J211" t="str">
        <f>VLOOKUP(Table1[[#This Row],[CoapplicantIncome]],$U$11:$V$14,2,TRUE)</f>
        <v>No Income</v>
      </c>
      <c r="K211">
        <v>3418</v>
      </c>
      <c r="L211" t="str">
        <f>VLOOKUP(Table1[[#This Row],[CombinedIncome]],$U$11:$V$14,2,TRUE)</f>
        <v>B40</v>
      </c>
      <c r="M211">
        <v>127</v>
      </c>
      <c r="N211" t="str">
        <f>VLOOKUP(Table1[[#This Row],[LoanAmount(K)]],$U$18:$V$20,2,TRUE)</f>
        <v>101k-200k</v>
      </c>
      <c r="O211">
        <v>360</v>
      </c>
      <c r="P211">
        <v>1</v>
      </c>
      <c r="Q211" t="s">
        <v>31</v>
      </c>
      <c r="R211" t="s">
        <v>22</v>
      </c>
      <c r="S211" s="4" t="s">
        <v>656</v>
      </c>
    </row>
    <row r="212" spans="1:19">
      <c r="A212" t="s">
        <v>235</v>
      </c>
      <c r="B212" t="s">
        <v>42</v>
      </c>
      <c r="C212" t="s">
        <v>15</v>
      </c>
      <c r="D212" s="3">
        <v>0</v>
      </c>
      <c r="E212" t="s">
        <v>16</v>
      </c>
      <c r="F212" t="s">
        <v>15</v>
      </c>
      <c r="G212">
        <v>10000</v>
      </c>
      <c r="H212" s="5" t="str">
        <f>VLOOKUP(Table1[[#This Row],[ApplicantIncome]],$U$11:$V$14,2,TRUE)</f>
        <v>M40</v>
      </c>
      <c r="I212">
        <v>0</v>
      </c>
      <c r="J212" t="str">
        <f>VLOOKUP(Table1[[#This Row],[CoapplicantIncome]],$U$11:$V$14,2,TRUE)</f>
        <v>No Income</v>
      </c>
      <c r="K212">
        <v>10000</v>
      </c>
      <c r="L212" t="str">
        <f>VLOOKUP(Table1[[#This Row],[CombinedIncome]],$U$11:$V$14,2,TRUE)</f>
        <v>M40</v>
      </c>
      <c r="M212">
        <v>214</v>
      </c>
      <c r="N212" t="str">
        <f>VLOOKUP(Table1[[#This Row],[LoanAmount(K)]],$U$18:$V$20,2,TRUE)</f>
        <v>201k and above</v>
      </c>
      <c r="O212">
        <v>360</v>
      </c>
      <c r="P212">
        <v>1</v>
      </c>
      <c r="Q212" t="s">
        <v>31</v>
      </c>
      <c r="R212" t="s">
        <v>22</v>
      </c>
      <c r="S212" s="4" t="s">
        <v>656</v>
      </c>
    </row>
    <row r="213" spans="1:19">
      <c r="A213" t="s">
        <v>236</v>
      </c>
      <c r="B213" t="s">
        <v>14</v>
      </c>
      <c r="C213" t="s">
        <v>20</v>
      </c>
      <c r="D213" t="s">
        <v>30</v>
      </c>
      <c r="E213" t="s">
        <v>16</v>
      </c>
      <c r="F213" t="s">
        <v>15</v>
      </c>
      <c r="G213">
        <v>3430</v>
      </c>
      <c r="H213" s="5" t="str">
        <f>VLOOKUP(Table1[[#This Row],[ApplicantIncome]],$U$11:$V$14,2,TRUE)</f>
        <v>B40</v>
      </c>
      <c r="I213">
        <v>1250</v>
      </c>
      <c r="J213" t="str">
        <f>VLOOKUP(Table1[[#This Row],[CoapplicantIncome]],$U$11:$V$14,2,TRUE)</f>
        <v>B40</v>
      </c>
      <c r="K213">
        <v>4680</v>
      </c>
      <c r="L213" t="str">
        <f>VLOOKUP(Table1[[#This Row],[CombinedIncome]],$U$11:$V$14,2,TRUE)</f>
        <v>B40</v>
      </c>
      <c r="M213">
        <v>128</v>
      </c>
      <c r="N213" t="str">
        <f>VLOOKUP(Table1[[#This Row],[LoanAmount(K)]],$U$18:$V$20,2,TRUE)</f>
        <v>101k-200k</v>
      </c>
      <c r="O213">
        <v>360</v>
      </c>
      <c r="P213">
        <v>0</v>
      </c>
      <c r="Q213" t="s">
        <v>31</v>
      </c>
      <c r="R213" t="s">
        <v>22</v>
      </c>
      <c r="S213" s="4" t="s">
        <v>656</v>
      </c>
    </row>
    <row r="214" spans="1:19">
      <c r="A214" t="s">
        <v>237</v>
      </c>
      <c r="B214" t="s">
        <v>14</v>
      </c>
      <c r="C214" t="s">
        <v>20</v>
      </c>
      <c r="D214" s="3">
        <v>1</v>
      </c>
      <c r="E214" t="s">
        <v>16</v>
      </c>
      <c r="F214" t="s">
        <v>20</v>
      </c>
      <c r="G214">
        <v>7787</v>
      </c>
      <c r="H214" s="5" t="str">
        <f>VLOOKUP(Table1[[#This Row],[ApplicantIncome]],$U$11:$V$14,2,TRUE)</f>
        <v>M40</v>
      </c>
      <c r="I214">
        <v>0</v>
      </c>
      <c r="J214" t="str">
        <f>VLOOKUP(Table1[[#This Row],[CoapplicantIncome]],$U$11:$V$14,2,TRUE)</f>
        <v>No Income</v>
      </c>
      <c r="K214">
        <v>7787</v>
      </c>
      <c r="L214" t="str">
        <f>VLOOKUP(Table1[[#This Row],[CombinedIncome]],$U$11:$V$14,2,TRUE)</f>
        <v>M40</v>
      </c>
      <c r="M214">
        <v>240</v>
      </c>
      <c r="N214" t="str">
        <f>VLOOKUP(Table1[[#This Row],[LoanAmount(K)]],$U$18:$V$20,2,TRUE)</f>
        <v>201k and above</v>
      </c>
      <c r="O214">
        <v>360</v>
      </c>
      <c r="P214">
        <v>1</v>
      </c>
      <c r="Q214" t="s">
        <v>17</v>
      </c>
      <c r="R214" t="s">
        <v>18</v>
      </c>
      <c r="S214" s="4" t="s">
        <v>18</v>
      </c>
    </row>
    <row r="215" spans="1:19">
      <c r="A215" t="s">
        <v>238</v>
      </c>
      <c r="B215" t="s">
        <v>14</v>
      </c>
      <c r="C215" t="s">
        <v>20</v>
      </c>
      <c r="D215" t="s">
        <v>30</v>
      </c>
      <c r="E215" t="s">
        <v>25</v>
      </c>
      <c r="F215" t="s">
        <v>20</v>
      </c>
      <c r="G215">
        <v>5703</v>
      </c>
      <c r="H215" s="5" t="str">
        <f>VLOOKUP(Table1[[#This Row],[ApplicantIncome]],$U$11:$V$14,2,TRUE)</f>
        <v>M40</v>
      </c>
      <c r="I215">
        <v>0</v>
      </c>
      <c r="J215" t="str">
        <f>VLOOKUP(Table1[[#This Row],[CoapplicantIncome]],$U$11:$V$14,2,TRUE)</f>
        <v>No Income</v>
      </c>
      <c r="K215">
        <v>5703</v>
      </c>
      <c r="L215" t="str">
        <f>VLOOKUP(Table1[[#This Row],[CombinedIncome]],$U$11:$V$14,2,TRUE)</f>
        <v>M40</v>
      </c>
      <c r="M215">
        <v>130</v>
      </c>
      <c r="N215" t="str">
        <f>VLOOKUP(Table1[[#This Row],[LoanAmount(K)]],$U$18:$V$20,2,TRUE)</f>
        <v>101k-200k</v>
      </c>
      <c r="O215">
        <v>360</v>
      </c>
      <c r="P215">
        <v>1</v>
      </c>
      <c r="Q215" t="s">
        <v>21</v>
      </c>
      <c r="R215" t="s">
        <v>18</v>
      </c>
      <c r="S215" s="4" t="s">
        <v>18</v>
      </c>
    </row>
    <row r="216" spans="1:19">
      <c r="A216" t="s">
        <v>239</v>
      </c>
      <c r="B216" t="s">
        <v>14</v>
      </c>
      <c r="C216" t="s">
        <v>20</v>
      </c>
      <c r="D216" s="3">
        <v>0</v>
      </c>
      <c r="E216" t="s">
        <v>16</v>
      </c>
      <c r="F216" t="s">
        <v>15</v>
      </c>
      <c r="G216">
        <v>3173</v>
      </c>
      <c r="H216" s="5" t="str">
        <f>VLOOKUP(Table1[[#This Row],[ApplicantIncome]],$U$11:$V$14,2,TRUE)</f>
        <v>B40</v>
      </c>
      <c r="I216">
        <v>3021</v>
      </c>
      <c r="J216" t="str">
        <f>VLOOKUP(Table1[[#This Row],[CoapplicantIncome]],$U$11:$V$14,2,TRUE)</f>
        <v>B40</v>
      </c>
      <c r="K216">
        <v>6194</v>
      </c>
      <c r="L216" t="str">
        <f>VLOOKUP(Table1[[#This Row],[CombinedIncome]],$U$11:$V$14,2,TRUE)</f>
        <v>M40</v>
      </c>
      <c r="M216">
        <v>137</v>
      </c>
      <c r="N216" t="str">
        <f>VLOOKUP(Table1[[#This Row],[LoanAmount(K)]],$U$18:$V$20,2,TRUE)</f>
        <v>101k-200k</v>
      </c>
      <c r="O216">
        <v>360</v>
      </c>
      <c r="P216">
        <v>1</v>
      </c>
      <c r="Q216" t="s">
        <v>17</v>
      </c>
      <c r="R216" t="s">
        <v>18</v>
      </c>
      <c r="S216" s="4" t="s">
        <v>22</v>
      </c>
    </row>
    <row r="217" spans="1:19">
      <c r="A217" t="s">
        <v>240</v>
      </c>
      <c r="B217" t="s">
        <v>14</v>
      </c>
      <c r="C217" t="s">
        <v>20</v>
      </c>
      <c r="D217" t="s">
        <v>30</v>
      </c>
      <c r="E217" t="s">
        <v>25</v>
      </c>
      <c r="F217" t="s">
        <v>15</v>
      </c>
      <c r="G217">
        <v>3850</v>
      </c>
      <c r="H217" s="5" t="str">
        <f>VLOOKUP(Table1[[#This Row],[ApplicantIncome]],$U$11:$V$14,2,TRUE)</f>
        <v>B40</v>
      </c>
      <c r="I217">
        <v>983</v>
      </c>
      <c r="J217" t="str">
        <f>VLOOKUP(Table1[[#This Row],[CoapplicantIncome]],$U$11:$V$14,2,TRUE)</f>
        <v>B40</v>
      </c>
      <c r="K217">
        <v>4833</v>
      </c>
      <c r="L217" t="str">
        <f>VLOOKUP(Table1[[#This Row],[CombinedIncome]],$U$11:$V$14,2,TRUE)</f>
        <v>B40</v>
      </c>
      <c r="M217">
        <v>100</v>
      </c>
      <c r="N217" t="str">
        <f>VLOOKUP(Table1[[#This Row],[LoanAmount(K)]],$U$18:$V$20,2,TRUE)</f>
        <v>Below 100k</v>
      </c>
      <c r="O217">
        <v>360</v>
      </c>
      <c r="P217">
        <v>1</v>
      </c>
      <c r="Q217" t="s">
        <v>31</v>
      </c>
      <c r="R217" t="s">
        <v>18</v>
      </c>
      <c r="S217" s="4" t="s">
        <v>22</v>
      </c>
    </row>
    <row r="218" spans="1:19">
      <c r="A218" t="s">
        <v>241</v>
      </c>
      <c r="B218" t="s">
        <v>14</v>
      </c>
      <c r="C218" t="s">
        <v>20</v>
      </c>
      <c r="D218" s="3">
        <v>0</v>
      </c>
      <c r="E218" t="s">
        <v>16</v>
      </c>
      <c r="F218" t="s">
        <v>15</v>
      </c>
      <c r="G218">
        <v>150</v>
      </c>
      <c r="H218" s="5" t="str">
        <f>VLOOKUP(Table1[[#This Row],[ApplicantIncome]],$U$11:$V$14,2,TRUE)</f>
        <v>B40</v>
      </c>
      <c r="I218">
        <v>1800</v>
      </c>
      <c r="J218" t="str">
        <f>VLOOKUP(Table1[[#This Row],[CoapplicantIncome]],$U$11:$V$14,2,TRUE)</f>
        <v>B40</v>
      </c>
      <c r="K218">
        <v>1950</v>
      </c>
      <c r="L218" t="str">
        <f>VLOOKUP(Table1[[#This Row],[CombinedIncome]],$U$11:$V$14,2,TRUE)</f>
        <v>B40</v>
      </c>
      <c r="M218">
        <v>135</v>
      </c>
      <c r="N218" t="str">
        <f>VLOOKUP(Table1[[#This Row],[LoanAmount(K)]],$U$18:$V$20,2,TRUE)</f>
        <v>101k-200k</v>
      </c>
      <c r="O218">
        <v>360</v>
      </c>
      <c r="P218">
        <v>1</v>
      </c>
      <c r="Q218" t="s">
        <v>21</v>
      </c>
      <c r="R218" t="s">
        <v>22</v>
      </c>
      <c r="S218" s="4" t="s">
        <v>656</v>
      </c>
    </row>
    <row r="219" spans="1:19">
      <c r="A219" t="s">
        <v>242</v>
      </c>
      <c r="B219" t="s">
        <v>14</v>
      </c>
      <c r="C219" t="s">
        <v>20</v>
      </c>
      <c r="D219" s="3">
        <v>0</v>
      </c>
      <c r="E219" t="s">
        <v>16</v>
      </c>
      <c r="F219" t="s">
        <v>15</v>
      </c>
      <c r="G219">
        <v>3727</v>
      </c>
      <c r="H219" s="5" t="str">
        <f>VLOOKUP(Table1[[#This Row],[ApplicantIncome]],$U$11:$V$14,2,TRUE)</f>
        <v>B40</v>
      </c>
      <c r="I219">
        <v>1775</v>
      </c>
      <c r="J219" t="str">
        <f>VLOOKUP(Table1[[#This Row],[CoapplicantIncome]],$U$11:$V$14,2,TRUE)</f>
        <v>B40</v>
      </c>
      <c r="K219">
        <v>5502</v>
      </c>
      <c r="L219" t="str">
        <f>VLOOKUP(Table1[[#This Row],[CombinedIncome]],$U$11:$V$14,2,TRUE)</f>
        <v>M40</v>
      </c>
      <c r="M219">
        <v>131</v>
      </c>
      <c r="N219" t="str">
        <f>VLOOKUP(Table1[[#This Row],[LoanAmount(K)]],$U$18:$V$20,2,TRUE)</f>
        <v>101k-200k</v>
      </c>
      <c r="O219">
        <v>360</v>
      </c>
      <c r="P219">
        <v>1</v>
      </c>
      <c r="Q219" t="s">
        <v>31</v>
      </c>
      <c r="R219" t="s">
        <v>18</v>
      </c>
      <c r="S219" s="4" t="s">
        <v>22</v>
      </c>
    </row>
    <row r="220" spans="1:19">
      <c r="A220" t="s">
        <v>243</v>
      </c>
      <c r="B220" t="s">
        <v>14</v>
      </c>
      <c r="C220" t="s">
        <v>20</v>
      </c>
      <c r="D220" s="3">
        <v>2</v>
      </c>
      <c r="E220" t="s">
        <v>16</v>
      </c>
      <c r="G220">
        <v>5000</v>
      </c>
      <c r="H220" s="5" t="str">
        <f>VLOOKUP(Table1[[#This Row],[ApplicantIncome]],$U$11:$V$14,2,TRUE)</f>
        <v>M40</v>
      </c>
      <c r="I220">
        <v>0</v>
      </c>
      <c r="J220" t="str">
        <f>VLOOKUP(Table1[[#This Row],[CoapplicantIncome]],$U$11:$V$14,2,TRUE)</f>
        <v>No Income</v>
      </c>
      <c r="K220">
        <v>5000</v>
      </c>
      <c r="L220" t="str">
        <f>VLOOKUP(Table1[[#This Row],[CombinedIncome]],$U$11:$V$14,2,TRUE)</f>
        <v>M40</v>
      </c>
      <c r="M220">
        <v>72</v>
      </c>
      <c r="N220" t="str">
        <f>VLOOKUP(Table1[[#This Row],[LoanAmount(K)]],$U$18:$V$20,2,TRUE)</f>
        <v>Below 100k</v>
      </c>
      <c r="O220">
        <v>360</v>
      </c>
      <c r="P220">
        <v>0</v>
      </c>
      <c r="Q220" t="s">
        <v>31</v>
      </c>
      <c r="R220" t="s">
        <v>22</v>
      </c>
      <c r="S220" s="4" t="s">
        <v>656</v>
      </c>
    </row>
    <row r="221" spans="1:19">
      <c r="A221" t="s">
        <v>244</v>
      </c>
      <c r="B221" t="s">
        <v>42</v>
      </c>
      <c r="C221" t="s">
        <v>20</v>
      </c>
      <c r="D221" s="3">
        <v>2</v>
      </c>
      <c r="E221" t="s">
        <v>16</v>
      </c>
      <c r="F221" t="s">
        <v>15</v>
      </c>
      <c r="G221">
        <v>4283</v>
      </c>
      <c r="H221" s="5" t="str">
        <f>VLOOKUP(Table1[[#This Row],[ApplicantIncome]],$U$11:$V$14,2,TRUE)</f>
        <v>B40</v>
      </c>
      <c r="I221">
        <v>2383</v>
      </c>
      <c r="J221" t="str">
        <f>VLOOKUP(Table1[[#This Row],[CoapplicantIncome]],$U$11:$V$14,2,TRUE)</f>
        <v>B40</v>
      </c>
      <c r="K221">
        <v>6666</v>
      </c>
      <c r="L221" t="str">
        <f>VLOOKUP(Table1[[#This Row],[CombinedIncome]],$U$11:$V$14,2,TRUE)</f>
        <v>M40</v>
      </c>
      <c r="M221">
        <v>127</v>
      </c>
      <c r="N221" t="str">
        <f>VLOOKUP(Table1[[#This Row],[LoanAmount(K)]],$U$18:$V$20,2,TRUE)</f>
        <v>101k-200k</v>
      </c>
      <c r="O221">
        <v>360</v>
      </c>
      <c r="Q221" t="s">
        <v>31</v>
      </c>
      <c r="R221" t="s">
        <v>18</v>
      </c>
      <c r="S221" s="4" t="s">
        <v>22</v>
      </c>
    </row>
    <row r="222" spans="1:19">
      <c r="A222" t="s">
        <v>245</v>
      </c>
      <c r="B222" t="s">
        <v>14</v>
      </c>
      <c r="C222" t="s">
        <v>20</v>
      </c>
      <c r="D222" s="3">
        <v>0</v>
      </c>
      <c r="E222" t="s">
        <v>16</v>
      </c>
      <c r="F222" t="s">
        <v>15</v>
      </c>
      <c r="G222">
        <v>2221</v>
      </c>
      <c r="H222" s="5" t="str">
        <f>VLOOKUP(Table1[[#This Row],[ApplicantIncome]],$U$11:$V$14,2,TRUE)</f>
        <v>B40</v>
      </c>
      <c r="I222">
        <v>0</v>
      </c>
      <c r="J222" t="str">
        <f>VLOOKUP(Table1[[#This Row],[CoapplicantIncome]],$U$11:$V$14,2,TRUE)</f>
        <v>No Income</v>
      </c>
      <c r="K222">
        <v>2221</v>
      </c>
      <c r="L222" t="str">
        <f>VLOOKUP(Table1[[#This Row],[CombinedIncome]],$U$11:$V$14,2,TRUE)</f>
        <v>B40</v>
      </c>
      <c r="M222">
        <v>60</v>
      </c>
      <c r="N222" t="str">
        <f>VLOOKUP(Table1[[#This Row],[LoanAmount(K)]],$U$18:$V$20,2,TRUE)</f>
        <v>Below 100k</v>
      </c>
      <c r="O222">
        <v>360</v>
      </c>
      <c r="P222">
        <v>0</v>
      </c>
      <c r="Q222" t="s">
        <v>17</v>
      </c>
      <c r="R222" t="s">
        <v>22</v>
      </c>
      <c r="S222" s="4" t="s">
        <v>656</v>
      </c>
    </row>
    <row r="223" spans="1:19">
      <c r="A223" t="s">
        <v>246</v>
      </c>
      <c r="B223" t="s">
        <v>14</v>
      </c>
      <c r="C223" t="s">
        <v>20</v>
      </c>
      <c r="D223" s="3">
        <v>2</v>
      </c>
      <c r="E223" t="s">
        <v>16</v>
      </c>
      <c r="F223" t="s">
        <v>15</v>
      </c>
      <c r="G223">
        <v>4009</v>
      </c>
      <c r="H223" s="5" t="str">
        <f>VLOOKUP(Table1[[#This Row],[ApplicantIncome]],$U$11:$V$14,2,TRUE)</f>
        <v>B40</v>
      </c>
      <c r="I223">
        <v>1717</v>
      </c>
      <c r="J223" t="str">
        <f>VLOOKUP(Table1[[#This Row],[CoapplicantIncome]],$U$11:$V$14,2,TRUE)</f>
        <v>B40</v>
      </c>
      <c r="K223">
        <v>5726</v>
      </c>
      <c r="L223" t="str">
        <f>VLOOKUP(Table1[[#This Row],[CombinedIncome]],$U$11:$V$14,2,TRUE)</f>
        <v>M40</v>
      </c>
      <c r="M223">
        <v>116</v>
      </c>
      <c r="N223" t="str">
        <f>VLOOKUP(Table1[[#This Row],[LoanAmount(K)]],$U$18:$V$20,2,TRUE)</f>
        <v>101k-200k</v>
      </c>
      <c r="O223">
        <v>360</v>
      </c>
      <c r="P223">
        <v>1</v>
      </c>
      <c r="Q223" t="s">
        <v>31</v>
      </c>
      <c r="R223" t="s">
        <v>18</v>
      </c>
      <c r="S223" s="4" t="s">
        <v>22</v>
      </c>
    </row>
    <row r="224" spans="1:19">
      <c r="A224" t="s">
        <v>247</v>
      </c>
      <c r="B224" t="s">
        <v>14</v>
      </c>
      <c r="C224" t="s">
        <v>15</v>
      </c>
      <c r="D224" s="3">
        <v>0</v>
      </c>
      <c r="E224" t="s">
        <v>16</v>
      </c>
      <c r="F224" t="s">
        <v>15</v>
      </c>
      <c r="G224">
        <v>2971</v>
      </c>
      <c r="H224" s="5" t="str">
        <f>VLOOKUP(Table1[[#This Row],[ApplicantIncome]],$U$11:$V$14,2,TRUE)</f>
        <v>B40</v>
      </c>
      <c r="I224">
        <v>2791</v>
      </c>
      <c r="J224" t="str">
        <f>VLOOKUP(Table1[[#This Row],[CoapplicantIncome]],$U$11:$V$14,2,TRUE)</f>
        <v>B40</v>
      </c>
      <c r="K224">
        <v>5762</v>
      </c>
      <c r="L224" t="str">
        <f>VLOOKUP(Table1[[#This Row],[CombinedIncome]],$U$11:$V$14,2,TRUE)</f>
        <v>M40</v>
      </c>
      <c r="M224">
        <v>144</v>
      </c>
      <c r="N224" t="str">
        <f>VLOOKUP(Table1[[#This Row],[LoanAmount(K)]],$U$18:$V$20,2,TRUE)</f>
        <v>101k-200k</v>
      </c>
      <c r="O224">
        <v>360</v>
      </c>
      <c r="P224">
        <v>1</v>
      </c>
      <c r="Q224" t="s">
        <v>31</v>
      </c>
      <c r="R224" t="s">
        <v>18</v>
      </c>
      <c r="S224" s="4" t="s">
        <v>22</v>
      </c>
    </row>
    <row r="225" spans="1:19">
      <c r="A225" t="s">
        <v>248</v>
      </c>
      <c r="B225" t="s">
        <v>14</v>
      </c>
      <c r="C225" t="s">
        <v>20</v>
      </c>
      <c r="D225" s="3">
        <v>0</v>
      </c>
      <c r="E225" t="s">
        <v>16</v>
      </c>
      <c r="F225" t="s">
        <v>15</v>
      </c>
      <c r="G225">
        <v>7578</v>
      </c>
      <c r="H225" s="5" t="str">
        <f>VLOOKUP(Table1[[#This Row],[ApplicantIncome]],$U$11:$V$14,2,TRUE)</f>
        <v>M40</v>
      </c>
      <c r="I225">
        <v>1010</v>
      </c>
      <c r="J225" t="str">
        <f>VLOOKUP(Table1[[#This Row],[CoapplicantIncome]],$U$11:$V$14,2,TRUE)</f>
        <v>B40</v>
      </c>
      <c r="K225">
        <v>8588</v>
      </c>
      <c r="L225" t="str">
        <f>VLOOKUP(Table1[[#This Row],[CombinedIncome]],$U$11:$V$14,2,TRUE)</f>
        <v>M40</v>
      </c>
      <c r="M225">
        <v>175</v>
      </c>
      <c r="N225" t="str">
        <f>VLOOKUP(Table1[[#This Row],[LoanAmount(K)]],$U$18:$V$20,2,TRUE)</f>
        <v>101k-200k</v>
      </c>
      <c r="P225">
        <v>1</v>
      </c>
      <c r="Q225" t="s">
        <v>31</v>
      </c>
      <c r="R225" t="s">
        <v>18</v>
      </c>
      <c r="S225" s="4" t="s">
        <v>22</v>
      </c>
    </row>
    <row r="226" spans="1:19">
      <c r="A226" t="s">
        <v>249</v>
      </c>
      <c r="B226" t="s">
        <v>14</v>
      </c>
      <c r="C226" t="s">
        <v>20</v>
      </c>
      <c r="D226" s="3">
        <v>0</v>
      </c>
      <c r="E226" t="s">
        <v>16</v>
      </c>
      <c r="F226" t="s">
        <v>15</v>
      </c>
      <c r="G226">
        <v>6250</v>
      </c>
      <c r="H226" s="5" t="str">
        <f>VLOOKUP(Table1[[#This Row],[ApplicantIncome]],$U$11:$V$14,2,TRUE)</f>
        <v>M40</v>
      </c>
      <c r="I226">
        <v>0</v>
      </c>
      <c r="J226" t="str">
        <f>VLOOKUP(Table1[[#This Row],[CoapplicantIncome]],$U$11:$V$14,2,TRUE)</f>
        <v>No Income</v>
      </c>
      <c r="K226">
        <v>6250</v>
      </c>
      <c r="L226" t="str">
        <f>VLOOKUP(Table1[[#This Row],[CombinedIncome]],$U$11:$V$14,2,TRUE)</f>
        <v>M40</v>
      </c>
      <c r="M226">
        <v>128</v>
      </c>
      <c r="N226" t="str">
        <f>VLOOKUP(Table1[[#This Row],[LoanAmount(K)]],$U$18:$V$20,2,TRUE)</f>
        <v>101k-200k</v>
      </c>
      <c r="O226">
        <v>360</v>
      </c>
      <c r="P226">
        <v>1</v>
      </c>
      <c r="Q226" t="s">
        <v>31</v>
      </c>
      <c r="R226" t="s">
        <v>18</v>
      </c>
      <c r="S226" s="4" t="s">
        <v>22</v>
      </c>
    </row>
    <row r="227" spans="1:19">
      <c r="A227" t="s">
        <v>250</v>
      </c>
      <c r="B227" t="s">
        <v>14</v>
      </c>
      <c r="C227" t="s">
        <v>20</v>
      </c>
      <c r="D227" s="3">
        <v>0</v>
      </c>
      <c r="E227" t="s">
        <v>16</v>
      </c>
      <c r="F227" t="s">
        <v>15</v>
      </c>
      <c r="G227">
        <v>3250</v>
      </c>
      <c r="H227" s="5" t="str">
        <f>VLOOKUP(Table1[[#This Row],[ApplicantIncome]],$U$11:$V$14,2,TRUE)</f>
        <v>B40</v>
      </c>
      <c r="I227">
        <v>0</v>
      </c>
      <c r="J227" t="str">
        <f>VLOOKUP(Table1[[#This Row],[CoapplicantIncome]],$U$11:$V$14,2,TRUE)</f>
        <v>No Income</v>
      </c>
      <c r="K227">
        <v>3250</v>
      </c>
      <c r="L227" t="str">
        <f>VLOOKUP(Table1[[#This Row],[CombinedIncome]],$U$11:$V$14,2,TRUE)</f>
        <v>B40</v>
      </c>
      <c r="M227">
        <v>170</v>
      </c>
      <c r="N227" t="str">
        <f>VLOOKUP(Table1[[#This Row],[LoanAmount(K)]],$U$18:$V$20,2,TRUE)</f>
        <v>101k-200k</v>
      </c>
      <c r="O227">
        <v>360</v>
      </c>
      <c r="P227">
        <v>1</v>
      </c>
      <c r="Q227" t="s">
        <v>21</v>
      </c>
      <c r="R227" t="s">
        <v>22</v>
      </c>
      <c r="S227" s="4" t="s">
        <v>656</v>
      </c>
    </row>
    <row r="228" spans="1:19">
      <c r="A228" t="s">
        <v>251</v>
      </c>
      <c r="B228" t="s">
        <v>14</v>
      </c>
      <c r="C228" t="s">
        <v>20</v>
      </c>
      <c r="E228" t="s">
        <v>25</v>
      </c>
      <c r="F228" t="s">
        <v>20</v>
      </c>
      <c r="G228">
        <v>4735</v>
      </c>
      <c r="H228" s="5" t="str">
        <f>VLOOKUP(Table1[[#This Row],[ApplicantIncome]],$U$11:$V$14,2,TRUE)</f>
        <v>B40</v>
      </c>
      <c r="I228">
        <v>0</v>
      </c>
      <c r="J228" t="str">
        <f>VLOOKUP(Table1[[#This Row],[CoapplicantIncome]],$U$11:$V$14,2,TRUE)</f>
        <v>No Income</v>
      </c>
      <c r="K228">
        <v>4735</v>
      </c>
      <c r="L228" t="str">
        <f>VLOOKUP(Table1[[#This Row],[CombinedIncome]],$U$11:$V$14,2,TRUE)</f>
        <v>B40</v>
      </c>
      <c r="M228">
        <v>138</v>
      </c>
      <c r="N228" t="str">
        <f>VLOOKUP(Table1[[#This Row],[LoanAmount(K)]],$U$18:$V$20,2,TRUE)</f>
        <v>101k-200k</v>
      </c>
      <c r="O228">
        <v>360</v>
      </c>
      <c r="P228">
        <v>1</v>
      </c>
      <c r="Q228" t="s">
        <v>17</v>
      </c>
      <c r="R228" t="s">
        <v>22</v>
      </c>
      <c r="S228" s="4" t="s">
        <v>656</v>
      </c>
    </row>
    <row r="229" spans="1:19">
      <c r="A229" t="s">
        <v>252</v>
      </c>
      <c r="B229" t="s">
        <v>14</v>
      </c>
      <c r="C229" t="s">
        <v>20</v>
      </c>
      <c r="D229" s="3">
        <v>2</v>
      </c>
      <c r="E229" t="s">
        <v>16</v>
      </c>
      <c r="F229" t="s">
        <v>15</v>
      </c>
      <c r="G229">
        <v>6250</v>
      </c>
      <c r="H229" s="5" t="str">
        <f>VLOOKUP(Table1[[#This Row],[ApplicantIncome]],$U$11:$V$14,2,TRUE)</f>
        <v>M40</v>
      </c>
      <c r="I229">
        <v>1695</v>
      </c>
      <c r="J229" t="str">
        <f>VLOOKUP(Table1[[#This Row],[CoapplicantIncome]],$U$11:$V$14,2,TRUE)</f>
        <v>B40</v>
      </c>
      <c r="K229">
        <v>7945</v>
      </c>
      <c r="L229" t="str">
        <f>VLOOKUP(Table1[[#This Row],[CombinedIncome]],$U$11:$V$14,2,TRUE)</f>
        <v>M40</v>
      </c>
      <c r="M229">
        <v>210</v>
      </c>
      <c r="N229" t="str">
        <f>VLOOKUP(Table1[[#This Row],[LoanAmount(K)]],$U$18:$V$20,2,TRUE)</f>
        <v>201k and above</v>
      </c>
      <c r="O229">
        <v>360</v>
      </c>
      <c r="P229">
        <v>1</v>
      </c>
      <c r="Q229" t="s">
        <v>31</v>
      </c>
      <c r="R229" t="s">
        <v>18</v>
      </c>
      <c r="S229" s="4" t="s">
        <v>18</v>
      </c>
    </row>
    <row r="230" spans="1:19">
      <c r="A230" t="s">
        <v>253</v>
      </c>
      <c r="B230" t="s">
        <v>14</v>
      </c>
      <c r="E230" t="s">
        <v>16</v>
      </c>
      <c r="F230" t="s">
        <v>15</v>
      </c>
      <c r="G230">
        <v>4758</v>
      </c>
      <c r="H230" s="5" t="str">
        <f>VLOOKUP(Table1[[#This Row],[ApplicantIncome]],$U$11:$V$14,2,TRUE)</f>
        <v>B40</v>
      </c>
      <c r="I230">
        <v>0</v>
      </c>
      <c r="J230" t="str">
        <f>VLOOKUP(Table1[[#This Row],[CoapplicantIncome]],$U$11:$V$14,2,TRUE)</f>
        <v>No Income</v>
      </c>
      <c r="K230">
        <v>4758</v>
      </c>
      <c r="L230" t="str">
        <f>VLOOKUP(Table1[[#This Row],[CombinedIncome]],$U$11:$V$14,2,TRUE)</f>
        <v>B40</v>
      </c>
      <c r="M230">
        <v>158</v>
      </c>
      <c r="N230" t="str">
        <f>VLOOKUP(Table1[[#This Row],[LoanAmount(K)]],$U$18:$V$20,2,TRUE)</f>
        <v>101k-200k</v>
      </c>
      <c r="O230">
        <v>480</v>
      </c>
      <c r="P230">
        <v>1</v>
      </c>
      <c r="Q230" t="s">
        <v>31</v>
      </c>
      <c r="R230" t="s">
        <v>18</v>
      </c>
      <c r="S230" s="4" t="s">
        <v>22</v>
      </c>
    </row>
    <row r="231" spans="1:19">
      <c r="A231" t="s">
        <v>254</v>
      </c>
      <c r="B231" t="s">
        <v>14</v>
      </c>
      <c r="C231" t="s">
        <v>15</v>
      </c>
      <c r="D231" s="3">
        <v>0</v>
      </c>
      <c r="E231" t="s">
        <v>16</v>
      </c>
      <c r="F231" t="s">
        <v>20</v>
      </c>
      <c r="G231">
        <v>6400</v>
      </c>
      <c r="H231" s="5" t="str">
        <f>VLOOKUP(Table1[[#This Row],[ApplicantIncome]],$U$11:$V$14,2,TRUE)</f>
        <v>M40</v>
      </c>
      <c r="I231">
        <v>0</v>
      </c>
      <c r="J231" t="str">
        <f>VLOOKUP(Table1[[#This Row],[CoapplicantIncome]],$U$11:$V$14,2,TRUE)</f>
        <v>No Income</v>
      </c>
      <c r="K231">
        <v>6400</v>
      </c>
      <c r="L231" t="str">
        <f>VLOOKUP(Table1[[#This Row],[CombinedIncome]],$U$11:$V$14,2,TRUE)</f>
        <v>M40</v>
      </c>
      <c r="M231">
        <v>200</v>
      </c>
      <c r="N231" t="str">
        <f>VLOOKUP(Table1[[#This Row],[LoanAmount(K)]],$U$18:$V$20,2,TRUE)</f>
        <v>101k-200k</v>
      </c>
      <c r="O231">
        <v>360</v>
      </c>
      <c r="P231">
        <v>1</v>
      </c>
      <c r="Q231" t="s">
        <v>21</v>
      </c>
      <c r="R231" t="s">
        <v>18</v>
      </c>
      <c r="S231" s="4" t="s">
        <v>22</v>
      </c>
    </row>
    <row r="232" spans="1:19">
      <c r="A232" t="s">
        <v>255</v>
      </c>
      <c r="B232" t="s">
        <v>14</v>
      </c>
      <c r="C232" t="s">
        <v>20</v>
      </c>
      <c r="D232" s="3">
        <v>1</v>
      </c>
      <c r="E232" t="s">
        <v>16</v>
      </c>
      <c r="F232" t="s">
        <v>15</v>
      </c>
      <c r="G232">
        <v>2491</v>
      </c>
      <c r="H232" s="5" t="str">
        <f>VLOOKUP(Table1[[#This Row],[ApplicantIncome]],$U$11:$V$14,2,TRUE)</f>
        <v>B40</v>
      </c>
      <c r="I232">
        <v>2054</v>
      </c>
      <c r="J232" t="str">
        <f>VLOOKUP(Table1[[#This Row],[CoapplicantIncome]],$U$11:$V$14,2,TRUE)</f>
        <v>B40</v>
      </c>
      <c r="K232">
        <v>4545</v>
      </c>
      <c r="L232" t="str">
        <f>VLOOKUP(Table1[[#This Row],[CombinedIncome]],$U$11:$V$14,2,TRUE)</f>
        <v>B40</v>
      </c>
      <c r="M232">
        <v>104</v>
      </c>
      <c r="N232" t="str">
        <f>VLOOKUP(Table1[[#This Row],[LoanAmount(K)]],$U$18:$V$20,2,TRUE)</f>
        <v>101k-200k</v>
      </c>
      <c r="O232">
        <v>360</v>
      </c>
      <c r="P232">
        <v>1</v>
      </c>
      <c r="Q232" t="s">
        <v>31</v>
      </c>
      <c r="R232" t="s">
        <v>18</v>
      </c>
      <c r="S232" s="4" t="s">
        <v>22</v>
      </c>
    </row>
    <row r="233" spans="1:19">
      <c r="A233" t="s">
        <v>256</v>
      </c>
      <c r="B233" t="s">
        <v>14</v>
      </c>
      <c r="C233" t="s">
        <v>20</v>
      </c>
      <c r="D233" s="3">
        <v>0</v>
      </c>
      <c r="E233" t="s">
        <v>16</v>
      </c>
      <c r="G233">
        <v>3716</v>
      </c>
      <c r="H233" s="5" t="str">
        <f>VLOOKUP(Table1[[#This Row],[ApplicantIncome]],$U$11:$V$14,2,TRUE)</f>
        <v>B40</v>
      </c>
      <c r="I233">
        <v>0</v>
      </c>
      <c r="J233" t="str">
        <f>VLOOKUP(Table1[[#This Row],[CoapplicantIncome]],$U$11:$V$14,2,TRUE)</f>
        <v>No Income</v>
      </c>
      <c r="K233">
        <v>3716</v>
      </c>
      <c r="L233" t="str">
        <f>VLOOKUP(Table1[[#This Row],[CombinedIncome]],$U$11:$V$14,2,TRUE)</f>
        <v>B40</v>
      </c>
      <c r="M233">
        <v>42</v>
      </c>
      <c r="N233" t="str">
        <f>VLOOKUP(Table1[[#This Row],[LoanAmount(K)]],$U$18:$V$20,2,TRUE)</f>
        <v>Below 100k</v>
      </c>
      <c r="O233">
        <v>180</v>
      </c>
      <c r="P233">
        <v>1</v>
      </c>
      <c r="Q233" t="s">
        <v>21</v>
      </c>
      <c r="R233" t="s">
        <v>18</v>
      </c>
      <c r="S233" s="4" t="s">
        <v>22</v>
      </c>
    </row>
    <row r="234" spans="1:19">
      <c r="A234" t="s">
        <v>257</v>
      </c>
      <c r="B234" t="s">
        <v>14</v>
      </c>
      <c r="C234" t="s">
        <v>15</v>
      </c>
      <c r="D234" s="3">
        <v>0</v>
      </c>
      <c r="E234" t="s">
        <v>25</v>
      </c>
      <c r="F234" t="s">
        <v>15</v>
      </c>
      <c r="G234">
        <v>3189</v>
      </c>
      <c r="H234" s="5" t="str">
        <f>VLOOKUP(Table1[[#This Row],[ApplicantIncome]],$U$11:$V$14,2,TRUE)</f>
        <v>B40</v>
      </c>
      <c r="I234">
        <v>2598</v>
      </c>
      <c r="J234" t="str">
        <f>VLOOKUP(Table1[[#This Row],[CoapplicantIncome]],$U$11:$V$14,2,TRUE)</f>
        <v>B40</v>
      </c>
      <c r="K234">
        <v>5787</v>
      </c>
      <c r="L234" t="str">
        <f>VLOOKUP(Table1[[#This Row],[CombinedIncome]],$U$11:$V$14,2,TRUE)</f>
        <v>M40</v>
      </c>
      <c r="M234">
        <v>120</v>
      </c>
      <c r="N234" t="str">
        <f>VLOOKUP(Table1[[#This Row],[LoanAmount(K)]],$U$18:$V$20,2,TRUE)</f>
        <v>101k-200k</v>
      </c>
      <c r="P234">
        <v>1</v>
      </c>
      <c r="Q234" t="s">
        <v>21</v>
      </c>
      <c r="R234" t="s">
        <v>18</v>
      </c>
      <c r="S234" s="4" t="s">
        <v>22</v>
      </c>
    </row>
    <row r="235" spans="1:19">
      <c r="A235" t="s">
        <v>258</v>
      </c>
      <c r="B235" t="s">
        <v>42</v>
      </c>
      <c r="C235" t="s">
        <v>15</v>
      </c>
      <c r="D235" s="3">
        <v>0</v>
      </c>
      <c r="E235" t="s">
        <v>16</v>
      </c>
      <c r="F235" t="s">
        <v>15</v>
      </c>
      <c r="G235">
        <v>8333</v>
      </c>
      <c r="H235" s="5" t="str">
        <f>VLOOKUP(Table1[[#This Row],[ApplicantIncome]],$U$11:$V$14,2,TRUE)</f>
        <v>M40</v>
      </c>
      <c r="I235">
        <v>0</v>
      </c>
      <c r="J235" t="str">
        <f>VLOOKUP(Table1[[#This Row],[CoapplicantIncome]],$U$11:$V$14,2,TRUE)</f>
        <v>No Income</v>
      </c>
      <c r="K235">
        <v>8333</v>
      </c>
      <c r="L235" t="str">
        <f>VLOOKUP(Table1[[#This Row],[CombinedIncome]],$U$11:$V$14,2,TRUE)</f>
        <v>M40</v>
      </c>
      <c r="M235">
        <v>280</v>
      </c>
      <c r="N235" t="str">
        <f>VLOOKUP(Table1[[#This Row],[LoanAmount(K)]],$U$18:$V$20,2,TRUE)</f>
        <v>201k and above</v>
      </c>
      <c r="O235">
        <v>360</v>
      </c>
      <c r="P235">
        <v>1</v>
      </c>
      <c r="Q235" t="s">
        <v>31</v>
      </c>
      <c r="R235" t="s">
        <v>18</v>
      </c>
      <c r="S235" s="4" t="s">
        <v>22</v>
      </c>
    </row>
    <row r="236" spans="1:19">
      <c r="A236" t="s">
        <v>259</v>
      </c>
      <c r="B236" t="s">
        <v>14</v>
      </c>
      <c r="C236" t="s">
        <v>20</v>
      </c>
      <c r="D236" s="3">
        <v>1</v>
      </c>
      <c r="E236" t="s">
        <v>16</v>
      </c>
      <c r="F236" t="s">
        <v>15</v>
      </c>
      <c r="G236">
        <v>3155</v>
      </c>
      <c r="H236" s="5" t="str">
        <f>VLOOKUP(Table1[[#This Row],[ApplicantIncome]],$U$11:$V$14,2,TRUE)</f>
        <v>B40</v>
      </c>
      <c r="I236">
        <v>1779</v>
      </c>
      <c r="J236" t="str">
        <f>VLOOKUP(Table1[[#This Row],[CoapplicantIncome]],$U$11:$V$14,2,TRUE)</f>
        <v>B40</v>
      </c>
      <c r="K236">
        <v>4934</v>
      </c>
      <c r="L236" t="str">
        <f>VLOOKUP(Table1[[#This Row],[CombinedIncome]],$U$11:$V$14,2,TRUE)</f>
        <v>M40</v>
      </c>
      <c r="M236">
        <v>140</v>
      </c>
      <c r="N236" t="str">
        <f>VLOOKUP(Table1[[#This Row],[LoanAmount(K)]],$U$18:$V$20,2,TRUE)</f>
        <v>101k-200k</v>
      </c>
      <c r="O236">
        <v>360</v>
      </c>
      <c r="P236">
        <v>1</v>
      </c>
      <c r="Q236" t="s">
        <v>31</v>
      </c>
      <c r="R236" t="s">
        <v>18</v>
      </c>
      <c r="S236" s="4" t="s">
        <v>22</v>
      </c>
    </row>
    <row r="237" spans="1:19">
      <c r="A237" t="s">
        <v>260</v>
      </c>
      <c r="B237" t="s">
        <v>14</v>
      </c>
      <c r="C237" t="s">
        <v>20</v>
      </c>
      <c r="D237" s="3">
        <v>1</v>
      </c>
      <c r="E237" t="s">
        <v>16</v>
      </c>
      <c r="F237" t="s">
        <v>15</v>
      </c>
      <c r="G237">
        <v>5500</v>
      </c>
      <c r="H237" s="5" t="str">
        <f>VLOOKUP(Table1[[#This Row],[ApplicantIncome]],$U$11:$V$14,2,TRUE)</f>
        <v>M40</v>
      </c>
      <c r="I237">
        <v>1260</v>
      </c>
      <c r="J237" t="str">
        <f>VLOOKUP(Table1[[#This Row],[CoapplicantIncome]],$U$11:$V$14,2,TRUE)</f>
        <v>B40</v>
      </c>
      <c r="K237">
        <v>6760</v>
      </c>
      <c r="L237" t="str">
        <f>VLOOKUP(Table1[[#This Row],[CombinedIncome]],$U$11:$V$14,2,TRUE)</f>
        <v>M40</v>
      </c>
      <c r="M237">
        <v>170</v>
      </c>
      <c r="N237" t="str">
        <f>VLOOKUP(Table1[[#This Row],[LoanAmount(K)]],$U$18:$V$20,2,TRUE)</f>
        <v>101k-200k</v>
      </c>
      <c r="O237">
        <v>360</v>
      </c>
      <c r="P237">
        <v>1</v>
      </c>
      <c r="Q237" t="s">
        <v>21</v>
      </c>
      <c r="R237" t="s">
        <v>18</v>
      </c>
      <c r="S237" s="4" t="s">
        <v>22</v>
      </c>
    </row>
    <row r="238" spans="1:19">
      <c r="A238" t="s">
        <v>261</v>
      </c>
      <c r="B238" t="s">
        <v>14</v>
      </c>
      <c r="C238" t="s">
        <v>20</v>
      </c>
      <c r="D238" s="3">
        <v>0</v>
      </c>
      <c r="E238" t="s">
        <v>16</v>
      </c>
      <c r="G238">
        <v>5746</v>
      </c>
      <c r="H238" s="5" t="str">
        <f>VLOOKUP(Table1[[#This Row],[ApplicantIncome]],$U$11:$V$14,2,TRUE)</f>
        <v>M40</v>
      </c>
      <c r="I238">
        <v>0</v>
      </c>
      <c r="J238" t="str">
        <f>VLOOKUP(Table1[[#This Row],[CoapplicantIncome]],$U$11:$V$14,2,TRUE)</f>
        <v>No Income</v>
      </c>
      <c r="K238">
        <v>5746</v>
      </c>
      <c r="L238" t="str">
        <f>VLOOKUP(Table1[[#This Row],[CombinedIncome]],$U$11:$V$14,2,TRUE)</f>
        <v>M40</v>
      </c>
      <c r="M238">
        <v>255</v>
      </c>
      <c r="N238" t="str">
        <f>VLOOKUP(Table1[[#This Row],[LoanAmount(K)]],$U$18:$V$20,2,TRUE)</f>
        <v>201k and above</v>
      </c>
      <c r="O238">
        <v>360</v>
      </c>
      <c r="Q238" t="s">
        <v>17</v>
      </c>
      <c r="R238" t="s">
        <v>22</v>
      </c>
      <c r="S238" s="4" t="s">
        <v>656</v>
      </c>
    </row>
    <row r="239" spans="1:19">
      <c r="A239" t="s">
        <v>262</v>
      </c>
      <c r="B239" t="s">
        <v>42</v>
      </c>
      <c r="C239" t="s">
        <v>15</v>
      </c>
      <c r="D239" s="3">
        <v>0</v>
      </c>
      <c r="E239" t="s">
        <v>16</v>
      </c>
      <c r="F239" t="s">
        <v>20</v>
      </c>
      <c r="G239">
        <v>3463</v>
      </c>
      <c r="H239" s="5" t="str">
        <f>VLOOKUP(Table1[[#This Row],[ApplicantIncome]],$U$11:$V$14,2,TRUE)</f>
        <v>B40</v>
      </c>
      <c r="I239">
        <v>0</v>
      </c>
      <c r="J239" t="str">
        <f>VLOOKUP(Table1[[#This Row],[CoapplicantIncome]],$U$11:$V$14,2,TRUE)</f>
        <v>No Income</v>
      </c>
      <c r="K239">
        <v>3463</v>
      </c>
      <c r="L239" t="str">
        <f>VLOOKUP(Table1[[#This Row],[CombinedIncome]],$U$11:$V$14,2,TRUE)</f>
        <v>B40</v>
      </c>
      <c r="M239">
        <v>122</v>
      </c>
      <c r="N239" t="str">
        <f>VLOOKUP(Table1[[#This Row],[LoanAmount(K)]],$U$18:$V$20,2,TRUE)</f>
        <v>101k-200k</v>
      </c>
      <c r="O239">
        <v>360</v>
      </c>
      <c r="Q239" t="s">
        <v>17</v>
      </c>
      <c r="R239" t="s">
        <v>18</v>
      </c>
      <c r="S239" s="4" t="s">
        <v>18</v>
      </c>
    </row>
    <row r="240" spans="1:19">
      <c r="A240" t="s">
        <v>263</v>
      </c>
      <c r="B240" t="s">
        <v>42</v>
      </c>
      <c r="C240" t="s">
        <v>15</v>
      </c>
      <c r="D240" s="3">
        <v>1</v>
      </c>
      <c r="E240" t="s">
        <v>16</v>
      </c>
      <c r="F240" t="s">
        <v>15</v>
      </c>
      <c r="G240">
        <v>3812</v>
      </c>
      <c r="H240" s="5" t="str">
        <f>VLOOKUP(Table1[[#This Row],[ApplicantIncome]],$U$11:$V$14,2,TRUE)</f>
        <v>B40</v>
      </c>
      <c r="I240">
        <v>0</v>
      </c>
      <c r="J240" t="str">
        <f>VLOOKUP(Table1[[#This Row],[CoapplicantIncome]],$U$11:$V$14,2,TRUE)</f>
        <v>No Income</v>
      </c>
      <c r="K240">
        <v>3812</v>
      </c>
      <c r="L240" t="str">
        <f>VLOOKUP(Table1[[#This Row],[CombinedIncome]],$U$11:$V$14,2,TRUE)</f>
        <v>B40</v>
      </c>
      <c r="M240">
        <v>112</v>
      </c>
      <c r="N240" t="str">
        <f>VLOOKUP(Table1[[#This Row],[LoanAmount(K)]],$U$18:$V$20,2,TRUE)</f>
        <v>101k-200k</v>
      </c>
      <c r="O240">
        <v>360</v>
      </c>
      <c r="P240">
        <v>1</v>
      </c>
      <c r="Q240" t="s">
        <v>21</v>
      </c>
      <c r="R240" t="s">
        <v>18</v>
      </c>
      <c r="S240" s="4" t="s">
        <v>22</v>
      </c>
    </row>
    <row r="241" spans="1:19">
      <c r="A241" t="s">
        <v>264</v>
      </c>
      <c r="B241" t="s">
        <v>14</v>
      </c>
      <c r="C241" t="s">
        <v>20</v>
      </c>
      <c r="D241" s="3">
        <v>1</v>
      </c>
      <c r="E241" t="s">
        <v>16</v>
      </c>
      <c r="F241" t="s">
        <v>15</v>
      </c>
      <c r="G241">
        <v>3315</v>
      </c>
      <c r="H241" s="5" t="str">
        <f>VLOOKUP(Table1[[#This Row],[ApplicantIncome]],$U$11:$V$14,2,TRUE)</f>
        <v>B40</v>
      </c>
      <c r="I241">
        <v>0</v>
      </c>
      <c r="J241" t="str">
        <f>VLOOKUP(Table1[[#This Row],[CoapplicantIncome]],$U$11:$V$14,2,TRUE)</f>
        <v>No Income</v>
      </c>
      <c r="K241">
        <v>3315</v>
      </c>
      <c r="L241" t="str">
        <f>VLOOKUP(Table1[[#This Row],[CombinedIncome]],$U$11:$V$14,2,TRUE)</f>
        <v>B40</v>
      </c>
      <c r="M241">
        <v>96</v>
      </c>
      <c r="N241" t="str">
        <f>VLOOKUP(Table1[[#This Row],[LoanAmount(K)]],$U$18:$V$20,2,TRUE)</f>
        <v>Below 100k</v>
      </c>
      <c r="O241">
        <v>360</v>
      </c>
      <c r="P241">
        <v>1</v>
      </c>
      <c r="Q241" t="s">
        <v>31</v>
      </c>
      <c r="R241" t="s">
        <v>18</v>
      </c>
      <c r="S241" s="4" t="s">
        <v>22</v>
      </c>
    </row>
    <row r="242" spans="1:19">
      <c r="A242" t="s">
        <v>265</v>
      </c>
      <c r="B242" t="s">
        <v>14</v>
      </c>
      <c r="C242" t="s">
        <v>20</v>
      </c>
      <c r="D242" s="3">
        <v>2</v>
      </c>
      <c r="E242" t="s">
        <v>16</v>
      </c>
      <c r="F242" t="s">
        <v>15</v>
      </c>
      <c r="G242">
        <v>5819</v>
      </c>
      <c r="H242" s="5" t="str">
        <f>VLOOKUP(Table1[[#This Row],[ApplicantIncome]],$U$11:$V$14,2,TRUE)</f>
        <v>M40</v>
      </c>
      <c r="I242">
        <v>5000</v>
      </c>
      <c r="J242" t="str">
        <f>VLOOKUP(Table1[[#This Row],[CoapplicantIncome]],$U$11:$V$14,2,TRUE)</f>
        <v>M40</v>
      </c>
      <c r="K242">
        <v>10819</v>
      </c>
      <c r="L242" t="str">
        <f>VLOOKUP(Table1[[#This Row],[CombinedIncome]],$U$11:$V$14,2,TRUE)</f>
        <v>M40</v>
      </c>
      <c r="M242">
        <v>120</v>
      </c>
      <c r="N242" t="str">
        <f>VLOOKUP(Table1[[#This Row],[LoanAmount(K)]],$U$18:$V$20,2,TRUE)</f>
        <v>101k-200k</v>
      </c>
      <c r="O242">
        <v>360</v>
      </c>
      <c r="P242">
        <v>1</v>
      </c>
      <c r="Q242" t="s">
        <v>21</v>
      </c>
      <c r="R242" t="s">
        <v>18</v>
      </c>
      <c r="S242" s="4" t="s">
        <v>22</v>
      </c>
    </row>
    <row r="243" spans="1:19">
      <c r="A243" t="s">
        <v>266</v>
      </c>
      <c r="B243" t="s">
        <v>14</v>
      </c>
      <c r="C243" t="s">
        <v>20</v>
      </c>
      <c r="D243" s="3">
        <v>1</v>
      </c>
      <c r="E243" t="s">
        <v>25</v>
      </c>
      <c r="F243" t="s">
        <v>15</v>
      </c>
      <c r="G243">
        <v>2510</v>
      </c>
      <c r="H243" s="5" t="str">
        <f>VLOOKUP(Table1[[#This Row],[ApplicantIncome]],$U$11:$V$14,2,TRUE)</f>
        <v>B40</v>
      </c>
      <c r="I243">
        <v>1983</v>
      </c>
      <c r="J243" t="str">
        <f>VLOOKUP(Table1[[#This Row],[CoapplicantIncome]],$U$11:$V$14,2,TRUE)</f>
        <v>B40</v>
      </c>
      <c r="K243">
        <v>4493</v>
      </c>
      <c r="L243" t="str">
        <f>VLOOKUP(Table1[[#This Row],[CombinedIncome]],$U$11:$V$14,2,TRUE)</f>
        <v>B40</v>
      </c>
      <c r="M243">
        <v>140</v>
      </c>
      <c r="N243" t="str">
        <f>VLOOKUP(Table1[[#This Row],[LoanAmount(K)]],$U$18:$V$20,2,TRUE)</f>
        <v>101k-200k</v>
      </c>
      <c r="O243">
        <v>180</v>
      </c>
      <c r="P243">
        <v>1</v>
      </c>
      <c r="Q243" t="s">
        <v>17</v>
      </c>
      <c r="R243" t="s">
        <v>22</v>
      </c>
      <c r="S243" s="4" t="s">
        <v>656</v>
      </c>
    </row>
    <row r="244" spans="1:19">
      <c r="A244" t="s">
        <v>267</v>
      </c>
      <c r="B244" t="s">
        <v>14</v>
      </c>
      <c r="C244" t="s">
        <v>15</v>
      </c>
      <c r="D244" s="3">
        <v>0</v>
      </c>
      <c r="E244" t="s">
        <v>16</v>
      </c>
      <c r="F244" t="s">
        <v>15</v>
      </c>
      <c r="G244">
        <v>2965</v>
      </c>
      <c r="H244" s="5" t="str">
        <f>VLOOKUP(Table1[[#This Row],[ApplicantIncome]],$U$11:$V$14,2,TRUE)</f>
        <v>B40</v>
      </c>
      <c r="I244">
        <v>5701</v>
      </c>
      <c r="J244" t="str">
        <f>VLOOKUP(Table1[[#This Row],[CoapplicantIncome]],$U$11:$V$14,2,TRUE)</f>
        <v>M40</v>
      </c>
      <c r="K244">
        <v>8666</v>
      </c>
      <c r="L244" t="str">
        <f>VLOOKUP(Table1[[#This Row],[CombinedIncome]],$U$11:$V$14,2,TRUE)</f>
        <v>M40</v>
      </c>
      <c r="M244">
        <v>155</v>
      </c>
      <c r="N244" t="str">
        <f>VLOOKUP(Table1[[#This Row],[LoanAmount(K)]],$U$18:$V$20,2,TRUE)</f>
        <v>101k-200k</v>
      </c>
      <c r="O244">
        <v>60</v>
      </c>
      <c r="P244">
        <v>1</v>
      </c>
      <c r="Q244" t="s">
        <v>17</v>
      </c>
      <c r="R244" t="s">
        <v>18</v>
      </c>
      <c r="S244" s="4" t="s">
        <v>22</v>
      </c>
    </row>
    <row r="245" spans="1:19">
      <c r="A245" t="s">
        <v>268</v>
      </c>
      <c r="B245" t="s">
        <v>14</v>
      </c>
      <c r="C245" t="s">
        <v>20</v>
      </c>
      <c r="D245" s="3">
        <v>2</v>
      </c>
      <c r="E245" t="s">
        <v>16</v>
      </c>
      <c r="F245" t="s">
        <v>20</v>
      </c>
      <c r="G245">
        <v>6250</v>
      </c>
      <c r="H245" s="5" t="str">
        <f>VLOOKUP(Table1[[#This Row],[ApplicantIncome]],$U$11:$V$14,2,TRUE)</f>
        <v>M40</v>
      </c>
      <c r="I245">
        <v>1300</v>
      </c>
      <c r="J245" t="str">
        <f>VLOOKUP(Table1[[#This Row],[CoapplicantIncome]],$U$11:$V$14,2,TRUE)</f>
        <v>B40</v>
      </c>
      <c r="K245">
        <v>7550</v>
      </c>
      <c r="L245" t="str">
        <f>VLOOKUP(Table1[[#This Row],[CombinedIncome]],$U$11:$V$14,2,TRUE)</f>
        <v>M40</v>
      </c>
      <c r="M245">
        <v>108</v>
      </c>
      <c r="N245" t="str">
        <f>VLOOKUP(Table1[[#This Row],[LoanAmount(K)]],$U$18:$V$20,2,TRUE)</f>
        <v>101k-200k</v>
      </c>
      <c r="O245">
        <v>360</v>
      </c>
      <c r="P245">
        <v>1</v>
      </c>
      <c r="Q245" t="s">
        <v>21</v>
      </c>
      <c r="R245" t="s">
        <v>18</v>
      </c>
      <c r="S245" s="4" t="s">
        <v>22</v>
      </c>
    </row>
    <row r="246" spans="1:19">
      <c r="A246" t="s">
        <v>269</v>
      </c>
      <c r="B246" t="s">
        <v>14</v>
      </c>
      <c r="C246" t="s">
        <v>20</v>
      </c>
      <c r="D246" s="3">
        <v>0</v>
      </c>
      <c r="E246" t="s">
        <v>25</v>
      </c>
      <c r="F246" t="s">
        <v>15</v>
      </c>
      <c r="G246">
        <v>3406</v>
      </c>
      <c r="H246" s="5" t="str">
        <f>VLOOKUP(Table1[[#This Row],[ApplicantIncome]],$U$11:$V$14,2,TRUE)</f>
        <v>B40</v>
      </c>
      <c r="I246">
        <v>4417</v>
      </c>
      <c r="J246" t="str">
        <f>VLOOKUP(Table1[[#This Row],[CoapplicantIncome]],$U$11:$V$14,2,TRUE)</f>
        <v>B40</v>
      </c>
      <c r="K246">
        <v>7823</v>
      </c>
      <c r="L246" t="str">
        <f>VLOOKUP(Table1[[#This Row],[CombinedIncome]],$U$11:$V$14,2,TRUE)</f>
        <v>M40</v>
      </c>
      <c r="M246">
        <v>123</v>
      </c>
      <c r="N246" t="str">
        <f>VLOOKUP(Table1[[#This Row],[LoanAmount(K)]],$U$18:$V$20,2,TRUE)</f>
        <v>101k-200k</v>
      </c>
      <c r="O246">
        <v>360</v>
      </c>
      <c r="P246">
        <v>1</v>
      </c>
      <c r="Q246" t="s">
        <v>31</v>
      </c>
      <c r="R246" t="s">
        <v>18</v>
      </c>
      <c r="S246" s="4" t="s">
        <v>22</v>
      </c>
    </row>
    <row r="247" spans="1:19">
      <c r="A247" t="s">
        <v>270</v>
      </c>
      <c r="B247" t="s">
        <v>14</v>
      </c>
      <c r="C247" t="s">
        <v>15</v>
      </c>
      <c r="D247" s="3">
        <v>0</v>
      </c>
      <c r="E247" t="s">
        <v>16</v>
      </c>
      <c r="F247" t="s">
        <v>20</v>
      </c>
      <c r="G247">
        <v>6050</v>
      </c>
      <c r="H247" s="5" t="str">
        <f>VLOOKUP(Table1[[#This Row],[ApplicantIncome]],$U$11:$V$14,2,TRUE)</f>
        <v>M40</v>
      </c>
      <c r="I247">
        <v>4333</v>
      </c>
      <c r="J247" t="str">
        <f>VLOOKUP(Table1[[#This Row],[CoapplicantIncome]],$U$11:$V$14,2,TRUE)</f>
        <v>B40</v>
      </c>
      <c r="K247">
        <v>10383</v>
      </c>
      <c r="L247" t="str">
        <f>VLOOKUP(Table1[[#This Row],[CombinedIncome]],$U$11:$V$14,2,TRUE)</f>
        <v>M40</v>
      </c>
      <c r="M247">
        <v>120</v>
      </c>
      <c r="N247" t="str">
        <f>VLOOKUP(Table1[[#This Row],[LoanAmount(K)]],$U$18:$V$20,2,TRUE)</f>
        <v>101k-200k</v>
      </c>
      <c r="O247">
        <v>180</v>
      </c>
      <c r="P247">
        <v>1</v>
      </c>
      <c r="Q247" t="s">
        <v>17</v>
      </c>
      <c r="R247" t="s">
        <v>22</v>
      </c>
      <c r="S247" s="4" t="s">
        <v>656</v>
      </c>
    </row>
    <row r="248" spans="1:19">
      <c r="A248" t="s">
        <v>271</v>
      </c>
      <c r="B248" t="s">
        <v>14</v>
      </c>
      <c r="C248" t="s">
        <v>20</v>
      </c>
      <c r="D248" s="3">
        <v>2</v>
      </c>
      <c r="E248" t="s">
        <v>16</v>
      </c>
      <c r="F248" t="s">
        <v>15</v>
      </c>
      <c r="G248">
        <v>9703</v>
      </c>
      <c r="H248" s="5" t="str">
        <f>VLOOKUP(Table1[[#This Row],[ApplicantIncome]],$U$11:$V$14,2,TRUE)</f>
        <v>M40</v>
      </c>
      <c r="I248">
        <v>0</v>
      </c>
      <c r="J248" t="str">
        <f>VLOOKUP(Table1[[#This Row],[CoapplicantIncome]],$U$11:$V$14,2,TRUE)</f>
        <v>No Income</v>
      </c>
      <c r="K248">
        <v>9703</v>
      </c>
      <c r="L248" t="str">
        <f>VLOOKUP(Table1[[#This Row],[CombinedIncome]],$U$11:$V$14,2,TRUE)</f>
        <v>M40</v>
      </c>
      <c r="M248">
        <v>112</v>
      </c>
      <c r="N248" t="str">
        <f>VLOOKUP(Table1[[#This Row],[LoanAmount(K)]],$U$18:$V$20,2,TRUE)</f>
        <v>101k-200k</v>
      </c>
      <c r="O248">
        <v>360</v>
      </c>
      <c r="P248">
        <v>1</v>
      </c>
      <c r="Q248" t="s">
        <v>17</v>
      </c>
      <c r="R248" t="s">
        <v>18</v>
      </c>
      <c r="S248" s="4" t="s">
        <v>22</v>
      </c>
    </row>
    <row r="249" spans="1:19">
      <c r="A249" t="s">
        <v>272</v>
      </c>
      <c r="B249" t="s">
        <v>14</v>
      </c>
      <c r="C249" t="s">
        <v>20</v>
      </c>
      <c r="D249" s="3">
        <v>1</v>
      </c>
      <c r="E249" t="s">
        <v>25</v>
      </c>
      <c r="F249" t="s">
        <v>15</v>
      </c>
      <c r="G249">
        <v>6608</v>
      </c>
      <c r="H249" s="5" t="str">
        <f>VLOOKUP(Table1[[#This Row],[ApplicantIncome]],$U$11:$V$14,2,TRUE)</f>
        <v>M40</v>
      </c>
      <c r="I249">
        <v>0</v>
      </c>
      <c r="J249" t="str">
        <f>VLOOKUP(Table1[[#This Row],[CoapplicantIncome]],$U$11:$V$14,2,TRUE)</f>
        <v>No Income</v>
      </c>
      <c r="K249">
        <v>6608</v>
      </c>
      <c r="L249" t="str">
        <f>VLOOKUP(Table1[[#This Row],[CombinedIncome]],$U$11:$V$14,2,TRUE)</f>
        <v>M40</v>
      </c>
      <c r="M249">
        <v>137</v>
      </c>
      <c r="N249" t="str">
        <f>VLOOKUP(Table1[[#This Row],[LoanAmount(K)]],$U$18:$V$20,2,TRUE)</f>
        <v>101k-200k</v>
      </c>
      <c r="O249">
        <v>180</v>
      </c>
      <c r="P249">
        <v>1</v>
      </c>
      <c r="Q249" t="s">
        <v>17</v>
      </c>
      <c r="R249" t="s">
        <v>18</v>
      </c>
      <c r="S249" s="4" t="s">
        <v>22</v>
      </c>
    </row>
    <row r="250" spans="1:19">
      <c r="A250" t="s">
        <v>273</v>
      </c>
      <c r="B250" t="s">
        <v>14</v>
      </c>
      <c r="C250" t="s">
        <v>20</v>
      </c>
      <c r="D250" s="3">
        <v>1</v>
      </c>
      <c r="E250" t="s">
        <v>16</v>
      </c>
      <c r="F250" t="s">
        <v>15</v>
      </c>
      <c r="G250">
        <v>2882</v>
      </c>
      <c r="H250" s="5" t="str">
        <f>VLOOKUP(Table1[[#This Row],[ApplicantIncome]],$U$11:$V$14,2,TRUE)</f>
        <v>B40</v>
      </c>
      <c r="I250">
        <v>1843</v>
      </c>
      <c r="J250" t="str">
        <f>VLOOKUP(Table1[[#This Row],[CoapplicantIncome]],$U$11:$V$14,2,TRUE)</f>
        <v>B40</v>
      </c>
      <c r="K250">
        <v>4725</v>
      </c>
      <c r="L250" t="str">
        <f>VLOOKUP(Table1[[#This Row],[CombinedIncome]],$U$11:$V$14,2,TRUE)</f>
        <v>B40</v>
      </c>
      <c r="M250">
        <v>123</v>
      </c>
      <c r="N250" t="str">
        <f>VLOOKUP(Table1[[#This Row],[LoanAmount(K)]],$U$18:$V$20,2,TRUE)</f>
        <v>101k-200k</v>
      </c>
      <c r="O250">
        <v>480</v>
      </c>
      <c r="P250">
        <v>1</v>
      </c>
      <c r="Q250" t="s">
        <v>31</v>
      </c>
      <c r="R250" t="s">
        <v>18</v>
      </c>
      <c r="S250" s="4" t="s">
        <v>18</v>
      </c>
    </row>
    <row r="251" spans="1:19">
      <c r="A251" t="s">
        <v>274</v>
      </c>
      <c r="B251" t="s">
        <v>14</v>
      </c>
      <c r="C251" t="s">
        <v>20</v>
      </c>
      <c r="D251" s="3">
        <v>0</v>
      </c>
      <c r="E251" t="s">
        <v>16</v>
      </c>
      <c r="F251" t="s">
        <v>15</v>
      </c>
      <c r="G251">
        <v>1809</v>
      </c>
      <c r="H251" s="5" t="str">
        <f>VLOOKUP(Table1[[#This Row],[ApplicantIncome]],$U$11:$V$14,2,TRUE)</f>
        <v>B40</v>
      </c>
      <c r="I251">
        <v>1868</v>
      </c>
      <c r="J251" t="str">
        <f>VLOOKUP(Table1[[#This Row],[CoapplicantIncome]],$U$11:$V$14,2,TRUE)</f>
        <v>B40</v>
      </c>
      <c r="K251">
        <v>3677</v>
      </c>
      <c r="L251" t="str">
        <f>VLOOKUP(Table1[[#This Row],[CombinedIncome]],$U$11:$V$14,2,TRUE)</f>
        <v>B40</v>
      </c>
      <c r="M251">
        <v>90</v>
      </c>
      <c r="N251" t="str">
        <f>VLOOKUP(Table1[[#This Row],[LoanAmount(K)]],$U$18:$V$20,2,TRUE)</f>
        <v>Below 100k</v>
      </c>
      <c r="O251">
        <v>360</v>
      </c>
      <c r="P251">
        <v>1</v>
      </c>
      <c r="Q251" t="s">
        <v>17</v>
      </c>
      <c r="R251" t="s">
        <v>18</v>
      </c>
      <c r="S251" s="4" t="s">
        <v>22</v>
      </c>
    </row>
    <row r="252" spans="1:19">
      <c r="A252" t="s">
        <v>275</v>
      </c>
      <c r="B252" t="s">
        <v>14</v>
      </c>
      <c r="C252" t="s">
        <v>20</v>
      </c>
      <c r="D252" s="3">
        <v>0</v>
      </c>
      <c r="E252" t="s">
        <v>25</v>
      </c>
      <c r="F252" t="s">
        <v>15</v>
      </c>
      <c r="G252">
        <v>1668</v>
      </c>
      <c r="H252" s="5" t="str">
        <f>VLOOKUP(Table1[[#This Row],[ApplicantIncome]],$U$11:$V$14,2,TRUE)</f>
        <v>B40</v>
      </c>
      <c r="I252">
        <v>3890</v>
      </c>
      <c r="J252" t="str">
        <f>VLOOKUP(Table1[[#This Row],[CoapplicantIncome]],$U$11:$V$14,2,TRUE)</f>
        <v>B40</v>
      </c>
      <c r="K252">
        <v>5558</v>
      </c>
      <c r="L252" t="str">
        <f>VLOOKUP(Table1[[#This Row],[CombinedIncome]],$U$11:$V$14,2,TRUE)</f>
        <v>M40</v>
      </c>
      <c r="M252">
        <v>201</v>
      </c>
      <c r="N252" t="str">
        <f>VLOOKUP(Table1[[#This Row],[LoanAmount(K)]],$U$18:$V$20,2,TRUE)</f>
        <v>201k and above</v>
      </c>
      <c r="O252">
        <v>360</v>
      </c>
      <c r="P252">
        <v>0</v>
      </c>
      <c r="Q252" t="s">
        <v>31</v>
      </c>
      <c r="R252" t="s">
        <v>22</v>
      </c>
      <c r="S252" s="4" t="s">
        <v>656</v>
      </c>
    </row>
    <row r="253" spans="1:19">
      <c r="A253" t="s">
        <v>276</v>
      </c>
      <c r="B253" t="s">
        <v>42</v>
      </c>
      <c r="C253" t="s">
        <v>15</v>
      </c>
      <c r="D253" s="3">
        <v>2</v>
      </c>
      <c r="E253" t="s">
        <v>16</v>
      </c>
      <c r="F253" t="s">
        <v>15</v>
      </c>
      <c r="G253">
        <v>3427</v>
      </c>
      <c r="H253" s="5" t="str">
        <f>VLOOKUP(Table1[[#This Row],[ApplicantIncome]],$U$11:$V$14,2,TRUE)</f>
        <v>B40</v>
      </c>
      <c r="I253">
        <v>0</v>
      </c>
      <c r="J253" t="str">
        <f>VLOOKUP(Table1[[#This Row],[CoapplicantIncome]],$U$11:$V$14,2,TRUE)</f>
        <v>No Income</v>
      </c>
      <c r="K253">
        <v>3427</v>
      </c>
      <c r="L253" t="str">
        <f>VLOOKUP(Table1[[#This Row],[CombinedIncome]],$U$11:$V$14,2,TRUE)</f>
        <v>B40</v>
      </c>
      <c r="M253">
        <v>138</v>
      </c>
      <c r="N253" t="str">
        <f>VLOOKUP(Table1[[#This Row],[LoanAmount(K)]],$U$18:$V$20,2,TRUE)</f>
        <v>101k-200k</v>
      </c>
      <c r="O253">
        <v>360</v>
      </c>
      <c r="P253">
        <v>1</v>
      </c>
      <c r="Q253" t="s">
        <v>17</v>
      </c>
      <c r="R253" t="s">
        <v>22</v>
      </c>
      <c r="S253" s="4" t="s">
        <v>656</v>
      </c>
    </row>
    <row r="254" spans="1:19">
      <c r="A254" t="s">
        <v>277</v>
      </c>
      <c r="B254" t="s">
        <v>14</v>
      </c>
      <c r="C254" t="s">
        <v>15</v>
      </c>
      <c r="D254" s="3">
        <v>0</v>
      </c>
      <c r="E254" t="s">
        <v>25</v>
      </c>
      <c r="F254" t="s">
        <v>20</v>
      </c>
      <c r="G254">
        <v>2583</v>
      </c>
      <c r="H254" s="5" t="str">
        <f>VLOOKUP(Table1[[#This Row],[ApplicantIncome]],$U$11:$V$14,2,TRUE)</f>
        <v>B40</v>
      </c>
      <c r="I254">
        <v>2167</v>
      </c>
      <c r="J254" t="str">
        <f>VLOOKUP(Table1[[#This Row],[CoapplicantIncome]],$U$11:$V$14,2,TRUE)</f>
        <v>B40</v>
      </c>
      <c r="K254">
        <v>4750</v>
      </c>
      <c r="L254" t="str">
        <f>VLOOKUP(Table1[[#This Row],[CombinedIncome]],$U$11:$V$14,2,TRUE)</f>
        <v>B40</v>
      </c>
      <c r="M254">
        <v>104</v>
      </c>
      <c r="N254" t="str">
        <f>VLOOKUP(Table1[[#This Row],[LoanAmount(K)]],$U$18:$V$20,2,TRUE)</f>
        <v>101k-200k</v>
      </c>
      <c r="O254">
        <v>360</v>
      </c>
      <c r="P254">
        <v>1</v>
      </c>
      <c r="Q254" t="s">
        <v>21</v>
      </c>
      <c r="R254" t="s">
        <v>18</v>
      </c>
      <c r="S254" s="4" t="s">
        <v>18</v>
      </c>
    </row>
    <row r="255" spans="1:19">
      <c r="A255" t="s">
        <v>278</v>
      </c>
      <c r="B255" t="s">
        <v>14</v>
      </c>
      <c r="C255" t="s">
        <v>20</v>
      </c>
      <c r="D255" s="3">
        <v>1</v>
      </c>
      <c r="E255" t="s">
        <v>25</v>
      </c>
      <c r="F255" t="s">
        <v>15</v>
      </c>
      <c r="G255">
        <v>2661</v>
      </c>
      <c r="H255" s="5" t="str">
        <f>VLOOKUP(Table1[[#This Row],[ApplicantIncome]],$U$11:$V$14,2,TRUE)</f>
        <v>B40</v>
      </c>
      <c r="I255">
        <v>7101</v>
      </c>
      <c r="J255" t="str">
        <f>VLOOKUP(Table1[[#This Row],[CoapplicantIncome]],$U$11:$V$14,2,TRUE)</f>
        <v>M40</v>
      </c>
      <c r="K255">
        <v>9762</v>
      </c>
      <c r="L255" t="str">
        <f>VLOOKUP(Table1[[#This Row],[CombinedIncome]],$U$11:$V$14,2,TRUE)</f>
        <v>M40</v>
      </c>
      <c r="M255">
        <v>279</v>
      </c>
      <c r="N255" t="str">
        <f>VLOOKUP(Table1[[#This Row],[LoanAmount(K)]],$U$18:$V$20,2,TRUE)</f>
        <v>201k and above</v>
      </c>
      <c r="O255">
        <v>180</v>
      </c>
      <c r="P255">
        <v>1</v>
      </c>
      <c r="Q255" t="s">
        <v>31</v>
      </c>
      <c r="R255" t="s">
        <v>18</v>
      </c>
      <c r="S255" s="4" t="s">
        <v>22</v>
      </c>
    </row>
    <row r="256" spans="1:19">
      <c r="A256" t="s">
        <v>279</v>
      </c>
      <c r="B256" t="s">
        <v>14</v>
      </c>
      <c r="C256" t="s">
        <v>15</v>
      </c>
      <c r="D256" s="3">
        <v>0</v>
      </c>
      <c r="E256" t="s">
        <v>16</v>
      </c>
      <c r="F256" t="s">
        <v>20</v>
      </c>
      <c r="G256">
        <v>16250</v>
      </c>
      <c r="H256" s="5" t="str">
        <f>VLOOKUP(Table1[[#This Row],[ApplicantIncome]],$U$11:$V$14,2,TRUE)</f>
        <v>T20</v>
      </c>
      <c r="I256">
        <v>0</v>
      </c>
      <c r="J256" t="str">
        <f>VLOOKUP(Table1[[#This Row],[CoapplicantIncome]],$U$11:$V$14,2,TRUE)</f>
        <v>No Income</v>
      </c>
      <c r="K256">
        <v>16250</v>
      </c>
      <c r="L256" t="str">
        <f>VLOOKUP(Table1[[#This Row],[CombinedIncome]],$U$11:$V$14,2,TRUE)</f>
        <v>T20</v>
      </c>
      <c r="M256">
        <v>192</v>
      </c>
      <c r="N256" t="str">
        <f>VLOOKUP(Table1[[#This Row],[LoanAmount(K)]],$U$18:$V$20,2,TRUE)</f>
        <v>101k-200k</v>
      </c>
      <c r="O256">
        <v>360</v>
      </c>
      <c r="P256">
        <v>0</v>
      </c>
      <c r="Q256" t="s">
        <v>17</v>
      </c>
      <c r="R256" t="s">
        <v>22</v>
      </c>
      <c r="S256" s="4" t="s">
        <v>656</v>
      </c>
    </row>
    <row r="257" spans="1:19">
      <c r="A257" t="s">
        <v>280</v>
      </c>
      <c r="B257" t="s">
        <v>42</v>
      </c>
      <c r="C257" t="s">
        <v>15</v>
      </c>
      <c r="D257" t="s">
        <v>30</v>
      </c>
      <c r="E257" t="s">
        <v>16</v>
      </c>
      <c r="F257" t="s">
        <v>15</v>
      </c>
      <c r="G257">
        <v>3083</v>
      </c>
      <c r="H257" s="5" t="str">
        <f>VLOOKUP(Table1[[#This Row],[ApplicantIncome]],$U$11:$V$14,2,TRUE)</f>
        <v>B40</v>
      </c>
      <c r="I257">
        <v>0</v>
      </c>
      <c r="J257" t="str">
        <f>VLOOKUP(Table1[[#This Row],[CoapplicantIncome]],$U$11:$V$14,2,TRUE)</f>
        <v>No Income</v>
      </c>
      <c r="K257">
        <v>3083</v>
      </c>
      <c r="L257" t="str">
        <f>VLOOKUP(Table1[[#This Row],[CombinedIncome]],$U$11:$V$14,2,TRUE)</f>
        <v>B40</v>
      </c>
      <c r="M257">
        <v>255</v>
      </c>
      <c r="N257" t="str">
        <f>VLOOKUP(Table1[[#This Row],[LoanAmount(K)]],$U$18:$V$20,2,TRUE)</f>
        <v>201k and above</v>
      </c>
      <c r="O257">
        <v>360</v>
      </c>
      <c r="P257">
        <v>1</v>
      </c>
      <c r="Q257" t="s">
        <v>21</v>
      </c>
      <c r="R257" t="s">
        <v>18</v>
      </c>
      <c r="S257" s="4" t="s">
        <v>22</v>
      </c>
    </row>
    <row r="258" spans="1:19">
      <c r="A258" t="s">
        <v>281</v>
      </c>
      <c r="B258" t="s">
        <v>14</v>
      </c>
      <c r="C258" t="s">
        <v>15</v>
      </c>
      <c r="D258" s="3">
        <v>0</v>
      </c>
      <c r="E258" t="s">
        <v>25</v>
      </c>
      <c r="F258" t="s">
        <v>15</v>
      </c>
      <c r="G258">
        <v>6045</v>
      </c>
      <c r="H258" s="5" t="str">
        <f>VLOOKUP(Table1[[#This Row],[ApplicantIncome]],$U$11:$V$14,2,TRUE)</f>
        <v>M40</v>
      </c>
      <c r="I258">
        <v>0</v>
      </c>
      <c r="J258" t="str">
        <f>VLOOKUP(Table1[[#This Row],[CoapplicantIncome]],$U$11:$V$14,2,TRUE)</f>
        <v>No Income</v>
      </c>
      <c r="K258">
        <v>6045</v>
      </c>
      <c r="L258" t="str">
        <f>VLOOKUP(Table1[[#This Row],[CombinedIncome]],$U$11:$V$14,2,TRUE)</f>
        <v>M40</v>
      </c>
      <c r="M258">
        <v>115</v>
      </c>
      <c r="N258" t="str">
        <f>VLOOKUP(Table1[[#This Row],[LoanAmount(K)]],$U$18:$V$20,2,TRUE)</f>
        <v>101k-200k</v>
      </c>
      <c r="O258">
        <v>360</v>
      </c>
      <c r="P258">
        <v>0</v>
      </c>
      <c r="Q258" t="s">
        <v>21</v>
      </c>
      <c r="R258" t="s">
        <v>22</v>
      </c>
      <c r="S258" s="4" t="s">
        <v>656</v>
      </c>
    </row>
    <row r="259" spans="1:19">
      <c r="A259" t="s">
        <v>282</v>
      </c>
      <c r="B259" t="s">
        <v>14</v>
      </c>
      <c r="C259" t="s">
        <v>20</v>
      </c>
      <c r="D259" t="s">
        <v>30</v>
      </c>
      <c r="E259" t="s">
        <v>16</v>
      </c>
      <c r="F259" t="s">
        <v>15</v>
      </c>
      <c r="G259">
        <v>5250</v>
      </c>
      <c r="H259" s="5" t="str">
        <f>VLOOKUP(Table1[[#This Row],[ApplicantIncome]],$U$11:$V$14,2,TRUE)</f>
        <v>M40</v>
      </c>
      <c r="I259">
        <v>0</v>
      </c>
      <c r="J259" t="str">
        <f>VLOOKUP(Table1[[#This Row],[CoapplicantIncome]],$U$11:$V$14,2,TRUE)</f>
        <v>No Income</v>
      </c>
      <c r="K259">
        <v>5250</v>
      </c>
      <c r="L259" t="str">
        <f>VLOOKUP(Table1[[#This Row],[CombinedIncome]],$U$11:$V$14,2,TRUE)</f>
        <v>M40</v>
      </c>
      <c r="M259">
        <v>94</v>
      </c>
      <c r="N259" t="str">
        <f>VLOOKUP(Table1[[#This Row],[LoanAmount(K)]],$U$18:$V$20,2,TRUE)</f>
        <v>Below 100k</v>
      </c>
      <c r="O259">
        <v>360</v>
      </c>
      <c r="P259">
        <v>1</v>
      </c>
      <c r="Q259" t="s">
        <v>17</v>
      </c>
      <c r="R259" t="s">
        <v>22</v>
      </c>
      <c r="S259" s="4" t="s">
        <v>656</v>
      </c>
    </row>
    <row r="260" spans="1:19">
      <c r="A260" t="s">
        <v>283</v>
      </c>
      <c r="B260" t="s">
        <v>14</v>
      </c>
      <c r="C260" t="s">
        <v>20</v>
      </c>
      <c r="D260" s="3">
        <v>0</v>
      </c>
      <c r="E260" t="s">
        <v>16</v>
      </c>
      <c r="F260" t="s">
        <v>15</v>
      </c>
      <c r="G260">
        <v>14683</v>
      </c>
      <c r="H260" s="5" t="str">
        <f>VLOOKUP(Table1[[#This Row],[ApplicantIncome]],$U$11:$V$14,2,TRUE)</f>
        <v>T20</v>
      </c>
      <c r="I260">
        <v>2100</v>
      </c>
      <c r="J260" t="str">
        <f>VLOOKUP(Table1[[#This Row],[CoapplicantIncome]],$U$11:$V$14,2,TRUE)</f>
        <v>B40</v>
      </c>
      <c r="K260">
        <v>16783</v>
      </c>
      <c r="L260" t="str">
        <f>VLOOKUP(Table1[[#This Row],[CombinedIncome]],$U$11:$V$14,2,TRUE)</f>
        <v>T20</v>
      </c>
      <c r="M260">
        <v>304</v>
      </c>
      <c r="N260" t="str">
        <f>VLOOKUP(Table1[[#This Row],[LoanAmount(K)]],$U$18:$V$20,2,TRUE)</f>
        <v>201k and above</v>
      </c>
      <c r="O260">
        <v>360</v>
      </c>
      <c r="P260">
        <v>1</v>
      </c>
      <c r="Q260" t="s">
        <v>21</v>
      </c>
      <c r="R260" t="s">
        <v>22</v>
      </c>
      <c r="S260" s="4" t="s">
        <v>656</v>
      </c>
    </row>
    <row r="261" spans="1:19">
      <c r="A261" t="s">
        <v>284</v>
      </c>
      <c r="B261" t="s">
        <v>14</v>
      </c>
      <c r="C261" t="s">
        <v>20</v>
      </c>
      <c r="D261" t="s">
        <v>30</v>
      </c>
      <c r="E261" t="s">
        <v>25</v>
      </c>
      <c r="F261" t="s">
        <v>15</v>
      </c>
      <c r="G261">
        <v>4931</v>
      </c>
      <c r="H261" s="5" t="str">
        <f>VLOOKUP(Table1[[#This Row],[ApplicantIncome]],$U$11:$V$14,2,TRUE)</f>
        <v>M40</v>
      </c>
      <c r="I261">
        <v>0</v>
      </c>
      <c r="J261" t="str">
        <f>VLOOKUP(Table1[[#This Row],[CoapplicantIncome]],$U$11:$V$14,2,TRUE)</f>
        <v>No Income</v>
      </c>
      <c r="K261">
        <v>4931</v>
      </c>
      <c r="L261" t="str">
        <f>VLOOKUP(Table1[[#This Row],[CombinedIncome]],$U$11:$V$14,2,TRUE)</f>
        <v>M40</v>
      </c>
      <c r="M261">
        <v>128</v>
      </c>
      <c r="N261" t="str">
        <f>VLOOKUP(Table1[[#This Row],[LoanAmount(K)]],$U$18:$V$20,2,TRUE)</f>
        <v>101k-200k</v>
      </c>
      <c r="O261">
        <v>360</v>
      </c>
      <c r="Q261" t="s">
        <v>31</v>
      </c>
      <c r="R261" t="s">
        <v>22</v>
      </c>
      <c r="S261" s="4" t="s">
        <v>656</v>
      </c>
    </row>
    <row r="262" spans="1:19">
      <c r="A262" t="s">
        <v>285</v>
      </c>
      <c r="B262" t="s">
        <v>14</v>
      </c>
      <c r="C262" t="s">
        <v>20</v>
      </c>
      <c r="D262" s="3">
        <v>1</v>
      </c>
      <c r="E262" t="s">
        <v>16</v>
      </c>
      <c r="F262" t="s">
        <v>15</v>
      </c>
      <c r="G262">
        <v>6083</v>
      </c>
      <c r="H262" s="5" t="str">
        <f>VLOOKUP(Table1[[#This Row],[ApplicantIncome]],$U$11:$V$14,2,TRUE)</f>
        <v>M40</v>
      </c>
      <c r="I262">
        <v>4250</v>
      </c>
      <c r="J262" t="str">
        <f>VLOOKUP(Table1[[#This Row],[CoapplicantIncome]],$U$11:$V$14,2,TRUE)</f>
        <v>B40</v>
      </c>
      <c r="K262">
        <v>10333</v>
      </c>
      <c r="L262" t="str">
        <f>VLOOKUP(Table1[[#This Row],[CombinedIncome]],$U$11:$V$14,2,TRUE)</f>
        <v>M40</v>
      </c>
      <c r="M262">
        <v>330</v>
      </c>
      <c r="N262" t="str">
        <f>VLOOKUP(Table1[[#This Row],[LoanAmount(K)]],$U$18:$V$20,2,TRUE)</f>
        <v>201k and above</v>
      </c>
      <c r="O262">
        <v>360</v>
      </c>
      <c r="Q262" t="s">
        <v>17</v>
      </c>
      <c r="R262" t="s">
        <v>18</v>
      </c>
      <c r="S262" s="4" t="s">
        <v>18</v>
      </c>
    </row>
    <row r="263" spans="1:19">
      <c r="A263" t="s">
        <v>286</v>
      </c>
      <c r="B263" t="s">
        <v>14</v>
      </c>
      <c r="C263" t="s">
        <v>15</v>
      </c>
      <c r="D263" s="3">
        <v>0</v>
      </c>
      <c r="E263" t="s">
        <v>16</v>
      </c>
      <c r="F263" t="s">
        <v>15</v>
      </c>
      <c r="G263">
        <v>2060</v>
      </c>
      <c r="H263" s="5" t="str">
        <f>VLOOKUP(Table1[[#This Row],[ApplicantIncome]],$U$11:$V$14,2,TRUE)</f>
        <v>B40</v>
      </c>
      <c r="I263">
        <v>2209</v>
      </c>
      <c r="J263" t="str">
        <f>VLOOKUP(Table1[[#This Row],[CoapplicantIncome]],$U$11:$V$14,2,TRUE)</f>
        <v>B40</v>
      </c>
      <c r="K263">
        <v>4269</v>
      </c>
      <c r="L263" t="str">
        <f>VLOOKUP(Table1[[#This Row],[CombinedIncome]],$U$11:$V$14,2,TRUE)</f>
        <v>B40</v>
      </c>
      <c r="M263">
        <v>134</v>
      </c>
      <c r="N263" t="str">
        <f>VLOOKUP(Table1[[#This Row],[LoanAmount(K)]],$U$18:$V$20,2,TRUE)</f>
        <v>101k-200k</v>
      </c>
      <c r="O263">
        <v>360</v>
      </c>
      <c r="P263">
        <v>1</v>
      </c>
      <c r="Q263" t="s">
        <v>31</v>
      </c>
      <c r="R263" t="s">
        <v>18</v>
      </c>
      <c r="S263" s="4" t="s">
        <v>22</v>
      </c>
    </row>
    <row r="264" spans="1:19">
      <c r="A264" t="s">
        <v>287</v>
      </c>
      <c r="B264" t="s">
        <v>42</v>
      </c>
      <c r="C264" t="s">
        <v>15</v>
      </c>
      <c r="D264" s="3">
        <v>1</v>
      </c>
      <c r="E264" t="s">
        <v>16</v>
      </c>
      <c r="F264" t="s">
        <v>15</v>
      </c>
      <c r="G264">
        <v>3481</v>
      </c>
      <c r="H264" s="5" t="str">
        <f>VLOOKUP(Table1[[#This Row],[ApplicantIncome]],$U$11:$V$14,2,TRUE)</f>
        <v>B40</v>
      </c>
      <c r="I264">
        <v>0</v>
      </c>
      <c r="J264" t="str">
        <f>VLOOKUP(Table1[[#This Row],[CoapplicantIncome]],$U$11:$V$14,2,TRUE)</f>
        <v>No Income</v>
      </c>
      <c r="K264">
        <v>3481</v>
      </c>
      <c r="L264" t="str">
        <f>VLOOKUP(Table1[[#This Row],[CombinedIncome]],$U$11:$V$14,2,TRUE)</f>
        <v>B40</v>
      </c>
      <c r="M264">
        <v>155</v>
      </c>
      <c r="N264" t="str">
        <f>VLOOKUP(Table1[[#This Row],[LoanAmount(K)]],$U$18:$V$20,2,TRUE)</f>
        <v>101k-200k</v>
      </c>
      <c r="O264">
        <v>36</v>
      </c>
      <c r="P264">
        <v>1</v>
      </c>
      <c r="Q264" t="s">
        <v>31</v>
      </c>
      <c r="R264" t="s">
        <v>22</v>
      </c>
      <c r="S264" s="4" t="s">
        <v>656</v>
      </c>
    </row>
    <row r="265" spans="1:19">
      <c r="A265" t="s">
        <v>288</v>
      </c>
      <c r="B265" t="s">
        <v>42</v>
      </c>
      <c r="C265" t="s">
        <v>15</v>
      </c>
      <c r="D265" s="3">
        <v>0</v>
      </c>
      <c r="E265" t="s">
        <v>16</v>
      </c>
      <c r="F265" t="s">
        <v>15</v>
      </c>
      <c r="G265">
        <v>7200</v>
      </c>
      <c r="H265" s="5" t="str">
        <f>VLOOKUP(Table1[[#This Row],[ApplicantIncome]],$U$11:$V$14,2,TRUE)</f>
        <v>M40</v>
      </c>
      <c r="I265">
        <v>0</v>
      </c>
      <c r="J265" t="str">
        <f>VLOOKUP(Table1[[#This Row],[CoapplicantIncome]],$U$11:$V$14,2,TRUE)</f>
        <v>No Income</v>
      </c>
      <c r="K265">
        <v>7200</v>
      </c>
      <c r="L265" t="str">
        <f>VLOOKUP(Table1[[#This Row],[CombinedIncome]],$U$11:$V$14,2,TRUE)</f>
        <v>M40</v>
      </c>
      <c r="M265">
        <v>120</v>
      </c>
      <c r="N265" t="str">
        <f>VLOOKUP(Table1[[#This Row],[LoanAmount(K)]],$U$18:$V$20,2,TRUE)</f>
        <v>101k-200k</v>
      </c>
      <c r="O265">
        <v>360</v>
      </c>
      <c r="P265">
        <v>1</v>
      </c>
      <c r="Q265" t="s">
        <v>21</v>
      </c>
      <c r="R265" t="s">
        <v>18</v>
      </c>
      <c r="S265" s="4" t="s">
        <v>22</v>
      </c>
    </row>
    <row r="266" spans="1:19">
      <c r="A266" t="s">
        <v>289</v>
      </c>
      <c r="B266" t="s">
        <v>14</v>
      </c>
      <c r="C266" t="s">
        <v>15</v>
      </c>
      <c r="D266" s="3">
        <v>0</v>
      </c>
      <c r="E266" t="s">
        <v>16</v>
      </c>
      <c r="F266" t="s">
        <v>20</v>
      </c>
      <c r="G266">
        <v>5166</v>
      </c>
      <c r="H266" s="5" t="str">
        <f>VLOOKUP(Table1[[#This Row],[ApplicantIncome]],$U$11:$V$14,2,TRUE)</f>
        <v>M40</v>
      </c>
      <c r="I266">
        <v>0</v>
      </c>
      <c r="J266" t="str">
        <f>VLOOKUP(Table1[[#This Row],[CoapplicantIncome]],$U$11:$V$14,2,TRUE)</f>
        <v>No Income</v>
      </c>
      <c r="K266">
        <v>5166</v>
      </c>
      <c r="L266" t="str">
        <f>VLOOKUP(Table1[[#This Row],[CombinedIncome]],$U$11:$V$14,2,TRUE)</f>
        <v>M40</v>
      </c>
      <c r="M266">
        <v>128</v>
      </c>
      <c r="N266" t="str">
        <f>VLOOKUP(Table1[[#This Row],[LoanAmount(K)]],$U$18:$V$20,2,TRUE)</f>
        <v>101k-200k</v>
      </c>
      <c r="O266">
        <v>360</v>
      </c>
      <c r="P266">
        <v>1</v>
      </c>
      <c r="Q266" t="s">
        <v>31</v>
      </c>
      <c r="R266" t="s">
        <v>18</v>
      </c>
      <c r="S266" s="4" t="s">
        <v>18</v>
      </c>
    </row>
    <row r="267" spans="1:19">
      <c r="A267" t="s">
        <v>290</v>
      </c>
      <c r="B267" t="s">
        <v>14</v>
      </c>
      <c r="C267" t="s">
        <v>15</v>
      </c>
      <c r="D267" s="3">
        <v>0</v>
      </c>
      <c r="E267" t="s">
        <v>16</v>
      </c>
      <c r="F267" t="s">
        <v>15</v>
      </c>
      <c r="G267">
        <v>4095</v>
      </c>
      <c r="H267" s="5" t="str">
        <f>VLOOKUP(Table1[[#This Row],[ApplicantIncome]],$U$11:$V$14,2,TRUE)</f>
        <v>B40</v>
      </c>
      <c r="I267">
        <v>3447</v>
      </c>
      <c r="J267" t="str">
        <f>VLOOKUP(Table1[[#This Row],[CoapplicantIncome]],$U$11:$V$14,2,TRUE)</f>
        <v>B40</v>
      </c>
      <c r="K267">
        <v>7542</v>
      </c>
      <c r="L267" t="str">
        <f>VLOOKUP(Table1[[#This Row],[CombinedIncome]],$U$11:$V$14,2,TRUE)</f>
        <v>M40</v>
      </c>
      <c r="M267">
        <v>151</v>
      </c>
      <c r="N267" t="str">
        <f>VLOOKUP(Table1[[#This Row],[LoanAmount(K)]],$U$18:$V$20,2,TRUE)</f>
        <v>101k-200k</v>
      </c>
      <c r="O267">
        <v>360</v>
      </c>
      <c r="P267">
        <v>1</v>
      </c>
      <c r="Q267" t="s">
        <v>21</v>
      </c>
      <c r="R267" t="s">
        <v>18</v>
      </c>
      <c r="S267" s="4" t="s">
        <v>22</v>
      </c>
    </row>
    <row r="268" spans="1:19">
      <c r="A268" t="s">
        <v>291</v>
      </c>
      <c r="B268" t="s">
        <v>14</v>
      </c>
      <c r="C268" t="s">
        <v>20</v>
      </c>
      <c r="D268" s="3">
        <v>2</v>
      </c>
      <c r="E268" t="s">
        <v>16</v>
      </c>
      <c r="F268" t="s">
        <v>15</v>
      </c>
      <c r="G268">
        <v>4708</v>
      </c>
      <c r="H268" s="5" t="str">
        <f>VLOOKUP(Table1[[#This Row],[ApplicantIncome]],$U$11:$V$14,2,TRUE)</f>
        <v>B40</v>
      </c>
      <c r="I268">
        <v>1387</v>
      </c>
      <c r="J268" t="str">
        <f>VLOOKUP(Table1[[#This Row],[CoapplicantIncome]],$U$11:$V$14,2,TRUE)</f>
        <v>B40</v>
      </c>
      <c r="K268">
        <v>6095</v>
      </c>
      <c r="L268" t="str">
        <f>VLOOKUP(Table1[[#This Row],[CombinedIncome]],$U$11:$V$14,2,TRUE)</f>
        <v>M40</v>
      </c>
      <c r="M268">
        <v>150</v>
      </c>
      <c r="N268" t="str">
        <f>VLOOKUP(Table1[[#This Row],[LoanAmount(K)]],$U$18:$V$20,2,TRUE)</f>
        <v>101k-200k</v>
      </c>
      <c r="O268">
        <v>360</v>
      </c>
      <c r="P268">
        <v>1</v>
      </c>
      <c r="Q268" t="s">
        <v>31</v>
      </c>
      <c r="R268" t="s">
        <v>18</v>
      </c>
      <c r="S268" s="4" t="s">
        <v>22</v>
      </c>
    </row>
    <row r="269" spans="1:19">
      <c r="A269" t="s">
        <v>292</v>
      </c>
      <c r="B269" t="s">
        <v>14</v>
      </c>
      <c r="C269" t="s">
        <v>20</v>
      </c>
      <c r="D269" t="s">
        <v>30</v>
      </c>
      <c r="E269" t="s">
        <v>16</v>
      </c>
      <c r="F269" t="s">
        <v>15</v>
      </c>
      <c r="G269">
        <v>4333</v>
      </c>
      <c r="H269" s="5" t="str">
        <f>VLOOKUP(Table1[[#This Row],[ApplicantIncome]],$U$11:$V$14,2,TRUE)</f>
        <v>B40</v>
      </c>
      <c r="I269">
        <v>1811</v>
      </c>
      <c r="J269" t="str">
        <f>VLOOKUP(Table1[[#This Row],[CoapplicantIncome]],$U$11:$V$14,2,TRUE)</f>
        <v>B40</v>
      </c>
      <c r="K269">
        <v>6144</v>
      </c>
      <c r="L269" t="str">
        <f>VLOOKUP(Table1[[#This Row],[CombinedIncome]],$U$11:$V$14,2,TRUE)</f>
        <v>M40</v>
      </c>
      <c r="M269">
        <v>160</v>
      </c>
      <c r="N269" t="str">
        <f>VLOOKUP(Table1[[#This Row],[LoanAmount(K)]],$U$18:$V$20,2,TRUE)</f>
        <v>101k-200k</v>
      </c>
      <c r="O269">
        <v>360</v>
      </c>
      <c r="P269">
        <v>0</v>
      </c>
      <c r="Q269" t="s">
        <v>17</v>
      </c>
      <c r="R269" t="s">
        <v>18</v>
      </c>
      <c r="S269" s="4" t="s">
        <v>18</v>
      </c>
    </row>
    <row r="270" spans="1:19">
      <c r="A270" t="s">
        <v>293</v>
      </c>
      <c r="B270" t="s">
        <v>42</v>
      </c>
      <c r="C270" t="s">
        <v>15</v>
      </c>
      <c r="D270" s="3">
        <v>0</v>
      </c>
      <c r="E270" t="s">
        <v>16</v>
      </c>
      <c r="G270">
        <v>3418</v>
      </c>
      <c r="H270" s="5" t="str">
        <f>VLOOKUP(Table1[[#This Row],[ApplicantIncome]],$U$11:$V$14,2,TRUE)</f>
        <v>B40</v>
      </c>
      <c r="I270">
        <v>0</v>
      </c>
      <c r="J270" t="str">
        <f>VLOOKUP(Table1[[#This Row],[CoapplicantIncome]],$U$11:$V$14,2,TRUE)</f>
        <v>No Income</v>
      </c>
      <c r="K270">
        <v>3418</v>
      </c>
      <c r="L270" t="str">
        <f>VLOOKUP(Table1[[#This Row],[CombinedIncome]],$U$11:$V$14,2,TRUE)</f>
        <v>B40</v>
      </c>
      <c r="M270">
        <v>135</v>
      </c>
      <c r="N270" t="str">
        <f>VLOOKUP(Table1[[#This Row],[LoanAmount(K)]],$U$18:$V$20,2,TRUE)</f>
        <v>101k-200k</v>
      </c>
      <c r="O270">
        <v>360</v>
      </c>
      <c r="P270">
        <v>1</v>
      </c>
      <c r="Q270" t="s">
        <v>21</v>
      </c>
      <c r="R270" t="s">
        <v>22</v>
      </c>
      <c r="S270" s="4" t="s">
        <v>656</v>
      </c>
    </row>
    <row r="271" spans="1:19">
      <c r="A271" t="s">
        <v>294</v>
      </c>
      <c r="B271" t="s">
        <v>42</v>
      </c>
      <c r="C271" t="s">
        <v>15</v>
      </c>
      <c r="D271" s="3">
        <v>1</v>
      </c>
      <c r="E271" t="s">
        <v>16</v>
      </c>
      <c r="F271" t="s">
        <v>15</v>
      </c>
      <c r="G271">
        <v>2876</v>
      </c>
      <c r="H271" s="5" t="str">
        <f>VLOOKUP(Table1[[#This Row],[ApplicantIncome]],$U$11:$V$14,2,TRUE)</f>
        <v>B40</v>
      </c>
      <c r="I271">
        <v>1560</v>
      </c>
      <c r="J271" t="str">
        <f>VLOOKUP(Table1[[#This Row],[CoapplicantIncome]],$U$11:$V$14,2,TRUE)</f>
        <v>B40</v>
      </c>
      <c r="K271">
        <v>4436</v>
      </c>
      <c r="L271" t="str">
        <f>VLOOKUP(Table1[[#This Row],[CombinedIncome]],$U$11:$V$14,2,TRUE)</f>
        <v>B40</v>
      </c>
      <c r="M271">
        <v>90</v>
      </c>
      <c r="N271" t="str">
        <f>VLOOKUP(Table1[[#This Row],[LoanAmount(K)]],$U$18:$V$20,2,TRUE)</f>
        <v>Below 100k</v>
      </c>
      <c r="O271">
        <v>360</v>
      </c>
      <c r="P271">
        <v>1</v>
      </c>
      <c r="Q271" t="s">
        <v>17</v>
      </c>
      <c r="R271" t="s">
        <v>18</v>
      </c>
      <c r="S271" s="4" t="s">
        <v>18</v>
      </c>
    </row>
    <row r="272" spans="1:19">
      <c r="A272" t="s">
        <v>295</v>
      </c>
      <c r="B272" t="s">
        <v>42</v>
      </c>
      <c r="C272" t="s">
        <v>15</v>
      </c>
      <c r="D272" s="3">
        <v>0</v>
      </c>
      <c r="E272" t="s">
        <v>16</v>
      </c>
      <c r="F272" t="s">
        <v>15</v>
      </c>
      <c r="G272">
        <v>3237</v>
      </c>
      <c r="H272" s="5" t="str">
        <f>VLOOKUP(Table1[[#This Row],[ApplicantIncome]],$U$11:$V$14,2,TRUE)</f>
        <v>B40</v>
      </c>
      <c r="I272">
        <v>0</v>
      </c>
      <c r="J272" t="str">
        <f>VLOOKUP(Table1[[#This Row],[CoapplicantIncome]],$U$11:$V$14,2,TRUE)</f>
        <v>No Income</v>
      </c>
      <c r="K272">
        <v>3237</v>
      </c>
      <c r="L272" t="str">
        <f>VLOOKUP(Table1[[#This Row],[CombinedIncome]],$U$11:$V$14,2,TRUE)</f>
        <v>B40</v>
      </c>
      <c r="M272">
        <v>30</v>
      </c>
      <c r="N272" t="str">
        <f>VLOOKUP(Table1[[#This Row],[LoanAmount(K)]],$U$18:$V$20,2,TRUE)</f>
        <v>Below 100k</v>
      </c>
      <c r="O272">
        <v>360</v>
      </c>
      <c r="P272">
        <v>1</v>
      </c>
      <c r="Q272" t="s">
        <v>17</v>
      </c>
      <c r="R272" t="s">
        <v>18</v>
      </c>
      <c r="S272" s="4" t="s">
        <v>22</v>
      </c>
    </row>
    <row r="273" spans="1:19">
      <c r="A273" t="s">
        <v>296</v>
      </c>
      <c r="B273" t="s">
        <v>14</v>
      </c>
      <c r="C273" t="s">
        <v>20</v>
      </c>
      <c r="D273" s="3">
        <v>0</v>
      </c>
      <c r="E273" t="s">
        <v>16</v>
      </c>
      <c r="F273" t="s">
        <v>15</v>
      </c>
      <c r="G273">
        <v>11146</v>
      </c>
      <c r="H273" s="5" t="str">
        <f>VLOOKUP(Table1[[#This Row],[ApplicantIncome]],$U$11:$V$14,2,TRUE)</f>
        <v>T20</v>
      </c>
      <c r="I273">
        <v>0</v>
      </c>
      <c r="J273" t="str">
        <f>VLOOKUP(Table1[[#This Row],[CoapplicantIncome]],$U$11:$V$14,2,TRUE)</f>
        <v>No Income</v>
      </c>
      <c r="K273">
        <v>11146</v>
      </c>
      <c r="L273" t="str">
        <f>VLOOKUP(Table1[[#This Row],[CombinedIncome]],$U$11:$V$14,2,TRUE)</f>
        <v>T20</v>
      </c>
      <c r="M273">
        <v>136</v>
      </c>
      <c r="N273" t="str">
        <f>VLOOKUP(Table1[[#This Row],[LoanAmount(K)]],$U$18:$V$20,2,TRUE)</f>
        <v>101k-200k</v>
      </c>
      <c r="O273">
        <v>360</v>
      </c>
      <c r="P273">
        <v>1</v>
      </c>
      <c r="Q273" t="s">
        <v>17</v>
      </c>
      <c r="R273" t="s">
        <v>18</v>
      </c>
      <c r="S273" s="4" t="s">
        <v>22</v>
      </c>
    </row>
    <row r="274" spans="1:19">
      <c r="A274" t="s">
        <v>297</v>
      </c>
      <c r="B274" t="s">
        <v>14</v>
      </c>
      <c r="C274" t="s">
        <v>15</v>
      </c>
      <c r="D274" s="3">
        <v>0</v>
      </c>
      <c r="E274" t="s">
        <v>16</v>
      </c>
      <c r="F274" t="s">
        <v>15</v>
      </c>
      <c r="G274">
        <v>2833</v>
      </c>
      <c r="H274" s="5" t="str">
        <f>VLOOKUP(Table1[[#This Row],[ApplicantIncome]],$U$11:$V$14,2,TRUE)</f>
        <v>B40</v>
      </c>
      <c r="I274">
        <v>1857</v>
      </c>
      <c r="J274" t="str">
        <f>VLOOKUP(Table1[[#This Row],[CoapplicantIncome]],$U$11:$V$14,2,TRUE)</f>
        <v>B40</v>
      </c>
      <c r="K274">
        <v>4690</v>
      </c>
      <c r="L274" t="str">
        <f>VLOOKUP(Table1[[#This Row],[CombinedIncome]],$U$11:$V$14,2,TRUE)</f>
        <v>B40</v>
      </c>
      <c r="M274">
        <v>126</v>
      </c>
      <c r="N274" t="str">
        <f>VLOOKUP(Table1[[#This Row],[LoanAmount(K)]],$U$18:$V$20,2,TRUE)</f>
        <v>101k-200k</v>
      </c>
      <c r="O274">
        <v>360</v>
      </c>
      <c r="P274">
        <v>1</v>
      </c>
      <c r="Q274" t="s">
        <v>21</v>
      </c>
      <c r="R274" t="s">
        <v>18</v>
      </c>
      <c r="S274" s="4" t="s">
        <v>18</v>
      </c>
    </row>
    <row r="275" spans="1:19">
      <c r="A275" t="s">
        <v>298</v>
      </c>
      <c r="B275" t="s">
        <v>14</v>
      </c>
      <c r="C275" t="s">
        <v>20</v>
      </c>
      <c r="D275" s="3">
        <v>0</v>
      </c>
      <c r="E275" t="s">
        <v>16</v>
      </c>
      <c r="F275" t="s">
        <v>15</v>
      </c>
      <c r="G275">
        <v>2620</v>
      </c>
      <c r="H275" s="5" t="str">
        <f>VLOOKUP(Table1[[#This Row],[ApplicantIncome]],$U$11:$V$14,2,TRUE)</f>
        <v>B40</v>
      </c>
      <c r="I275">
        <v>2223</v>
      </c>
      <c r="J275" t="str">
        <f>VLOOKUP(Table1[[#This Row],[CoapplicantIncome]],$U$11:$V$14,2,TRUE)</f>
        <v>B40</v>
      </c>
      <c r="K275">
        <v>4843</v>
      </c>
      <c r="L275" t="str">
        <f>VLOOKUP(Table1[[#This Row],[CombinedIncome]],$U$11:$V$14,2,TRUE)</f>
        <v>B40</v>
      </c>
      <c r="M275">
        <v>150</v>
      </c>
      <c r="N275" t="str">
        <f>VLOOKUP(Table1[[#This Row],[LoanAmount(K)]],$U$18:$V$20,2,TRUE)</f>
        <v>101k-200k</v>
      </c>
      <c r="O275">
        <v>360</v>
      </c>
      <c r="P275">
        <v>1</v>
      </c>
      <c r="Q275" t="s">
        <v>31</v>
      </c>
      <c r="R275" t="s">
        <v>18</v>
      </c>
      <c r="S275" s="4" t="s">
        <v>22</v>
      </c>
    </row>
    <row r="276" spans="1:19">
      <c r="A276" t="s">
        <v>299</v>
      </c>
      <c r="B276" t="s">
        <v>14</v>
      </c>
      <c r="C276" t="s">
        <v>20</v>
      </c>
      <c r="D276" s="3">
        <v>2</v>
      </c>
      <c r="E276" t="s">
        <v>16</v>
      </c>
      <c r="F276" t="s">
        <v>15</v>
      </c>
      <c r="G276">
        <v>3900</v>
      </c>
      <c r="H276" s="5" t="str">
        <f>VLOOKUP(Table1[[#This Row],[ApplicantIncome]],$U$11:$V$14,2,TRUE)</f>
        <v>B40</v>
      </c>
      <c r="I276">
        <v>0</v>
      </c>
      <c r="J276" t="str">
        <f>VLOOKUP(Table1[[#This Row],[CoapplicantIncome]],$U$11:$V$14,2,TRUE)</f>
        <v>No Income</v>
      </c>
      <c r="K276">
        <v>3900</v>
      </c>
      <c r="L276" t="str">
        <f>VLOOKUP(Table1[[#This Row],[CombinedIncome]],$U$11:$V$14,2,TRUE)</f>
        <v>B40</v>
      </c>
      <c r="M276">
        <v>90</v>
      </c>
      <c r="N276" t="str">
        <f>VLOOKUP(Table1[[#This Row],[LoanAmount(K)]],$U$18:$V$20,2,TRUE)</f>
        <v>Below 100k</v>
      </c>
      <c r="O276">
        <v>360</v>
      </c>
      <c r="P276">
        <v>1</v>
      </c>
      <c r="Q276" t="s">
        <v>31</v>
      </c>
      <c r="R276" t="s">
        <v>18</v>
      </c>
      <c r="S276" s="4" t="s">
        <v>22</v>
      </c>
    </row>
    <row r="277" spans="1:19">
      <c r="A277" t="s">
        <v>300</v>
      </c>
      <c r="B277" t="s">
        <v>14</v>
      </c>
      <c r="C277" t="s">
        <v>20</v>
      </c>
      <c r="D277" s="3">
        <v>1</v>
      </c>
      <c r="E277" t="s">
        <v>16</v>
      </c>
      <c r="F277" t="s">
        <v>15</v>
      </c>
      <c r="G277">
        <v>2750</v>
      </c>
      <c r="H277" s="5" t="str">
        <f>VLOOKUP(Table1[[#This Row],[ApplicantIncome]],$U$11:$V$14,2,TRUE)</f>
        <v>B40</v>
      </c>
      <c r="I277">
        <v>1842</v>
      </c>
      <c r="J277" t="str">
        <f>VLOOKUP(Table1[[#This Row],[CoapplicantIncome]],$U$11:$V$14,2,TRUE)</f>
        <v>B40</v>
      </c>
      <c r="K277">
        <v>4592</v>
      </c>
      <c r="L277" t="str">
        <f>VLOOKUP(Table1[[#This Row],[CombinedIncome]],$U$11:$V$14,2,TRUE)</f>
        <v>B40</v>
      </c>
      <c r="M277">
        <v>115</v>
      </c>
      <c r="N277" t="str">
        <f>VLOOKUP(Table1[[#This Row],[LoanAmount(K)]],$U$18:$V$20,2,TRUE)</f>
        <v>101k-200k</v>
      </c>
      <c r="O277">
        <v>360</v>
      </c>
      <c r="P277">
        <v>1</v>
      </c>
      <c r="Q277" t="s">
        <v>31</v>
      </c>
      <c r="R277" t="s">
        <v>18</v>
      </c>
      <c r="S277" s="4" t="s">
        <v>18</v>
      </c>
    </row>
    <row r="278" spans="1:19">
      <c r="A278" t="s">
        <v>301</v>
      </c>
      <c r="B278" t="s">
        <v>14</v>
      </c>
      <c r="C278" t="s">
        <v>20</v>
      </c>
      <c r="D278" s="3">
        <v>0</v>
      </c>
      <c r="E278" t="s">
        <v>16</v>
      </c>
      <c r="F278" t="s">
        <v>15</v>
      </c>
      <c r="G278">
        <v>3993</v>
      </c>
      <c r="H278" s="5" t="str">
        <f>VLOOKUP(Table1[[#This Row],[ApplicantIncome]],$U$11:$V$14,2,TRUE)</f>
        <v>B40</v>
      </c>
      <c r="I278">
        <v>3274</v>
      </c>
      <c r="J278" t="str">
        <f>VLOOKUP(Table1[[#This Row],[CoapplicantIncome]],$U$11:$V$14,2,TRUE)</f>
        <v>B40</v>
      </c>
      <c r="K278">
        <v>7267</v>
      </c>
      <c r="L278" t="str">
        <f>VLOOKUP(Table1[[#This Row],[CombinedIncome]],$U$11:$V$14,2,TRUE)</f>
        <v>M40</v>
      </c>
      <c r="M278">
        <v>207</v>
      </c>
      <c r="N278" t="str">
        <f>VLOOKUP(Table1[[#This Row],[LoanAmount(K)]],$U$18:$V$20,2,TRUE)</f>
        <v>201k and above</v>
      </c>
      <c r="O278">
        <v>360</v>
      </c>
      <c r="P278">
        <v>1</v>
      </c>
      <c r="Q278" t="s">
        <v>31</v>
      </c>
      <c r="R278" t="s">
        <v>18</v>
      </c>
      <c r="S278" s="4" t="s">
        <v>22</v>
      </c>
    </row>
    <row r="279" spans="1:19">
      <c r="A279" t="s">
        <v>302</v>
      </c>
      <c r="B279" t="s">
        <v>14</v>
      </c>
      <c r="C279" t="s">
        <v>20</v>
      </c>
      <c r="D279" s="3">
        <v>0</v>
      </c>
      <c r="E279" t="s">
        <v>16</v>
      </c>
      <c r="F279" t="s">
        <v>15</v>
      </c>
      <c r="G279">
        <v>3103</v>
      </c>
      <c r="H279" s="5" t="str">
        <f>VLOOKUP(Table1[[#This Row],[ApplicantIncome]],$U$11:$V$14,2,TRUE)</f>
        <v>B40</v>
      </c>
      <c r="I279">
        <v>1300</v>
      </c>
      <c r="J279" t="str">
        <f>VLOOKUP(Table1[[#This Row],[CoapplicantIncome]],$U$11:$V$14,2,TRUE)</f>
        <v>B40</v>
      </c>
      <c r="K279">
        <v>4403</v>
      </c>
      <c r="L279" t="str">
        <f>VLOOKUP(Table1[[#This Row],[CombinedIncome]],$U$11:$V$14,2,TRUE)</f>
        <v>B40</v>
      </c>
      <c r="M279">
        <v>80</v>
      </c>
      <c r="N279" t="str">
        <f>VLOOKUP(Table1[[#This Row],[LoanAmount(K)]],$U$18:$V$20,2,TRUE)</f>
        <v>Below 100k</v>
      </c>
      <c r="O279">
        <v>360</v>
      </c>
      <c r="P279">
        <v>1</v>
      </c>
      <c r="Q279" t="s">
        <v>17</v>
      </c>
      <c r="R279" t="s">
        <v>18</v>
      </c>
      <c r="S279" s="4" t="s">
        <v>22</v>
      </c>
    </row>
    <row r="280" spans="1:19">
      <c r="A280" t="s">
        <v>303</v>
      </c>
      <c r="B280" t="s">
        <v>14</v>
      </c>
      <c r="C280" t="s">
        <v>20</v>
      </c>
      <c r="D280" s="3">
        <v>0</v>
      </c>
      <c r="E280" t="s">
        <v>16</v>
      </c>
      <c r="F280" t="s">
        <v>15</v>
      </c>
      <c r="G280">
        <v>14583</v>
      </c>
      <c r="H280" s="5" t="str">
        <f>VLOOKUP(Table1[[#This Row],[ApplicantIncome]],$U$11:$V$14,2,TRUE)</f>
        <v>T20</v>
      </c>
      <c r="I280">
        <v>0</v>
      </c>
      <c r="J280" t="str">
        <f>VLOOKUP(Table1[[#This Row],[CoapplicantIncome]],$U$11:$V$14,2,TRUE)</f>
        <v>No Income</v>
      </c>
      <c r="K280">
        <v>14583</v>
      </c>
      <c r="L280" t="str">
        <f>VLOOKUP(Table1[[#This Row],[CombinedIncome]],$U$11:$V$14,2,TRUE)</f>
        <v>T20</v>
      </c>
      <c r="M280">
        <v>436</v>
      </c>
      <c r="N280" t="str">
        <f>VLOOKUP(Table1[[#This Row],[LoanAmount(K)]],$U$18:$V$20,2,TRUE)</f>
        <v>201k and above</v>
      </c>
      <c r="O280">
        <v>360</v>
      </c>
      <c r="P280">
        <v>1</v>
      </c>
      <c r="Q280" t="s">
        <v>31</v>
      </c>
      <c r="R280" t="s">
        <v>18</v>
      </c>
      <c r="S280" s="4" t="s">
        <v>22</v>
      </c>
    </row>
    <row r="281" spans="1:19">
      <c r="A281" t="s">
        <v>304</v>
      </c>
      <c r="B281" t="s">
        <v>42</v>
      </c>
      <c r="C281" t="s">
        <v>20</v>
      </c>
      <c r="D281" s="3">
        <v>0</v>
      </c>
      <c r="E281" t="s">
        <v>25</v>
      </c>
      <c r="F281" t="s">
        <v>15</v>
      </c>
      <c r="G281">
        <v>4100</v>
      </c>
      <c r="H281" s="5" t="str">
        <f>VLOOKUP(Table1[[#This Row],[ApplicantIncome]],$U$11:$V$14,2,TRUE)</f>
        <v>B40</v>
      </c>
      <c r="I281">
        <v>0</v>
      </c>
      <c r="J281" t="str">
        <f>VLOOKUP(Table1[[#This Row],[CoapplicantIncome]],$U$11:$V$14,2,TRUE)</f>
        <v>No Income</v>
      </c>
      <c r="K281">
        <v>4100</v>
      </c>
      <c r="L281" t="str">
        <f>VLOOKUP(Table1[[#This Row],[CombinedIncome]],$U$11:$V$14,2,TRUE)</f>
        <v>B40</v>
      </c>
      <c r="M281">
        <v>124</v>
      </c>
      <c r="N281" t="str">
        <f>VLOOKUP(Table1[[#This Row],[LoanAmount(K)]],$U$18:$V$20,2,TRUE)</f>
        <v>101k-200k</v>
      </c>
      <c r="O281">
        <v>360</v>
      </c>
      <c r="Q281" t="s">
        <v>21</v>
      </c>
      <c r="R281" t="s">
        <v>18</v>
      </c>
      <c r="S281" s="4" t="s">
        <v>22</v>
      </c>
    </row>
    <row r="282" spans="1:19">
      <c r="A282" t="s">
        <v>305</v>
      </c>
      <c r="B282" t="s">
        <v>14</v>
      </c>
      <c r="C282" t="s">
        <v>15</v>
      </c>
      <c r="D282" s="3">
        <v>1</v>
      </c>
      <c r="E282" t="s">
        <v>25</v>
      </c>
      <c r="F282" t="s">
        <v>20</v>
      </c>
      <c r="G282">
        <v>4053</v>
      </c>
      <c r="H282" s="5" t="str">
        <f>VLOOKUP(Table1[[#This Row],[ApplicantIncome]],$U$11:$V$14,2,TRUE)</f>
        <v>B40</v>
      </c>
      <c r="I282">
        <v>2426</v>
      </c>
      <c r="J282" t="str">
        <f>VLOOKUP(Table1[[#This Row],[CoapplicantIncome]],$U$11:$V$14,2,TRUE)</f>
        <v>B40</v>
      </c>
      <c r="K282">
        <v>6479</v>
      </c>
      <c r="L282" t="str">
        <f>VLOOKUP(Table1[[#This Row],[CombinedIncome]],$U$11:$V$14,2,TRUE)</f>
        <v>M40</v>
      </c>
      <c r="M282">
        <v>158</v>
      </c>
      <c r="N282" t="str">
        <f>VLOOKUP(Table1[[#This Row],[LoanAmount(K)]],$U$18:$V$20,2,TRUE)</f>
        <v>101k-200k</v>
      </c>
      <c r="O282">
        <v>360</v>
      </c>
      <c r="P282">
        <v>0</v>
      </c>
      <c r="Q282" t="s">
        <v>17</v>
      </c>
      <c r="R282" t="s">
        <v>22</v>
      </c>
      <c r="S282" s="4" t="s">
        <v>656</v>
      </c>
    </row>
    <row r="283" spans="1:19">
      <c r="A283" t="s">
        <v>306</v>
      </c>
      <c r="B283" t="s">
        <v>14</v>
      </c>
      <c r="C283" t="s">
        <v>20</v>
      </c>
      <c r="D283" s="3">
        <v>0</v>
      </c>
      <c r="E283" t="s">
        <v>16</v>
      </c>
      <c r="F283" t="s">
        <v>15</v>
      </c>
      <c r="G283">
        <v>3927</v>
      </c>
      <c r="H283" s="5" t="str">
        <f>VLOOKUP(Table1[[#This Row],[ApplicantIncome]],$U$11:$V$14,2,TRUE)</f>
        <v>B40</v>
      </c>
      <c r="I283">
        <v>800</v>
      </c>
      <c r="J283" t="str">
        <f>VLOOKUP(Table1[[#This Row],[CoapplicantIncome]],$U$11:$V$14,2,TRUE)</f>
        <v>B40</v>
      </c>
      <c r="K283">
        <v>4727</v>
      </c>
      <c r="L283" t="str">
        <f>VLOOKUP(Table1[[#This Row],[CombinedIncome]],$U$11:$V$14,2,TRUE)</f>
        <v>B40</v>
      </c>
      <c r="M283">
        <v>112</v>
      </c>
      <c r="N283" t="str">
        <f>VLOOKUP(Table1[[#This Row],[LoanAmount(K)]],$U$18:$V$20,2,TRUE)</f>
        <v>101k-200k</v>
      </c>
      <c r="O283">
        <v>360</v>
      </c>
      <c r="P283">
        <v>1</v>
      </c>
      <c r="Q283" t="s">
        <v>31</v>
      </c>
      <c r="R283" t="s">
        <v>18</v>
      </c>
      <c r="S283" s="4" t="s">
        <v>22</v>
      </c>
    </row>
    <row r="284" spans="1:19">
      <c r="A284" t="s">
        <v>307</v>
      </c>
      <c r="B284" t="s">
        <v>14</v>
      </c>
      <c r="C284" t="s">
        <v>20</v>
      </c>
      <c r="D284" s="3">
        <v>2</v>
      </c>
      <c r="E284" t="s">
        <v>16</v>
      </c>
      <c r="F284" t="s">
        <v>15</v>
      </c>
      <c r="G284">
        <v>2301</v>
      </c>
      <c r="H284" s="5" t="str">
        <f>VLOOKUP(Table1[[#This Row],[ApplicantIncome]],$U$11:$V$14,2,TRUE)</f>
        <v>B40</v>
      </c>
      <c r="I284">
        <v>985.79998780000005</v>
      </c>
      <c r="J284" t="str">
        <f>VLOOKUP(Table1[[#This Row],[CoapplicantIncome]],$U$11:$V$14,2,TRUE)</f>
        <v>B40</v>
      </c>
      <c r="K284">
        <v>3286.7999878000001</v>
      </c>
      <c r="L284" t="str">
        <f>VLOOKUP(Table1[[#This Row],[CombinedIncome]],$U$11:$V$14,2,TRUE)</f>
        <v>B40</v>
      </c>
      <c r="M284">
        <v>78</v>
      </c>
      <c r="N284" t="str">
        <f>VLOOKUP(Table1[[#This Row],[LoanAmount(K)]],$U$18:$V$20,2,TRUE)</f>
        <v>Below 100k</v>
      </c>
      <c r="O284">
        <v>180</v>
      </c>
      <c r="P284">
        <v>1</v>
      </c>
      <c r="Q284" t="s">
        <v>17</v>
      </c>
      <c r="R284" t="s">
        <v>18</v>
      </c>
      <c r="S284" s="4" t="s">
        <v>22</v>
      </c>
    </row>
    <row r="285" spans="1:19">
      <c r="A285" t="s">
        <v>308</v>
      </c>
      <c r="B285" t="s">
        <v>42</v>
      </c>
      <c r="C285" t="s">
        <v>15</v>
      </c>
      <c r="D285" s="3">
        <v>0</v>
      </c>
      <c r="E285" t="s">
        <v>16</v>
      </c>
      <c r="F285" t="s">
        <v>15</v>
      </c>
      <c r="G285">
        <v>1811</v>
      </c>
      <c r="H285" s="5" t="str">
        <f>VLOOKUP(Table1[[#This Row],[ApplicantIncome]],$U$11:$V$14,2,TRUE)</f>
        <v>B40</v>
      </c>
      <c r="I285">
        <v>1666</v>
      </c>
      <c r="J285" t="str">
        <f>VLOOKUP(Table1[[#This Row],[CoapplicantIncome]],$U$11:$V$14,2,TRUE)</f>
        <v>B40</v>
      </c>
      <c r="K285">
        <v>3477</v>
      </c>
      <c r="L285" t="str">
        <f>VLOOKUP(Table1[[#This Row],[CombinedIncome]],$U$11:$V$14,2,TRUE)</f>
        <v>B40</v>
      </c>
      <c r="M285">
        <v>54</v>
      </c>
      <c r="N285" t="str">
        <f>VLOOKUP(Table1[[#This Row],[LoanAmount(K)]],$U$18:$V$20,2,TRUE)</f>
        <v>Below 100k</v>
      </c>
      <c r="O285">
        <v>360</v>
      </c>
      <c r="P285">
        <v>1</v>
      </c>
      <c r="Q285" t="s">
        <v>17</v>
      </c>
      <c r="R285" t="s">
        <v>18</v>
      </c>
      <c r="S285" s="4" t="s">
        <v>22</v>
      </c>
    </row>
    <row r="286" spans="1:19">
      <c r="A286" t="s">
        <v>309</v>
      </c>
      <c r="B286" t="s">
        <v>14</v>
      </c>
      <c r="C286" t="s">
        <v>20</v>
      </c>
      <c r="D286" s="3">
        <v>0</v>
      </c>
      <c r="E286" t="s">
        <v>16</v>
      </c>
      <c r="F286" t="s">
        <v>15</v>
      </c>
      <c r="G286">
        <v>20667</v>
      </c>
      <c r="H286" s="5" t="str">
        <f>VLOOKUP(Table1[[#This Row],[ApplicantIncome]],$U$11:$V$14,2,TRUE)</f>
        <v>T20</v>
      </c>
      <c r="I286">
        <v>0</v>
      </c>
      <c r="J286" t="str">
        <f>VLOOKUP(Table1[[#This Row],[CoapplicantIncome]],$U$11:$V$14,2,TRUE)</f>
        <v>No Income</v>
      </c>
      <c r="K286">
        <v>20667</v>
      </c>
      <c r="L286" t="str">
        <f>VLOOKUP(Table1[[#This Row],[CombinedIncome]],$U$11:$V$14,2,TRUE)</f>
        <v>T20</v>
      </c>
      <c r="N286" t="str">
        <f>VLOOKUP(Table1[[#This Row],[LoanAmount(K)]],$U$18:$V$20,2,TRUE)</f>
        <v>Below 100k</v>
      </c>
      <c r="O286">
        <v>360</v>
      </c>
      <c r="P286">
        <v>1</v>
      </c>
      <c r="Q286" t="s">
        <v>21</v>
      </c>
      <c r="R286" t="s">
        <v>22</v>
      </c>
      <c r="S286" s="4" t="s">
        <v>656</v>
      </c>
    </row>
    <row r="287" spans="1:19">
      <c r="A287" t="s">
        <v>310</v>
      </c>
      <c r="B287" t="s">
        <v>14</v>
      </c>
      <c r="C287" t="s">
        <v>15</v>
      </c>
      <c r="D287" s="3">
        <v>0</v>
      </c>
      <c r="E287" t="s">
        <v>16</v>
      </c>
      <c r="F287" t="s">
        <v>15</v>
      </c>
      <c r="G287">
        <v>3158</v>
      </c>
      <c r="H287" s="5" t="str">
        <f>VLOOKUP(Table1[[#This Row],[ApplicantIncome]],$U$11:$V$14,2,TRUE)</f>
        <v>B40</v>
      </c>
      <c r="I287">
        <v>3053</v>
      </c>
      <c r="J287" t="str">
        <f>VLOOKUP(Table1[[#This Row],[CoapplicantIncome]],$U$11:$V$14,2,TRUE)</f>
        <v>B40</v>
      </c>
      <c r="K287">
        <v>6211</v>
      </c>
      <c r="L287" t="str">
        <f>VLOOKUP(Table1[[#This Row],[CombinedIncome]],$U$11:$V$14,2,TRUE)</f>
        <v>M40</v>
      </c>
      <c r="M287">
        <v>89</v>
      </c>
      <c r="N287" t="str">
        <f>VLOOKUP(Table1[[#This Row],[LoanAmount(K)]],$U$18:$V$20,2,TRUE)</f>
        <v>Below 100k</v>
      </c>
      <c r="O287">
        <v>360</v>
      </c>
      <c r="P287">
        <v>1</v>
      </c>
      <c r="Q287" t="s">
        <v>21</v>
      </c>
      <c r="R287" t="s">
        <v>18</v>
      </c>
      <c r="S287" s="4" t="s">
        <v>22</v>
      </c>
    </row>
    <row r="288" spans="1:19">
      <c r="A288" t="s">
        <v>311</v>
      </c>
      <c r="B288" t="s">
        <v>42</v>
      </c>
      <c r="C288" t="s">
        <v>15</v>
      </c>
      <c r="D288" s="3">
        <v>0</v>
      </c>
      <c r="E288" t="s">
        <v>16</v>
      </c>
      <c r="F288" t="s">
        <v>20</v>
      </c>
      <c r="G288">
        <v>2600</v>
      </c>
      <c r="H288" s="5" t="str">
        <f>VLOOKUP(Table1[[#This Row],[ApplicantIncome]],$U$11:$V$14,2,TRUE)</f>
        <v>B40</v>
      </c>
      <c r="I288">
        <v>1717</v>
      </c>
      <c r="J288" t="str">
        <f>VLOOKUP(Table1[[#This Row],[CoapplicantIncome]],$U$11:$V$14,2,TRUE)</f>
        <v>B40</v>
      </c>
      <c r="K288">
        <v>4317</v>
      </c>
      <c r="L288" t="str">
        <f>VLOOKUP(Table1[[#This Row],[CombinedIncome]],$U$11:$V$14,2,TRUE)</f>
        <v>B40</v>
      </c>
      <c r="M288">
        <v>99</v>
      </c>
      <c r="N288" t="str">
        <f>VLOOKUP(Table1[[#This Row],[LoanAmount(K)]],$U$18:$V$20,2,TRUE)</f>
        <v>Below 100k</v>
      </c>
      <c r="O288">
        <v>300</v>
      </c>
      <c r="P288">
        <v>1</v>
      </c>
      <c r="Q288" t="s">
        <v>31</v>
      </c>
      <c r="R288" t="s">
        <v>22</v>
      </c>
      <c r="S288" s="4" t="s">
        <v>656</v>
      </c>
    </row>
    <row r="289" spans="1:19">
      <c r="A289" t="s">
        <v>312</v>
      </c>
      <c r="B289" t="s">
        <v>14</v>
      </c>
      <c r="C289" t="s">
        <v>20</v>
      </c>
      <c r="D289" s="3">
        <v>0</v>
      </c>
      <c r="E289" t="s">
        <v>16</v>
      </c>
      <c r="F289" t="s">
        <v>15</v>
      </c>
      <c r="G289">
        <v>3704</v>
      </c>
      <c r="H289" s="5" t="str">
        <f>VLOOKUP(Table1[[#This Row],[ApplicantIncome]],$U$11:$V$14,2,TRUE)</f>
        <v>B40</v>
      </c>
      <c r="I289">
        <v>2000</v>
      </c>
      <c r="J289" t="str">
        <f>VLOOKUP(Table1[[#This Row],[CoapplicantIncome]],$U$11:$V$14,2,TRUE)</f>
        <v>B40</v>
      </c>
      <c r="K289">
        <v>5704</v>
      </c>
      <c r="L289" t="str">
        <f>VLOOKUP(Table1[[#This Row],[CombinedIncome]],$U$11:$V$14,2,TRUE)</f>
        <v>M40</v>
      </c>
      <c r="M289">
        <v>120</v>
      </c>
      <c r="N289" t="str">
        <f>VLOOKUP(Table1[[#This Row],[LoanAmount(K)]],$U$18:$V$20,2,TRUE)</f>
        <v>101k-200k</v>
      </c>
      <c r="O289">
        <v>360</v>
      </c>
      <c r="P289">
        <v>1</v>
      </c>
      <c r="Q289" t="s">
        <v>21</v>
      </c>
      <c r="R289" t="s">
        <v>18</v>
      </c>
      <c r="S289" s="4" t="s">
        <v>22</v>
      </c>
    </row>
    <row r="290" spans="1:19">
      <c r="A290" t="s">
        <v>313</v>
      </c>
      <c r="B290" t="s">
        <v>42</v>
      </c>
      <c r="C290" t="s">
        <v>15</v>
      </c>
      <c r="D290" s="3">
        <v>0</v>
      </c>
      <c r="E290" t="s">
        <v>16</v>
      </c>
      <c r="F290" t="s">
        <v>15</v>
      </c>
      <c r="G290">
        <v>4124</v>
      </c>
      <c r="H290" s="5" t="str">
        <f>VLOOKUP(Table1[[#This Row],[ApplicantIncome]],$U$11:$V$14,2,TRUE)</f>
        <v>B40</v>
      </c>
      <c r="I290">
        <v>0</v>
      </c>
      <c r="J290" t="str">
        <f>VLOOKUP(Table1[[#This Row],[CoapplicantIncome]],$U$11:$V$14,2,TRUE)</f>
        <v>No Income</v>
      </c>
      <c r="K290">
        <v>4124</v>
      </c>
      <c r="L290" t="str">
        <f>VLOOKUP(Table1[[#This Row],[CombinedIncome]],$U$11:$V$14,2,TRUE)</f>
        <v>B40</v>
      </c>
      <c r="M290">
        <v>115</v>
      </c>
      <c r="N290" t="str">
        <f>VLOOKUP(Table1[[#This Row],[LoanAmount(K)]],$U$18:$V$20,2,TRUE)</f>
        <v>101k-200k</v>
      </c>
      <c r="O290">
        <v>360</v>
      </c>
      <c r="P290">
        <v>1</v>
      </c>
      <c r="Q290" t="s">
        <v>31</v>
      </c>
      <c r="R290" t="s">
        <v>18</v>
      </c>
      <c r="S290" s="4" t="s">
        <v>22</v>
      </c>
    </row>
    <row r="291" spans="1:19">
      <c r="A291" t="s">
        <v>314</v>
      </c>
      <c r="B291" t="s">
        <v>14</v>
      </c>
      <c r="C291" t="s">
        <v>15</v>
      </c>
      <c r="D291" s="3">
        <v>0</v>
      </c>
      <c r="E291" t="s">
        <v>16</v>
      </c>
      <c r="F291" t="s">
        <v>15</v>
      </c>
      <c r="G291">
        <v>9508</v>
      </c>
      <c r="H291" s="5" t="str">
        <f>VLOOKUP(Table1[[#This Row],[ApplicantIncome]],$U$11:$V$14,2,TRUE)</f>
        <v>M40</v>
      </c>
      <c r="I291">
        <v>0</v>
      </c>
      <c r="J291" t="str">
        <f>VLOOKUP(Table1[[#This Row],[CoapplicantIncome]],$U$11:$V$14,2,TRUE)</f>
        <v>No Income</v>
      </c>
      <c r="K291">
        <v>9508</v>
      </c>
      <c r="L291" t="str">
        <f>VLOOKUP(Table1[[#This Row],[CombinedIncome]],$U$11:$V$14,2,TRUE)</f>
        <v>M40</v>
      </c>
      <c r="M291">
        <v>187</v>
      </c>
      <c r="N291" t="str">
        <f>VLOOKUP(Table1[[#This Row],[LoanAmount(K)]],$U$18:$V$20,2,TRUE)</f>
        <v>101k-200k</v>
      </c>
      <c r="O291">
        <v>360</v>
      </c>
      <c r="P291">
        <v>1</v>
      </c>
      <c r="Q291" t="s">
        <v>21</v>
      </c>
      <c r="R291" t="s">
        <v>18</v>
      </c>
      <c r="S291" s="4" t="s">
        <v>22</v>
      </c>
    </row>
    <row r="292" spans="1:19">
      <c r="A292" t="s">
        <v>315</v>
      </c>
      <c r="B292" t="s">
        <v>14</v>
      </c>
      <c r="C292" t="s">
        <v>20</v>
      </c>
      <c r="D292" s="3">
        <v>0</v>
      </c>
      <c r="E292" t="s">
        <v>16</v>
      </c>
      <c r="F292" t="s">
        <v>15</v>
      </c>
      <c r="G292">
        <v>3075</v>
      </c>
      <c r="H292" s="5" t="str">
        <f>VLOOKUP(Table1[[#This Row],[ApplicantIncome]],$U$11:$V$14,2,TRUE)</f>
        <v>B40</v>
      </c>
      <c r="I292">
        <v>2416</v>
      </c>
      <c r="J292" t="str">
        <f>VLOOKUP(Table1[[#This Row],[CoapplicantIncome]],$U$11:$V$14,2,TRUE)</f>
        <v>B40</v>
      </c>
      <c r="K292">
        <v>5491</v>
      </c>
      <c r="L292" t="str">
        <f>VLOOKUP(Table1[[#This Row],[CombinedIncome]],$U$11:$V$14,2,TRUE)</f>
        <v>M40</v>
      </c>
      <c r="M292">
        <v>139</v>
      </c>
      <c r="N292" t="str">
        <f>VLOOKUP(Table1[[#This Row],[LoanAmount(K)]],$U$18:$V$20,2,TRUE)</f>
        <v>101k-200k</v>
      </c>
      <c r="O292">
        <v>360</v>
      </c>
      <c r="P292">
        <v>1</v>
      </c>
      <c r="Q292" t="s">
        <v>21</v>
      </c>
      <c r="R292" t="s">
        <v>18</v>
      </c>
      <c r="S292" s="4" t="s">
        <v>22</v>
      </c>
    </row>
    <row r="293" spans="1:19">
      <c r="A293" t="s">
        <v>316</v>
      </c>
      <c r="B293" t="s">
        <v>14</v>
      </c>
      <c r="C293" t="s">
        <v>20</v>
      </c>
      <c r="D293" s="3">
        <v>2</v>
      </c>
      <c r="E293" t="s">
        <v>16</v>
      </c>
      <c r="F293" t="s">
        <v>15</v>
      </c>
      <c r="G293">
        <v>4400</v>
      </c>
      <c r="H293" s="5" t="str">
        <f>VLOOKUP(Table1[[#This Row],[ApplicantIncome]],$U$11:$V$14,2,TRUE)</f>
        <v>B40</v>
      </c>
      <c r="I293">
        <v>0</v>
      </c>
      <c r="J293" t="str">
        <f>VLOOKUP(Table1[[#This Row],[CoapplicantIncome]],$U$11:$V$14,2,TRUE)</f>
        <v>No Income</v>
      </c>
      <c r="K293">
        <v>4400</v>
      </c>
      <c r="L293" t="str">
        <f>VLOOKUP(Table1[[#This Row],[CombinedIncome]],$U$11:$V$14,2,TRUE)</f>
        <v>B40</v>
      </c>
      <c r="M293">
        <v>127</v>
      </c>
      <c r="N293" t="str">
        <f>VLOOKUP(Table1[[#This Row],[LoanAmount(K)]],$U$18:$V$20,2,TRUE)</f>
        <v>101k-200k</v>
      </c>
      <c r="O293">
        <v>360</v>
      </c>
      <c r="P293">
        <v>0</v>
      </c>
      <c r="Q293" t="s">
        <v>31</v>
      </c>
      <c r="R293" t="s">
        <v>22</v>
      </c>
      <c r="S293" s="4" t="s">
        <v>656</v>
      </c>
    </row>
    <row r="294" spans="1:19">
      <c r="A294" t="s">
        <v>317</v>
      </c>
      <c r="B294" t="s">
        <v>14</v>
      </c>
      <c r="C294" t="s">
        <v>20</v>
      </c>
      <c r="D294" s="3">
        <v>2</v>
      </c>
      <c r="E294" t="s">
        <v>16</v>
      </c>
      <c r="F294" t="s">
        <v>15</v>
      </c>
      <c r="G294">
        <v>3153</v>
      </c>
      <c r="H294" s="5" t="str">
        <f>VLOOKUP(Table1[[#This Row],[ApplicantIncome]],$U$11:$V$14,2,TRUE)</f>
        <v>B40</v>
      </c>
      <c r="I294">
        <v>1560</v>
      </c>
      <c r="J294" t="str">
        <f>VLOOKUP(Table1[[#This Row],[CoapplicantIncome]],$U$11:$V$14,2,TRUE)</f>
        <v>B40</v>
      </c>
      <c r="K294">
        <v>4713</v>
      </c>
      <c r="L294" t="str">
        <f>VLOOKUP(Table1[[#This Row],[CombinedIncome]],$U$11:$V$14,2,TRUE)</f>
        <v>B40</v>
      </c>
      <c r="M294">
        <v>134</v>
      </c>
      <c r="N294" t="str">
        <f>VLOOKUP(Table1[[#This Row],[LoanAmount(K)]],$U$18:$V$20,2,TRUE)</f>
        <v>101k-200k</v>
      </c>
      <c r="O294">
        <v>360</v>
      </c>
      <c r="P294">
        <v>1</v>
      </c>
      <c r="Q294" t="s">
        <v>17</v>
      </c>
      <c r="R294" t="s">
        <v>18</v>
      </c>
      <c r="S294" s="4" t="s">
        <v>18</v>
      </c>
    </row>
    <row r="295" spans="1:19">
      <c r="A295" t="s">
        <v>318</v>
      </c>
      <c r="B295" t="s">
        <v>42</v>
      </c>
      <c r="C295" t="s">
        <v>15</v>
      </c>
      <c r="E295" t="s">
        <v>16</v>
      </c>
      <c r="F295" t="s">
        <v>15</v>
      </c>
      <c r="G295">
        <v>5417</v>
      </c>
      <c r="H295" s="5" t="str">
        <f>VLOOKUP(Table1[[#This Row],[ApplicantIncome]],$U$11:$V$14,2,TRUE)</f>
        <v>M40</v>
      </c>
      <c r="I295">
        <v>0</v>
      </c>
      <c r="J295" t="str">
        <f>VLOOKUP(Table1[[#This Row],[CoapplicantIncome]],$U$11:$V$14,2,TRUE)</f>
        <v>No Income</v>
      </c>
      <c r="K295">
        <v>5417</v>
      </c>
      <c r="L295" t="str">
        <f>VLOOKUP(Table1[[#This Row],[CombinedIncome]],$U$11:$V$14,2,TRUE)</f>
        <v>M40</v>
      </c>
      <c r="M295">
        <v>143</v>
      </c>
      <c r="N295" t="str">
        <f>VLOOKUP(Table1[[#This Row],[LoanAmount(K)]],$U$18:$V$20,2,TRUE)</f>
        <v>101k-200k</v>
      </c>
      <c r="O295">
        <v>480</v>
      </c>
      <c r="P295">
        <v>0</v>
      </c>
      <c r="Q295" t="s">
        <v>17</v>
      </c>
      <c r="R295" t="s">
        <v>22</v>
      </c>
      <c r="S295" s="4" t="s">
        <v>656</v>
      </c>
    </row>
    <row r="296" spans="1:19">
      <c r="A296" t="s">
        <v>319</v>
      </c>
      <c r="B296" t="s">
        <v>14</v>
      </c>
      <c r="C296" t="s">
        <v>20</v>
      </c>
      <c r="D296" s="3">
        <v>0</v>
      </c>
      <c r="E296" t="s">
        <v>16</v>
      </c>
      <c r="F296" t="s">
        <v>15</v>
      </c>
      <c r="G296">
        <v>2383</v>
      </c>
      <c r="H296" s="5" t="str">
        <f>VLOOKUP(Table1[[#This Row],[ApplicantIncome]],$U$11:$V$14,2,TRUE)</f>
        <v>B40</v>
      </c>
      <c r="I296">
        <v>3334</v>
      </c>
      <c r="J296" t="str">
        <f>VLOOKUP(Table1[[#This Row],[CoapplicantIncome]],$U$11:$V$14,2,TRUE)</f>
        <v>B40</v>
      </c>
      <c r="K296">
        <v>5717</v>
      </c>
      <c r="L296" t="str">
        <f>VLOOKUP(Table1[[#This Row],[CombinedIncome]],$U$11:$V$14,2,TRUE)</f>
        <v>M40</v>
      </c>
      <c r="M296">
        <v>172</v>
      </c>
      <c r="N296" t="str">
        <f>VLOOKUP(Table1[[#This Row],[LoanAmount(K)]],$U$18:$V$20,2,TRUE)</f>
        <v>101k-200k</v>
      </c>
      <c r="O296">
        <v>360</v>
      </c>
      <c r="P296">
        <v>1</v>
      </c>
      <c r="Q296" t="s">
        <v>31</v>
      </c>
      <c r="R296" t="s">
        <v>18</v>
      </c>
      <c r="S296" s="4" t="s">
        <v>22</v>
      </c>
    </row>
    <row r="297" spans="1:19">
      <c r="A297" t="s">
        <v>320</v>
      </c>
      <c r="B297" t="s">
        <v>14</v>
      </c>
      <c r="C297" t="s">
        <v>20</v>
      </c>
      <c r="D297" t="s">
        <v>30</v>
      </c>
      <c r="E297" t="s">
        <v>16</v>
      </c>
      <c r="G297">
        <v>4416</v>
      </c>
      <c r="H297" s="5" t="str">
        <f>VLOOKUP(Table1[[#This Row],[ApplicantIncome]],$U$11:$V$14,2,TRUE)</f>
        <v>B40</v>
      </c>
      <c r="I297">
        <v>1250</v>
      </c>
      <c r="J297" t="str">
        <f>VLOOKUP(Table1[[#This Row],[CoapplicantIncome]],$U$11:$V$14,2,TRUE)</f>
        <v>B40</v>
      </c>
      <c r="K297">
        <v>5666</v>
      </c>
      <c r="L297" t="str">
        <f>VLOOKUP(Table1[[#This Row],[CombinedIncome]],$U$11:$V$14,2,TRUE)</f>
        <v>M40</v>
      </c>
      <c r="M297">
        <v>110</v>
      </c>
      <c r="N297" t="str">
        <f>VLOOKUP(Table1[[#This Row],[LoanAmount(K)]],$U$18:$V$20,2,TRUE)</f>
        <v>101k-200k</v>
      </c>
      <c r="O297">
        <v>360</v>
      </c>
      <c r="P297">
        <v>1</v>
      </c>
      <c r="Q297" t="s">
        <v>17</v>
      </c>
      <c r="R297" t="s">
        <v>18</v>
      </c>
      <c r="S297" s="4" t="s">
        <v>22</v>
      </c>
    </row>
    <row r="298" spans="1:19">
      <c r="A298" t="s">
        <v>321</v>
      </c>
      <c r="B298" t="s">
        <v>14</v>
      </c>
      <c r="C298" t="s">
        <v>20</v>
      </c>
      <c r="D298" s="3">
        <v>1</v>
      </c>
      <c r="E298" t="s">
        <v>16</v>
      </c>
      <c r="F298" t="s">
        <v>15</v>
      </c>
      <c r="G298">
        <v>6875</v>
      </c>
      <c r="H298" s="5" t="str">
        <f>VLOOKUP(Table1[[#This Row],[ApplicantIncome]],$U$11:$V$14,2,TRUE)</f>
        <v>M40</v>
      </c>
      <c r="I298">
        <v>0</v>
      </c>
      <c r="J298" t="str">
        <f>VLOOKUP(Table1[[#This Row],[CoapplicantIncome]],$U$11:$V$14,2,TRUE)</f>
        <v>No Income</v>
      </c>
      <c r="K298">
        <v>6875</v>
      </c>
      <c r="L298" t="str">
        <f>VLOOKUP(Table1[[#This Row],[CombinedIncome]],$U$11:$V$14,2,TRUE)</f>
        <v>M40</v>
      </c>
      <c r="M298">
        <v>200</v>
      </c>
      <c r="N298" t="str">
        <f>VLOOKUP(Table1[[#This Row],[LoanAmount(K)]],$U$18:$V$20,2,TRUE)</f>
        <v>101k-200k</v>
      </c>
      <c r="O298">
        <v>360</v>
      </c>
      <c r="P298">
        <v>1</v>
      </c>
      <c r="Q298" t="s">
        <v>31</v>
      </c>
      <c r="R298" t="s">
        <v>18</v>
      </c>
      <c r="S298" s="4" t="s">
        <v>22</v>
      </c>
    </row>
    <row r="299" spans="1:19">
      <c r="A299" t="s">
        <v>322</v>
      </c>
      <c r="B299" t="s">
        <v>42</v>
      </c>
      <c r="C299" t="s">
        <v>20</v>
      </c>
      <c r="D299" s="3">
        <v>1</v>
      </c>
      <c r="E299" t="s">
        <v>16</v>
      </c>
      <c r="F299" t="s">
        <v>15</v>
      </c>
      <c r="G299">
        <v>4666</v>
      </c>
      <c r="H299" s="5" t="str">
        <f>VLOOKUP(Table1[[#This Row],[ApplicantIncome]],$U$11:$V$14,2,TRUE)</f>
        <v>B40</v>
      </c>
      <c r="I299">
        <v>0</v>
      </c>
      <c r="J299" t="str">
        <f>VLOOKUP(Table1[[#This Row],[CoapplicantIncome]],$U$11:$V$14,2,TRUE)</f>
        <v>No Income</v>
      </c>
      <c r="K299">
        <v>4666</v>
      </c>
      <c r="L299" t="str">
        <f>VLOOKUP(Table1[[#This Row],[CombinedIncome]],$U$11:$V$14,2,TRUE)</f>
        <v>B40</v>
      </c>
      <c r="M299">
        <v>135</v>
      </c>
      <c r="N299" t="str">
        <f>VLOOKUP(Table1[[#This Row],[LoanAmount(K)]],$U$18:$V$20,2,TRUE)</f>
        <v>101k-200k</v>
      </c>
      <c r="O299">
        <v>360</v>
      </c>
      <c r="P299">
        <v>1</v>
      </c>
      <c r="Q299" t="s">
        <v>17</v>
      </c>
      <c r="R299" t="s">
        <v>18</v>
      </c>
      <c r="S299" s="4" t="s">
        <v>22</v>
      </c>
    </row>
    <row r="300" spans="1:19">
      <c r="A300" t="s">
        <v>323</v>
      </c>
      <c r="B300" t="s">
        <v>42</v>
      </c>
      <c r="C300" t="s">
        <v>15</v>
      </c>
      <c r="D300" s="3">
        <v>0</v>
      </c>
      <c r="E300" t="s">
        <v>16</v>
      </c>
      <c r="F300" t="s">
        <v>15</v>
      </c>
      <c r="G300">
        <v>5000</v>
      </c>
      <c r="H300" s="5" t="str">
        <f>VLOOKUP(Table1[[#This Row],[ApplicantIncome]],$U$11:$V$14,2,TRUE)</f>
        <v>M40</v>
      </c>
      <c r="I300">
        <v>2541</v>
      </c>
      <c r="J300" t="str">
        <f>VLOOKUP(Table1[[#This Row],[CoapplicantIncome]],$U$11:$V$14,2,TRUE)</f>
        <v>B40</v>
      </c>
      <c r="K300">
        <v>7541</v>
      </c>
      <c r="L300" t="str">
        <f>VLOOKUP(Table1[[#This Row],[CombinedIncome]],$U$11:$V$14,2,TRUE)</f>
        <v>M40</v>
      </c>
      <c r="M300">
        <v>151</v>
      </c>
      <c r="N300" t="str">
        <f>VLOOKUP(Table1[[#This Row],[LoanAmount(K)]],$U$18:$V$20,2,TRUE)</f>
        <v>101k-200k</v>
      </c>
      <c r="O300">
        <v>480</v>
      </c>
      <c r="P300">
        <v>1</v>
      </c>
      <c r="Q300" t="s">
        <v>21</v>
      </c>
      <c r="R300" t="s">
        <v>22</v>
      </c>
      <c r="S300" s="4" t="s">
        <v>656</v>
      </c>
    </row>
    <row r="301" spans="1:19">
      <c r="A301" t="s">
        <v>324</v>
      </c>
      <c r="B301" t="s">
        <v>14</v>
      </c>
      <c r="C301" t="s">
        <v>20</v>
      </c>
      <c r="D301" s="3">
        <v>1</v>
      </c>
      <c r="E301" t="s">
        <v>16</v>
      </c>
      <c r="F301" t="s">
        <v>15</v>
      </c>
      <c r="G301">
        <v>2014</v>
      </c>
      <c r="H301" s="5" t="str">
        <f>VLOOKUP(Table1[[#This Row],[ApplicantIncome]],$U$11:$V$14,2,TRUE)</f>
        <v>B40</v>
      </c>
      <c r="I301">
        <v>2925</v>
      </c>
      <c r="J301" t="str">
        <f>VLOOKUP(Table1[[#This Row],[CoapplicantIncome]],$U$11:$V$14,2,TRUE)</f>
        <v>B40</v>
      </c>
      <c r="K301">
        <v>4939</v>
      </c>
      <c r="L301" t="str">
        <f>VLOOKUP(Table1[[#This Row],[CombinedIncome]],$U$11:$V$14,2,TRUE)</f>
        <v>M40</v>
      </c>
      <c r="M301">
        <v>113</v>
      </c>
      <c r="N301" t="str">
        <f>VLOOKUP(Table1[[#This Row],[LoanAmount(K)]],$U$18:$V$20,2,TRUE)</f>
        <v>101k-200k</v>
      </c>
      <c r="O301">
        <v>360</v>
      </c>
      <c r="P301">
        <v>1</v>
      </c>
      <c r="Q301" t="s">
        <v>17</v>
      </c>
      <c r="R301" t="s">
        <v>22</v>
      </c>
      <c r="S301" s="4" t="s">
        <v>656</v>
      </c>
    </row>
    <row r="302" spans="1:19">
      <c r="A302" t="s">
        <v>325</v>
      </c>
      <c r="B302" t="s">
        <v>14</v>
      </c>
      <c r="C302" t="s">
        <v>20</v>
      </c>
      <c r="D302" s="3">
        <v>0</v>
      </c>
      <c r="E302" t="s">
        <v>25</v>
      </c>
      <c r="F302" t="s">
        <v>15</v>
      </c>
      <c r="G302">
        <v>1800</v>
      </c>
      <c r="H302" s="5" t="str">
        <f>VLOOKUP(Table1[[#This Row],[ApplicantIncome]],$U$11:$V$14,2,TRUE)</f>
        <v>B40</v>
      </c>
      <c r="I302">
        <v>2934</v>
      </c>
      <c r="J302" t="str">
        <f>VLOOKUP(Table1[[#This Row],[CoapplicantIncome]],$U$11:$V$14,2,TRUE)</f>
        <v>B40</v>
      </c>
      <c r="K302">
        <v>4734</v>
      </c>
      <c r="L302" t="str">
        <f>VLOOKUP(Table1[[#This Row],[CombinedIncome]],$U$11:$V$14,2,TRUE)</f>
        <v>B40</v>
      </c>
      <c r="M302">
        <v>93</v>
      </c>
      <c r="N302" t="str">
        <f>VLOOKUP(Table1[[#This Row],[LoanAmount(K)]],$U$18:$V$20,2,TRUE)</f>
        <v>Below 100k</v>
      </c>
      <c r="O302">
        <v>360</v>
      </c>
      <c r="P302">
        <v>0</v>
      </c>
      <c r="Q302" t="s">
        <v>17</v>
      </c>
      <c r="R302" t="s">
        <v>22</v>
      </c>
      <c r="S302" s="4" t="s">
        <v>656</v>
      </c>
    </row>
    <row r="303" spans="1:19">
      <c r="A303" t="s">
        <v>326</v>
      </c>
      <c r="B303" t="s">
        <v>14</v>
      </c>
      <c r="C303" t="s">
        <v>20</v>
      </c>
      <c r="E303" t="s">
        <v>25</v>
      </c>
      <c r="F303" t="s">
        <v>15</v>
      </c>
      <c r="G303">
        <v>2875</v>
      </c>
      <c r="H303" s="5" t="str">
        <f>VLOOKUP(Table1[[#This Row],[ApplicantIncome]],$U$11:$V$14,2,TRUE)</f>
        <v>B40</v>
      </c>
      <c r="I303">
        <v>1750</v>
      </c>
      <c r="J303" t="str">
        <f>VLOOKUP(Table1[[#This Row],[CoapplicantIncome]],$U$11:$V$14,2,TRUE)</f>
        <v>B40</v>
      </c>
      <c r="K303">
        <v>4625</v>
      </c>
      <c r="L303" t="str">
        <f>VLOOKUP(Table1[[#This Row],[CombinedIncome]],$U$11:$V$14,2,TRUE)</f>
        <v>B40</v>
      </c>
      <c r="M303">
        <v>105</v>
      </c>
      <c r="N303" t="str">
        <f>VLOOKUP(Table1[[#This Row],[LoanAmount(K)]],$U$18:$V$20,2,TRUE)</f>
        <v>101k-200k</v>
      </c>
      <c r="O303">
        <v>360</v>
      </c>
      <c r="P303">
        <v>1</v>
      </c>
      <c r="Q303" t="s">
        <v>31</v>
      </c>
      <c r="R303" t="s">
        <v>18</v>
      </c>
      <c r="S303" s="4" t="s">
        <v>22</v>
      </c>
    </row>
    <row r="304" spans="1:19">
      <c r="A304" t="s">
        <v>327</v>
      </c>
      <c r="B304" t="s">
        <v>42</v>
      </c>
      <c r="C304" t="s">
        <v>15</v>
      </c>
      <c r="D304" s="3">
        <v>0</v>
      </c>
      <c r="E304" t="s">
        <v>16</v>
      </c>
      <c r="F304" t="s">
        <v>15</v>
      </c>
      <c r="G304">
        <v>5000</v>
      </c>
      <c r="H304" s="5" t="str">
        <f>VLOOKUP(Table1[[#This Row],[ApplicantIncome]],$U$11:$V$14,2,TRUE)</f>
        <v>M40</v>
      </c>
      <c r="I304">
        <v>0</v>
      </c>
      <c r="J304" t="str">
        <f>VLOOKUP(Table1[[#This Row],[CoapplicantIncome]],$U$11:$V$14,2,TRUE)</f>
        <v>No Income</v>
      </c>
      <c r="K304">
        <v>5000</v>
      </c>
      <c r="L304" t="str">
        <f>VLOOKUP(Table1[[#This Row],[CombinedIncome]],$U$11:$V$14,2,TRUE)</f>
        <v>M40</v>
      </c>
      <c r="M304">
        <v>132</v>
      </c>
      <c r="N304" t="str">
        <f>VLOOKUP(Table1[[#This Row],[LoanAmount(K)]],$U$18:$V$20,2,TRUE)</f>
        <v>101k-200k</v>
      </c>
      <c r="O304">
        <v>360</v>
      </c>
      <c r="P304">
        <v>1</v>
      </c>
      <c r="Q304" t="s">
        <v>21</v>
      </c>
      <c r="R304" t="s">
        <v>18</v>
      </c>
      <c r="S304" s="4" t="s">
        <v>22</v>
      </c>
    </row>
    <row r="305" spans="1:19">
      <c r="A305" t="s">
        <v>328</v>
      </c>
      <c r="B305" t="s">
        <v>14</v>
      </c>
      <c r="C305" t="s">
        <v>20</v>
      </c>
      <c r="D305" s="3">
        <v>1</v>
      </c>
      <c r="E305" t="s">
        <v>16</v>
      </c>
      <c r="F305" t="s">
        <v>15</v>
      </c>
      <c r="G305">
        <v>1625</v>
      </c>
      <c r="H305" s="5" t="str">
        <f>VLOOKUP(Table1[[#This Row],[ApplicantIncome]],$U$11:$V$14,2,TRUE)</f>
        <v>B40</v>
      </c>
      <c r="I305">
        <v>1803</v>
      </c>
      <c r="J305" t="str">
        <f>VLOOKUP(Table1[[#This Row],[CoapplicantIncome]],$U$11:$V$14,2,TRUE)</f>
        <v>B40</v>
      </c>
      <c r="K305">
        <v>3428</v>
      </c>
      <c r="L305" t="str">
        <f>VLOOKUP(Table1[[#This Row],[CombinedIncome]],$U$11:$V$14,2,TRUE)</f>
        <v>B40</v>
      </c>
      <c r="M305">
        <v>96</v>
      </c>
      <c r="N305" t="str">
        <f>VLOOKUP(Table1[[#This Row],[LoanAmount(K)]],$U$18:$V$20,2,TRUE)</f>
        <v>Below 100k</v>
      </c>
      <c r="O305">
        <v>360</v>
      </c>
      <c r="P305">
        <v>1</v>
      </c>
      <c r="Q305" t="s">
        <v>17</v>
      </c>
      <c r="R305" t="s">
        <v>18</v>
      </c>
      <c r="S305" s="4" t="s">
        <v>22</v>
      </c>
    </row>
    <row r="306" spans="1:19">
      <c r="A306" t="s">
        <v>329</v>
      </c>
      <c r="B306" t="s">
        <v>14</v>
      </c>
      <c r="C306" t="s">
        <v>15</v>
      </c>
      <c r="D306" s="3">
        <v>0</v>
      </c>
      <c r="E306" t="s">
        <v>16</v>
      </c>
      <c r="F306" t="s">
        <v>15</v>
      </c>
      <c r="G306">
        <v>4000</v>
      </c>
      <c r="H306" s="5" t="str">
        <f>VLOOKUP(Table1[[#This Row],[ApplicantIncome]],$U$11:$V$14,2,TRUE)</f>
        <v>B40</v>
      </c>
      <c r="I306">
        <v>2500</v>
      </c>
      <c r="J306" t="str">
        <f>VLOOKUP(Table1[[#This Row],[CoapplicantIncome]],$U$11:$V$14,2,TRUE)</f>
        <v>B40</v>
      </c>
      <c r="K306">
        <v>6500</v>
      </c>
      <c r="L306" t="str">
        <f>VLOOKUP(Table1[[#This Row],[CombinedIncome]],$U$11:$V$14,2,TRUE)</f>
        <v>M40</v>
      </c>
      <c r="M306">
        <v>140</v>
      </c>
      <c r="N306" t="str">
        <f>VLOOKUP(Table1[[#This Row],[LoanAmount(K)]],$U$18:$V$20,2,TRUE)</f>
        <v>101k-200k</v>
      </c>
      <c r="O306">
        <v>360</v>
      </c>
      <c r="P306">
        <v>1</v>
      </c>
      <c r="Q306" t="s">
        <v>21</v>
      </c>
      <c r="R306" t="s">
        <v>18</v>
      </c>
      <c r="S306" s="4" t="s">
        <v>22</v>
      </c>
    </row>
    <row r="307" spans="1:19">
      <c r="A307" t="s">
        <v>330</v>
      </c>
      <c r="B307" t="s">
        <v>14</v>
      </c>
      <c r="C307" t="s">
        <v>15</v>
      </c>
      <c r="D307" s="3">
        <v>0</v>
      </c>
      <c r="E307" t="s">
        <v>25</v>
      </c>
      <c r="F307" t="s">
        <v>15</v>
      </c>
      <c r="G307">
        <v>2000</v>
      </c>
      <c r="H307" s="5" t="str">
        <f>VLOOKUP(Table1[[#This Row],[ApplicantIncome]],$U$11:$V$14,2,TRUE)</f>
        <v>B40</v>
      </c>
      <c r="I307">
        <v>0</v>
      </c>
      <c r="J307" t="str">
        <f>VLOOKUP(Table1[[#This Row],[CoapplicantIncome]],$U$11:$V$14,2,TRUE)</f>
        <v>No Income</v>
      </c>
      <c r="K307">
        <v>2000</v>
      </c>
      <c r="L307" t="str">
        <f>VLOOKUP(Table1[[#This Row],[CombinedIncome]],$U$11:$V$14,2,TRUE)</f>
        <v>B40</v>
      </c>
      <c r="N307" t="str">
        <f>VLOOKUP(Table1[[#This Row],[LoanAmount(K)]],$U$18:$V$20,2,TRUE)</f>
        <v>Below 100k</v>
      </c>
      <c r="O307">
        <v>360</v>
      </c>
      <c r="P307">
        <v>1</v>
      </c>
      <c r="Q307" t="s">
        <v>17</v>
      </c>
      <c r="R307" t="s">
        <v>22</v>
      </c>
      <c r="S307" s="4" t="s">
        <v>656</v>
      </c>
    </row>
    <row r="308" spans="1:19">
      <c r="A308" t="s">
        <v>331</v>
      </c>
      <c r="B308" t="s">
        <v>42</v>
      </c>
      <c r="C308" t="s">
        <v>15</v>
      </c>
      <c r="D308" s="3">
        <v>0</v>
      </c>
      <c r="E308" t="s">
        <v>16</v>
      </c>
      <c r="F308" t="s">
        <v>15</v>
      </c>
      <c r="G308">
        <v>3762</v>
      </c>
      <c r="H308" s="5" t="str">
        <f>VLOOKUP(Table1[[#This Row],[ApplicantIncome]],$U$11:$V$14,2,TRUE)</f>
        <v>B40</v>
      </c>
      <c r="I308">
        <v>1666</v>
      </c>
      <c r="J308" t="str">
        <f>VLOOKUP(Table1[[#This Row],[CoapplicantIncome]],$U$11:$V$14,2,TRUE)</f>
        <v>B40</v>
      </c>
      <c r="K308">
        <v>5428</v>
      </c>
      <c r="L308" t="str">
        <f>VLOOKUP(Table1[[#This Row],[CombinedIncome]],$U$11:$V$14,2,TRUE)</f>
        <v>M40</v>
      </c>
      <c r="M308">
        <v>135</v>
      </c>
      <c r="N308" t="str">
        <f>VLOOKUP(Table1[[#This Row],[LoanAmount(K)]],$U$18:$V$20,2,TRUE)</f>
        <v>101k-200k</v>
      </c>
      <c r="O308">
        <v>360</v>
      </c>
      <c r="P308">
        <v>1</v>
      </c>
      <c r="Q308" t="s">
        <v>21</v>
      </c>
      <c r="R308" t="s">
        <v>18</v>
      </c>
      <c r="S308" s="4" t="s">
        <v>22</v>
      </c>
    </row>
    <row r="309" spans="1:19">
      <c r="A309" t="s">
        <v>332</v>
      </c>
      <c r="B309" t="s">
        <v>42</v>
      </c>
      <c r="C309" t="s">
        <v>15</v>
      </c>
      <c r="D309" s="3">
        <v>0</v>
      </c>
      <c r="E309" t="s">
        <v>16</v>
      </c>
      <c r="F309" t="s">
        <v>15</v>
      </c>
      <c r="G309">
        <v>2400</v>
      </c>
      <c r="H309" s="5" t="str">
        <f>VLOOKUP(Table1[[#This Row],[ApplicantIncome]],$U$11:$V$14,2,TRUE)</f>
        <v>B40</v>
      </c>
      <c r="I309">
        <v>1863</v>
      </c>
      <c r="J309" t="str">
        <f>VLOOKUP(Table1[[#This Row],[CoapplicantIncome]],$U$11:$V$14,2,TRUE)</f>
        <v>B40</v>
      </c>
      <c r="K309">
        <v>4263</v>
      </c>
      <c r="L309" t="str">
        <f>VLOOKUP(Table1[[#This Row],[CombinedIncome]],$U$11:$V$14,2,TRUE)</f>
        <v>B40</v>
      </c>
      <c r="M309">
        <v>104</v>
      </c>
      <c r="N309" t="str">
        <f>VLOOKUP(Table1[[#This Row],[LoanAmount(K)]],$U$18:$V$20,2,TRUE)</f>
        <v>101k-200k</v>
      </c>
      <c r="O309">
        <v>360</v>
      </c>
      <c r="P309">
        <v>0</v>
      </c>
      <c r="Q309" t="s">
        <v>17</v>
      </c>
      <c r="R309" t="s">
        <v>22</v>
      </c>
      <c r="S309" s="4" t="s">
        <v>656</v>
      </c>
    </row>
    <row r="310" spans="1:19">
      <c r="A310" t="s">
        <v>333</v>
      </c>
      <c r="B310" t="s">
        <v>14</v>
      </c>
      <c r="C310" t="s">
        <v>15</v>
      </c>
      <c r="D310" s="3">
        <v>0</v>
      </c>
      <c r="E310" t="s">
        <v>16</v>
      </c>
      <c r="F310" t="s">
        <v>15</v>
      </c>
      <c r="G310">
        <v>20233</v>
      </c>
      <c r="H310" s="5" t="str">
        <f>VLOOKUP(Table1[[#This Row],[ApplicantIncome]],$U$11:$V$14,2,TRUE)</f>
        <v>T20</v>
      </c>
      <c r="I310">
        <v>0</v>
      </c>
      <c r="J310" t="str">
        <f>VLOOKUP(Table1[[#This Row],[CoapplicantIncome]],$U$11:$V$14,2,TRUE)</f>
        <v>No Income</v>
      </c>
      <c r="K310">
        <v>20233</v>
      </c>
      <c r="L310" t="str">
        <f>VLOOKUP(Table1[[#This Row],[CombinedIncome]],$U$11:$V$14,2,TRUE)</f>
        <v>T20</v>
      </c>
      <c r="M310">
        <v>480</v>
      </c>
      <c r="N310" t="str">
        <f>VLOOKUP(Table1[[#This Row],[LoanAmount(K)]],$U$18:$V$20,2,TRUE)</f>
        <v>201k and above</v>
      </c>
      <c r="O310">
        <v>360</v>
      </c>
      <c r="P310">
        <v>1</v>
      </c>
      <c r="Q310" t="s">
        <v>21</v>
      </c>
      <c r="R310" t="s">
        <v>22</v>
      </c>
      <c r="S310" s="4" t="s">
        <v>656</v>
      </c>
    </row>
    <row r="311" spans="1:19">
      <c r="A311" t="s">
        <v>334</v>
      </c>
      <c r="B311" t="s">
        <v>14</v>
      </c>
      <c r="C311" t="s">
        <v>20</v>
      </c>
      <c r="D311" s="3">
        <v>2</v>
      </c>
      <c r="E311" t="s">
        <v>25</v>
      </c>
      <c r="F311" t="s">
        <v>15</v>
      </c>
      <c r="G311">
        <v>7667</v>
      </c>
      <c r="H311" s="5" t="str">
        <f>VLOOKUP(Table1[[#This Row],[ApplicantIncome]],$U$11:$V$14,2,TRUE)</f>
        <v>M40</v>
      </c>
      <c r="I311">
        <v>0</v>
      </c>
      <c r="J311" t="str">
        <f>VLOOKUP(Table1[[#This Row],[CoapplicantIncome]],$U$11:$V$14,2,TRUE)</f>
        <v>No Income</v>
      </c>
      <c r="K311">
        <v>7667</v>
      </c>
      <c r="L311" t="str">
        <f>VLOOKUP(Table1[[#This Row],[CombinedIncome]],$U$11:$V$14,2,TRUE)</f>
        <v>M40</v>
      </c>
      <c r="M311">
        <v>185</v>
      </c>
      <c r="N311" t="str">
        <f>VLOOKUP(Table1[[#This Row],[LoanAmount(K)]],$U$18:$V$20,2,TRUE)</f>
        <v>101k-200k</v>
      </c>
      <c r="O311">
        <v>360</v>
      </c>
      <c r="Q311" t="s">
        <v>21</v>
      </c>
      <c r="R311" t="s">
        <v>18</v>
      </c>
      <c r="S311" s="4" t="s">
        <v>22</v>
      </c>
    </row>
    <row r="312" spans="1:19">
      <c r="A312" t="s">
        <v>335</v>
      </c>
      <c r="B312" t="s">
        <v>42</v>
      </c>
      <c r="C312" t="s">
        <v>15</v>
      </c>
      <c r="D312" s="3">
        <v>0</v>
      </c>
      <c r="E312" t="s">
        <v>16</v>
      </c>
      <c r="F312" t="s">
        <v>15</v>
      </c>
      <c r="G312">
        <v>2917</v>
      </c>
      <c r="H312" s="5" t="str">
        <f>VLOOKUP(Table1[[#This Row],[ApplicantIncome]],$U$11:$V$14,2,TRUE)</f>
        <v>B40</v>
      </c>
      <c r="I312">
        <v>0</v>
      </c>
      <c r="J312" t="str">
        <f>VLOOKUP(Table1[[#This Row],[CoapplicantIncome]],$U$11:$V$14,2,TRUE)</f>
        <v>No Income</v>
      </c>
      <c r="K312">
        <v>2917</v>
      </c>
      <c r="L312" t="str">
        <f>VLOOKUP(Table1[[#This Row],[CombinedIncome]],$U$11:$V$14,2,TRUE)</f>
        <v>B40</v>
      </c>
      <c r="M312">
        <v>84</v>
      </c>
      <c r="N312" t="str">
        <f>VLOOKUP(Table1[[#This Row],[LoanAmount(K)]],$U$18:$V$20,2,TRUE)</f>
        <v>Below 100k</v>
      </c>
      <c r="O312">
        <v>360</v>
      </c>
      <c r="P312">
        <v>1</v>
      </c>
      <c r="Q312" t="s">
        <v>31</v>
      </c>
      <c r="R312" t="s">
        <v>18</v>
      </c>
      <c r="S312" s="4" t="s">
        <v>22</v>
      </c>
    </row>
    <row r="313" spans="1:19">
      <c r="A313" t="s">
        <v>336</v>
      </c>
      <c r="B313" t="s">
        <v>14</v>
      </c>
      <c r="C313" t="s">
        <v>15</v>
      </c>
      <c r="D313" s="3">
        <v>0</v>
      </c>
      <c r="E313" t="s">
        <v>25</v>
      </c>
      <c r="F313" t="s">
        <v>15</v>
      </c>
      <c r="G313">
        <v>2927</v>
      </c>
      <c r="H313" s="5" t="str">
        <f>VLOOKUP(Table1[[#This Row],[ApplicantIncome]],$U$11:$V$14,2,TRUE)</f>
        <v>B40</v>
      </c>
      <c r="I313">
        <v>2405</v>
      </c>
      <c r="J313" t="str">
        <f>VLOOKUP(Table1[[#This Row],[CoapplicantIncome]],$U$11:$V$14,2,TRUE)</f>
        <v>B40</v>
      </c>
      <c r="K313">
        <v>5332</v>
      </c>
      <c r="L313" t="str">
        <f>VLOOKUP(Table1[[#This Row],[CombinedIncome]],$U$11:$V$14,2,TRUE)</f>
        <v>M40</v>
      </c>
      <c r="M313">
        <v>111</v>
      </c>
      <c r="N313" t="str">
        <f>VLOOKUP(Table1[[#This Row],[LoanAmount(K)]],$U$18:$V$20,2,TRUE)</f>
        <v>101k-200k</v>
      </c>
      <c r="O313">
        <v>360</v>
      </c>
      <c r="P313">
        <v>1</v>
      </c>
      <c r="Q313" t="s">
        <v>31</v>
      </c>
      <c r="R313" t="s">
        <v>18</v>
      </c>
      <c r="S313" s="4" t="s">
        <v>18</v>
      </c>
    </row>
    <row r="314" spans="1:19">
      <c r="A314" t="s">
        <v>337</v>
      </c>
      <c r="B314" t="s">
        <v>42</v>
      </c>
      <c r="C314" t="s">
        <v>15</v>
      </c>
      <c r="D314" s="3">
        <v>0</v>
      </c>
      <c r="E314" t="s">
        <v>16</v>
      </c>
      <c r="F314" t="s">
        <v>15</v>
      </c>
      <c r="G314">
        <v>2507</v>
      </c>
      <c r="H314" s="5" t="str">
        <f>VLOOKUP(Table1[[#This Row],[ApplicantIncome]],$U$11:$V$14,2,TRUE)</f>
        <v>B40</v>
      </c>
      <c r="I314">
        <v>0</v>
      </c>
      <c r="J314" t="str">
        <f>VLOOKUP(Table1[[#This Row],[CoapplicantIncome]],$U$11:$V$14,2,TRUE)</f>
        <v>No Income</v>
      </c>
      <c r="K314">
        <v>2507</v>
      </c>
      <c r="L314" t="str">
        <f>VLOOKUP(Table1[[#This Row],[CombinedIncome]],$U$11:$V$14,2,TRUE)</f>
        <v>B40</v>
      </c>
      <c r="M314">
        <v>56</v>
      </c>
      <c r="N314" t="str">
        <f>VLOOKUP(Table1[[#This Row],[LoanAmount(K)]],$U$18:$V$20,2,TRUE)</f>
        <v>Below 100k</v>
      </c>
      <c r="O314">
        <v>360</v>
      </c>
      <c r="P314">
        <v>1</v>
      </c>
      <c r="Q314" t="s">
        <v>21</v>
      </c>
      <c r="R314" t="s">
        <v>18</v>
      </c>
      <c r="S314" s="4" t="s">
        <v>22</v>
      </c>
    </row>
    <row r="315" spans="1:19">
      <c r="A315" t="s">
        <v>338</v>
      </c>
      <c r="B315" t="s">
        <v>14</v>
      </c>
      <c r="C315" t="s">
        <v>20</v>
      </c>
      <c r="D315" s="3">
        <v>2</v>
      </c>
      <c r="E315" t="s">
        <v>16</v>
      </c>
      <c r="F315" t="s">
        <v>20</v>
      </c>
      <c r="G315">
        <v>5746</v>
      </c>
      <c r="H315" s="5" t="str">
        <f>VLOOKUP(Table1[[#This Row],[ApplicantIncome]],$U$11:$V$14,2,TRUE)</f>
        <v>M40</v>
      </c>
      <c r="I315">
        <v>0</v>
      </c>
      <c r="J315" t="str">
        <f>VLOOKUP(Table1[[#This Row],[CoapplicantIncome]],$U$11:$V$14,2,TRUE)</f>
        <v>No Income</v>
      </c>
      <c r="K315">
        <v>5746</v>
      </c>
      <c r="L315" t="str">
        <f>VLOOKUP(Table1[[#This Row],[CombinedIncome]],$U$11:$V$14,2,TRUE)</f>
        <v>M40</v>
      </c>
      <c r="M315">
        <v>144</v>
      </c>
      <c r="N315" t="str">
        <f>VLOOKUP(Table1[[#This Row],[LoanAmount(K)]],$U$18:$V$20,2,TRUE)</f>
        <v>101k-200k</v>
      </c>
      <c r="O315">
        <v>84</v>
      </c>
      <c r="Q315" t="s">
        <v>21</v>
      </c>
      <c r="R315" t="s">
        <v>18</v>
      </c>
      <c r="S315" s="4" t="s">
        <v>18</v>
      </c>
    </row>
    <row r="316" spans="1:19">
      <c r="A316" t="s">
        <v>339</v>
      </c>
      <c r="C316" t="s">
        <v>20</v>
      </c>
      <c r="D316" s="3">
        <v>0</v>
      </c>
      <c r="E316" t="s">
        <v>16</v>
      </c>
      <c r="F316" t="s">
        <v>15</v>
      </c>
      <c r="G316">
        <v>2473</v>
      </c>
      <c r="H316" s="5" t="str">
        <f>VLOOKUP(Table1[[#This Row],[ApplicantIncome]],$U$11:$V$14,2,TRUE)</f>
        <v>B40</v>
      </c>
      <c r="I316">
        <v>1843</v>
      </c>
      <c r="J316" t="str">
        <f>VLOOKUP(Table1[[#This Row],[CoapplicantIncome]],$U$11:$V$14,2,TRUE)</f>
        <v>B40</v>
      </c>
      <c r="K316">
        <v>4316</v>
      </c>
      <c r="L316" t="str">
        <f>VLOOKUP(Table1[[#This Row],[CombinedIncome]],$U$11:$V$14,2,TRUE)</f>
        <v>B40</v>
      </c>
      <c r="M316">
        <v>159</v>
      </c>
      <c r="N316" t="str">
        <f>VLOOKUP(Table1[[#This Row],[LoanAmount(K)]],$U$18:$V$20,2,TRUE)</f>
        <v>101k-200k</v>
      </c>
      <c r="O316">
        <v>360</v>
      </c>
      <c r="P316">
        <v>1</v>
      </c>
      <c r="Q316" t="s">
        <v>21</v>
      </c>
      <c r="R316" t="s">
        <v>22</v>
      </c>
      <c r="S316" s="4" t="s">
        <v>656</v>
      </c>
    </row>
    <row r="317" spans="1:19">
      <c r="A317" t="s">
        <v>340</v>
      </c>
      <c r="B317" t="s">
        <v>14</v>
      </c>
      <c r="C317" t="s">
        <v>20</v>
      </c>
      <c r="D317" s="3">
        <v>1</v>
      </c>
      <c r="E317" t="s">
        <v>25</v>
      </c>
      <c r="F317" t="s">
        <v>15</v>
      </c>
      <c r="G317">
        <v>3399</v>
      </c>
      <c r="H317" s="5" t="str">
        <f>VLOOKUP(Table1[[#This Row],[ApplicantIncome]],$U$11:$V$14,2,TRUE)</f>
        <v>B40</v>
      </c>
      <c r="I317">
        <v>1640</v>
      </c>
      <c r="J317" t="str">
        <f>VLOOKUP(Table1[[#This Row],[CoapplicantIncome]],$U$11:$V$14,2,TRUE)</f>
        <v>B40</v>
      </c>
      <c r="K317">
        <v>5039</v>
      </c>
      <c r="L317" t="str">
        <f>VLOOKUP(Table1[[#This Row],[CombinedIncome]],$U$11:$V$14,2,TRUE)</f>
        <v>M40</v>
      </c>
      <c r="M317">
        <v>111</v>
      </c>
      <c r="N317" t="str">
        <f>VLOOKUP(Table1[[#This Row],[LoanAmount(K)]],$U$18:$V$20,2,TRUE)</f>
        <v>101k-200k</v>
      </c>
      <c r="O317">
        <v>180</v>
      </c>
      <c r="P317">
        <v>1</v>
      </c>
      <c r="Q317" t="s">
        <v>17</v>
      </c>
      <c r="R317" t="s">
        <v>18</v>
      </c>
      <c r="S317" s="4" t="s">
        <v>22</v>
      </c>
    </row>
    <row r="318" spans="1:19">
      <c r="A318" t="s">
        <v>341</v>
      </c>
      <c r="B318" t="s">
        <v>14</v>
      </c>
      <c r="C318" t="s">
        <v>20</v>
      </c>
      <c r="D318" s="3">
        <v>2</v>
      </c>
      <c r="E318" t="s">
        <v>16</v>
      </c>
      <c r="F318" t="s">
        <v>15</v>
      </c>
      <c r="G318">
        <v>3717</v>
      </c>
      <c r="H318" s="5" t="str">
        <f>VLOOKUP(Table1[[#This Row],[ApplicantIncome]],$U$11:$V$14,2,TRUE)</f>
        <v>B40</v>
      </c>
      <c r="I318">
        <v>0</v>
      </c>
      <c r="J318" t="str">
        <f>VLOOKUP(Table1[[#This Row],[CoapplicantIncome]],$U$11:$V$14,2,TRUE)</f>
        <v>No Income</v>
      </c>
      <c r="K318">
        <v>3717</v>
      </c>
      <c r="L318" t="str">
        <f>VLOOKUP(Table1[[#This Row],[CombinedIncome]],$U$11:$V$14,2,TRUE)</f>
        <v>B40</v>
      </c>
      <c r="M318">
        <v>120</v>
      </c>
      <c r="N318" t="str">
        <f>VLOOKUP(Table1[[#This Row],[LoanAmount(K)]],$U$18:$V$20,2,TRUE)</f>
        <v>101k-200k</v>
      </c>
      <c r="O318">
        <v>360</v>
      </c>
      <c r="P318">
        <v>1</v>
      </c>
      <c r="Q318" t="s">
        <v>31</v>
      </c>
      <c r="R318" t="s">
        <v>18</v>
      </c>
      <c r="S318" s="4" t="s">
        <v>18</v>
      </c>
    </row>
    <row r="319" spans="1:19">
      <c r="A319" t="s">
        <v>342</v>
      </c>
      <c r="B319" t="s">
        <v>14</v>
      </c>
      <c r="C319" t="s">
        <v>20</v>
      </c>
      <c r="D319" s="3">
        <v>0</v>
      </c>
      <c r="E319" t="s">
        <v>16</v>
      </c>
      <c r="F319" t="s">
        <v>15</v>
      </c>
      <c r="G319">
        <v>2058</v>
      </c>
      <c r="H319" s="5" t="str">
        <f>VLOOKUP(Table1[[#This Row],[ApplicantIncome]],$U$11:$V$14,2,TRUE)</f>
        <v>B40</v>
      </c>
      <c r="I319">
        <v>2134</v>
      </c>
      <c r="J319" t="str">
        <f>VLOOKUP(Table1[[#This Row],[CoapplicantIncome]],$U$11:$V$14,2,TRUE)</f>
        <v>B40</v>
      </c>
      <c r="K319">
        <v>4192</v>
      </c>
      <c r="L319" t="str">
        <f>VLOOKUP(Table1[[#This Row],[CombinedIncome]],$U$11:$V$14,2,TRUE)</f>
        <v>B40</v>
      </c>
      <c r="M319">
        <v>88</v>
      </c>
      <c r="N319" t="str">
        <f>VLOOKUP(Table1[[#This Row],[LoanAmount(K)]],$U$18:$V$20,2,TRUE)</f>
        <v>Below 100k</v>
      </c>
      <c r="O319">
        <v>360</v>
      </c>
      <c r="Q319" t="s">
        <v>17</v>
      </c>
      <c r="R319" t="s">
        <v>18</v>
      </c>
      <c r="S319" s="4" t="s">
        <v>18</v>
      </c>
    </row>
    <row r="320" spans="1:19">
      <c r="A320" t="s">
        <v>343</v>
      </c>
      <c r="B320" t="s">
        <v>42</v>
      </c>
      <c r="C320" t="s">
        <v>15</v>
      </c>
      <c r="D320" s="3">
        <v>1</v>
      </c>
      <c r="E320" t="s">
        <v>16</v>
      </c>
      <c r="F320" t="s">
        <v>15</v>
      </c>
      <c r="G320">
        <v>3541</v>
      </c>
      <c r="H320" s="5" t="str">
        <f>VLOOKUP(Table1[[#This Row],[ApplicantIncome]],$U$11:$V$14,2,TRUE)</f>
        <v>B40</v>
      </c>
      <c r="I320">
        <v>0</v>
      </c>
      <c r="J320" t="str">
        <f>VLOOKUP(Table1[[#This Row],[CoapplicantIncome]],$U$11:$V$14,2,TRUE)</f>
        <v>No Income</v>
      </c>
      <c r="K320">
        <v>3541</v>
      </c>
      <c r="L320" t="str">
        <f>VLOOKUP(Table1[[#This Row],[CombinedIncome]],$U$11:$V$14,2,TRUE)</f>
        <v>B40</v>
      </c>
      <c r="M320">
        <v>112</v>
      </c>
      <c r="N320" t="str">
        <f>VLOOKUP(Table1[[#This Row],[LoanAmount(K)]],$U$18:$V$20,2,TRUE)</f>
        <v>101k-200k</v>
      </c>
      <c r="O320">
        <v>360</v>
      </c>
      <c r="Q320" t="s">
        <v>31</v>
      </c>
      <c r="R320" t="s">
        <v>18</v>
      </c>
      <c r="S320" s="4" t="s">
        <v>22</v>
      </c>
    </row>
    <row r="321" spans="1:19">
      <c r="A321" t="s">
        <v>344</v>
      </c>
      <c r="B321" t="s">
        <v>14</v>
      </c>
      <c r="C321" t="s">
        <v>20</v>
      </c>
      <c r="D321" s="3">
        <v>1</v>
      </c>
      <c r="E321" t="s">
        <v>16</v>
      </c>
      <c r="F321" t="s">
        <v>20</v>
      </c>
      <c r="G321">
        <v>10000</v>
      </c>
      <c r="H321" s="5" t="str">
        <f>VLOOKUP(Table1[[#This Row],[ApplicantIncome]],$U$11:$V$14,2,TRUE)</f>
        <v>M40</v>
      </c>
      <c r="I321">
        <v>0</v>
      </c>
      <c r="J321" t="str">
        <f>VLOOKUP(Table1[[#This Row],[CoapplicantIncome]],$U$11:$V$14,2,TRUE)</f>
        <v>No Income</v>
      </c>
      <c r="K321">
        <v>10000</v>
      </c>
      <c r="L321" t="str">
        <f>VLOOKUP(Table1[[#This Row],[CombinedIncome]],$U$11:$V$14,2,TRUE)</f>
        <v>M40</v>
      </c>
      <c r="M321">
        <v>155</v>
      </c>
      <c r="N321" t="str">
        <f>VLOOKUP(Table1[[#This Row],[LoanAmount(K)]],$U$18:$V$20,2,TRUE)</f>
        <v>101k-200k</v>
      </c>
      <c r="O321">
        <v>360</v>
      </c>
      <c r="P321">
        <v>1</v>
      </c>
      <c r="Q321" t="s">
        <v>21</v>
      </c>
      <c r="R321" t="s">
        <v>22</v>
      </c>
      <c r="S321" s="4" t="s">
        <v>656</v>
      </c>
    </row>
    <row r="322" spans="1:19">
      <c r="A322" t="s">
        <v>345</v>
      </c>
      <c r="B322" t="s">
        <v>14</v>
      </c>
      <c r="C322" t="s">
        <v>20</v>
      </c>
      <c r="D322" s="3">
        <v>0</v>
      </c>
      <c r="E322" t="s">
        <v>16</v>
      </c>
      <c r="F322" t="s">
        <v>15</v>
      </c>
      <c r="G322">
        <v>2400</v>
      </c>
      <c r="H322" s="5" t="str">
        <f>VLOOKUP(Table1[[#This Row],[ApplicantIncome]],$U$11:$V$14,2,TRUE)</f>
        <v>B40</v>
      </c>
      <c r="I322">
        <v>2167</v>
      </c>
      <c r="J322" t="str">
        <f>VLOOKUP(Table1[[#This Row],[CoapplicantIncome]],$U$11:$V$14,2,TRUE)</f>
        <v>B40</v>
      </c>
      <c r="K322">
        <v>4567</v>
      </c>
      <c r="L322" t="str">
        <f>VLOOKUP(Table1[[#This Row],[CombinedIncome]],$U$11:$V$14,2,TRUE)</f>
        <v>B40</v>
      </c>
      <c r="M322">
        <v>115</v>
      </c>
      <c r="N322" t="str">
        <f>VLOOKUP(Table1[[#This Row],[LoanAmount(K)]],$U$18:$V$20,2,TRUE)</f>
        <v>101k-200k</v>
      </c>
      <c r="O322">
        <v>360</v>
      </c>
      <c r="P322">
        <v>1</v>
      </c>
      <c r="Q322" t="s">
        <v>31</v>
      </c>
      <c r="R322" t="s">
        <v>18</v>
      </c>
      <c r="S322" s="4" t="s">
        <v>22</v>
      </c>
    </row>
    <row r="323" spans="1:19">
      <c r="A323" t="s">
        <v>346</v>
      </c>
      <c r="B323" t="s">
        <v>14</v>
      </c>
      <c r="C323" t="s">
        <v>20</v>
      </c>
      <c r="D323" t="s">
        <v>30</v>
      </c>
      <c r="E323" t="s">
        <v>16</v>
      </c>
      <c r="F323" t="s">
        <v>15</v>
      </c>
      <c r="G323">
        <v>4342</v>
      </c>
      <c r="H323" s="5" t="str">
        <f>VLOOKUP(Table1[[#This Row],[ApplicantIncome]],$U$11:$V$14,2,TRUE)</f>
        <v>B40</v>
      </c>
      <c r="I323">
        <v>189</v>
      </c>
      <c r="J323" t="str">
        <f>VLOOKUP(Table1[[#This Row],[CoapplicantIncome]],$U$11:$V$14,2,TRUE)</f>
        <v>B40</v>
      </c>
      <c r="K323">
        <v>4531</v>
      </c>
      <c r="L323" t="str">
        <f>VLOOKUP(Table1[[#This Row],[CombinedIncome]],$U$11:$V$14,2,TRUE)</f>
        <v>B40</v>
      </c>
      <c r="M323">
        <v>124</v>
      </c>
      <c r="N323" t="str">
        <f>VLOOKUP(Table1[[#This Row],[LoanAmount(K)]],$U$18:$V$20,2,TRUE)</f>
        <v>101k-200k</v>
      </c>
      <c r="O323">
        <v>360</v>
      </c>
      <c r="P323">
        <v>1</v>
      </c>
      <c r="Q323" t="s">
        <v>31</v>
      </c>
      <c r="R323" t="s">
        <v>18</v>
      </c>
      <c r="S323" s="4" t="s">
        <v>22</v>
      </c>
    </row>
    <row r="324" spans="1:19">
      <c r="A324" t="s">
        <v>347</v>
      </c>
      <c r="B324" t="s">
        <v>14</v>
      </c>
      <c r="C324" t="s">
        <v>20</v>
      </c>
      <c r="D324" s="3">
        <v>2</v>
      </c>
      <c r="E324" t="s">
        <v>25</v>
      </c>
      <c r="F324" t="s">
        <v>15</v>
      </c>
      <c r="G324">
        <v>3601</v>
      </c>
      <c r="H324" s="5" t="str">
        <f>VLOOKUP(Table1[[#This Row],[ApplicantIncome]],$U$11:$V$14,2,TRUE)</f>
        <v>B40</v>
      </c>
      <c r="I324">
        <v>1590</v>
      </c>
      <c r="J324" t="str">
        <f>VLOOKUP(Table1[[#This Row],[CoapplicantIncome]],$U$11:$V$14,2,TRUE)</f>
        <v>B40</v>
      </c>
      <c r="K324">
        <v>5191</v>
      </c>
      <c r="L324" t="str">
        <f>VLOOKUP(Table1[[#This Row],[CombinedIncome]],$U$11:$V$14,2,TRUE)</f>
        <v>M40</v>
      </c>
      <c r="N324" t="str">
        <f>VLOOKUP(Table1[[#This Row],[LoanAmount(K)]],$U$18:$V$20,2,TRUE)</f>
        <v>Below 100k</v>
      </c>
      <c r="O324">
        <v>360</v>
      </c>
      <c r="P324">
        <v>1</v>
      </c>
      <c r="Q324" t="s">
        <v>21</v>
      </c>
      <c r="R324" t="s">
        <v>18</v>
      </c>
      <c r="S324" s="4" t="s">
        <v>22</v>
      </c>
    </row>
    <row r="325" spans="1:19">
      <c r="A325" t="s">
        <v>348</v>
      </c>
      <c r="B325" t="s">
        <v>42</v>
      </c>
      <c r="C325" t="s">
        <v>15</v>
      </c>
      <c r="D325" s="3">
        <v>0</v>
      </c>
      <c r="E325" t="s">
        <v>16</v>
      </c>
      <c r="F325" t="s">
        <v>15</v>
      </c>
      <c r="G325">
        <v>3166</v>
      </c>
      <c r="H325" s="5" t="str">
        <f>VLOOKUP(Table1[[#This Row],[ApplicantIncome]],$U$11:$V$14,2,TRUE)</f>
        <v>B40</v>
      </c>
      <c r="I325">
        <v>2985</v>
      </c>
      <c r="J325" t="str">
        <f>VLOOKUP(Table1[[#This Row],[CoapplicantIncome]],$U$11:$V$14,2,TRUE)</f>
        <v>B40</v>
      </c>
      <c r="K325">
        <v>6151</v>
      </c>
      <c r="L325" t="str">
        <f>VLOOKUP(Table1[[#This Row],[CombinedIncome]],$U$11:$V$14,2,TRUE)</f>
        <v>M40</v>
      </c>
      <c r="M325">
        <v>132</v>
      </c>
      <c r="N325" t="str">
        <f>VLOOKUP(Table1[[#This Row],[LoanAmount(K)]],$U$18:$V$20,2,TRUE)</f>
        <v>101k-200k</v>
      </c>
      <c r="O325">
        <v>360</v>
      </c>
      <c r="Q325" t="s">
        <v>21</v>
      </c>
      <c r="R325" t="s">
        <v>18</v>
      </c>
      <c r="S325" s="4" t="s">
        <v>22</v>
      </c>
    </row>
    <row r="326" spans="1:19">
      <c r="A326" t="s">
        <v>349</v>
      </c>
      <c r="B326" t="s">
        <v>14</v>
      </c>
      <c r="C326" t="s">
        <v>20</v>
      </c>
      <c r="D326" t="s">
        <v>30</v>
      </c>
      <c r="E326" t="s">
        <v>16</v>
      </c>
      <c r="F326" t="s">
        <v>15</v>
      </c>
      <c r="G326">
        <v>15000</v>
      </c>
      <c r="H326" s="5" t="str">
        <f>VLOOKUP(Table1[[#This Row],[ApplicantIncome]],$U$11:$V$14,2,TRUE)</f>
        <v>T20</v>
      </c>
      <c r="I326">
        <v>0</v>
      </c>
      <c r="J326" t="str">
        <f>VLOOKUP(Table1[[#This Row],[CoapplicantIncome]],$U$11:$V$14,2,TRUE)</f>
        <v>No Income</v>
      </c>
      <c r="K326">
        <v>15000</v>
      </c>
      <c r="L326" t="str">
        <f>VLOOKUP(Table1[[#This Row],[CombinedIncome]],$U$11:$V$14,2,TRUE)</f>
        <v>T20</v>
      </c>
      <c r="M326">
        <v>300</v>
      </c>
      <c r="N326" t="str">
        <f>VLOOKUP(Table1[[#This Row],[LoanAmount(K)]],$U$18:$V$20,2,TRUE)</f>
        <v>201k and above</v>
      </c>
      <c r="O326">
        <v>360</v>
      </c>
      <c r="P326">
        <v>1</v>
      </c>
      <c r="Q326" t="s">
        <v>21</v>
      </c>
      <c r="R326" t="s">
        <v>18</v>
      </c>
      <c r="S326" s="4" t="s">
        <v>22</v>
      </c>
    </row>
    <row r="327" spans="1:19">
      <c r="A327" t="s">
        <v>350</v>
      </c>
      <c r="B327" t="s">
        <v>14</v>
      </c>
      <c r="C327" t="s">
        <v>20</v>
      </c>
      <c r="D327" s="3">
        <v>1</v>
      </c>
      <c r="E327" t="s">
        <v>16</v>
      </c>
      <c r="F327" t="s">
        <v>20</v>
      </c>
      <c r="G327">
        <v>8666</v>
      </c>
      <c r="H327" s="5" t="str">
        <f>VLOOKUP(Table1[[#This Row],[ApplicantIncome]],$U$11:$V$14,2,TRUE)</f>
        <v>M40</v>
      </c>
      <c r="I327">
        <v>4983</v>
      </c>
      <c r="J327" t="str">
        <f>VLOOKUP(Table1[[#This Row],[CoapplicantIncome]],$U$11:$V$14,2,TRUE)</f>
        <v>M40</v>
      </c>
      <c r="K327">
        <v>13649</v>
      </c>
      <c r="L327" t="str">
        <f>VLOOKUP(Table1[[#This Row],[CombinedIncome]],$U$11:$V$14,2,TRUE)</f>
        <v>T20</v>
      </c>
      <c r="M327">
        <v>376</v>
      </c>
      <c r="N327" t="str">
        <f>VLOOKUP(Table1[[#This Row],[LoanAmount(K)]],$U$18:$V$20,2,TRUE)</f>
        <v>201k and above</v>
      </c>
      <c r="O327">
        <v>360</v>
      </c>
      <c r="P327">
        <v>0</v>
      </c>
      <c r="Q327" t="s">
        <v>21</v>
      </c>
      <c r="R327" t="s">
        <v>22</v>
      </c>
      <c r="S327" s="4" t="s">
        <v>656</v>
      </c>
    </row>
    <row r="328" spans="1:19">
      <c r="A328" t="s">
        <v>351</v>
      </c>
      <c r="B328" t="s">
        <v>14</v>
      </c>
      <c r="C328" t="s">
        <v>15</v>
      </c>
      <c r="D328" s="3">
        <v>0</v>
      </c>
      <c r="E328" t="s">
        <v>16</v>
      </c>
      <c r="F328" t="s">
        <v>15</v>
      </c>
      <c r="G328">
        <v>4917</v>
      </c>
      <c r="H328" s="5" t="str">
        <f>VLOOKUP(Table1[[#This Row],[ApplicantIncome]],$U$11:$V$14,2,TRUE)</f>
        <v>M40</v>
      </c>
      <c r="I328">
        <v>0</v>
      </c>
      <c r="J328" t="str">
        <f>VLOOKUP(Table1[[#This Row],[CoapplicantIncome]],$U$11:$V$14,2,TRUE)</f>
        <v>No Income</v>
      </c>
      <c r="K328">
        <v>4917</v>
      </c>
      <c r="L328" t="str">
        <f>VLOOKUP(Table1[[#This Row],[CombinedIncome]],$U$11:$V$14,2,TRUE)</f>
        <v>M40</v>
      </c>
      <c r="M328">
        <v>130</v>
      </c>
      <c r="N328" t="str">
        <f>VLOOKUP(Table1[[#This Row],[LoanAmount(K)]],$U$18:$V$20,2,TRUE)</f>
        <v>101k-200k</v>
      </c>
      <c r="O328">
        <v>360</v>
      </c>
      <c r="P328">
        <v>0</v>
      </c>
      <c r="Q328" t="s">
        <v>21</v>
      </c>
      <c r="R328" t="s">
        <v>18</v>
      </c>
      <c r="S328" s="4" t="s">
        <v>22</v>
      </c>
    </row>
    <row r="329" spans="1:19">
      <c r="A329" t="s">
        <v>352</v>
      </c>
      <c r="B329" t="s">
        <v>14</v>
      </c>
      <c r="C329" t="s">
        <v>20</v>
      </c>
      <c r="D329" s="3">
        <v>0</v>
      </c>
      <c r="E329" t="s">
        <v>16</v>
      </c>
      <c r="F329" t="s">
        <v>20</v>
      </c>
      <c r="G329">
        <v>5818</v>
      </c>
      <c r="H329" s="5" t="str">
        <f>VLOOKUP(Table1[[#This Row],[ApplicantIncome]],$U$11:$V$14,2,TRUE)</f>
        <v>M40</v>
      </c>
      <c r="I329">
        <v>2160</v>
      </c>
      <c r="J329" t="str">
        <f>VLOOKUP(Table1[[#This Row],[CoapplicantIncome]],$U$11:$V$14,2,TRUE)</f>
        <v>B40</v>
      </c>
      <c r="K329">
        <v>7978</v>
      </c>
      <c r="L329" t="str">
        <f>VLOOKUP(Table1[[#This Row],[CombinedIncome]],$U$11:$V$14,2,TRUE)</f>
        <v>M40</v>
      </c>
      <c r="M329">
        <v>184</v>
      </c>
      <c r="N329" t="str">
        <f>VLOOKUP(Table1[[#This Row],[LoanAmount(K)]],$U$18:$V$20,2,TRUE)</f>
        <v>101k-200k</v>
      </c>
      <c r="O329">
        <v>360</v>
      </c>
      <c r="P329">
        <v>1</v>
      </c>
      <c r="Q329" t="s">
        <v>31</v>
      </c>
      <c r="R329" t="s">
        <v>18</v>
      </c>
      <c r="S329" s="4" t="s">
        <v>18</v>
      </c>
    </row>
    <row r="330" spans="1:19">
      <c r="A330" t="s">
        <v>353</v>
      </c>
      <c r="B330" t="s">
        <v>42</v>
      </c>
      <c r="C330" t="s">
        <v>20</v>
      </c>
      <c r="D330" s="3">
        <v>0</v>
      </c>
      <c r="E330" t="s">
        <v>16</v>
      </c>
      <c r="F330" t="s">
        <v>15</v>
      </c>
      <c r="G330">
        <v>4333</v>
      </c>
      <c r="H330" s="5" t="str">
        <f>VLOOKUP(Table1[[#This Row],[ApplicantIncome]],$U$11:$V$14,2,TRUE)</f>
        <v>B40</v>
      </c>
      <c r="I330">
        <v>2451</v>
      </c>
      <c r="J330" t="str">
        <f>VLOOKUP(Table1[[#This Row],[CoapplicantIncome]],$U$11:$V$14,2,TRUE)</f>
        <v>B40</v>
      </c>
      <c r="K330">
        <v>6784</v>
      </c>
      <c r="L330" t="str">
        <f>VLOOKUP(Table1[[#This Row],[CombinedIncome]],$U$11:$V$14,2,TRUE)</f>
        <v>M40</v>
      </c>
      <c r="M330">
        <v>110</v>
      </c>
      <c r="N330" t="str">
        <f>VLOOKUP(Table1[[#This Row],[LoanAmount(K)]],$U$18:$V$20,2,TRUE)</f>
        <v>101k-200k</v>
      </c>
      <c r="O330">
        <v>360</v>
      </c>
      <c r="P330">
        <v>1</v>
      </c>
      <c r="Q330" t="s">
        <v>17</v>
      </c>
      <c r="R330" t="s">
        <v>22</v>
      </c>
      <c r="S330" s="4" t="s">
        <v>656</v>
      </c>
    </row>
    <row r="331" spans="1:19">
      <c r="A331" t="s">
        <v>354</v>
      </c>
      <c r="B331" t="s">
        <v>42</v>
      </c>
      <c r="C331" t="s">
        <v>15</v>
      </c>
      <c r="D331" s="3">
        <v>0</v>
      </c>
      <c r="E331" t="s">
        <v>16</v>
      </c>
      <c r="F331" t="s">
        <v>15</v>
      </c>
      <c r="G331">
        <v>2500</v>
      </c>
      <c r="H331" s="5" t="str">
        <f>VLOOKUP(Table1[[#This Row],[ApplicantIncome]],$U$11:$V$14,2,TRUE)</f>
        <v>B40</v>
      </c>
      <c r="I331">
        <v>0</v>
      </c>
      <c r="J331" t="str">
        <f>VLOOKUP(Table1[[#This Row],[CoapplicantIncome]],$U$11:$V$14,2,TRUE)</f>
        <v>No Income</v>
      </c>
      <c r="K331">
        <v>2500</v>
      </c>
      <c r="L331" t="str">
        <f>VLOOKUP(Table1[[#This Row],[CombinedIncome]],$U$11:$V$14,2,TRUE)</f>
        <v>B40</v>
      </c>
      <c r="M331">
        <v>67</v>
      </c>
      <c r="N331" t="str">
        <f>VLOOKUP(Table1[[#This Row],[LoanAmount(K)]],$U$18:$V$20,2,TRUE)</f>
        <v>Below 100k</v>
      </c>
      <c r="O331">
        <v>360</v>
      </c>
      <c r="P331">
        <v>1</v>
      </c>
      <c r="Q331" t="s">
        <v>17</v>
      </c>
      <c r="R331" t="s">
        <v>18</v>
      </c>
      <c r="S331" s="4" t="s">
        <v>18</v>
      </c>
    </row>
    <row r="332" spans="1:19">
      <c r="A332" t="s">
        <v>355</v>
      </c>
      <c r="B332" t="s">
        <v>14</v>
      </c>
      <c r="C332" t="s">
        <v>15</v>
      </c>
      <c r="D332" s="3">
        <v>1</v>
      </c>
      <c r="E332" t="s">
        <v>16</v>
      </c>
      <c r="F332" t="s">
        <v>15</v>
      </c>
      <c r="G332">
        <v>4384</v>
      </c>
      <c r="H332" s="5" t="str">
        <f>VLOOKUP(Table1[[#This Row],[ApplicantIncome]],$U$11:$V$14,2,TRUE)</f>
        <v>B40</v>
      </c>
      <c r="I332">
        <v>1793</v>
      </c>
      <c r="J332" t="str">
        <f>VLOOKUP(Table1[[#This Row],[CoapplicantIncome]],$U$11:$V$14,2,TRUE)</f>
        <v>B40</v>
      </c>
      <c r="K332">
        <v>6177</v>
      </c>
      <c r="L332" t="str">
        <f>VLOOKUP(Table1[[#This Row],[CombinedIncome]],$U$11:$V$14,2,TRUE)</f>
        <v>M40</v>
      </c>
      <c r="M332">
        <v>117</v>
      </c>
      <c r="N332" t="str">
        <f>VLOOKUP(Table1[[#This Row],[LoanAmount(K)]],$U$18:$V$20,2,TRUE)</f>
        <v>101k-200k</v>
      </c>
      <c r="O332">
        <v>360</v>
      </c>
      <c r="P332">
        <v>1</v>
      </c>
      <c r="Q332" t="s">
        <v>17</v>
      </c>
      <c r="R332" t="s">
        <v>18</v>
      </c>
      <c r="S332" s="4" t="s">
        <v>22</v>
      </c>
    </row>
    <row r="333" spans="1:19">
      <c r="A333" t="s">
        <v>356</v>
      </c>
      <c r="B333" t="s">
        <v>14</v>
      </c>
      <c r="C333" t="s">
        <v>15</v>
      </c>
      <c r="D333" s="3">
        <v>0</v>
      </c>
      <c r="E333" t="s">
        <v>16</v>
      </c>
      <c r="F333" t="s">
        <v>15</v>
      </c>
      <c r="G333">
        <v>2935</v>
      </c>
      <c r="H333" s="5" t="str">
        <f>VLOOKUP(Table1[[#This Row],[ApplicantIncome]],$U$11:$V$14,2,TRUE)</f>
        <v>B40</v>
      </c>
      <c r="I333">
        <v>0</v>
      </c>
      <c r="J333" t="str">
        <f>VLOOKUP(Table1[[#This Row],[CoapplicantIncome]],$U$11:$V$14,2,TRUE)</f>
        <v>No Income</v>
      </c>
      <c r="K333">
        <v>2935</v>
      </c>
      <c r="L333" t="str">
        <f>VLOOKUP(Table1[[#This Row],[CombinedIncome]],$U$11:$V$14,2,TRUE)</f>
        <v>B40</v>
      </c>
      <c r="M333">
        <v>98</v>
      </c>
      <c r="N333" t="str">
        <f>VLOOKUP(Table1[[#This Row],[LoanAmount(K)]],$U$18:$V$20,2,TRUE)</f>
        <v>Below 100k</v>
      </c>
      <c r="O333">
        <v>360</v>
      </c>
      <c r="P333">
        <v>1</v>
      </c>
      <c r="Q333" t="s">
        <v>31</v>
      </c>
      <c r="R333" t="s">
        <v>18</v>
      </c>
      <c r="S333" s="4" t="s">
        <v>22</v>
      </c>
    </row>
    <row r="334" spans="1:19">
      <c r="A334" t="s">
        <v>357</v>
      </c>
      <c r="B334" t="s">
        <v>14</v>
      </c>
      <c r="C334" t="s">
        <v>15</v>
      </c>
      <c r="E334" t="s">
        <v>16</v>
      </c>
      <c r="F334" t="s">
        <v>15</v>
      </c>
      <c r="G334">
        <v>2833</v>
      </c>
      <c r="H334" s="5" t="str">
        <f>VLOOKUP(Table1[[#This Row],[ApplicantIncome]],$U$11:$V$14,2,TRUE)</f>
        <v>B40</v>
      </c>
      <c r="I334">
        <v>0</v>
      </c>
      <c r="J334" t="str">
        <f>VLOOKUP(Table1[[#This Row],[CoapplicantIncome]],$U$11:$V$14,2,TRUE)</f>
        <v>No Income</v>
      </c>
      <c r="K334">
        <v>2833</v>
      </c>
      <c r="L334" t="str">
        <f>VLOOKUP(Table1[[#This Row],[CombinedIncome]],$U$11:$V$14,2,TRUE)</f>
        <v>B40</v>
      </c>
      <c r="M334">
        <v>71</v>
      </c>
      <c r="N334" t="str">
        <f>VLOOKUP(Table1[[#This Row],[LoanAmount(K)]],$U$18:$V$20,2,TRUE)</f>
        <v>Below 100k</v>
      </c>
      <c r="O334">
        <v>360</v>
      </c>
      <c r="P334">
        <v>1</v>
      </c>
      <c r="Q334" t="s">
        <v>17</v>
      </c>
      <c r="R334" t="s">
        <v>18</v>
      </c>
      <c r="S334" s="4" t="s">
        <v>22</v>
      </c>
    </row>
    <row r="335" spans="1:19">
      <c r="A335" t="s">
        <v>358</v>
      </c>
      <c r="B335" t="s">
        <v>14</v>
      </c>
      <c r="C335" t="s">
        <v>20</v>
      </c>
      <c r="D335" s="3">
        <v>0</v>
      </c>
      <c r="E335" t="s">
        <v>16</v>
      </c>
      <c r="G335">
        <v>63337</v>
      </c>
      <c r="H335" s="5" t="str">
        <f>VLOOKUP(Table1[[#This Row],[ApplicantIncome]],$U$11:$V$14,2,TRUE)</f>
        <v>T20</v>
      </c>
      <c r="I335">
        <v>0</v>
      </c>
      <c r="J335" t="str">
        <f>VLOOKUP(Table1[[#This Row],[CoapplicantIncome]],$U$11:$V$14,2,TRUE)</f>
        <v>No Income</v>
      </c>
      <c r="K335">
        <v>63337</v>
      </c>
      <c r="L335" t="str">
        <f>VLOOKUP(Table1[[#This Row],[CombinedIncome]],$U$11:$V$14,2,TRUE)</f>
        <v>T20</v>
      </c>
      <c r="M335">
        <v>490</v>
      </c>
      <c r="N335" t="str">
        <f>VLOOKUP(Table1[[#This Row],[LoanAmount(K)]],$U$18:$V$20,2,TRUE)</f>
        <v>201k and above</v>
      </c>
      <c r="O335">
        <v>180</v>
      </c>
      <c r="P335">
        <v>1</v>
      </c>
      <c r="Q335" t="s">
        <v>17</v>
      </c>
      <c r="R335" t="s">
        <v>18</v>
      </c>
      <c r="S335" s="4" t="s">
        <v>22</v>
      </c>
    </row>
    <row r="336" spans="1:19">
      <c r="A336" t="s">
        <v>359</v>
      </c>
      <c r="C336" t="s">
        <v>20</v>
      </c>
      <c r="D336" s="3">
        <v>1</v>
      </c>
      <c r="E336" t="s">
        <v>16</v>
      </c>
      <c r="F336" t="s">
        <v>20</v>
      </c>
      <c r="G336">
        <v>9833</v>
      </c>
      <c r="H336" s="5" t="str">
        <f>VLOOKUP(Table1[[#This Row],[ApplicantIncome]],$U$11:$V$14,2,TRUE)</f>
        <v>M40</v>
      </c>
      <c r="I336">
        <v>1833</v>
      </c>
      <c r="J336" t="str">
        <f>VLOOKUP(Table1[[#This Row],[CoapplicantIncome]],$U$11:$V$14,2,TRUE)</f>
        <v>B40</v>
      </c>
      <c r="K336">
        <v>11666</v>
      </c>
      <c r="L336" t="str">
        <f>VLOOKUP(Table1[[#This Row],[CombinedIncome]],$U$11:$V$14,2,TRUE)</f>
        <v>T20</v>
      </c>
      <c r="M336">
        <v>182</v>
      </c>
      <c r="N336" t="str">
        <f>VLOOKUP(Table1[[#This Row],[LoanAmount(K)]],$U$18:$V$20,2,TRUE)</f>
        <v>101k-200k</v>
      </c>
      <c r="O336">
        <v>180</v>
      </c>
      <c r="P336">
        <v>1</v>
      </c>
      <c r="Q336" t="s">
        <v>17</v>
      </c>
      <c r="R336" t="s">
        <v>18</v>
      </c>
      <c r="S336" s="4" t="s">
        <v>22</v>
      </c>
    </row>
    <row r="337" spans="1:19">
      <c r="A337" t="s">
        <v>360</v>
      </c>
      <c r="B337" t="s">
        <v>14</v>
      </c>
      <c r="C337" t="s">
        <v>20</v>
      </c>
      <c r="E337" t="s">
        <v>16</v>
      </c>
      <c r="F337" t="s">
        <v>20</v>
      </c>
      <c r="G337">
        <v>5503</v>
      </c>
      <c r="H337" s="5" t="str">
        <f>VLOOKUP(Table1[[#This Row],[ApplicantIncome]],$U$11:$V$14,2,TRUE)</f>
        <v>M40</v>
      </c>
      <c r="I337">
        <v>4490</v>
      </c>
      <c r="J337" t="str">
        <f>VLOOKUP(Table1[[#This Row],[CoapplicantIncome]],$U$11:$V$14,2,TRUE)</f>
        <v>B40</v>
      </c>
      <c r="K337">
        <v>9993</v>
      </c>
      <c r="L337" t="str">
        <f>VLOOKUP(Table1[[#This Row],[CombinedIncome]],$U$11:$V$14,2,TRUE)</f>
        <v>M40</v>
      </c>
      <c r="M337">
        <v>70</v>
      </c>
      <c r="N337" t="str">
        <f>VLOOKUP(Table1[[#This Row],[LoanAmount(K)]],$U$18:$V$20,2,TRUE)</f>
        <v>Below 100k</v>
      </c>
      <c r="P337">
        <v>1</v>
      </c>
      <c r="Q337" t="s">
        <v>31</v>
      </c>
      <c r="R337" t="s">
        <v>18</v>
      </c>
      <c r="S337" s="4" t="s">
        <v>22</v>
      </c>
    </row>
    <row r="338" spans="1:19">
      <c r="A338" t="s">
        <v>361</v>
      </c>
      <c r="B338" t="s">
        <v>14</v>
      </c>
      <c r="C338" t="s">
        <v>20</v>
      </c>
      <c r="D338" s="3">
        <v>1</v>
      </c>
      <c r="E338" t="s">
        <v>16</v>
      </c>
      <c r="G338">
        <v>5250</v>
      </c>
      <c r="H338" s="5" t="str">
        <f>VLOOKUP(Table1[[#This Row],[ApplicantIncome]],$U$11:$V$14,2,TRUE)</f>
        <v>M40</v>
      </c>
      <c r="I338">
        <v>688</v>
      </c>
      <c r="J338" t="str">
        <f>VLOOKUP(Table1[[#This Row],[CoapplicantIncome]],$U$11:$V$14,2,TRUE)</f>
        <v>B40</v>
      </c>
      <c r="K338">
        <v>5938</v>
      </c>
      <c r="L338" t="str">
        <f>VLOOKUP(Table1[[#This Row],[CombinedIncome]],$U$11:$V$14,2,TRUE)</f>
        <v>M40</v>
      </c>
      <c r="M338">
        <v>160</v>
      </c>
      <c r="N338" t="str">
        <f>VLOOKUP(Table1[[#This Row],[LoanAmount(K)]],$U$18:$V$20,2,TRUE)</f>
        <v>101k-200k</v>
      </c>
      <c r="O338">
        <v>360</v>
      </c>
      <c r="P338">
        <v>1</v>
      </c>
      <c r="Q338" t="s">
        <v>21</v>
      </c>
      <c r="R338" t="s">
        <v>18</v>
      </c>
      <c r="S338" s="4" t="s">
        <v>22</v>
      </c>
    </row>
    <row r="339" spans="1:19">
      <c r="A339" t="s">
        <v>362</v>
      </c>
      <c r="B339" t="s">
        <v>14</v>
      </c>
      <c r="C339" t="s">
        <v>20</v>
      </c>
      <c r="D339" s="3">
        <v>2</v>
      </c>
      <c r="E339" t="s">
        <v>16</v>
      </c>
      <c r="F339" t="s">
        <v>20</v>
      </c>
      <c r="G339">
        <v>2500</v>
      </c>
      <c r="H339" s="5" t="str">
        <f>VLOOKUP(Table1[[#This Row],[ApplicantIncome]],$U$11:$V$14,2,TRUE)</f>
        <v>B40</v>
      </c>
      <c r="I339">
        <v>4600</v>
      </c>
      <c r="J339" t="str">
        <f>VLOOKUP(Table1[[#This Row],[CoapplicantIncome]],$U$11:$V$14,2,TRUE)</f>
        <v>B40</v>
      </c>
      <c r="K339">
        <v>7100</v>
      </c>
      <c r="L339" t="str">
        <f>VLOOKUP(Table1[[#This Row],[CombinedIncome]],$U$11:$V$14,2,TRUE)</f>
        <v>M40</v>
      </c>
      <c r="M339">
        <v>176</v>
      </c>
      <c r="N339" t="str">
        <f>VLOOKUP(Table1[[#This Row],[LoanAmount(K)]],$U$18:$V$20,2,TRUE)</f>
        <v>101k-200k</v>
      </c>
      <c r="O339">
        <v>360</v>
      </c>
      <c r="P339">
        <v>1</v>
      </c>
      <c r="Q339" t="s">
        <v>21</v>
      </c>
      <c r="R339" t="s">
        <v>18</v>
      </c>
      <c r="S339" s="4" t="s">
        <v>22</v>
      </c>
    </row>
    <row r="340" spans="1:19">
      <c r="A340" t="s">
        <v>363</v>
      </c>
      <c r="B340" t="s">
        <v>42</v>
      </c>
      <c r="C340" t="s">
        <v>15</v>
      </c>
      <c r="D340" t="s">
        <v>30</v>
      </c>
      <c r="E340" t="s">
        <v>25</v>
      </c>
      <c r="F340" t="s">
        <v>15</v>
      </c>
      <c r="G340">
        <v>1830</v>
      </c>
      <c r="H340" s="5" t="str">
        <f>VLOOKUP(Table1[[#This Row],[ApplicantIncome]],$U$11:$V$14,2,TRUE)</f>
        <v>B40</v>
      </c>
      <c r="I340">
        <v>0</v>
      </c>
      <c r="J340" t="str">
        <f>VLOOKUP(Table1[[#This Row],[CoapplicantIncome]],$U$11:$V$14,2,TRUE)</f>
        <v>No Income</v>
      </c>
      <c r="K340">
        <v>1830</v>
      </c>
      <c r="L340" t="str">
        <f>VLOOKUP(Table1[[#This Row],[CombinedIncome]],$U$11:$V$14,2,TRUE)</f>
        <v>B40</v>
      </c>
      <c r="N340" t="str">
        <f>VLOOKUP(Table1[[#This Row],[LoanAmount(K)]],$U$18:$V$20,2,TRUE)</f>
        <v>Below 100k</v>
      </c>
      <c r="O340">
        <v>360</v>
      </c>
      <c r="P340">
        <v>0</v>
      </c>
      <c r="Q340" t="s">
        <v>17</v>
      </c>
      <c r="R340" t="s">
        <v>22</v>
      </c>
      <c r="S340" s="4" t="s">
        <v>656</v>
      </c>
    </row>
    <row r="341" spans="1:19">
      <c r="A341" t="s">
        <v>364</v>
      </c>
      <c r="B341" t="s">
        <v>42</v>
      </c>
      <c r="C341" t="s">
        <v>15</v>
      </c>
      <c r="D341" s="3">
        <v>0</v>
      </c>
      <c r="E341" t="s">
        <v>16</v>
      </c>
      <c r="F341" t="s">
        <v>15</v>
      </c>
      <c r="G341">
        <v>4160</v>
      </c>
      <c r="H341" s="5" t="str">
        <f>VLOOKUP(Table1[[#This Row],[ApplicantIncome]],$U$11:$V$14,2,TRUE)</f>
        <v>B40</v>
      </c>
      <c r="I341">
        <v>0</v>
      </c>
      <c r="J341" t="str">
        <f>VLOOKUP(Table1[[#This Row],[CoapplicantIncome]],$U$11:$V$14,2,TRUE)</f>
        <v>No Income</v>
      </c>
      <c r="K341">
        <v>4160</v>
      </c>
      <c r="L341" t="str">
        <f>VLOOKUP(Table1[[#This Row],[CombinedIncome]],$U$11:$V$14,2,TRUE)</f>
        <v>B40</v>
      </c>
      <c r="M341">
        <v>71</v>
      </c>
      <c r="N341" t="str">
        <f>VLOOKUP(Table1[[#This Row],[LoanAmount(K)]],$U$18:$V$20,2,TRUE)</f>
        <v>Below 100k</v>
      </c>
      <c r="O341">
        <v>360</v>
      </c>
      <c r="P341">
        <v>1</v>
      </c>
      <c r="Q341" t="s">
        <v>31</v>
      </c>
      <c r="R341" t="s">
        <v>18</v>
      </c>
      <c r="S341" s="4" t="s">
        <v>22</v>
      </c>
    </row>
    <row r="342" spans="1:19">
      <c r="A342" t="s">
        <v>365</v>
      </c>
      <c r="B342" t="s">
        <v>14</v>
      </c>
      <c r="C342" t="s">
        <v>20</v>
      </c>
      <c r="D342" t="s">
        <v>30</v>
      </c>
      <c r="E342" t="s">
        <v>25</v>
      </c>
      <c r="F342" t="s">
        <v>15</v>
      </c>
      <c r="G342">
        <v>2647</v>
      </c>
      <c r="H342" s="5" t="str">
        <f>VLOOKUP(Table1[[#This Row],[ApplicantIncome]],$U$11:$V$14,2,TRUE)</f>
        <v>B40</v>
      </c>
      <c r="I342">
        <v>1587</v>
      </c>
      <c r="J342" t="str">
        <f>VLOOKUP(Table1[[#This Row],[CoapplicantIncome]],$U$11:$V$14,2,TRUE)</f>
        <v>B40</v>
      </c>
      <c r="K342">
        <v>4234</v>
      </c>
      <c r="L342" t="str">
        <f>VLOOKUP(Table1[[#This Row],[CombinedIncome]],$U$11:$V$14,2,TRUE)</f>
        <v>B40</v>
      </c>
      <c r="M342">
        <v>173</v>
      </c>
      <c r="N342" t="str">
        <f>VLOOKUP(Table1[[#This Row],[LoanAmount(K)]],$U$18:$V$20,2,TRUE)</f>
        <v>101k-200k</v>
      </c>
      <c r="O342">
        <v>360</v>
      </c>
      <c r="P342">
        <v>1</v>
      </c>
      <c r="Q342" t="s">
        <v>21</v>
      </c>
      <c r="R342" t="s">
        <v>22</v>
      </c>
      <c r="S342" s="4" t="s">
        <v>656</v>
      </c>
    </row>
    <row r="343" spans="1:19">
      <c r="A343" t="s">
        <v>366</v>
      </c>
      <c r="B343" t="s">
        <v>42</v>
      </c>
      <c r="C343" t="s">
        <v>15</v>
      </c>
      <c r="D343" s="3">
        <v>0</v>
      </c>
      <c r="E343" t="s">
        <v>16</v>
      </c>
      <c r="F343" t="s">
        <v>15</v>
      </c>
      <c r="G343">
        <v>2378</v>
      </c>
      <c r="H343" s="5" t="str">
        <f>VLOOKUP(Table1[[#This Row],[ApplicantIncome]],$U$11:$V$14,2,TRUE)</f>
        <v>B40</v>
      </c>
      <c r="I343">
        <v>0</v>
      </c>
      <c r="J343" t="str">
        <f>VLOOKUP(Table1[[#This Row],[CoapplicantIncome]],$U$11:$V$14,2,TRUE)</f>
        <v>No Income</v>
      </c>
      <c r="K343">
        <v>2378</v>
      </c>
      <c r="L343" t="str">
        <f>VLOOKUP(Table1[[#This Row],[CombinedIncome]],$U$11:$V$14,2,TRUE)</f>
        <v>B40</v>
      </c>
      <c r="M343">
        <v>46</v>
      </c>
      <c r="N343" t="str">
        <f>VLOOKUP(Table1[[#This Row],[LoanAmount(K)]],$U$18:$V$20,2,TRUE)</f>
        <v>Below 100k</v>
      </c>
      <c r="O343">
        <v>360</v>
      </c>
      <c r="P343">
        <v>1</v>
      </c>
      <c r="Q343" t="s">
        <v>21</v>
      </c>
      <c r="R343" t="s">
        <v>22</v>
      </c>
      <c r="S343" s="4" t="s">
        <v>656</v>
      </c>
    </row>
    <row r="344" spans="1:19">
      <c r="A344" t="s">
        <v>367</v>
      </c>
      <c r="B344" t="s">
        <v>14</v>
      </c>
      <c r="C344" t="s">
        <v>20</v>
      </c>
      <c r="D344" s="3">
        <v>1</v>
      </c>
      <c r="E344" t="s">
        <v>25</v>
      </c>
      <c r="F344" t="s">
        <v>15</v>
      </c>
      <c r="G344">
        <v>4554</v>
      </c>
      <c r="H344" s="5" t="str">
        <f>VLOOKUP(Table1[[#This Row],[ApplicantIncome]],$U$11:$V$14,2,TRUE)</f>
        <v>B40</v>
      </c>
      <c r="I344">
        <v>1229</v>
      </c>
      <c r="J344" t="str">
        <f>VLOOKUP(Table1[[#This Row],[CoapplicantIncome]],$U$11:$V$14,2,TRUE)</f>
        <v>B40</v>
      </c>
      <c r="K344">
        <v>5783</v>
      </c>
      <c r="L344" t="str">
        <f>VLOOKUP(Table1[[#This Row],[CombinedIncome]],$U$11:$V$14,2,TRUE)</f>
        <v>M40</v>
      </c>
      <c r="M344">
        <v>158</v>
      </c>
      <c r="N344" t="str">
        <f>VLOOKUP(Table1[[#This Row],[LoanAmount(K)]],$U$18:$V$20,2,TRUE)</f>
        <v>101k-200k</v>
      </c>
      <c r="O344">
        <v>360</v>
      </c>
      <c r="P344">
        <v>1</v>
      </c>
      <c r="Q344" t="s">
        <v>17</v>
      </c>
      <c r="R344" t="s">
        <v>18</v>
      </c>
      <c r="S344" s="4" t="s">
        <v>22</v>
      </c>
    </row>
    <row r="345" spans="1:19">
      <c r="A345" t="s">
        <v>368</v>
      </c>
      <c r="B345" t="s">
        <v>14</v>
      </c>
      <c r="C345" t="s">
        <v>20</v>
      </c>
      <c r="D345" t="s">
        <v>30</v>
      </c>
      <c r="E345" t="s">
        <v>25</v>
      </c>
      <c r="F345" t="s">
        <v>15</v>
      </c>
      <c r="G345">
        <v>3173</v>
      </c>
      <c r="H345" s="5" t="str">
        <f>VLOOKUP(Table1[[#This Row],[ApplicantIncome]],$U$11:$V$14,2,TRUE)</f>
        <v>B40</v>
      </c>
      <c r="I345">
        <v>0</v>
      </c>
      <c r="J345" t="str">
        <f>VLOOKUP(Table1[[#This Row],[CoapplicantIncome]],$U$11:$V$14,2,TRUE)</f>
        <v>No Income</v>
      </c>
      <c r="K345">
        <v>3173</v>
      </c>
      <c r="L345" t="str">
        <f>VLOOKUP(Table1[[#This Row],[CombinedIncome]],$U$11:$V$14,2,TRUE)</f>
        <v>B40</v>
      </c>
      <c r="M345">
        <v>74</v>
      </c>
      <c r="N345" t="str">
        <f>VLOOKUP(Table1[[#This Row],[LoanAmount(K)]],$U$18:$V$20,2,TRUE)</f>
        <v>Below 100k</v>
      </c>
      <c r="O345">
        <v>360</v>
      </c>
      <c r="P345">
        <v>1</v>
      </c>
      <c r="Q345" t="s">
        <v>31</v>
      </c>
      <c r="R345" t="s">
        <v>18</v>
      </c>
      <c r="S345" s="4" t="s">
        <v>22</v>
      </c>
    </row>
    <row r="346" spans="1:19">
      <c r="A346" t="s">
        <v>369</v>
      </c>
      <c r="B346" t="s">
        <v>14</v>
      </c>
      <c r="C346" t="s">
        <v>20</v>
      </c>
      <c r="D346" s="3">
        <v>2</v>
      </c>
      <c r="E346" t="s">
        <v>16</v>
      </c>
      <c r="G346">
        <v>2583</v>
      </c>
      <c r="H346" s="5" t="str">
        <f>VLOOKUP(Table1[[#This Row],[ApplicantIncome]],$U$11:$V$14,2,TRUE)</f>
        <v>B40</v>
      </c>
      <c r="I346">
        <v>2330</v>
      </c>
      <c r="J346" t="str">
        <f>VLOOKUP(Table1[[#This Row],[CoapplicantIncome]],$U$11:$V$14,2,TRUE)</f>
        <v>B40</v>
      </c>
      <c r="K346">
        <v>4913</v>
      </c>
      <c r="L346" t="str">
        <f>VLOOKUP(Table1[[#This Row],[CombinedIncome]],$U$11:$V$14,2,TRUE)</f>
        <v>M40</v>
      </c>
      <c r="M346">
        <v>125</v>
      </c>
      <c r="N346" t="str">
        <f>VLOOKUP(Table1[[#This Row],[LoanAmount(K)]],$U$18:$V$20,2,TRUE)</f>
        <v>101k-200k</v>
      </c>
      <c r="O346">
        <v>360</v>
      </c>
      <c r="P346">
        <v>1</v>
      </c>
      <c r="Q346" t="s">
        <v>21</v>
      </c>
      <c r="R346" t="s">
        <v>18</v>
      </c>
      <c r="S346" s="4" t="s">
        <v>22</v>
      </c>
    </row>
    <row r="347" spans="1:19">
      <c r="A347" t="s">
        <v>370</v>
      </c>
      <c r="B347" t="s">
        <v>14</v>
      </c>
      <c r="C347" t="s">
        <v>20</v>
      </c>
      <c r="D347" s="3">
        <v>0</v>
      </c>
      <c r="E347" t="s">
        <v>16</v>
      </c>
      <c r="F347" t="s">
        <v>15</v>
      </c>
      <c r="G347">
        <v>2499</v>
      </c>
      <c r="H347" s="5" t="str">
        <f>VLOOKUP(Table1[[#This Row],[ApplicantIncome]],$U$11:$V$14,2,TRUE)</f>
        <v>B40</v>
      </c>
      <c r="I347">
        <v>2458</v>
      </c>
      <c r="J347" t="str">
        <f>VLOOKUP(Table1[[#This Row],[CoapplicantIncome]],$U$11:$V$14,2,TRUE)</f>
        <v>B40</v>
      </c>
      <c r="K347">
        <v>4957</v>
      </c>
      <c r="L347" t="str">
        <f>VLOOKUP(Table1[[#This Row],[CombinedIncome]],$U$11:$V$14,2,TRUE)</f>
        <v>M40</v>
      </c>
      <c r="M347">
        <v>160</v>
      </c>
      <c r="N347" t="str">
        <f>VLOOKUP(Table1[[#This Row],[LoanAmount(K)]],$U$18:$V$20,2,TRUE)</f>
        <v>101k-200k</v>
      </c>
      <c r="O347">
        <v>360</v>
      </c>
      <c r="P347">
        <v>1</v>
      </c>
      <c r="Q347" t="s">
        <v>31</v>
      </c>
      <c r="R347" t="s">
        <v>18</v>
      </c>
      <c r="S347" s="4" t="s">
        <v>22</v>
      </c>
    </row>
    <row r="348" spans="1:19">
      <c r="A348" t="s">
        <v>371</v>
      </c>
      <c r="B348" t="s">
        <v>14</v>
      </c>
      <c r="C348" t="s">
        <v>20</v>
      </c>
      <c r="E348" t="s">
        <v>25</v>
      </c>
      <c r="F348" t="s">
        <v>15</v>
      </c>
      <c r="G348">
        <v>3523</v>
      </c>
      <c r="H348" s="5" t="str">
        <f>VLOOKUP(Table1[[#This Row],[ApplicantIncome]],$U$11:$V$14,2,TRUE)</f>
        <v>B40</v>
      </c>
      <c r="I348">
        <v>3230</v>
      </c>
      <c r="J348" t="str">
        <f>VLOOKUP(Table1[[#This Row],[CoapplicantIncome]],$U$11:$V$14,2,TRUE)</f>
        <v>B40</v>
      </c>
      <c r="K348">
        <v>6753</v>
      </c>
      <c r="L348" t="str">
        <f>VLOOKUP(Table1[[#This Row],[CombinedIncome]],$U$11:$V$14,2,TRUE)</f>
        <v>M40</v>
      </c>
      <c r="M348">
        <v>152</v>
      </c>
      <c r="N348" t="str">
        <f>VLOOKUP(Table1[[#This Row],[LoanAmount(K)]],$U$18:$V$20,2,TRUE)</f>
        <v>101k-200k</v>
      </c>
      <c r="O348">
        <v>360</v>
      </c>
      <c r="P348">
        <v>0</v>
      </c>
      <c r="Q348" t="s">
        <v>21</v>
      </c>
      <c r="R348" t="s">
        <v>22</v>
      </c>
      <c r="S348" s="4" t="s">
        <v>656</v>
      </c>
    </row>
    <row r="349" spans="1:19">
      <c r="A349" t="s">
        <v>372</v>
      </c>
      <c r="B349" t="s">
        <v>14</v>
      </c>
      <c r="C349" t="s">
        <v>20</v>
      </c>
      <c r="D349" s="3">
        <v>2</v>
      </c>
      <c r="E349" t="s">
        <v>25</v>
      </c>
      <c r="F349" t="s">
        <v>15</v>
      </c>
      <c r="G349">
        <v>3083</v>
      </c>
      <c r="H349" s="5" t="str">
        <f>VLOOKUP(Table1[[#This Row],[ApplicantIncome]],$U$11:$V$14,2,TRUE)</f>
        <v>B40</v>
      </c>
      <c r="I349">
        <v>2168</v>
      </c>
      <c r="J349" t="str">
        <f>VLOOKUP(Table1[[#This Row],[CoapplicantIncome]],$U$11:$V$14,2,TRUE)</f>
        <v>B40</v>
      </c>
      <c r="K349">
        <v>5251</v>
      </c>
      <c r="L349" t="str">
        <f>VLOOKUP(Table1[[#This Row],[CombinedIncome]],$U$11:$V$14,2,TRUE)</f>
        <v>M40</v>
      </c>
      <c r="M349">
        <v>126</v>
      </c>
      <c r="N349" t="str">
        <f>VLOOKUP(Table1[[#This Row],[LoanAmount(K)]],$U$18:$V$20,2,TRUE)</f>
        <v>101k-200k</v>
      </c>
      <c r="O349">
        <v>360</v>
      </c>
      <c r="P349">
        <v>1</v>
      </c>
      <c r="Q349" t="s">
        <v>17</v>
      </c>
      <c r="R349" t="s">
        <v>18</v>
      </c>
      <c r="S349" s="4" t="s">
        <v>22</v>
      </c>
    </row>
    <row r="350" spans="1:19">
      <c r="A350" t="s">
        <v>373</v>
      </c>
      <c r="B350" t="s">
        <v>14</v>
      </c>
      <c r="C350" t="s">
        <v>20</v>
      </c>
      <c r="D350" s="3">
        <v>0</v>
      </c>
      <c r="E350" t="s">
        <v>16</v>
      </c>
      <c r="F350" t="s">
        <v>15</v>
      </c>
      <c r="G350">
        <v>6333</v>
      </c>
      <c r="H350" s="5" t="str">
        <f>VLOOKUP(Table1[[#This Row],[ApplicantIncome]],$U$11:$V$14,2,TRUE)</f>
        <v>M40</v>
      </c>
      <c r="I350">
        <v>4583</v>
      </c>
      <c r="J350" t="str">
        <f>VLOOKUP(Table1[[#This Row],[CoapplicantIncome]],$U$11:$V$14,2,TRUE)</f>
        <v>B40</v>
      </c>
      <c r="K350">
        <v>10916</v>
      </c>
      <c r="L350" t="str">
        <f>VLOOKUP(Table1[[#This Row],[CombinedIncome]],$U$11:$V$14,2,TRUE)</f>
        <v>M40</v>
      </c>
      <c r="M350">
        <v>259</v>
      </c>
      <c r="N350" t="str">
        <f>VLOOKUP(Table1[[#This Row],[LoanAmount(K)]],$U$18:$V$20,2,TRUE)</f>
        <v>201k and above</v>
      </c>
      <c r="O350">
        <v>360</v>
      </c>
      <c r="Q350" t="s">
        <v>31</v>
      </c>
      <c r="R350" t="s">
        <v>18</v>
      </c>
      <c r="S350" s="4" t="s">
        <v>22</v>
      </c>
    </row>
    <row r="351" spans="1:19">
      <c r="A351" t="s">
        <v>374</v>
      </c>
      <c r="B351" t="s">
        <v>14</v>
      </c>
      <c r="C351" t="s">
        <v>20</v>
      </c>
      <c r="D351" s="3">
        <v>0</v>
      </c>
      <c r="E351" t="s">
        <v>16</v>
      </c>
      <c r="F351" t="s">
        <v>15</v>
      </c>
      <c r="G351">
        <v>2625</v>
      </c>
      <c r="H351" s="5" t="str">
        <f>VLOOKUP(Table1[[#This Row],[ApplicantIncome]],$U$11:$V$14,2,TRUE)</f>
        <v>B40</v>
      </c>
      <c r="I351">
        <v>6250</v>
      </c>
      <c r="J351" t="str">
        <f>VLOOKUP(Table1[[#This Row],[CoapplicantIncome]],$U$11:$V$14,2,TRUE)</f>
        <v>M40</v>
      </c>
      <c r="K351">
        <v>8875</v>
      </c>
      <c r="L351" t="str">
        <f>VLOOKUP(Table1[[#This Row],[CombinedIncome]],$U$11:$V$14,2,TRUE)</f>
        <v>M40</v>
      </c>
      <c r="M351">
        <v>187</v>
      </c>
      <c r="N351" t="str">
        <f>VLOOKUP(Table1[[#This Row],[LoanAmount(K)]],$U$18:$V$20,2,TRUE)</f>
        <v>101k-200k</v>
      </c>
      <c r="O351">
        <v>360</v>
      </c>
      <c r="P351">
        <v>1</v>
      </c>
      <c r="Q351" t="s">
        <v>21</v>
      </c>
      <c r="R351" t="s">
        <v>18</v>
      </c>
      <c r="S351" s="4" t="s">
        <v>22</v>
      </c>
    </row>
    <row r="352" spans="1:19">
      <c r="A352" t="s">
        <v>375</v>
      </c>
      <c r="B352" t="s">
        <v>14</v>
      </c>
      <c r="C352" t="s">
        <v>20</v>
      </c>
      <c r="D352" s="3">
        <v>0</v>
      </c>
      <c r="E352" t="s">
        <v>16</v>
      </c>
      <c r="F352" t="s">
        <v>15</v>
      </c>
      <c r="G352">
        <v>9083</v>
      </c>
      <c r="H352" s="5" t="str">
        <f>VLOOKUP(Table1[[#This Row],[ApplicantIncome]],$U$11:$V$14,2,TRUE)</f>
        <v>M40</v>
      </c>
      <c r="I352">
        <v>0</v>
      </c>
      <c r="J352" t="str">
        <f>VLOOKUP(Table1[[#This Row],[CoapplicantIncome]],$U$11:$V$14,2,TRUE)</f>
        <v>No Income</v>
      </c>
      <c r="K352">
        <v>9083</v>
      </c>
      <c r="L352" t="str">
        <f>VLOOKUP(Table1[[#This Row],[CombinedIncome]],$U$11:$V$14,2,TRUE)</f>
        <v>M40</v>
      </c>
      <c r="M352">
        <v>228</v>
      </c>
      <c r="N352" t="str">
        <f>VLOOKUP(Table1[[#This Row],[LoanAmount(K)]],$U$18:$V$20,2,TRUE)</f>
        <v>201k and above</v>
      </c>
      <c r="O352">
        <v>360</v>
      </c>
      <c r="P352">
        <v>1</v>
      </c>
      <c r="Q352" t="s">
        <v>31</v>
      </c>
      <c r="R352" t="s">
        <v>18</v>
      </c>
      <c r="S352" s="4" t="s">
        <v>22</v>
      </c>
    </row>
    <row r="353" spans="1:19">
      <c r="A353" t="s">
        <v>376</v>
      </c>
      <c r="B353" t="s">
        <v>14</v>
      </c>
      <c r="C353" t="s">
        <v>15</v>
      </c>
      <c r="D353" s="3">
        <v>0</v>
      </c>
      <c r="E353" t="s">
        <v>16</v>
      </c>
      <c r="F353" t="s">
        <v>15</v>
      </c>
      <c r="G353">
        <v>8750</v>
      </c>
      <c r="H353" s="5" t="str">
        <f>VLOOKUP(Table1[[#This Row],[ApplicantIncome]],$U$11:$V$14,2,TRUE)</f>
        <v>M40</v>
      </c>
      <c r="I353">
        <v>4167</v>
      </c>
      <c r="J353" t="str">
        <f>VLOOKUP(Table1[[#This Row],[CoapplicantIncome]],$U$11:$V$14,2,TRUE)</f>
        <v>B40</v>
      </c>
      <c r="K353">
        <v>12917</v>
      </c>
      <c r="L353" t="str">
        <f>VLOOKUP(Table1[[#This Row],[CombinedIncome]],$U$11:$V$14,2,TRUE)</f>
        <v>T20</v>
      </c>
      <c r="M353">
        <v>308</v>
      </c>
      <c r="N353" t="str">
        <f>VLOOKUP(Table1[[#This Row],[LoanAmount(K)]],$U$18:$V$20,2,TRUE)</f>
        <v>201k and above</v>
      </c>
      <c r="O353">
        <v>360</v>
      </c>
      <c r="P353">
        <v>1</v>
      </c>
      <c r="Q353" t="s">
        <v>21</v>
      </c>
      <c r="R353" t="s">
        <v>22</v>
      </c>
      <c r="S353" s="4" t="s">
        <v>656</v>
      </c>
    </row>
    <row r="354" spans="1:19">
      <c r="A354" t="s">
        <v>377</v>
      </c>
      <c r="B354" t="s">
        <v>14</v>
      </c>
      <c r="C354" t="s">
        <v>20</v>
      </c>
      <c r="D354" t="s">
        <v>30</v>
      </c>
      <c r="E354" t="s">
        <v>16</v>
      </c>
      <c r="F354" t="s">
        <v>15</v>
      </c>
      <c r="G354">
        <v>2666</v>
      </c>
      <c r="H354" s="5" t="str">
        <f>VLOOKUP(Table1[[#This Row],[ApplicantIncome]],$U$11:$V$14,2,TRUE)</f>
        <v>B40</v>
      </c>
      <c r="I354">
        <v>2083</v>
      </c>
      <c r="J354" t="str">
        <f>VLOOKUP(Table1[[#This Row],[CoapplicantIncome]],$U$11:$V$14,2,TRUE)</f>
        <v>B40</v>
      </c>
      <c r="K354">
        <v>4749</v>
      </c>
      <c r="L354" t="str">
        <f>VLOOKUP(Table1[[#This Row],[CombinedIncome]],$U$11:$V$14,2,TRUE)</f>
        <v>B40</v>
      </c>
      <c r="M354">
        <v>95</v>
      </c>
      <c r="N354" t="str">
        <f>VLOOKUP(Table1[[#This Row],[LoanAmount(K)]],$U$18:$V$20,2,TRUE)</f>
        <v>Below 100k</v>
      </c>
      <c r="O354">
        <v>360</v>
      </c>
      <c r="P354">
        <v>1</v>
      </c>
      <c r="Q354" t="s">
        <v>21</v>
      </c>
      <c r="R354" t="s">
        <v>18</v>
      </c>
      <c r="S354" s="4" t="s">
        <v>22</v>
      </c>
    </row>
    <row r="355" spans="1:19">
      <c r="A355" t="s">
        <v>378</v>
      </c>
      <c r="B355" t="s">
        <v>42</v>
      </c>
      <c r="C355" t="s">
        <v>20</v>
      </c>
      <c r="D355" s="3">
        <v>0</v>
      </c>
      <c r="E355" t="s">
        <v>16</v>
      </c>
      <c r="F355" t="s">
        <v>20</v>
      </c>
      <c r="G355">
        <v>5500</v>
      </c>
      <c r="H355" s="5" t="str">
        <f>VLOOKUP(Table1[[#This Row],[ApplicantIncome]],$U$11:$V$14,2,TRUE)</f>
        <v>M40</v>
      </c>
      <c r="I355">
        <v>0</v>
      </c>
      <c r="J355" t="str">
        <f>VLOOKUP(Table1[[#This Row],[CoapplicantIncome]],$U$11:$V$14,2,TRUE)</f>
        <v>No Income</v>
      </c>
      <c r="K355">
        <v>5500</v>
      </c>
      <c r="L355" t="str">
        <f>VLOOKUP(Table1[[#This Row],[CombinedIncome]],$U$11:$V$14,2,TRUE)</f>
        <v>M40</v>
      </c>
      <c r="M355">
        <v>105</v>
      </c>
      <c r="N355" t="str">
        <f>VLOOKUP(Table1[[#This Row],[LoanAmount(K)]],$U$18:$V$20,2,TRUE)</f>
        <v>101k-200k</v>
      </c>
      <c r="O355">
        <v>360</v>
      </c>
      <c r="P355">
        <v>0</v>
      </c>
      <c r="Q355" t="s">
        <v>21</v>
      </c>
      <c r="R355" t="s">
        <v>22</v>
      </c>
      <c r="S355" s="4" t="s">
        <v>656</v>
      </c>
    </row>
    <row r="356" spans="1:19">
      <c r="A356" t="s">
        <v>379</v>
      </c>
      <c r="B356" t="s">
        <v>42</v>
      </c>
      <c r="C356" t="s">
        <v>20</v>
      </c>
      <c r="D356" s="3">
        <v>0</v>
      </c>
      <c r="E356" t="s">
        <v>16</v>
      </c>
      <c r="F356" t="s">
        <v>15</v>
      </c>
      <c r="G356">
        <v>2423</v>
      </c>
      <c r="H356" s="5" t="str">
        <f>VLOOKUP(Table1[[#This Row],[ApplicantIncome]],$U$11:$V$14,2,TRUE)</f>
        <v>B40</v>
      </c>
      <c r="I356">
        <v>505</v>
      </c>
      <c r="J356" t="str">
        <f>VLOOKUP(Table1[[#This Row],[CoapplicantIncome]],$U$11:$V$14,2,TRUE)</f>
        <v>B40</v>
      </c>
      <c r="K356">
        <v>2928</v>
      </c>
      <c r="L356" t="str">
        <f>VLOOKUP(Table1[[#This Row],[CombinedIncome]],$U$11:$V$14,2,TRUE)</f>
        <v>B40</v>
      </c>
      <c r="M356">
        <v>130</v>
      </c>
      <c r="N356" t="str">
        <f>VLOOKUP(Table1[[#This Row],[LoanAmount(K)]],$U$18:$V$20,2,TRUE)</f>
        <v>101k-200k</v>
      </c>
      <c r="O356">
        <v>360</v>
      </c>
      <c r="P356">
        <v>1</v>
      </c>
      <c r="Q356" t="s">
        <v>31</v>
      </c>
      <c r="R356" t="s">
        <v>18</v>
      </c>
      <c r="S356" s="4" t="s">
        <v>22</v>
      </c>
    </row>
    <row r="357" spans="1:19">
      <c r="A357" t="s">
        <v>380</v>
      </c>
      <c r="B357" t="s">
        <v>42</v>
      </c>
      <c r="C357" t="s">
        <v>15</v>
      </c>
      <c r="E357" t="s">
        <v>16</v>
      </c>
      <c r="F357" t="s">
        <v>15</v>
      </c>
      <c r="G357">
        <v>3813</v>
      </c>
      <c r="H357" s="5" t="str">
        <f>VLOOKUP(Table1[[#This Row],[ApplicantIncome]],$U$11:$V$14,2,TRUE)</f>
        <v>B40</v>
      </c>
      <c r="I357">
        <v>0</v>
      </c>
      <c r="J357" t="str">
        <f>VLOOKUP(Table1[[#This Row],[CoapplicantIncome]],$U$11:$V$14,2,TRUE)</f>
        <v>No Income</v>
      </c>
      <c r="K357">
        <v>3813</v>
      </c>
      <c r="L357" t="str">
        <f>VLOOKUP(Table1[[#This Row],[CombinedIncome]],$U$11:$V$14,2,TRUE)</f>
        <v>B40</v>
      </c>
      <c r="M357">
        <v>116</v>
      </c>
      <c r="N357" t="str">
        <f>VLOOKUP(Table1[[#This Row],[LoanAmount(K)]],$U$18:$V$20,2,TRUE)</f>
        <v>101k-200k</v>
      </c>
      <c r="O357">
        <v>180</v>
      </c>
      <c r="P357">
        <v>1</v>
      </c>
      <c r="Q357" t="s">
        <v>17</v>
      </c>
      <c r="R357" t="s">
        <v>18</v>
      </c>
      <c r="S357" s="4" t="s">
        <v>18</v>
      </c>
    </row>
    <row r="358" spans="1:19">
      <c r="A358" t="s">
        <v>381</v>
      </c>
      <c r="B358" t="s">
        <v>14</v>
      </c>
      <c r="C358" t="s">
        <v>20</v>
      </c>
      <c r="D358" s="3">
        <v>2</v>
      </c>
      <c r="E358" t="s">
        <v>16</v>
      </c>
      <c r="F358" t="s">
        <v>15</v>
      </c>
      <c r="G358">
        <v>8333</v>
      </c>
      <c r="H358" s="5" t="str">
        <f>VLOOKUP(Table1[[#This Row],[ApplicantIncome]],$U$11:$V$14,2,TRUE)</f>
        <v>M40</v>
      </c>
      <c r="I358">
        <v>3167</v>
      </c>
      <c r="J358" t="str">
        <f>VLOOKUP(Table1[[#This Row],[CoapplicantIncome]],$U$11:$V$14,2,TRUE)</f>
        <v>B40</v>
      </c>
      <c r="K358">
        <v>11500</v>
      </c>
      <c r="L358" t="str">
        <f>VLOOKUP(Table1[[#This Row],[CombinedIncome]],$U$11:$V$14,2,TRUE)</f>
        <v>T20</v>
      </c>
      <c r="M358">
        <v>165</v>
      </c>
      <c r="N358" t="str">
        <f>VLOOKUP(Table1[[#This Row],[LoanAmount(K)]],$U$18:$V$20,2,TRUE)</f>
        <v>101k-200k</v>
      </c>
      <c r="O358">
        <v>360</v>
      </c>
      <c r="P358">
        <v>1</v>
      </c>
      <c r="Q358" t="s">
        <v>21</v>
      </c>
      <c r="R358" t="s">
        <v>18</v>
      </c>
      <c r="S358" s="4" t="s">
        <v>18</v>
      </c>
    </row>
    <row r="359" spans="1:19">
      <c r="A359" t="s">
        <v>382</v>
      </c>
      <c r="B359" t="s">
        <v>14</v>
      </c>
      <c r="C359" t="s">
        <v>20</v>
      </c>
      <c r="D359" s="3">
        <v>1</v>
      </c>
      <c r="E359" t="s">
        <v>16</v>
      </c>
      <c r="F359" t="s">
        <v>15</v>
      </c>
      <c r="G359">
        <v>3875</v>
      </c>
      <c r="H359" s="5" t="str">
        <f>VLOOKUP(Table1[[#This Row],[ApplicantIncome]],$U$11:$V$14,2,TRUE)</f>
        <v>B40</v>
      </c>
      <c r="I359">
        <v>0</v>
      </c>
      <c r="J359" t="str">
        <f>VLOOKUP(Table1[[#This Row],[CoapplicantIncome]],$U$11:$V$14,2,TRUE)</f>
        <v>No Income</v>
      </c>
      <c r="K359">
        <v>3875</v>
      </c>
      <c r="L359" t="str">
        <f>VLOOKUP(Table1[[#This Row],[CombinedIncome]],$U$11:$V$14,2,TRUE)</f>
        <v>B40</v>
      </c>
      <c r="M359">
        <v>67</v>
      </c>
      <c r="N359" t="str">
        <f>VLOOKUP(Table1[[#This Row],[LoanAmount(K)]],$U$18:$V$20,2,TRUE)</f>
        <v>Below 100k</v>
      </c>
      <c r="O359">
        <v>360</v>
      </c>
      <c r="P359">
        <v>1</v>
      </c>
      <c r="Q359" t="s">
        <v>17</v>
      </c>
      <c r="R359" t="s">
        <v>22</v>
      </c>
      <c r="S359" s="4" t="s">
        <v>656</v>
      </c>
    </row>
    <row r="360" spans="1:19">
      <c r="A360" t="s">
        <v>383</v>
      </c>
      <c r="B360" t="s">
        <v>14</v>
      </c>
      <c r="C360" t="s">
        <v>20</v>
      </c>
      <c r="D360" s="3">
        <v>0</v>
      </c>
      <c r="E360" t="s">
        <v>25</v>
      </c>
      <c r="F360" t="s">
        <v>15</v>
      </c>
      <c r="G360">
        <v>3000</v>
      </c>
      <c r="H360" s="5" t="str">
        <f>VLOOKUP(Table1[[#This Row],[ApplicantIncome]],$U$11:$V$14,2,TRUE)</f>
        <v>B40</v>
      </c>
      <c r="I360">
        <v>1666</v>
      </c>
      <c r="J360" t="str">
        <f>VLOOKUP(Table1[[#This Row],[CoapplicantIncome]],$U$11:$V$14,2,TRUE)</f>
        <v>B40</v>
      </c>
      <c r="K360">
        <v>4666</v>
      </c>
      <c r="L360" t="str">
        <f>VLOOKUP(Table1[[#This Row],[CombinedIncome]],$U$11:$V$14,2,TRUE)</f>
        <v>B40</v>
      </c>
      <c r="M360">
        <v>100</v>
      </c>
      <c r="N360" t="str">
        <f>VLOOKUP(Table1[[#This Row],[LoanAmount(K)]],$U$18:$V$20,2,TRUE)</f>
        <v>Below 100k</v>
      </c>
      <c r="O360">
        <v>480</v>
      </c>
      <c r="P360">
        <v>0</v>
      </c>
      <c r="Q360" t="s">
        <v>17</v>
      </c>
      <c r="R360" t="s">
        <v>22</v>
      </c>
      <c r="S360" s="4" t="s">
        <v>656</v>
      </c>
    </row>
    <row r="361" spans="1:19">
      <c r="A361" t="s">
        <v>384</v>
      </c>
      <c r="B361" t="s">
        <v>14</v>
      </c>
      <c r="C361" t="s">
        <v>20</v>
      </c>
      <c r="D361" t="s">
        <v>30</v>
      </c>
      <c r="E361" t="s">
        <v>16</v>
      </c>
      <c r="F361" t="s">
        <v>15</v>
      </c>
      <c r="G361">
        <v>5167</v>
      </c>
      <c r="H361" s="5" t="str">
        <f>VLOOKUP(Table1[[#This Row],[ApplicantIncome]],$U$11:$V$14,2,TRUE)</f>
        <v>M40</v>
      </c>
      <c r="I361">
        <v>3167</v>
      </c>
      <c r="J361" t="str">
        <f>VLOOKUP(Table1[[#This Row],[CoapplicantIncome]],$U$11:$V$14,2,TRUE)</f>
        <v>B40</v>
      </c>
      <c r="K361">
        <v>8334</v>
      </c>
      <c r="L361" t="str">
        <f>VLOOKUP(Table1[[#This Row],[CombinedIncome]],$U$11:$V$14,2,TRUE)</f>
        <v>M40</v>
      </c>
      <c r="M361">
        <v>200</v>
      </c>
      <c r="N361" t="str">
        <f>VLOOKUP(Table1[[#This Row],[LoanAmount(K)]],$U$18:$V$20,2,TRUE)</f>
        <v>101k-200k</v>
      </c>
      <c r="O361">
        <v>360</v>
      </c>
      <c r="P361">
        <v>1</v>
      </c>
      <c r="Q361" t="s">
        <v>31</v>
      </c>
      <c r="R361" t="s">
        <v>18</v>
      </c>
      <c r="S361" s="4" t="s">
        <v>22</v>
      </c>
    </row>
    <row r="362" spans="1:19">
      <c r="A362" t="s">
        <v>385</v>
      </c>
      <c r="B362" t="s">
        <v>42</v>
      </c>
      <c r="C362" t="s">
        <v>15</v>
      </c>
      <c r="D362" s="3">
        <v>1</v>
      </c>
      <c r="E362" t="s">
        <v>16</v>
      </c>
      <c r="F362" t="s">
        <v>15</v>
      </c>
      <c r="G362">
        <v>4723</v>
      </c>
      <c r="H362" s="5" t="str">
        <f>VLOOKUP(Table1[[#This Row],[ApplicantIncome]],$U$11:$V$14,2,TRUE)</f>
        <v>B40</v>
      </c>
      <c r="I362">
        <v>0</v>
      </c>
      <c r="J362" t="str">
        <f>VLOOKUP(Table1[[#This Row],[CoapplicantIncome]],$U$11:$V$14,2,TRUE)</f>
        <v>No Income</v>
      </c>
      <c r="K362">
        <v>4723</v>
      </c>
      <c r="L362" t="str">
        <f>VLOOKUP(Table1[[#This Row],[CombinedIncome]],$U$11:$V$14,2,TRUE)</f>
        <v>B40</v>
      </c>
      <c r="M362">
        <v>81</v>
      </c>
      <c r="N362" t="str">
        <f>VLOOKUP(Table1[[#This Row],[LoanAmount(K)]],$U$18:$V$20,2,TRUE)</f>
        <v>Below 100k</v>
      </c>
      <c r="O362">
        <v>360</v>
      </c>
      <c r="P362">
        <v>1</v>
      </c>
      <c r="Q362" t="s">
        <v>31</v>
      </c>
      <c r="R362" t="s">
        <v>22</v>
      </c>
      <c r="S362" s="4" t="s">
        <v>656</v>
      </c>
    </row>
    <row r="363" spans="1:19">
      <c r="A363" t="s">
        <v>386</v>
      </c>
      <c r="B363" t="s">
        <v>14</v>
      </c>
      <c r="C363" t="s">
        <v>20</v>
      </c>
      <c r="D363" s="3">
        <v>2</v>
      </c>
      <c r="E363" t="s">
        <v>16</v>
      </c>
      <c r="F363" t="s">
        <v>15</v>
      </c>
      <c r="G363">
        <v>5000</v>
      </c>
      <c r="H363" s="5" t="str">
        <f>VLOOKUP(Table1[[#This Row],[ApplicantIncome]],$U$11:$V$14,2,TRUE)</f>
        <v>M40</v>
      </c>
      <c r="I363">
        <v>3667</v>
      </c>
      <c r="J363" t="str">
        <f>VLOOKUP(Table1[[#This Row],[CoapplicantIncome]],$U$11:$V$14,2,TRUE)</f>
        <v>B40</v>
      </c>
      <c r="K363">
        <v>8667</v>
      </c>
      <c r="L363" t="str">
        <f>VLOOKUP(Table1[[#This Row],[CombinedIncome]],$U$11:$V$14,2,TRUE)</f>
        <v>M40</v>
      </c>
      <c r="M363">
        <v>236</v>
      </c>
      <c r="N363" t="str">
        <f>VLOOKUP(Table1[[#This Row],[LoanAmount(K)]],$U$18:$V$20,2,TRUE)</f>
        <v>201k and above</v>
      </c>
      <c r="O363">
        <v>360</v>
      </c>
      <c r="P363">
        <v>1</v>
      </c>
      <c r="Q363" t="s">
        <v>31</v>
      </c>
      <c r="R363" t="s">
        <v>18</v>
      </c>
      <c r="S363" s="4" t="s">
        <v>22</v>
      </c>
    </row>
    <row r="364" spans="1:19">
      <c r="A364" t="s">
        <v>387</v>
      </c>
      <c r="B364" t="s">
        <v>14</v>
      </c>
      <c r="C364" t="s">
        <v>20</v>
      </c>
      <c r="D364" s="3">
        <v>0</v>
      </c>
      <c r="E364" t="s">
        <v>16</v>
      </c>
      <c r="F364" t="s">
        <v>15</v>
      </c>
      <c r="G364">
        <v>4750</v>
      </c>
      <c r="H364" s="5" t="str">
        <f>VLOOKUP(Table1[[#This Row],[ApplicantIncome]],$U$11:$V$14,2,TRUE)</f>
        <v>B40</v>
      </c>
      <c r="I364">
        <v>2333</v>
      </c>
      <c r="J364" t="str">
        <f>VLOOKUP(Table1[[#This Row],[CoapplicantIncome]],$U$11:$V$14,2,TRUE)</f>
        <v>B40</v>
      </c>
      <c r="K364">
        <v>7083</v>
      </c>
      <c r="L364" t="str">
        <f>VLOOKUP(Table1[[#This Row],[CombinedIncome]],$U$11:$V$14,2,TRUE)</f>
        <v>M40</v>
      </c>
      <c r="M364">
        <v>130</v>
      </c>
      <c r="N364" t="str">
        <f>VLOOKUP(Table1[[#This Row],[LoanAmount(K)]],$U$18:$V$20,2,TRUE)</f>
        <v>101k-200k</v>
      </c>
      <c r="O364">
        <v>360</v>
      </c>
      <c r="P364">
        <v>1</v>
      </c>
      <c r="Q364" t="s">
        <v>17</v>
      </c>
      <c r="R364" t="s">
        <v>18</v>
      </c>
      <c r="S364" s="4" t="s">
        <v>22</v>
      </c>
    </row>
    <row r="365" spans="1:19">
      <c r="A365" t="s">
        <v>388</v>
      </c>
      <c r="B365" t="s">
        <v>14</v>
      </c>
      <c r="C365" t="s">
        <v>20</v>
      </c>
      <c r="D365" s="3">
        <v>0</v>
      </c>
      <c r="E365" t="s">
        <v>16</v>
      </c>
      <c r="F365" t="s">
        <v>15</v>
      </c>
      <c r="G365">
        <v>3013</v>
      </c>
      <c r="H365" s="5" t="str">
        <f>VLOOKUP(Table1[[#This Row],[ApplicantIncome]],$U$11:$V$14,2,TRUE)</f>
        <v>B40</v>
      </c>
      <c r="I365">
        <v>3033</v>
      </c>
      <c r="J365" t="str">
        <f>VLOOKUP(Table1[[#This Row],[CoapplicantIncome]],$U$11:$V$14,2,TRUE)</f>
        <v>B40</v>
      </c>
      <c r="K365">
        <v>6046</v>
      </c>
      <c r="L365" t="str">
        <f>VLOOKUP(Table1[[#This Row],[CombinedIncome]],$U$11:$V$14,2,TRUE)</f>
        <v>M40</v>
      </c>
      <c r="M365">
        <v>95</v>
      </c>
      <c r="N365" t="str">
        <f>VLOOKUP(Table1[[#This Row],[LoanAmount(K)]],$U$18:$V$20,2,TRUE)</f>
        <v>Below 100k</v>
      </c>
      <c r="O365">
        <v>300</v>
      </c>
      <c r="Q365" t="s">
        <v>17</v>
      </c>
      <c r="R365" t="s">
        <v>18</v>
      </c>
      <c r="S365" s="4" t="s">
        <v>18</v>
      </c>
    </row>
    <row r="366" spans="1:19">
      <c r="A366" t="s">
        <v>389</v>
      </c>
      <c r="B366" t="s">
        <v>14</v>
      </c>
      <c r="C366" t="s">
        <v>15</v>
      </c>
      <c r="D366" s="3">
        <v>0</v>
      </c>
      <c r="E366" t="s">
        <v>16</v>
      </c>
      <c r="F366" t="s">
        <v>20</v>
      </c>
      <c r="G366">
        <v>6822</v>
      </c>
      <c r="H366" s="5" t="str">
        <f>VLOOKUP(Table1[[#This Row],[ApplicantIncome]],$U$11:$V$14,2,TRUE)</f>
        <v>M40</v>
      </c>
      <c r="I366">
        <v>0</v>
      </c>
      <c r="J366" t="str">
        <f>VLOOKUP(Table1[[#This Row],[CoapplicantIncome]],$U$11:$V$14,2,TRUE)</f>
        <v>No Income</v>
      </c>
      <c r="K366">
        <v>6822</v>
      </c>
      <c r="L366" t="str">
        <f>VLOOKUP(Table1[[#This Row],[CombinedIncome]],$U$11:$V$14,2,TRUE)</f>
        <v>M40</v>
      </c>
      <c r="M366">
        <v>141</v>
      </c>
      <c r="N366" t="str">
        <f>VLOOKUP(Table1[[#This Row],[LoanAmount(K)]],$U$18:$V$20,2,TRUE)</f>
        <v>101k-200k</v>
      </c>
      <c r="O366">
        <v>360</v>
      </c>
      <c r="P366">
        <v>1</v>
      </c>
      <c r="Q366" t="s">
        <v>21</v>
      </c>
      <c r="R366" t="s">
        <v>18</v>
      </c>
      <c r="S366" s="4" t="s">
        <v>22</v>
      </c>
    </row>
    <row r="367" spans="1:19">
      <c r="A367" t="s">
        <v>390</v>
      </c>
      <c r="B367" t="s">
        <v>14</v>
      </c>
      <c r="C367" t="s">
        <v>15</v>
      </c>
      <c r="D367" s="3">
        <v>0</v>
      </c>
      <c r="E367" t="s">
        <v>25</v>
      </c>
      <c r="F367" t="s">
        <v>15</v>
      </c>
      <c r="G367">
        <v>6216</v>
      </c>
      <c r="H367" s="5" t="str">
        <f>VLOOKUP(Table1[[#This Row],[ApplicantIncome]],$U$11:$V$14,2,TRUE)</f>
        <v>M40</v>
      </c>
      <c r="I367">
        <v>0</v>
      </c>
      <c r="J367" t="str">
        <f>VLOOKUP(Table1[[#This Row],[CoapplicantIncome]],$U$11:$V$14,2,TRUE)</f>
        <v>No Income</v>
      </c>
      <c r="K367">
        <v>6216</v>
      </c>
      <c r="L367" t="str">
        <f>VLOOKUP(Table1[[#This Row],[CombinedIncome]],$U$11:$V$14,2,TRUE)</f>
        <v>M40</v>
      </c>
      <c r="M367">
        <v>133</v>
      </c>
      <c r="N367" t="str">
        <f>VLOOKUP(Table1[[#This Row],[LoanAmount(K)]],$U$18:$V$20,2,TRUE)</f>
        <v>101k-200k</v>
      </c>
      <c r="O367">
        <v>360</v>
      </c>
      <c r="P367">
        <v>1</v>
      </c>
      <c r="Q367" t="s">
        <v>21</v>
      </c>
      <c r="R367" t="s">
        <v>22</v>
      </c>
      <c r="S367" s="4" t="s">
        <v>656</v>
      </c>
    </row>
    <row r="368" spans="1:19">
      <c r="A368" t="s">
        <v>391</v>
      </c>
      <c r="B368" t="s">
        <v>14</v>
      </c>
      <c r="C368" t="s">
        <v>15</v>
      </c>
      <c r="D368" s="3">
        <v>0</v>
      </c>
      <c r="E368" t="s">
        <v>16</v>
      </c>
      <c r="F368" t="s">
        <v>15</v>
      </c>
      <c r="G368">
        <v>2500</v>
      </c>
      <c r="H368" s="5" t="str">
        <f>VLOOKUP(Table1[[#This Row],[ApplicantIncome]],$U$11:$V$14,2,TRUE)</f>
        <v>B40</v>
      </c>
      <c r="I368">
        <v>0</v>
      </c>
      <c r="J368" t="str">
        <f>VLOOKUP(Table1[[#This Row],[CoapplicantIncome]],$U$11:$V$14,2,TRUE)</f>
        <v>No Income</v>
      </c>
      <c r="K368">
        <v>2500</v>
      </c>
      <c r="L368" t="str">
        <f>VLOOKUP(Table1[[#This Row],[CombinedIncome]],$U$11:$V$14,2,TRUE)</f>
        <v>B40</v>
      </c>
      <c r="M368">
        <v>96</v>
      </c>
      <c r="N368" t="str">
        <f>VLOOKUP(Table1[[#This Row],[LoanAmount(K)]],$U$18:$V$20,2,TRUE)</f>
        <v>Below 100k</v>
      </c>
      <c r="O368">
        <v>480</v>
      </c>
      <c r="P368">
        <v>1</v>
      </c>
      <c r="Q368" t="s">
        <v>31</v>
      </c>
      <c r="R368" t="s">
        <v>22</v>
      </c>
      <c r="S368" s="4" t="s">
        <v>656</v>
      </c>
    </row>
    <row r="369" spans="1:19">
      <c r="A369" t="s">
        <v>392</v>
      </c>
      <c r="B369" t="s">
        <v>14</v>
      </c>
      <c r="C369" t="s">
        <v>15</v>
      </c>
      <c r="D369" s="3">
        <v>0</v>
      </c>
      <c r="E369" t="s">
        <v>16</v>
      </c>
      <c r="F369" t="s">
        <v>15</v>
      </c>
      <c r="G369">
        <v>5124</v>
      </c>
      <c r="H369" s="5" t="str">
        <f>VLOOKUP(Table1[[#This Row],[ApplicantIncome]],$U$11:$V$14,2,TRUE)</f>
        <v>M40</v>
      </c>
      <c r="I369">
        <v>0</v>
      </c>
      <c r="J369" t="str">
        <f>VLOOKUP(Table1[[#This Row],[CoapplicantIncome]],$U$11:$V$14,2,TRUE)</f>
        <v>No Income</v>
      </c>
      <c r="K369">
        <v>5124</v>
      </c>
      <c r="L369" t="str">
        <f>VLOOKUP(Table1[[#This Row],[CombinedIncome]],$U$11:$V$14,2,TRUE)</f>
        <v>M40</v>
      </c>
      <c r="M369">
        <v>124</v>
      </c>
      <c r="N369" t="str">
        <f>VLOOKUP(Table1[[#This Row],[LoanAmount(K)]],$U$18:$V$20,2,TRUE)</f>
        <v>101k-200k</v>
      </c>
      <c r="P369">
        <v>0</v>
      </c>
      <c r="Q369" t="s">
        <v>21</v>
      </c>
      <c r="R369" t="s">
        <v>22</v>
      </c>
      <c r="S369" s="4" t="s">
        <v>656</v>
      </c>
    </row>
    <row r="370" spans="1:19">
      <c r="A370" t="s">
        <v>393</v>
      </c>
      <c r="B370" t="s">
        <v>14</v>
      </c>
      <c r="C370" t="s">
        <v>20</v>
      </c>
      <c r="D370" s="3">
        <v>1</v>
      </c>
      <c r="E370" t="s">
        <v>16</v>
      </c>
      <c r="F370" t="s">
        <v>15</v>
      </c>
      <c r="G370">
        <v>6325</v>
      </c>
      <c r="H370" s="5" t="str">
        <f>VLOOKUP(Table1[[#This Row],[ApplicantIncome]],$U$11:$V$14,2,TRUE)</f>
        <v>M40</v>
      </c>
      <c r="I370">
        <v>0</v>
      </c>
      <c r="J370" t="str">
        <f>VLOOKUP(Table1[[#This Row],[CoapplicantIncome]],$U$11:$V$14,2,TRUE)</f>
        <v>No Income</v>
      </c>
      <c r="K370">
        <v>6325</v>
      </c>
      <c r="L370" t="str">
        <f>VLOOKUP(Table1[[#This Row],[CombinedIncome]],$U$11:$V$14,2,TRUE)</f>
        <v>M40</v>
      </c>
      <c r="M370">
        <v>175</v>
      </c>
      <c r="N370" t="str">
        <f>VLOOKUP(Table1[[#This Row],[LoanAmount(K)]],$U$18:$V$20,2,TRUE)</f>
        <v>101k-200k</v>
      </c>
      <c r="O370">
        <v>360</v>
      </c>
      <c r="P370">
        <v>1</v>
      </c>
      <c r="Q370" t="s">
        <v>31</v>
      </c>
      <c r="R370" t="s">
        <v>18</v>
      </c>
      <c r="S370" s="4" t="s">
        <v>22</v>
      </c>
    </row>
    <row r="371" spans="1:19">
      <c r="A371" t="s">
        <v>394</v>
      </c>
      <c r="B371" t="s">
        <v>14</v>
      </c>
      <c r="C371" t="s">
        <v>20</v>
      </c>
      <c r="D371" s="3">
        <v>0</v>
      </c>
      <c r="E371" t="s">
        <v>16</v>
      </c>
      <c r="F371" t="s">
        <v>15</v>
      </c>
      <c r="G371">
        <v>19730</v>
      </c>
      <c r="H371" s="5" t="str">
        <f>VLOOKUP(Table1[[#This Row],[ApplicantIncome]],$U$11:$V$14,2,TRUE)</f>
        <v>T20</v>
      </c>
      <c r="I371">
        <v>5266</v>
      </c>
      <c r="J371" t="str">
        <f>VLOOKUP(Table1[[#This Row],[CoapplicantIncome]],$U$11:$V$14,2,TRUE)</f>
        <v>M40</v>
      </c>
      <c r="K371">
        <v>24996</v>
      </c>
      <c r="L371" t="str">
        <f>VLOOKUP(Table1[[#This Row],[CombinedIncome]],$U$11:$V$14,2,TRUE)</f>
        <v>T20</v>
      </c>
      <c r="M371">
        <v>570</v>
      </c>
      <c r="N371" t="str">
        <f>VLOOKUP(Table1[[#This Row],[LoanAmount(K)]],$U$18:$V$20,2,TRUE)</f>
        <v>201k and above</v>
      </c>
      <c r="O371">
        <v>360</v>
      </c>
      <c r="P371">
        <v>1</v>
      </c>
      <c r="Q371" t="s">
        <v>21</v>
      </c>
      <c r="R371" t="s">
        <v>22</v>
      </c>
      <c r="S371" s="4" t="s">
        <v>656</v>
      </c>
    </row>
    <row r="372" spans="1:19">
      <c r="A372" t="s">
        <v>395</v>
      </c>
      <c r="B372" t="s">
        <v>42</v>
      </c>
      <c r="C372" t="s">
        <v>15</v>
      </c>
      <c r="D372" s="3">
        <v>0</v>
      </c>
      <c r="E372" t="s">
        <v>16</v>
      </c>
      <c r="F372" t="s">
        <v>20</v>
      </c>
      <c r="G372">
        <v>15759</v>
      </c>
      <c r="H372" s="5" t="str">
        <f>VLOOKUP(Table1[[#This Row],[ApplicantIncome]],$U$11:$V$14,2,TRUE)</f>
        <v>T20</v>
      </c>
      <c r="I372">
        <v>0</v>
      </c>
      <c r="J372" t="str">
        <f>VLOOKUP(Table1[[#This Row],[CoapplicantIncome]],$U$11:$V$14,2,TRUE)</f>
        <v>No Income</v>
      </c>
      <c r="K372">
        <v>15759</v>
      </c>
      <c r="L372" t="str">
        <f>VLOOKUP(Table1[[#This Row],[CombinedIncome]],$U$11:$V$14,2,TRUE)</f>
        <v>T20</v>
      </c>
      <c r="M372">
        <v>55</v>
      </c>
      <c r="N372" t="str">
        <f>VLOOKUP(Table1[[#This Row],[LoanAmount(K)]],$U$18:$V$20,2,TRUE)</f>
        <v>Below 100k</v>
      </c>
      <c r="O372">
        <v>360</v>
      </c>
      <c r="P372">
        <v>1</v>
      </c>
      <c r="Q372" t="s">
        <v>31</v>
      </c>
      <c r="R372" t="s">
        <v>18</v>
      </c>
      <c r="S372" s="4" t="s">
        <v>22</v>
      </c>
    </row>
    <row r="373" spans="1:19">
      <c r="A373" t="s">
        <v>396</v>
      </c>
      <c r="B373" t="s">
        <v>14</v>
      </c>
      <c r="C373" t="s">
        <v>20</v>
      </c>
      <c r="D373" s="3">
        <v>2</v>
      </c>
      <c r="E373" t="s">
        <v>16</v>
      </c>
      <c r="F373" t="s">
        <v>15</v>
      </c>
      <c r="G373">
        <v>5185</v>
      </c>
      <c r="H373" s="5" t="str">
        <f>VLOOKUP(Table1[[#This Row],[ApplicantIncome]],$U$11:$V$14,2,TRUE)</f>
        <v>M40</v>
      </c>
      <c r="I373">
        <v>0</v>
      </c>
      <c r="J373" t="str">
        <f>VLOOKUP(Table1[[#This Row],[CoapplicantIncome]],$U$11:$V$14,2,TRUE)</f>
        <v>No Income</v>
      </c>
      <c r="K373">
        <v>5185</v>
      </c>
      <c r="L373" t="str">
        <f>VLOOKUP(Table1[[#This Row],[CombinedIncome]],$U$11:$V$14,2,TRUE)</f>
        <v>M40</v>
      </c>
      <c r="M373">
        <v>155</v>
      </c>
      <c r="N373" t="str">
        <f>VLOOKUP(Table1[[#This Row],[LoanAmount(K)]],$U$18:$V$20,2,TRUE)</f>
        <v>101k-200k</v>
      </c>
      <c r="O373">
        <v>360</v>
      </c>
      <c r="P373">
        <v>1</v>
      </c>
      <c r="Q373" t="s">
        <v>31</v>
      </c>
      <c r="R373" t="s">
        <v>18</v>
      </c>
      <c r="S373" s="4" t="s">
        <v>22</v>
      </c>
    </row>
    <row r="374" spans="1:19">
      <c r="A374" t="s">
        <v>397</v>
      </c>
      <c r="B374" t="s">
        <v>14</v>
      </c>
      <c r="C374" t="s">
        <v>20</v>
      </c>
      <c r="D374" s="3">
        <v>2</v>
      </c>
      <c r="E374" t="s">
        <v>16</v>
      </c>
      <c r="F374" t="s">
        <v>20</v>
      </c>
      <c r="G374">
        <v>9323</v>
      </c>
      <c r="H374" s="5" t="str">
        <f>VLOOKUP(Table1[[#This Row],[ApplicantIncome]],$U$11:$V$14,2,TRUE)</f>
        <v>M40</v>
      </c>
      <c r="I374">
        <v>7873</v>
      </c>
      <c r="J374" t="str">
        <f>VLOOKUP(Table1[[#This Row],[CoapplicantIncome]],$U$11:$V$14,2,TRUE)</f>
        <v>M40</v>
      </c>
      <c r="K374">
        <v>17196</v>
      </c>
      <c r="L374" t="str">
        <f>VLOOKUP(Table1[[#This Row],[CombinedIncome]],$U$11:$V$14,2,TRUE)</f>
        <v>T20</v>
      </c>
      <c r="M374">
        <v>380</v>
      </c>
      <c r="N374" t="str">
        <f>VLOOKUP(Table1[[#This Row],[LoanAmount(K)]],$U$18:$V$20,2,TRUE)</f>
        <v>201k and above</v>
      </c>
      <c r="O374">
        <v>300</v>
      </c>
      <c r="P374">
        <v>1</v>
      </c>
      <c r="Q374" t="s">
        <v>21</v>
      </c>
      <c r="R374" t="s">
        <v>18</v>
      </c>
      <c r="S374" s="4" t="s">
        <v>22</v>
      </c>
    </row>
    <row r="375" spans="1:19">
      <c r="A375" t="s">
        <v>398</v>
      </c>
      <c r="B375" t="s">
        <v>14</v>
      </c>
      <c r="C375" t="s">
        <v>15</v>
      </c>
      <c r="D375" s="3">
        <v>1</v>
      </c>
      <c r="E375" t="s">
        <v>16</v>
      </c>
      <c r="F375" t="s">
        <v>15</v>
      </c>
      <c r="G375">
        <v>3062</v>
      </c>
      <c r="H375" s="5" t="str">
        <f>VLOOKUP(Table1[[#This Row],[ApplicantIncome]],$U$11:$V$14,2,TRUE)</f>
        <v>B40</v>
      </c>
      <c r="I375">
        <v>1987</v>
      </c>
      <c r="J375" t="str">
        <f>VLOOKUP(Table1[[#This Row],[CoapplicantIncome]],$U$11:$V$14,2,TRUE)</f>
        <v>B40</v>
      </c>
      <c r="K375">
        <v>5049</v>
      </c>
      <c r="L375" t="str">
        <f>VLOOKUP(Table1[[#This Row],[CombinedIncome]],$U$11:$V$14,2,TRUE)</f>
        <v>M40</v>
      </c>
      <c r="M375">
        <v>111</v>
      </c>
      <c r="N375" t="str">
        <f>VLOOKUP(Table1[[#This Row],[LoanAmount(K)]],$U$18:$V$20,2,TRUE)</f>
        <v>101k-200k</v>
      </c>
      <c r="O375">
        <v>180</v>
      </c>
      <c r="P375">
        <v>0</v>
      </c>
      <c r="Q375" t="s">
        <v>17</v>
      </c>
      <c r="R375" t="s">
        <v>22</v>
      </c>
      <c r="S375" s="4" t="s">
        <v>656</v>
      </c>
    </row>
    <row r="376" spans="1:19">
      <c r="A376" t="s">
        <v>399</v>
      </c>
      <c r="B376" t="s">
        <v>42</v>
      </c>
      <c r="C376" t="s">
        <v>15</v>
      </c>
      <c r="D376" s="3">
        <v>0</v>
      </c>
      <c r="E376" t="s">
        <v>16</v>
      </c>
      <c r="G376">
        <v>2764</v>
      </c>
      <c r="H376" s="5" t="str">
        <f>VLOOKUP(Table1[[#This Row],[ApplicantIncome]],$U$11:$V$14,2,TRUE)</f>
        <v>B40</v>
      </c>
      <c r="I376">
        <v>1459</v>
      </c>
      <c r="J376" t="str">
        <f>VLOOKUP(Table1[[#This Row],[CoapplicantIncome]],$U$11:$V$14,2,TRUE)</f>
        <v>B40</v>
      </c>
      <c r="K376">
        <v>4223</v>
      </c>
      <c r="L376" t="str">
        <f>VLOOKUP(Table1[[#This Row],[CombinedIncome]],$U$11:$V$14,2,TRUE)</f>
        <v>B40</v>
      </c>
      <c r="M376">
        <v>110</v>
      </c>
      <c r="N376" t="str">
        <f>VLOOKUP(Table1[[#This Row],[LoanAmount(K)]],$U$18:$V$20,2,TRUE)</f>
        <v>101k-200k</v>
      </c>
      <c r="O376">
        <v>360</v>
      </c>
      <c r="P376">
        <v>1</v>
      </c>
      <c r="Q376" t="s">
        <v>17</v>
      </c>
      <c r="R376" t="s">
        <v>18</v>
      </c>
      <c r="S376" s="4" t="s">
        <v>22</v>
      </c>
    </row>
    <row r="377" spans="1:19">
      <c r="A377" t="s">
        <v>400</v>
      </c>
      <c r="B377" t="s">
        <v>14</v>
      </c>
      <c r="C377" t="s">
        <v>20</v>
      </c>
      <c r="D377" s="3">
        <v>0</v>
      </c>
      <c r="E377" t="s">
        <v>16</v>
      </c>
      <c r="F377" t="s">
        <v>15</v>
      </c>
      <c r="G377">
        <v>4817</v>
      </c>
      <c r="H377" s="5" t="str">
        <f>VLOOKUP(Table1[[#This Row],[ApplicantIncome]],$U$11:$V$14,2,TRUE)</f>
        <v>B40</v>
      </c>
      <c r="I377">
        <v>923</v>
      </c>
      <c r="J377" t="str">
        <f>VLOOKUP(Table1[[#This Row],[CoapplicantIncome]],$U$11:$V$14,2,TRUE)</f>
        <v>B40</v>
      </c>
      <c r="K377">
        <v>5740</v>
      </c>
      <c r="L377" t="str">
        <f>VLOOKUP(Table1[[#This Row],[CombinedIncome]],$U$11:$V$14,2,TRUE)</f>
        <v>M40</v>
      </c>
      <c r="M377">
        <v>120</v>
      </c>
      <c r="N377" t="str">
        <f>VLOOKUP(Table1[[#This Row],[LoanAmount(K)]],$U$18:$V$20,2,TRUE)</f>
        <v>101k-200k</v>
      </c>
      <c r="O377">
        <v>180</v>
      </c>
      <c r="P377">
        <v>1</v>
      </c>
      <c r="Q377" t="s">
        <v>17</v>
      </c>
      <c r="R377" t="s">
        <v>18</v>
      </c>
      <c r="S377" s="4" t="s">
        <v>22</v>
      </c>
    </row>
    <row r="378" spans="1:19">
      <c r="A378" t="s">
        <v>401</v>
      </c>
      <c r="B378" t="s">
        <v>14</v>
      </c>
      <c r="C378" t="s">
        <v>20</v>
      </c>
      <c r="D378" t="s">
        <v>30</v>
      </c>
      <c r="E378" t="s">
        <v>16</v>
      </c>
      <c r="F378" t="s">
        <v>15</v>
      </c>
      <c r="G378">
        <v>8750</v>
      </c>
      <c r="H378" s="5" t="str">
        <f>VLOOKUP(Table1[[#This Row],[ApplicantIncome]],$U$11:$V$14,2,TRUE)</f>
        <v>M40</v>
      </c>
      <c r="I378">
        <v>4996</v>
      </c>
      <c r="J378" t="str">
        <f>VLOOKUP(Table1[[#This Row],[CoapplicantIncome]],$U$11:$V$14,2,TRUE)</f>
        <v>M40</v>
      </c>
      <c r="K378">
        <v>13746</v>
      </c>
      <c r="L378" t="str">
        <f>VLOOKUP(Table1[[#This Row],[CombinedIncome]],$U$11:$V$14,2,TRUE)</f>
        <v>T20</v>
      </c>
      <c r="M378">
        <v>130</v>
      </c>
      <c r="N378" t="str">
        <f>VLOOKUP(Table1[[#This Row],[LoanAmount(K)]],$U$18:$V$20,2,TRUE)</f>
        <v>101k-200k</v>
      </c>
      <c r="O378">
        <v>360</v>
      </c>
      <c r="P378">
        <v>1</v>
      </c>
      <c r="Q378" t="s">
        <v>21</v>
      </c>
      <c r="R378" t="s">
        <v>18</v>
      </c>
      <c r="S378" s="4" t="s">
        <v>22</v>
      </c>
    </row>
    <row r="379" spans="1:19">
      <c r="A379" t="s">
        <v>402</v>
      </c>
      <c r="B379" t="s">
        <v>14</v>
      </c>
      <c r="C379" t="s">
        <v>20</v>
      </c>
      <c r="D379" s="3">
        <v>0</v>
      </c>
      <c r="E379" t="s">
        <v>16</v>
      </c>
      <c r="F379" t="s">
        <v>15</v>
      </c>
      <c r="G379">
        <v>4310</v>
      </c>
      <c r="H379" s="5" t="str">
        <f>VLOOKUP(Table1[[#This Row],[ApplicantIncome]],$U$11:$V$14,2,TRUE)</f>
        <v>B40</v>
      </c>
      <c r="I379">
        <v>0</v>
      </c>
      <c r="J379" t="str">
        <f>VLOOKUP(Table1[[#This Row],[CoapplicantIncome]],$U$11:$V$14,2,TRUE)</f>
        <v>No Income</v>
      </c>
      <c r="K379">
        <v>4310</v>
      </c>
      <c r="L379" t="str">
        <f>VLOOKUP(Table1[[#This Row],[CombinedIncome]],$U$11:$V$14,2,TRUE)</f>
        <v>B40</v>
      </c>
      <c r="M379">
        <v>130</v>
      </c>
      <c r="N379" t="str">
        <f>VLOOKUP(Table1[[#This Row],[LoanAmount(K)]],$U$18:$V$20,2,TRUE)</f>
        <v>101k-200k</v>
      </c>
      <c r="O379">
        <v>360</v>
      </c>
      <c r="Q379" t="s">
        <v>31</v>
      </c>
      <c r="R379" t="s">
        <v>18</v>
      </c>
      <c r="S379" s="4" t="s">
        <v>22</v>
      </c>
    </row>
    <row r="380" spans="1:19">
      <c r="A380" t="s">
        <v>403</v>
      </c>
      <c r="B380" t="s">
        <v>14</v>
      </c>
      <c r="C380" t="s">
        <v>15</v>
      </c>
      <c r="D380" s="3">
        <v>0</v>
      </c>
      <c r="E380" t="s">
        <v>16</v>
      </c>
      <c r="F380" t="s">
        <v>15</v>
      </c>
      <c r="G380">
        <v>3069</v>
      </c>
      <c r="H380" s="5" t="str">
        <f>VLOOKUP(Table1[[#This Row],[ApplicantIncome]],$U$11:$V$14,2,TRUE)</f>
        <v>B40</v>
      </c>
      <c r="I380">
        <v>0</v>
      </c>
      <c r="J380" t="str">
        <f>VLOOKUP(Table1[[#This Row],[CoapplicantIncome]],$U$11:$V$14,2,TRUE)</f>
        <v>No Income</v>
      </c>
      <c r="K380">
        <v>3069</v>
      </c>
      <c r="L380" t="str">
        <f>VLOOKUP(Table1[[#This Row],[CombinedIncome]],$U$11:$V$14,2,TRUE)</f>
        <v>B40</v>
      </c>
      <c r="M380">
        <v>71</v>
      </c>
      <c r="N380" t="str">
        <f>VLOOKUP(Table1[[#This Row],[LoanAmount(K)]],$U$18:$V$20,2,TRUE)</f>
        <v>Below 100k</v>
      </c>
      <c r="O380">
        <v>480</v>
      </c>
      <c r="P380">
        <v>1</v>
      </c>
      <c r="Q380" t="s">
        <v>17</v>
      </c>
      <c r="R380" t="s">
        <v>22</v>
      </c>
      <c r="S380" s="4" t="s">
        <v>656</v>
      </c>
    </row>
    <row r="381" spans="1:19">
      <c r="A381" t="s">
        <v>404</v>
      </c>
      <c r="B381" t="s">
        <v>14</v>
      </c>
      <c r="C381" t="s">
        <v>20</v>
      </c>
      <c r="D381" s="3">
        <v>2</v>
      </c>
      <c r="E381" t="s">
        <v>16</v>
      </c>
      <c r="F381" t="s">
        <v>15</v>
      </c>
      <c r="G381">
        <v>5391</v>
      </c>
      <c r="H381" s="5" t="str">
        <f>VLOOKUP(Table1[[#This Row],[ApplicantIncome]],$U$11:$V$14,2,TRUE)</f>
        <v>M40</v>
      </c>
      <c r="I381">
        <v>0</v>
      </c>
      <c r="J381" t="str">
        <f>VLOOKUP(Table1[[#This Row],[CoapplicantIncome]],$U$11:$V$14,2,TRUE)</f>
        <v>No Income</v>
      </c>
      <c r="K381">
        <v>5391</v>
      </c>
      <c r="L381" t="str">
        <f>VLOOKUP(Table1[[#This Row],[CombinedIncome]],$U$11:$V$14,2,TRUE)</f>
        <v>M40</v>
      </c>
      <c r="M381">
        <v>130</v>
      </c>
      <c r="N381" t="str">
        <f>VLOOKUP(Table1[[#This Row],[LoanAmount(K)]],$U$18:$V$20,2,TRUE)</f>
        <v>101k-200k</v>
      </c>
      <c r="O381">
        <v>360</v>
      </c>
      <c r="P381">
        <v>1</v>
      </c>
      <c r="Q381" t="s">
        <v>17</v>
      </c>
      <c r="R381" t="s">
        <v>18</v>
      </c>
      <c r="S381" s="4" t="s">
        <v>18</v>
      </c>
    </row>
    <row r="382" spans="1:19">
      <c r="A382" t="s">
        <v>405</v>
      </c>
      <c r="B382" t="s">
        <v>14</v>
      </c>
      <c r="C382" t="s">
        <v>20</v>
      </c>
      <c r="D382" s="3">
        <v>0</v>
      </c>
      <c r="E382" t="s">
        <v>16</v>
      </c>
      <c r="G382">
        <v>3333</v>
      </c>
      <c r="H382" s="5" t="str">
        <f>VLOOKUP(Table1[[#This Row],[ApplicantIncome]],$U$11:$V$14,2,TRUE)</f>
        <v>B40</v>
      </c>
      <c r="I382">
        <v>2500</v>
      </c>
      <c r="J382" t="str">
        <f>VLOOKUP(Table1[[#This Row],[CoapplicantIncome]],$U$11:$V$14,2,TRUE)</f>
        <v>B40</v>
      </c>
      <c r="K382">
        <v>5833</v>
      </c>
      <c r="L382" t="str">
        <f>VLOOKUP(Table1[[#This Row],[CombinedIncome]],$U$11:$V$14,2,TRUE)</f>
        <v>M40</v>
      </c>
      <c r="M382">
        <v>128</v>
      </c>
      <c r="N382" t="str">
        <f>VLOOKUP(Table1[[#This Row],[LoanAmount(K)]],$U$18:$V$20,2,TRUE)</f>
        <v>101k-200k</v>
      </c>
      <c r="O382">
        <v>360</v>
      </c>
      <c r="P382">
        <v>1</v>
      </c>
      <c r="Q382" t="s">
        <v>31</v>
      </c>
      <c r="R382" t="s">
        <v>18</v>
      </c>
      <c r="S382" s="4" t="s">
        <v>22</v>
      </c>
    </row>
    <row r="383" spans="1:19">
      <c r="A383" t="s">
        <v>406</v>
      </c>
      <c r="B383" t="s">
        <v>14</v>
      </c>
      <c r="C383" t="s">
        <v>15</v>
      </c>
      <c r="D383" s="3">
        <v>0</v>
      </c>
      <c r="E383" t="s">
        <v>16</v>
      </c>
      <c r="F383" t="s">
        <v>15</v>
      </c>
      <c r="G383">
        <v>5941</v>
      </c>
      <c r="H383" s="5" t="str">
        <f>VLOOKUP(Table1[[#This Row],[ApplicantIncome]],$U$11:$V$14,2,TRUE)</f>
        <v>M40</v>
      </c>
      <c r="I383">
        <v>4232</v>
      </c>
      <c r="J383" t="str">
        <f>VLOOKUP(Table1[[#This Row],[CoapplicantIncome]],$U$11:$V$14,2,TRUE)</f>
        <v>B40</v>
      </c>
      <c r="K383">
        <v>10173</v>
      </c>
      <c r="L383" t="str">
        <f>VLOOKUP(Table1[[#This Row],[CombinedIncome]],$U$11:$V$14,2,TRUE)</f>
        <v>M40</v>
      </c>
      <c r="M383">
        <v>296</v>
      </c>
      <c r="N383" t="str">
        <f>VLOOKUP(Table1[[#This Row],[LoanAmount(K)]],$U$18:$V$20,2,TRUE)</f>
        <v>201k and above</v>
      </c>
      <c r="O383">
        <v>360</v>
      </c>
      <c r="P383">
        <v>1</v>
      </c>
      <c r="Q383" t="s">
        <v>31</v>
      </c>
      <c r="R383" t="s">
        <v>18</v>
      </c>
      <c r="S383" s="4" t="s">
        <v>22</v>
      </c>
    </row>
    <row r="384" spans="1:19">
      <c r="A384" t="s">
        <v>407</v>
      </c>
      <c r="B384" t="s">
        <v>42</v>
      </c>
      <c r="C384" t="s">
        <v>15</v>
      </c>
      <c r="D384" s="3">
        <v>0</v>
      </c>
      <c r="E384" t="s">
        <v>16</v>
      </c>
      <c r="F384" t="s">
        <v>15</v>
      </c>
      <c r="G384">
        <v>6000</v>
      </c>
      <c r="H384" s="5" t="str">
        <f>VLOOKUP(Table1[[#This Row],[ApplicantIncome]],$U$11:$V$14,2,TRUE)</f>
        <v>M40</v>
      </c>
      <c r="I384">
        <v>0</v>
      </c>
      <c r="J384" t="str">
        <f>VLOOKUP(Table1[[#This Row],[CoapplicantIncome]],$U$11:$V$14,2,TRUE)</f>
        <v>No Income</v>
      </c>
      <c r="K384">
        <v>6000</v>
      </c>
      <c r="L384" t="str">
        <f>VLOOKUP(Table1[[#This Row],[CombinedIncome]],$U$11:$V$14,2,TRUE)</f>
        <v>M40</v>
      </c>
      <c r="M384">
        <v>156</v>
      </c>
      <c r="N384" t="str">
        <f>VLOOKUP(Table1[[#This Row],[LoanAmount(K)]],$U$18:$V$20,2,TRUE)</f>
        <v>101k-200k</v>
      </c>
      <c r="O384">
        <v>360</v>
      </c>
      <c r="P384">
        <v>1</v>
      </c>
      <c r="Q384" t="s">
        <v>17</v>
      </c>
      <c r="R384" t="s">
        <v>18</v>
      </c>
      <c r="S384" s="4" t="s">
        <v>18</v>
      </c>
    </row>
    <row r="385" spans="1:19">
      <c r="A385" t="s">
        <v>408</v>
      </c>
      <c r="B385" t="s">
        <v>14</v>
      </c>
      <c r="C385" t="s">
        <v>15</v>
      </c>
      <c r="D385" s="3">
        <v>0</v>
      </c>
      <c r="E385" t="s">
        <v>16</v>
      </c>
      <c r="F385" t="s">
        <v>20</v>
      </c>
      <c r="G385">
        <v>7167</v>
      </c>
      <c r="H385" s="5" t="str">
        <f>VLOOKUP(Table1[[#This Row],[ApplicantIncome]],$U$11:$V$14,2,TRUE)</f>
        <v>M40</v>
      </c>
      <c r="I385">
        <v>0</v>
      </c>
      <c r="J385" t="str">
        <f>VLOOKUP(Table1[[#This Row],[CoapplicantIncome]],$U$11:$V$14,2,TRUE)</f>
        <v>No Income</v>
      </c>
      <c r="K385">
        <v>7167</v>
      </c>
      <c r="L385" t="str">
        <f>VLOOKUP(Table1[[#This Row],[CombinedIncome]],$U$11:$V$14,2,TRUE)</f>
        <v>M40</v>
      </c>
      <c r="M385">
        <v>128</v>
      </c>
      <c r="N385" t="str">
        <f>VLOOKUP(Table1[[#This Row],[LoanAmount(K)]],$U$18:$V$20,2,TRUE)</f>
        <v>101k-200k</v>
      </c>
      <c r="O385">
        <v>360</v>
      </c>
      <c r="P385">
        <v>1</v>
      </c>
      <c r="Q385" t="s">
        <v>17</v>
      </c>
      <c r="R385" t="s">
        <v>18</v>
      </c>
      <c r="S385" s="4" t="s">
        <v>18</v>
      </c>
    </row>
    <row r="386" spans="1:19">
      <c r="A386" t="s">
        <v>409</v>
      </c>
      <c r="B386" t="s">
        <v>14</v>
      </c>
      <c r="C386" t="s">
        <v>20</v>
      </c>
      <c r="D386" s="3">
        <v>2</v>
      </c>
      <c r="E386" t="s">
        <v>16</v>
      </c>
      <c r="F386" t="s">
        <v>15</v>
      </c>
      <c r="G386">
        <v>4566</v>
      </c>
      <c r="H386" s="5" t="str">
        <f>VLOOKUP(Table1[[#This Row],[ApplicantIncome]],$U$11:$V$14,2,TRUE)</f>
        <v>B40</v>
      </c>
      <c r="I386">
        <v>0</v>
      </c>
      <c r="J386" t="str">
        <f>VLOOKUP(Table1[[#This Row],[CoapplicantIncome]],$U$11:$V$14,2,TRUE)</f>
        <v>No Income</v>
      </c>
      <c r="K386">
        <v>4566</v>
      </c>
      <c r="L386" t="str">
        <f>VLOOKUP(Table1[[#This Row],[CombinedIncome]],$U$11:$V$14,2,TRUE)</f>
        <v>B40</v>
      </c>
      <c r="M386">
        <v>100</v>
      </c>
      <c r="N386" t="str">
        <f>VLOOKUP(Table1[[#This Row],[LoanAmount(K)]],$U$18:$V$20,2,TRUE)</f>
        <v>Below 100k</v>
      </c>
      <c r="O386">
        <v>360</v>
      </c>
      <c r="P386">
        <v>1</v>
      </c>
      <c r="Q386" t="s">
        <v>17</v>
      </c>
      <c r="R386" t="s">
        <v>22</v>
      </c>
      <c r="S386" s="4" t="s">
        <v>656</v>
      </c>
    </row>
    <row r="387" spans="1:19">
      <c r="A387" t="s">
        <v>410</v>
      </c>
      <c r="B387" t="s">
        <v>14</v>
      </c>
      <c r="C387" t="s">
        <v>15</v>
      </c>
      <c r="D387" s="3">
        <v>1</v>
      </c>
      <c r="E387" t="s">
        <v>16</v>
      </c>
      <c r="G387">
        <v>3667</v>
      </c>
      <c r="H387" s="5" t="str">
        <f>VLOOKUP(Table1[[#This Row],[ApplicantIncome]],$U$11:$V$14,2,TRUE)</f>
        <v>B40</v>
      </c>
      <c r="I387">
        <v>0</v>
      </c>
      <c r="J387" t="str">
        <f>VLOOKUP(Table1[[#This Row],[CoapplicantIncome]],$U$11:$V$14,2,TRUE)</f>
        <v>No Income</v>
      </c>
      <c r="K387">
        <v>3667</v>
      </c>
      <c r="L387" t="str">
        <f>VLOOKUP(Table1[[#This Row],[CombinedIncome]],$U$11:$V$14,2,TRUE)</f>
        <v>B40</v>
      </c>
      <c r="M387">
        <v>113</v>
      </c>
      <c r="N387" t="str">
        <f>VLOOKUP(Table1[[#This Row],[LoanAmount(K)]],$U$18:$V$20,2,TRUE)</f>
        <v>101k-200k</v>
      </c>
      <c r="O387">
        <v>180</v>
      </c>
      <c r="P387">
        <v>1</v>
      </c>
      <c r="Q387" t="s">
        <v>17</v>
      </c>
      <c r="R387" t="s">
        <v>18</v>
      </c>
      <c r="S387" s="4" t="s">
        <v>18</v>
      </c>
    </row>
    <row r="388" spans="1:19">
      <c r="A388" t="s">
        <v>411</v>
      </c>
      <c r="B388" t="s">
        <v>14</v>
      </c>
      <c r="C388" t="s">
        <v>15</v>
      </c>
      <c r="D388" s="3">
        <v>0</v>
      </c>
      <c r="E388" t="s">
        <v>25</v>
      </c>
      <c r="F388" t="s">
        <v>15</v>
      </c>
      <c r="G388">
        <v>2346</v>
      </c>
      <c r="H388" s="5" t="str">
        <f>VLOOKUP(Table1[[#This Row],[ApplicantIncome]],$U$11:$V$14,2,TRUE)</f>
        <v>B40</v>
      </c>
      <c r="I388">
        <v>1600</v>
      </c>
      <c r="J388" t="str">
        <f>VLOOKUP(Table1[[#This Row],[CoapplicantIncome]],$U$11:$V$14,2,TRUE)</f>
        <v>B40</v>
      </c>
      <c r="K388">
        <v>3946</v>
      </c>
      <c r="L388" t="str">
        <f>VLOOKUP(Table1[[#This Row],[CombinedIncome]],$U$11:$V$14,2,TRUE)</f>
        <v>B40</v>
      </c>
      <c r="M388">
        <v>132</v>
      </c>
      <c r="N388" t="str">
        <f>VLOOKUP(Table1[[#This Row],[LoanAmount(K)]],$U$18:$V$20,2,TRUE)</f>
        <v>101k-200k</v>
      </c>
      <c r="O388">
        <v>360</v>
      </c>
      <c r="P388">
        <v>1</v>
      </c>
      <c r="Q388" t="s">
        <v>31</v>
      </c>
      <c r="R388" t="s">
        <v>18</v>
      </c>
      <c r="S388" s="4" t="s">
        <v>22</v>
      </c>
    </row>
    <row r="389" spans="1:19">
      <c r="A389" t="s">
        <v>412</v>
      </c>
      <c r="B389" t="s">
        <v>14</v>
      </c>
      <c r="C389" t="s">
        <v>20</v>
      </c>
      <c r="D389" s="3">
        <v>0</v>
      </c>
      <c r="E389" t="s">
        <v>25</v>
      </c>
      <c r="F389" t="s">
        <v>15</v>
      </c>
      <c r="G389">
        <v>3010</v>
      </c>
      <c r="H389" s="5" t="str">
        <f>VLOOKUP(Table1[[#This Row],[ApplicantIncome]],$U$11:$V$14,2,TRUE)</f>
        <v>B40</v>
      </c>
      <c r="I389">
        <v>3136</v>
      </c>
      <c r="J389" t="str">
        <f>VLOOKUP(Table1[[#This Row],[CoapplicantIncome]],$U$11:$V$14,2,TRUE)</f>
        <v>B40</v>
      </c>
      <c r="K389">
        <v>6146</v>
      </c>
      <c r="L389" t="str">
        <f>VLOOKUP(Table1[[#This Row],[CombinedIncome]],$U$11:$V$14,2,TRUE)</f>
        <v>M40</v>
      </c>
      <c r="N389" t="str">
        <f>VLOOKUP(Table1[[#This Row],[LoanAmount(K)]],$U$18:$V$20,2,TRUE)</f>
        <v>Below 100k</v>
      </c>
      <c r="O389">
        <v>360</v>
      </c>
      <c r="P389">
        <v>0</v>
      </c>
      <c r="Q389" t="s">
        <v>17</v>
      </c>
      <c r="R389" t="s">
        <v>22</v>
      </c>
      <c r="S389" s="4" t="s">
        <v>656</v>
      </c>
    </row>
    <row r="390" spans="1:19">
      <c r="A390" t="s">
        <v>413</v>
      </c>
      <c r="B390" t="s">
        <v>14</v>
      </c>
      <c r="C390" t="s">
        <v>20</v>
      </c>
      <c r="D390" s="3">
        <v>0</v>
      </c>
      <c r="E390" t="s">
        <v>16</v>
      </c>
      <c r="F390" t="s">
        <v>15</v>
      </c>
      <c r="G390">
        <v>2333</v>
      </c>
      <c r="H390" s="5" t="str">
        <f>VLOOKUP(Table1[[#This Row],[ApplicantIncome]],$U$11:$V$14,2,TRUE)</f>
        <v>B40</v>
      </c>
      <c r="I390">
        <v>2417</v>
      </c>
      <c r="J390" t="str">
        <f>VLOOKUP(Table1[[#This Row],[CoapplicantIncome]],$U$11:$V$14,2,TRUE)</f>
        <v>B40</v>
      </c>
      <c r="K390">
        <v>4750</v>
      </c>
      <c r="L390" t="str">
        <f>VLOOKUP(Table1[[#This Row],[CombinedIncome]],$U$11:$V$14,2,TRUE)</f>
        <v>B40</v>
      </c>
      <c r="M390">
        <v>136</v>
      </c>
      <c r="N390" t="str">
        <f>VLOOKUP(Table1[[#This Row],[LoanAmount(K)]],$U$18:$V$20,2,TRUE)</f>
        <v>101k-200k</v>
      </c>
      <c r="O390">
        <v>360</v>
      </c>
      <c r="P390">
        <v>1</v>
      </c>
      <c r="Q390" t="s">
        <v>17</v>
      </c>
      <c r="R390" t="s">
        <v>18</v>
      </c>
      <c r="S390" s="4" t="s">
        <v>22</v>
      </c>
    </row>
    <row r="391" spans="1:19">
      <c r="A391" t="s">
        <v>414</v>
      </c>
      <c r="B391" t="s">
        <v>14</v>
      </c>
      <c r="C391" t="s">
        <v>20</v>
      </c>
      <c r="D391" s="3">
        <v>0</v>
      </c>
      <c r="E391" t="s">
        <v>16</v>
      </c>
      <c r="F391" t="s">
        <v>15</v>
      </c>
      <c r="G391">
        <v>5488</v>
      </c>
      <c r="H391" s="5" t="str">
        <f>VLOOKUP(Table1[[#This Row],[ApplicantIncome]],$U$11:$V$14,2,TRUE)</f>
        <v>M40</v>
      </c>
      <c r="I391">
        <v>0</v>
      </c>
      <c r="J391" t="str">
        <f>VLOOKUP(Table1[[#This Row],[CoapplicantIncome]],$U$11:$V$14,2,TRUE)</f>
        <v>No Income</v>
      </c>
      <c r="K391">
        <v>5488</v>
      </c>
      <c r="L391" t="str">
        <f>VLOOKUP(Table1[[#This Row],[CombinedIncome]],$U$11:$V$14,2,TRUE)</f>
        <v>M40</v>
      </c>
      <c r="M391">
        <v>125</v>
      </c>
      <c r="N391" t="str">
        <f>VLOOKUP(Table1[[#This Row],[LoanAmount(K)]],$U$18:$V$20,2,TRUE)</f>
        <v>101k-200k</v>
      </c>
      <c r="O391">
        <v>360</v>
      </c>
      <c r="P391">
        <v>1</v>
      </c>
      <c r="Q391" t="s">
        <v>21</v>
      </c>
      <c r="R391" t="s">
        <v>18</v>
      </c>
      <c r="S391" s="4" t="s">
        <v>18</v>
      </c>
    </row>
    <row r="392" spans="1:19">
      <c r="A392" t="s">
        <v>415</v>
      </c>
      <c r="B392" t="s">
        <v>14</v>
      </c>
      <c r="C392" t="s">
        <v>15</v>
      </c>
      <c r="D392" t="s">
        <v>30</v>
      </c>
      <c r="E392" t="s">
        <v>16</v>
      </c>
      <c r="F392" t="s">
        <v>15</v>
      </c>
      <c r="G392">
        <v>9167</v>
      </c>
      <c r="H392" s="5" t="str">
        <f>VLOOKUP(Table1[[#This Row],[ApplicantIncome]],$U$11:$V$14,2,TRUE)</f>
        <v>M40</v>
      </c>
      <c r="I392">
        <v>0</v>
      </c>
      <c r="J392" t="str">
        <f>VLOOKUP(Table1[[#This Row],[CoapplicantIncome]],$U$11:$V$14,2,TRUE)</f>
        <v>No Income</v>
      </c>
      <c r="K392">
        <v>9167</v>
      </c>
      <c r="L392" t="str">
        <f>VLOOKUP(Table1[[#This Row],[CombinedIncome]],$U$11:$V$14,2,TRUE)</f>
        <v>M40</v>
      </c>
      <c r="M392">
        <v>185</v>
      </c>
      <c r="N392" t="str">
        <f>VLOOKUP(Table1[[#This Row],[LoanAmount(K)]],$U$18:$V$20,2,TRUE)</f>
        <v>101k-200k</v>
      </c>
      <c r="O392">
        <v>360</v>
      </c>
      <c r="P392">
        <v>1</v>
      </c>
      <c r="Q392" t="s">
        <v>21</v>
      </c>
      <c r="R392" t="s">
        <v>18</v>
      </c>
      <c r="S392" s="4" t="s">
        <v>22</v>
      </c>
    </row>
    <row r="393" spans="1:19">
      <c r="A393" t="s">
        <v>416</v>
      </c>
      <c r="B393" t="s">
        <v>14</v>
      </c>
      <c r="C393" t="s">
        <v>20</v>
      </c>
      <c r="D393" t="s">
        <v>30</v>
      </c>
      <c r="E393" t="s">
        <v>16</v>
      </c>
      <c r="F393" t="s">
        <v>15</v>
      </c>
      <c r="G393">
        <v>9504</v>
      </c>
      <c r="H393" s="5" t="str">
        <f>VLOOKUP(Table1[[#This Row],[ApplicantIncome]],$U$11:$V$14,2,TRUE)</f>
        <v>M40</v>
      </c>
      <c r="I393">
        <v>0</v>
      </c>
      <c r="J393" t="str">
        <f>VLOOKUP(Table1[[#This Row],[CoapplicantIncome]],$U$11:$V$14,2,TRUE)</f>
        <v>No Income</v>
      </c>
      <c r="K393">
        <v>9504</v>
      </c>
      <c r="L393" t="str">
        <f>VLOOKUP(Table1[[#This Row],[CombinedIncome]],$U$11:$V$14,2,TRUE)</f>
        <v>M40</v>
      </c>
      <c r="M393">
        <v>275</v>
      </c>
      <c r="N393" t="str">
        <f>VLOOKUP(Table1[[#This Row],[LoanAmount(K)]],$U$18:$V$20,2,TRUE)</f>
        <v>201k and above</v>
      </c>
      <c r="O393">
        <v>360</v>
      </c>
      <c r="P393">
        <v>1</v>
      </c>
      <c r="Q393" t="s">
        <v>21</v>
      </c>
      <c r="R393" t="s">
        <v>18</v>
      </c>
      <c r="S393" s="4" t="s">
        <v>22</v>
      </c>
    </row>
    <row r="394" spans="1:19">
      <c r="A394" t="s">
        <v>417</v>
      </c>
      <c r="B394" t="s">
        <v>14</v>
      </c>
      <c r="C394" t="s">
        <v>20</v>
      </c>
      <c r="D394" s="3">
        <v>0</v>
      </c>
      <c r="E394" t="s">
        <v>16</v>
      </c>
      <c r="F394" t="s">
        <v>15</v>
      </c>
      <c r="G394">
        <v>2583</v>
      </c>
      <c r="H394" s="5" t="str">
        <f>VLOOKUP(Table1[[#This Row],[ApplicantIncome]],$U$11:$V$14,2,TRUE)</f>
        <v>B40</v>
      </c>
      <c r="I394">
        <v>2115</v>
      </c>
      <c r="J394" t="str">
        <f>VLOOKUP(Table1[[#This Row],[CoapplicantIncome]],$U$11:$V$14,2,TRUE)</f>
        <v>B40</v>
      </c>
      <c r="K394">
        <v>4698</v>
      </c>
      <c r="L394" t="str">
        <f>VLOOKUP(Table1[[#This Row],[CombinedIncome]],$U$11:$V$14,2,TRUE)</f>
        <v>B40</v>
      </c>
      <c r="M394">
        <v>120</v>
      </c>
      <c r="N394" t="str">
        <f>VLOOKUP(Table1[[#This Row],[LoanAmount(K)]],$U$18:$V$20,2,TRUE)</f>
        <v>101k-200k</v>
      </c>
      <c r="O394">
        <v>360</v>
      </c>
      <c r="Q394" t="s">
        <v>17</v>
      </c>
      <c r="R394" t="s">
        <v>18</v>
      </c>
      <c r="S394" s="4" t="s">
        <v>18</v>
      </c>
    </row>
    <row r="395" spans="1:19">
      <c r="A395" t="s">
        <v>418</v>
      </c>
      <c r="B395" t="s">
        <v>14</v>
      </c>
      <c r="C395" t="s">
        <v>20</v>
      </c>
      <c r="D395" s="3">
        <v>2</v>
      </c>
      <c r="E395" t="s">
        <v>25</v>
      </c>
      <c r="F395" t="s">
        <v>15</v>
      </c>
      <c r="G395">
        <v>1993</v>
      </c>
      <c r="H395" s="5" t="str">
        <f>VLOOKUP(Table1[[#This Row],[ApplicantIncome]],$U$11:$V$14,2,TRUE)</f>
        <v>B40</v>
      </c>
      <c r="I395">
        <v>1625</v>
      </c>
      <c r="J395" t="str">
        <f>VLOOKUP(Table1[[#This Row],[CoapplicantIncome]],$U$11:$V$14,2,TRUE)</f>
        <v>B40</v>
      </c>
      <c r="K395">
        <v>3618</v>
      </c>
      <c r="L395" t="str">
        <f>VLOOKUP(Table1[[#This Row],[CombinedIncome]],$U$11:$V$14,2,TRUE)</f>
        <v>B40</v>
      </c>
      <c r="M395">
        <v>113</v>
      </c>
      <c r="N395" t="str">
        <f>VLOOKUP(Table1[[#This Row],[LoanAmount(K)]],$U$18:$V$20,2,TRUE)</f>
        <v>101k-200k</v>
      </c>
      <c r="O395">
        <v>180</v>
      </c>
      <c r="P395">
        <v>1</v>
      </c>
      <c r="Q395" t="s">
        <v>31</v>
      </c>
      <c r="R395" t="s">
        <v>18</v>
      </c>
      <c r="S395" s="4" t="s">
        <v>22</v>
      </c>
    </row>
    <row r="396" spans="1:19">
      <c r="A396" t="s">
        <v>419</v>
      </c>
      <c r="B396" t="s">
        <v>14</v>
      </c>
      <c r="C396" t="s">
        <v>20</v>
      </c>
      <c r="D396" s="3">
        <v>2</v>
      </c>
      <c r="E396" t="s">
        <v>16</v>
      </c>
      <c r="F396" t="s">
        <v>15</v>
      </c>
      <c r="G396">
        <v>3100</v>
      </c>
      <c r="H396" s="5" t="str">
        <f>VLOOKUP(Table1[[#This Row],[ApplicantIncome]],$U$11:$V$14,2,TRUE)</f>
        <v>B40</v>
      </c>
      <c r="I396">
        <v>1400</v>
      </c>
      <c r="J396" t="str">
        <f>VLOOKUP(Table1[[#This Row],[CoapplicantIncome]],$U$11:$V$14,2,TRUE)</f>
        <v>B40</v>
      </c>
      <c r="K396">
        <v>4500</v>
      </c>
      <c r="L396" t="str">
        <f>VLOOKUP(Table1[[#This Row],[CombinedIncome]],$U$11:$V$14,2,TRUE)</f>
        <v>B40</v>
      </c>
      <c r="M396">
        <v>113</v>
      </c>
      <c r="N396" t="str">
        <f>VLOOKUP(Table1[[#This Row],[LoanAmount(K)]],$U$18:$V$20,2,TRUE)</f>
        <v>101k-200k</v>
      </c>
      <c r="O396">
        <v>360</v>
      </c>
      <c r="P396">
        <v>1</v>
      </c>
      <c r="Q396" t="s">
        <v>17</v>
      </c>
      <c r="R396" t="s">
        <v>18</v>
      </c>
      <c r="S396" s="4" t="s">
        <v>22</v>
      </c>
    </row>
    <row r="397" spans="1:19">
      <c r="A397" t="s">
        <v>420</v>
      </c>
      <c r="B397" t="s">
        <v>14</v>
      </c>
      <c r="C397" t="s">
        <v>20</v>
      </c>
      <c r="D397" s="3">
        <v>2</v>
      </c>
      <c r="E397" t="s">
        <v>16</v>
      </c>
      <c r="F397" t="s">
        <v>15</v>
      </c>
      <c r="G397">
        <v>3276</v>
      </c>
      <c r="H397" s="5" t="str">
        <f>VLOOKUP(Table1[[#This Row],[ApplicantIncome]],$U$11:$V$14,2,TRUE)</f>
        <v>B40</v>
      </c>
      <c r="I397">
        <v>484</v>
      </c>
      <c r="J397" t="str">
        <f>VLOOKUP(Table1[[#This Row],[CoapplicantIncome]],$U$11:$V$14,2,TRUE)</f>
        <v>B40</v>
      </c>
      <c r="K397">
        <v>3760</v>
      </c>
      <c r="L397" t="str">
        <f>VLOOKUP(Table1[[#This Row],[CombinedIncome]],$U$11:$V$14,2,TRUE)</f>
        <v>B40</v>
      </c>
      <c r="M397">
        <v>135</v>
      </c>
      <c r="N397" t="str">
        <f>VLOOKUP(Table1[[#This Row],[LoanAmount(K)]],$U$18:$V$20,2,TRUE)</f>
        <v>101k-200k</v>
      </c>
      <c r="O397">
        <v>360</v>
      </c>
      <c r="Q397" t="s">
        <v>31</v>
      </c>
      <c r="R397" t="s">
        <v>18</v>
      </c>
      <c r="S397" s="4" t="s">
        <v>22</v>
      </c>
    </row>
    <row r="398" spans="1:19">
      <c r="A398" t="s">
        <v>421</v>
      </c>
      <c r="B398" t="s">
        <v>42</v>
      </c>
      <c r="C398" t="s">
        <v>15</v>
      </c>
      <c r="D398" s="3">
        <v>0</v>
      </c>
      <c r="E398" t="s">
        <v>16</v>
      </c>
      <c r="F398" t="s">
        <v>15</v>
      </c>
      <c r="G398">
        <v>3180</v>
      </c>
      <c r="H398" s="5" t="str">
        <f>VLOOKUP(Table1[[#This Row],[ApplicantIncome]],$U$11:$V$14,2,TRUE)</f>
        <v>B40</v>
      </c>
      <c r="I398">
        <v>0</v>
      </c>
      <c r="J398" t="str">
        <f>VLOOKUP(Table1[[#This Row],[CoapplicantIncome]],$U$11:$V$14,2,TRUE)</f>
        <v>No Income</v>
      </c>
      <c r="K398">
        <v>3180</v>
      </c>
      <c r="L398" t="str">
        <f>VLOOKUP(Table1[[#This Row],[CombinedIncome]],$U$11:$V$14,2,TRUE)</f>
        <v>B40</v>
      </c>
      <c r="M398">
        <v>71</v>
      </c>
      <c r="N398" t="str">
        <f>VLOOKUP(Table1[[#This Row],[LoanAmount(K)]],$U$18:$V$20,2,TRUE)</f>
        <v>Below 100k</v>
      </c>
      <c r="O398">
        <v>360</v>
      </c>
      <c r="P398">
        <v>0</v>
      </c>
      <c r="Q398" t="s">
        <v>17</v>
      </c>
      <c r="R398" t="s">
        <v>22</v>
      </c>
      <c r="S398" s="4" t="s">
        <v>656</v>
      </c>
    </row>
    <row r="399" spans="1:19">
      <c r="A399" t="s">
        <v>422</v>
      </c>
      <c r="B399" t="s">
        <v>14</v>
      </c>
      <c r="C399" t="s">
        <v>20</v>
      </c>
      <c r="D399" s="3">
        <v>0</v>
      </c>
      <c r="E399" t="s">
        <v>16</v>
      </c>
      <c r="F399" t="s">
        <v>15</v>
      </c>
      <c r="G399">
        <v>3033</v>
      </c>
      <c r="H399" s="5" t="str">
        <f>VLOOKUP(Table1[[#This Row],[ApplicantIncome]],$U$11:$V$14,2,TRUE)</f>
        <v>B40</v>
      </c>
      <c r="I399">
        <v>1459</v>
      </c>
      <c r="J399" t="str">
        <f>VLOOKUP(Table1[[#This Row],[CoapplicantIncome]],$U$11:$V$14,2,TRUE)</f>
        <v>B40</v>
      </c>
      <c r="K399">
        <v>4492</v>
      </c>
      <c r="L399" t="str">
        <f>VLOOKUP(Table1[[#This Row],[CombinedIncome]],$U$11:$V$14,2,TRUE)</f>
        <v>B40</v>
      </c>
      <c r="M399">
        <v>95</v>
      </c>
      <c r="N399" t="str">
        <f>VLOOKUP(Table1[[#This Row],[LoanAmount(K)]],$U$18:$V$20,2,TRUE)</f>
        <v>Below 100k</v>
      </c>
      <c r="O399">
        <v>360</v>
      </c>
      <c r="P399">
        <v>1</v>
      </c>
      <c r="Q399" t="s">
        <v>17</v>
      </c>
      <c r="R399" t="s">
        <v>18</v>
      </c>
      <c r="S399" s="4" t="s">
        <v>22</v>
      </c>
    </row>
    <row r="400" spans="1:19">
      <c r="A400" t="s">
        <v>423</v>
      </c>
      <c r="B400" t="s">
        <v>14</v>
      </c>
      <c r="C400" t="s">
        <v>15</v>
      </c>
      <c r="D400" s="3">
        <v>0</v>
      </c>
      <c r="E400" t="s">
        <v>25</v>
      </c>
      <c r="F400" t="s">
        <v>15</v>
      </c>
      <c r="G400">
        <v>3902</v>
      </c>
      <c r="H400" s="5" t="str">
        <f>VLOOKUP(Table1[[#This Row],[ApplicantIncome]],$U$11:$V$14,2,TRUE)</f>
        <v>B40</v>
      </c>
      <c r="I400">
        <v>1666</v>
      </c>
      <c r="J400" t="str">
        <f>VLOOKUP(Table1[[#This Row],[CoapplicantIncome]],$U$11:$V$14,2,TRUE)</f>
        <v>B40</v>
      </c>
      <c r="K400">
        <v>5568</v>
      </c>
      <c r="L400" t="str">
        <f>VLOOKUP(Table1[[#This Row],[CombinedIncome]],$U$11:$V$14,2,TRUE)</f>
        <v>M40</v>
      </c>
      <c r="M400">
        <v>109</v>
      </c>
      <c r="N400" t="str">
        <f>VLOOKUP(Table1[[#This Row],[LoanAmount(K)]],$U$18:$V$20,2,TRUE)</f>
        <v>101k-200k</v>
      </c>
      <c r="O400">
        <v>360</v>
      </c>
      <c r="P400">
        <v>1</v>
      </c>
      <c r="Q400" t="s">
        <v>21</v>
      </c>
      <c r="R400" t="s">
        <v>18</v>
      </c>
      <c r="S400" s="4" t="s">
        <v>22</v>
      </c>
    </row>
    <row r="401" spans="1:19">
      <c r="A401" t="s">
        <v>424</v>
      </c>
      <c r="B401" t="s">
        <v>42</v>
      </c>
      <c r="C401" t="s">
        <v>15</v>
      </c>
      <c r="D401" s="3">
        <v>0</v>
      </c>
      <c r="E401" t="s">
        <v>16</v>
      </c>
      <c r="F401" t="s">
        <v>15</v>
      </c>
      <c r="G401">
        <v>1500</v>
      </c>
      <c r="H401" s="5" t="str">
        <f>VLOOKUP(Table1[[#This Row],[ApplicantIncome]],$U$11:$V$14,2,TRUE)</f>
        <v>B40</v>
      </c>
      <c r="I401">
        <v>1800</v>
      </c>
      <c r="J401" t="str">
        <f>VLOOKUP(Table1[[#This Row],[CoapplicantIncome]],$U$11:$V$14,2,TRUE)</f>
        <v>B40</v>
      </c>
      <c r="K401">
        <v>3300</v>
      </c>
      <c r="L401" t="str">
        <f>VLOOKUP(Table1[[#This Row],[CombinedIncome]],$U$11:$V$14,2,TRUE)</f>
        <v>B40</v>
      </c>
      <c r="M401">
        <v>103</v>
      </c>
      <c r="N401" t="str">
        <f>VLOOKUP(Table1[[#This Row],[LoanAmount(K)]],$U$18:$V$20,2,TRUE)</f>
        <v>101k-200k</v>
      </c>
      <c r="O401">
        <v>360</v>
      </c>
      <c r="P401">
        <v>0</v>
      </c>
      <c r="Q401" t="s">
        <v>31</v>
      </c>
      <c r="R401" t="s">
        <v>22</v>
      </c>
      <c r="S401" s="4" t="s">
        <v>656</v>
      </c>
    </row>
    <row r="402" spans="1:19">
      <c r="A402" t="s">
        <v>425</v>
      </c>
      <c r="B402" t="s">
        <v>14</v>
      </c>
      <c r="C402" t="s">
        <v>20</v>
      </c>
      <c r="D402" s="3">
        <v>2</v>
      </c>
      <c r="E402" t="s">
        <v>25</v>
      </c>
      <c r="F402" t="s">
        <v>15</v>
      </c>
      <c r="G402">
        <v>2889</v>
      </c>
      <c r="H402" s="5" t="str">
        <f>VLOOKUP(Table1[[#This Row],[ApplicantIncome]],$U$11:$V$14,2,TRUE)</f>
        <v>B40</v>
      </c>
      <c r="I402">
        <v>0</v>
      </c>
      <c r="J402" t="str">
        <f>VLOOKUP(Table1[[#This Row],[CoapplicantIncome]],$U$11:$V$14,2,TRUE)</f>
        <v>No Income</v>
      </c>
      <c r="K402">
        <v>2889</v>
      </c>
      <c r="L402" t="str">
        <f>VLOOKUP(Table1[[#This Row],[CombinedIncome]],$U$11:$V$14,2,TRUE)</f>
        <v>B40</v>
      </c>
      <c r="M402">
        <v>45</v>
      </c>
      <c r="N402" t="str">
        <f>VLOOKUP(Table1[[#This Row],[LoanAmount(K)]],$U$18:$V$20,2,TRUE)</f>
        <v>Below 100k</v>
      </c>
      <c r="O402">
        <v>180</v>
      </c>
      <c r="P402">
        <v>0</v>
      </c>
      <c r="Q402" t="s">
        <v>17</v>
      </c>
      <c r="R402" t="s">
        <v>22</v>
      </c>
      <c r="S402" s="4" t="s">
        <v>656</v>
      </c>
    </row>
    <row r="403" spans="1:19">
      <c r="A403" t="s">
        <v>426</v>
      </c>
      <c r="B403" t="s">
        <v>14</v>
      </c>
      <c r="C403" t="s">
        <v>15</v>
      </c>
      <c r="D403" s="3">
        <v>0</v>
      </c>
      <c r="E403" t="s">
        <v>25</v>
      </c>
      <c r="F403" t="s">
        <v>15</v>
      </c>
      <c r="G403">
        <v>2755</v>
      </c>
      <c r="H403" s="5" t="str">
        <f>VLOOKUP(Table1[[#This Row],[ApplicantIncome]],$U$11:$V$14,2,TRUE)</f>
        <v>B40</v>
      </c>
      <c r="I403">
        <v>0</v>
      </c>
      <c r="J403" t="str">
        <f>VLOOKUP(Table1[[#This Row],[CoapplicantIncome]],$U$11:$V$14,2,TRUE)</f>
        <v>No Income</v>
      </c>
      <c r="K403">
        <v>2755</v>
      </c>
      <c r="L403" t="str">
        <f>VLOOKUP(Table1[[#This Row],[CombinedIncome]],$U$11:$V$14,2,TRUE)</f>
        <v>B40</v>
      </c>
      <c r="M403">
        <v>65</v>
      </c>
      <c r="N403" t="str">
        <f>VLOOKUP(Table1[[#This Row],[LoanAmount(K)]],$U$18:$V$20,2,TRUE)</f>
        <v>Below 100k</v>
      </c>
      <c r="O403">
        <v>300</v>
      </c>
      <c r="P403">
        <v>1</v>
      </c>
      <c r="Q403" t="s">
        <v>21</v>
      </c>
      <c r="R403" t="s">
        <v>22</v>
      </c>
      <c r="S403" s="4" t="s">
        <v>656</v>
      </c>
    </row>
    <row r="404" spans="1:19">
      <c r="A404" t="s">
        <v>427</v>
      </c>
      <c r="B404" t="s">
        <v>14</v>
      </c>
      <c r="C404" t="s">
        <v>15</v>
      </c>
      <c r="D404" s="3">
        <v>0</v>
      </c>
      <c r="E404" t="s">
        <v>16</v>
      </c>
      <c r="F404" t="s">
        <v>15</v>
      </c>
      <c r="G404">
        <v>2500</v>
      </c>
      <c r="H404" s="5" t="str">
        <f>VLOOKUP(Table1[[#This Row],[ApplicantIncome]],$U$11:$V$14,2,TRUE)</f>
        <v>B40</v>
      </c>
      <c r="I404">
        <v>20000</v>
      </c>
      <c r="J404" t="str">
        <f>VLOOKUP(Table1[[#This Row],[CoapplicantIncome]],$U$11:$V$14,2,TRUE)</f>
        <v>T20</v>
      </c>
      <c r="K404">
        <v>22500</v>
      </c>
      <c r="L404" t="str">
        <f>VLOOKUP(Table1[[#This Row],[CombinedIncome]],$U$11:$V$14,2,TRUE)</f>
        <v>T20</v>
      </c>
      <c r="M404">
        <v>103</v>
      </c>
      <c r="N404" t="str">
        <f>VLOOKUP(Table1[[#This Row],[LoanAmount(K)]],$U$18:$V$20,2,TRUE)</f>
        <v>101k-200k</v>
      </c>
      <c r="O404">
        <v>360</v>
      </c>
      <c r="P404">
        <v>1</v>
      </c>
      <c r="Q404" t="s">
        <v>31</v>
      </c>
      <c r="R404" t="s">
        <v>18</v>
      </c>
      <c r="S404" s="4" t="s">
        <v>22</v>
      </c>
    </row>
    <row r="405" spans="1:19">
      <c r="A405" t="s">
        <v>428</v>
      </c>
      <c r="B405" t="s">
        <v>42</v>
      </c>
      <c r="C405" t="s">
        <v>15</v>
      </c>
      <c r="D405" s="3">
        <v>0</v>
      </c>
      <c r="E405" t="s">
        <v>25</v>
      </c>
      <c r="F405" t="s">
        <v>15</v>
      </c>
      <c r="G405">
        <v>1963</v>
      </c>
      <c r="H405" s="5" t="str">
        <f>VLOOKUP(Table1[[#This Row],[ApplicantIncome]],$U$11:$V$14,2,TRUE)</f>
        <v>B40</v>
      </c>
      <c r="I405">
        <v>0</v>
      </c>
      <c r="J405" t="str">
        <f>VLOOKUP(Table1[[#This Row],[CoapplicantIncome]],$U$11:$V$14,2,TRUE)</f>
        <v>No Income</v>
      </c>
      <c r="K405">
        <v>1963</v>
      </c>
      <c r="L405" t="str">
        <f>VLOOKUP(Table1[[#This Row],[CombinedIncome]],$U$11:$V$14,2,TRUE)</f>
        <v>B40</v>
      </c>
      <c r="M405">
        <v>53</v>
      </c>
      <c r="N405" t="str">
        <f>VLOOKUP(Table1[[#This Row],[LoanAmount(K)]],$U$18:$V$20,2,TRUE)</f>
        <v>Below 100k</v>
      </c>
      <c r="O405">
        <v>360</v>
      </c>
      <c r="P405">
        <v>1</v>
      </c>
      <c r="Q405" t="s">
        <v>31</v>
      </c>
      <c r="R405" t="s">
        <v>18</v>
      </c>
      <c r="S405" s="4" t="s">
        <v>22</v>
      </c>
    </row>
    <row r="406" spans="1:19">
      <c r="A406" t="s">
        <v>429</v>
      </c>
      <c r="B406" t="s">
        <v>42</v>
      </c>
      <c r="C406" t="s">
        <v>15</v>
      </c>
      <c r="D406" s="3">
        <v>0</v>
      </c>
      <c r="E406" t="s">
        <v>16</v>
      </c>
      <c r="F406" t="s">
        <v>20</v>
      </c>
      <c r="G406">
        <v>7441</v>
      </c>
      <c r="H406" s="5" t="str">
        <f>VLOOKUP(Table1[[#This Row],[ApplicantIncome]],$U$11:$V$14,2,TRUE)</f>
        <v>M40</v>
      </c>
      <c r="I406">
        <v>0</v>
      </c>
      <c r="J406" t="str">
        <f>VLOOKUP(Table1[[#This Row],[CoapplicantIncome]],$U$11:$V$14,2,TRUE)</f>
        <v>No Income</v>
      </c>
      <c r="K406">
        <v>7441</v>
      </c>
      <c r="L406" t="str">
        <f>VLOOKUP(Table1[[#This Row],[CombinedIncome]],$U$11:$V$14,2,TRUE)</f>
        <v>M40</v>
      </c>
      <c r="M406">
        <v>194</v>
      </c>
      <c r="N406" t="str">
        <f>VLOOKUP(Table1[[#This Row],[LoanAmount(K)]],$U$18:$V$20,2,TRUE)</f>
        <v>101k-200k</v>
      </c>
      <c r="O406">
        <v>360</v>
      </c>
      <c r="P406">
        <v>1</v>
      </c>
      <c r="Q406" t="s">
        <v>21</v>
      </c>
      <c r="R406" t="s">
        <v>22</v>
      </c>
      <c r="S406" s="4" t="s">
        <v>656</v>
      </c>
    </row>
    <row r="407" spans="1:19">
      <c r="A407" t="s">
        <v>430</v>
      </c>
      <c r="B407" t="s">
        <v>42</v>
      </c>
      <c r="C407" t="s">
        <v>15</v>
      </c>
      <c r="D407" s="3">
        <v>0</v>
      </c>
      <c r="E407" t="s">
        <v>16</v>
      </c>
      <c r="F407" t="s">
        <v>15</v>
      </c>
      <c r="G407">
        <v>4547</v>
      </c>
      <c r="H407" s="5" t="str">
        <f>VLOOKUP(Table1[[#This Row],[ApplicantIncome]],$U$11:$V$14,2,TRUE)</f>
        <v>B40</v>
      </c>
      <c r="I407">
        <v>0</v>
      </c>
      <c r="J407" t="str">
        <f>VLOOKUP(Table1[[#This Row],[CoapplicantIncome]],$U$11:$V$14,2,TRUE)</f>
        <v>No Income</v>
      </c>
      <c r="K407">
        <v>4547</v>
      </c>
      <c r="L407" t="str">
        <f>VLOOKUP(Table1[[#This Row],[CombinedIncome]],$U$11:$V$14,2,TRUE)</f>
        <v>B40</v>
      </c>
      <c r="M407">
        <v>115</v>
      </c>
      <c r="N407" t="str">
        <f>VLOOKUP(Table1[[#This Row],[LoanAmount(K)]],$U$18:$V$20,2,TRUE)</f>
        <v>101k-200k</v>
      </c>
      <c r="O407">
        <v>360</v>
      </c>
      <c r="P407">
        <v>1</v>
      </c>
      <c r="Q407" t="s">
        <v>31</v>
      </c>
      <c r="R407" t="s">
        <v>18</v>
      </c>
      <c r="S407" s="4" t="s">
        <v>22</v>
      </c>
    </row>
    <row r="408" spans="1:19">
      <c r="A408" t="s">
        <v>431</v>
      </c>
      <c r="B408" t="s">
        <v>14</v>
      </c>
      <c r="C408" t="s">
        <v>20</v>
      </c>
      <c r="D408" s="3">
        <v>0</v>
      </c>
      <c r="E408" t="s">
        <v>25</v>
      </c>
      <c r="F408" t="s">
        <v>15</v>
      </c>
      <c r="G408">
        <v>2167</v>
      </c>
      <c r="H408" s="5" t="str">
        <f>VLOOKUP(Table1[[#This Row],[ApplicantIncome]],$U$11:$V$14,2,TRUE)</f>
        <v>B40</v>
      </c>
      <c r="I408">
        <v>2400</v>
      </c>
      <c r="J408" t="str">
        <f>VLOOKUP(Table1[[#This Row],[CoapplicantIncome]],$U$11:$V$14,2,TRUE)</f>
        <v>B40</v>
      </c>
      <c r="K408">
        <v>4567</v>
      </c>
      <c r="L408" t="str">
        <f>VLOOKUP(Table1[[#This Row],[CombinedIncome]],$U$11:$V$14,2,TRUE)</f>
        <v>B40</v>
      </c>
      <c r="M408">
        <v>115</v>
      </c>
      <c r="N408" t="str">
        <f>VLOOKUP(Table1[[#This Row],[LoanAmount(K)]],$U$18:$V$20,2,TRUE)</f>
        <v>101k-200k</v>
      </c>
      <c r="O408">
        <v>360</v>
      </c>
      <c r="P408">
        <v>1</v>
      </c>
      <c r="Q408" t="s">
        <v>17</v>
      </c>
      <c r="R408" t="s">
        <v>18</v>
      </c>
      <c r="S408" s="4" t="s">
        <v>22</v>
      </c>
    </row>
    <row r="409" spans="1:19">
      <c r="A409" t="s">
        <v>432</v>
      </c>
      <c r="B409" t="s">
        <v>42</v>
      </c>
      <c r="C409" t="s">
        <v>15</v>
      </c>
      <c r="D409" s="3">
        <v>0</v>
      </c>
      <c r="E409" t="s">
        <v>25</v>
      </c>
      <c r="F409" t="s">
        <v>15</v>
      </c>
      <c r="G409">
        <v>2213</v>
      </c>
      <c r="H409" s="5" t="str">
        <f>VLOOKUP(Table1[[#This Row],[ApplicantIncome]],$U$11:$V$14,2,TRUE)</f>
        <v>B40</v>
      </c>
      <c r="I409">
        <v>0</v>
      </c>
      <c r="J409" t="str">
        <f>VLOOKUP(Table1[[#This Row],[CoapplicantIncome]],$U$11:$V$14,2,TRUE)</f>
        <v>No Income</v>
      </c>
      <c r="K409">
        <v>2213</v>
      </c>
      <c r="L409" t="str">
        <f>VLOOKUP(Table1[[#This Row],[CombinedIncome]],$U$11:$V$14,2,TRUE)</f>
        <v>B40</v>
      </c>
      <c r="M409">
        <v>66</v>
      </c>
      <c r="N409" t="str">
        <f>VLOOKUP(Table1[[#This Row],[LoanAmount(K)]],$U$18:$V$20,2,TRUE)</f>
        <v>Below 100k</v>
      </c>
      <c r="O409">
        <v>360</v>
      </c>
      <c r="P409">
        <v>1</v>
      </c>
      <c r="Q409" t="s">
        <v>21</v>
      </c>
      <c r="R409" t="s">
        <v>18</v>
      </c>
      <c r="S409" s="4" t="s">
        <v>22</v>
      </c>
    </row>
    <row r="410" spans="1:19">
      <c r="A410" t="s">
        <v>433</v>
      </c>
      <c r="B410" t="s">
        <v>14</v>
      </c>
      <c r="C410" t="s">
        <v>20</v>
      </c>
      <c r="D410" s="3">
        <v>1</v>
      </c>
      <c r="E410" t="s">
        <v>16</v>
      </c>
      <c r="F410" t="s">
        <v>15</v>
      </c>
      <c r="G410">
        <v>8300</v>
      </c>
      <c r="H410" s="5" t="str">
        <f>VLOOKUP(Table1[[#This Row],[ApplicantIncome]],$U$11:$V$14,2,TRUE)</f>
        <v>M40</v>
      </c>
      <c r="I410">
        <v>0</v>
      </c>
      <c r="J410" t="str">
        <f>VLOOKUP(Table1[[#This Row],[CoapplicantIncome]],$U$11:$V$14,2,TRUE)</f>
        <v>No Income</v>
      </c>
      <c r="K410">
        <v>8300</v>
      </c>
      <c r="L410" t="str">
        <f>VLOOKUP(Table1[[#This Row],[CombinedIncome]],$U$11:$V$14,2,TRUE)</f>
        <v>M40</v>
      </c>
      <c r="M410">
        <v>152</v>
      </c>
      <c r="N410" t="str">
        <f>VLOOKUP(Table1[[#This Row],[LoanAmount(K)]],$U$18:$V$20,2,TRUE)</f>
        <v>101k-200k</v>
      </c>
      <c r="O410">
        <v>300</v>
      </c>
      <c r="P410">
        <v>0</v>
      </c>
      <c r="Q410" t="s">
        <v>31</v>
      </c>
      <c r="R410" t="s">
        <v>22</v>
      </c>
      <c r="S410" s="4" t="s">
        <v>656</v>
      </c>
    </row>
    <row r="411" spans="1:19">
      <c r="A411" t="s">
        <v>434</v>
      </c>
      <c r="B411" t="s">
        <v>14</v>
      </c>
      <c r="C411" t="s">
        <v>20</v>
      </c>
      <c r="D411" t="s">
        <v>30</v>
      </c>
      <c r="E411" t="s">
        <v>16</v>
      </c>
      <c r="F411" t="s">
        <v>15</v>
      </c>
      <c r="G411">
        <v>81000</v>
      </c>
      <c r="H411" s="5" t="str">
        <f>VLOOKUP(Table1[[#This Row],[ApplicantIncome]],$U$11:$V$14,2,TRUE)</f>
        <v>T20</v>
      </c>
      <c r="I411">
        <v>0</v>
      </c>
      <c r="J411" t="str">
        <f>VLOOKUP(Table1[[#This Row],[CoapplicantIncome]],$U$11:$V$14,2,TRUE)</f>
        <v>No Income</v>
      </c>
      <c r="K411">
        <v>81000</v>
      </c>
      <c r="L411" t="str">
        <f>VLOOKUP(Table1[[#This Row],[CombinedIncome]],$U$11:$V$14,2,TRUE)</f>
        <v>T20</v>
      </c>
      <c r="M411">
        <v>360</v>
      </c>
      <c r="N411" t="str">
        <f>VLOOKUP(Table1[[#This Row],[LoanAmount(K)]],$U$18:$V$20,2,TRUE)</f>
        <v>201k and above</v>
      </c>
      <c r="O411">
        <v>360</v>
      </c>
      <c r="P411">
        <v>0</v>
      </c>
      <c r="Q411" t="s">
        <v>21</v>
      </c>
      <c r="R411" t="s">
        <v>22</v>
      </c>
      <c r="S411" s="4" t="s">
        <v>656</v>
      </c>
    </row>
    <row r="412" spans="1:19">
      <c r="A412" t="s">
        <v>435</v>
      </c>
      <c r="B412" t="s">
        <v>42</v>
      </c>
      <c r="C412" t="s">
        <v>15</v>
      </c>
      <c r="D412" s="3">
        <v>1</v>
      </c>
      <c r="E412" t="s">
        <v>25</v>
      </c>
      <c r="F412" t="s">
        <v>20</v>
      </c>
      <c r="G412">
        <v>3867</v>
      </c>
      <c r="H412" s="5" t="str">
        <f>VLOOKUP(Table1[[#This Row],[ApplicantIncome]],$U$11:$V$14,2,TRUE)</f>
        <v>B40</v>
      </c>
      <c r="I412">
        <v>0</v>
      </c>
      <c r="J412" t="str">
        <f>VLOOKUP(Table1[[#This Row],[CoapplicantIncome]],$U$11:$V$14,2,TRUE)</f>
        <v>No Income</v>
      </c>
      <c r="K412">
        <v>3867</v>
      </c>
      <c r="L412" t="str">
        <f>VLOOKUP(Table1[[#This Row],[CombinedIncome]],$U$11:$V$14,2,TRUE)</f>
        <v>B40</v>
      </c>
      <c r="M412">
        <v>62</v>
      </c>
      <c r="N412" t="str">
        <f>VLOOKUP(Table1[[#This Row],[LoanAmount(K)]],$U$18:$V$20,2,TRUE)</f>
        <v>Below 100k</v>
      </c>
      <c r="O412">
        <v>360</v>
      </c>
      <c r="P412">
        <v>1</v>
      </c>
      <c r="Q412" t="s">
        <v>31</v>
      </c>
      <c r="R412" t="s">
        <v>22</v>
      </c>
      <c r="S412" s="4" t="s">
        <v>656</v>
      </c>
    </row>
    <row r="413" spans="1:19">
      <c r="A413" t="s">
        <v>436</v>
      </c>
      <c r="B413" t="s">
        <v>14</v>
      </c>
      <c r="C413" t="s">
        <v>20</v>
      </c>
      <c r="D413" s="3">
        <v>0</v>
      </c>
      <c r="E413" t="s">
        <v>16</v>
      </c>
      <c r="G413">
        <v>6256</v>
      </c>
      <c r="H413" s="5" t="str">
        <f>VLOOKUP(Table1[[#This Row],[ApplicantIncome]],$U$11:$V$14,2,TRUE)</f>
        <v>M40</v>
      </c>
      <c r="I413">
        <v>0</v>
      </c>
      <c r="J413" t="str">
        <f>VLOOKUP(Table1[[#This Row],[CoapplicantIncome]],$U$11:$V$14,2,TRUE)</f>
        <v>No Income</v>
      </c>
      <c r="K413">
        <v>6256</v>
      </c>
      <c r="L413" t="str">
        <f>VLOOKUP(Table1[[#This Row],[CombinedIncome]],$U$11:$V$14,2,TRUE)</f>
        <v>M40</v>
      </c>
      <c r="M413">
        <v>160</v>
      </c>
      <c r="N413" t="str">
        <f>VLOOKUP(Table1[[#This Row],[LoanAmount(K)]],$U$18:$V$20,2,TRUE)</f>
        <v>101k-200k</v>
      </c>
      <c r="O413">
        <v>360</v>
      </c>
      <c r="Q413" t="s">
        <v>17</v>
      </c>
      <c r="R413" t="s">
        <v>18</v>
      </c>
      <c r="S413" s="4" t="s">
        <v>18</v>
      </c>
    </row>
    <row r="414" spans="1:19">
      <c r="A414" t="s">
        <v>437</v>
      </c>
      <c r="B414" t="s">
        <v>14</v>
      </c>
      <c r="C414" t="s">
        <v>20</v>
      </c>
      <c r="D414" s="3">
        <v>0</v>
      </c>
      <c r="E414" t="s">
        <v>25</v>
      </c>
      <c r="F414" t="s">
        <v>15</v>
      </c>
      <c r="G414">
        <v>6096</v>
      </c>
      <c r="H414" s="5" t="str">
        <f>VLOOKUP(Table1[[#This Row],[ApplicantIncome]],$U$11:$V$14,2,TRUE)</f>
        <v>M40</v>
      </c>
      <c r="I414">
        <v>0</v>
      </c>
      <c r="J414" t="str">
        <f>VLOOKUP(Table1[[#This Row],[CoapplicantIncome]],$U$11:$V$14,2,TRUE)</f>
        <v>No Income</v>
      </c>
      <c r="K414">
        <v>6096</v>
      </c>
      <c r="L414" t="str">
        <f>VLOOKUP(Table1[[#This Row],[CombinedIncome]],$U$11:$V$14,2,TRUE)</f>
        <v>M40</v>
      </c>
      <c r="M414">
        <v>218</v>
      </c>
      <c r="N414" t="str">
        <f>VLOOKUP(Table1[[#This Row],[LoanAmount(K)]],$U$18:$V$20,2,TRUE)</f>
        <v>201k and above</v>
      </c>
      <c r="O414">
        <v>360</v>
      </c>
      <c r="P414">
        <v>0</v>
      </c>
      <c r="Q414" t="s">
        <v>21</v>
      </c>
      <c r="R414" t="s">
        <v>22</v>
      </c>
      <c r="S414" s="4" t="s">
        <v>656</v>
      </c>
    </row>
    <row r="415" spans="1:19">
      <c r="A415" t="s">
        <v>438</v>
      </c>
      <c r="B415" t="s">
        <v>14</v>
      </c>
      <c r="C415" t="s">
        <v>20</v>
      </c>
      <c r="D415" s="3">
        <v>0</v>
      </c>
      <c r="E415" t="s">
        <v>25</v>
      </c>
      <c r="F415" t="s">
        <v>15</v>
      </c>
      <c r="G415">
        <v>2253</v>
      </c>
      <c r="H415" s="5" t="str">
        <f>VLOOKUP(Table1[[#This Row],[ApplicantIncome]],$U$11:$V$14,2,TRUE)</f>
        <v>B40</v>
      </c>
      <c r="I415">
        <v>2033</v>
      </c>
      <c r="J415" t="str">
        <f>VLOOKUP(Table1[[#This Row],[CoapplicantIncome]],$U$11:$V$14,2,TRUE)</f>
        <v>B40</v>
      </c>
      <c r="K415">
        <v>4286</v>
      </c>
      <c r="L415" t="str">
        <f>VLOOKUP(Table1[[#This Row],[CombinedIncome]],$U$11:$V$14,2,TRUE)</f>
        <v>B40</v>
      </c>
      <c r="M415">
        <v>110</v>
      </c>
      <c r="N415" t="str">
        <f>VLOOKUP(Table1[[#This Row],[LoanAmount(K)]],$U$18:$V$20,2,TRUE)</f>
        <v>101k-200k</v>
      </c>
      <c r="O415">
        <v>360</v>
      </c>
      <c r="P415">
        <v>1</v>
      </c>
      <c r="Q415" t="s">
        <v>21</v>
      </c>
      <c r="R415" t="s">
        <v>18</v>
      </c>
      <c r="S415" s="4" t="s">
        <v>22</v>
      </c>
    </row>
    <row r="416" spans="1:19">
      <c r="A416" t="s">
        <v>439</v>
      </c>
      <c r="B416" t="s">
        <v>42</v>
      </c>
      <c r="C416" t="s">
        <v>20</v>
      </c>
      <c r="D416" s="3">
        <v>0</v>
      </c>
      <c r="E416" t="s">
        <v>25</v>
      </c>
      <c r="F416" t="s">
        <v>15</v>
      </c>
      <c r="G416">
        <v>2149</v>
      </c>
      <c r="H416" s="5" t="str">
        <f>VLOOKUP(Table1[[#This Row],[ApplicantIncome]],$U$11:$V$14,2,TRUE)</f>
        <v>B40</v>
      </c>
      <c r="I416">
        <v>3237</v>
      </c>
      <c r="J416" t="str">
        <f>VLOOKUP(Table1[[#This Row],[CoapplicantIncome]],$U$11:$V$14,2,TRUE)</f>
        <v>B40</v>
      </c>
      <c r="K416">
        <v>5386</v>
      </c>
      <c r="L416" t="str">
        <f>VLOOKUP(Table1[[#This Row],[CombinedIncome]],$U$11:$V$14,2,TRUE)</f>
        <v>M40</v>
      </c>
      <c r="M416">
        <v>178</v>
      </c>
      <c r="N416" t="str">
        <f>VLOOKUP(Table1[[#This Row],[LoanAmount(K)]],$U$18:$V$20,2,TRUE)</f>
        <v>101k-200k</v>
      </c>
      <c r="O416">
        <v>360</v>
      </c>
      <c r="P416">
        <v>0</v>
      </c>
      <c r="Q416" t="s">
        <v>31</v>
      </c>
      <c r="R416" t="s">
        <v>22</v>
      </c>
      <c r="S416" s="4" t="s">
        <v>656</v>
      </c>
    </row>
    <row r="417" spans="1:19">
      <c r="A417" t="s">
        <v>440</v>
      </c>
      <c r="B417" t="s">
        <v>42</v>
      </c>
      <c r="C417" t="s">
        <v>15</v>
      </c>
      <c r="D417" s="3">
        <v>0</v>
      </c>
      <c r="E417" t="s">
        <v>16</v>
      </c>
      <c r="F417" t="s">
        <v>15</v>
      </c>
      <c r="G417">
        <v>2995</v>
      </c>
      <c r="H417" s="5" t="str">
        <f>VLOOKUP(Table1[[#This Row],[ApplicantIncome]],$U$11:$V$14,2,TRUE)</f>
        <v>B40</v>
      </c>
      <c r="I417">
        <v>0</v>
      </c>
      <c r="J417" t="str">
        <f>VLOOKUP(Table1[[#This Row],[CoapplicantIncome]],$U$11:$V$14,2,TRUE)</f>
        <v>No Income</v>
      </c>
      <c r="K417">
        <v>2995</v>
      </c>
      <c r="L417" t="str">
        <f>VLOOKUP(Table1[[#This Row],[CombinedIncome]],$U$11:$V$14,2,TRUE)</f>
        <v>B40</v>
      </c>
      <c r="M417">
        <v>60</v>
      </c>
      <c r="N417" t="str">
        <f>VLOOKUP(Table1[[#This Row],[LoanAmount(K)]],$U$18:$V$20,2,TRUE)</f>
        <v>Below 100k</v>
      </c>
      <c r="O417">
        <v>360</v>
      </c>
      <c r="P417">
        <v>1</v>
      </c>
      <c r="Q417" t="s">
        <v>17</v>
      </c>
      <c r="R417" t="s">
        <v>18</v>
      </c>
      <c r="S417" s="4" t="s">
        <v>18</v>
      </c>
    </row>
    <row r="418" spans="1:19">
      <c r="A418" t="s">
        <v>441</v>
      </c>
      <c r="B418" t="s">
        <v>42</v>
      </c>
      <c r="C418" t="s">
        <v>15</v>
      </c>
      <c r="D418" s="3">
        <v>1</v>
      </c>
      <c r="E418" t="s">
        <v>16</v>
      </c>
      <c r="F418" t="s">
        <v>15</v>
      </c>
      <c r="G418">
        <v>2600</v>
      </c>
      <c r="H418" s="5" t="str">
        <f>VLOOKUP(Table1[[#This Row],[ApplicantIncome]],$U$11:$V$14,2,TRUE)</f>
        <v>B40</v>
      </c>
      <c r="I418">
        <v>0</v>
      </c>
      <c r="J418" t="str">
        <f>VLOOKUP(Table1[[#This Row],[CoapplicantIncome]],$U$11:$V$14,2,TRUE)</f>
        <v>No Income</v>
      </c>
      <c r="K418">
        <v>2600</v>
      </c>
      <c r="L418" t="str">
        <f>VLOOKUP(Table1[[#This Row],[CombinedIncome]],$U$11:$V$14,2,TRUE)</f>
        <v>B40</v>
      </c>
      <c r="M418">
        <v>160</v>
      </c>
      <c r="N418" t="str">
        <f>VLOOKUP(Table1[[#This Row],[LoanAmount(K)]],$U$18:$V$20,2,TRUE)</f>
        <v>101k-200k</v>
      </c>
      <c r="O418">
        <v>360</v>
      </c>
      <c r="P418">
        <v>1</v>
      </c>
      <c r="Q418" t="s">
        <v>17</v>
      </c>
      <c r="R418" t="s">
        <v>22</v>
      </c>
      <c r="S418" s="4" t="s">
        <v>656</v>
      </c>
    </row>
    <row r="419" spans="1:19">
      <c r="A419" t="s">
        <v>442</v>
      </c>
      <c r="B419" t="s">
        <v>14</v>
      </c>
      <c r="C419" t="s">
        <v>20</v>
      </c>
      <c r="D419" s="3">
        <v>2</v>
      </c>
      <c r="E419" t="s">
        <v>16</v>
      </c>
      <c r="F419" t="s">
        <v>20</v>
      </c>
      <c r="G419">
        <v>1600</v>
      </c>
      <c r="H419" s="5" t="str">
        <f>VLOOKUP(Table1[[#This Row],[ApplicantIncome]],$U$11:$V$14,2,TRUE)</f>
        <v>B40</v>
      </c>
      <c r="I419">
        <v>20000</v>
      </c>
      <c r="J419" t="str">
        <f>VLOOKUP(Table1[[#This Row],[CoapplicantIncome]],$U$11:$V$14,2,TRUE)</f>
        <v>T20</v>
      </c>
      <c r="K419">
        <v>21600</v>
      </c>
      <c r="L419" t="str">
        <f>VLOOKUP(Table1[[#This Row],[CombinedIncome]],$U$11:$V$14,2,TRUE)</f>
        <v>T20</v>
      </c>
      <c r="M419">
        <v>239</v>
      </c>
      <c r="N419" t="str">
        <f>VLOOKUP(Table1[[#This Row],[LoanAmount(K)]],$U$18:$V$20,2,TRUE)</f>
        <v>201k and above</v>
      </c>
      <c r="O419">
        <v>360</v>
      </c>
      <c r="P419">
        <v>1</v>
      </c>
      <c r="Q419" t="s">
        <v>17</v>
      </c>
      <c r="R419" t="s">
        <v>22</v>
      </c>
      <c r="S419" s="4" t="s">
        <v>656</v>
      </c>
    </row>
    <row r="420" spans="1:19">
      <c r="A420" t="s">
        <v>443</v>
      </c>
      <c r="B420" t="s">
        <v>14</v>
      </c>
      <c r="C420" t="s">
        <v>20</v>
      </c>
      <c r="D420" s="3">
        <v>0</v>
      </c>
      <c r="E420" t="s">
        <v>16</v>
      </c>
      <c r="F420" t="s">
        <v>15</v>
      </c>
      <c r="G420">
        <v>1025</v>
      </c>
      <c r="H420" s="5" t="str">
        <f>VLOOKUP(Table1[[#This Row],[ApplicantIncome]],$U$11:$V$14,2,TRUE)</f>
        <v>B40</v>
      </c>
      <c r="I420">
        <v>2773</v>
      </c>
      <c r="J420" t="str">
        <f>VLOOKUP(Table1[[#This Row],[CoapplicantIncome]],$U$11:$V$14,2,TRUE)</f>
        <v>B40</v>
      </c>
      <c r="K420">
        <v>3798</v>
      </c>
      <c r="L420" t="str">
        <f>VLOOKUP(Table1[[#This Row],[CombinedIncome]],$U$11:$V$14,2,TRUE)</f>
        <v>B40</v>
      </c>
      <c r="M420">
        <v>112</v>
      </c>
      <c r="N420" t="str">
        <f>VLOOKUP(Table1[[#This Row],[LoanAmount(K)]],$U$18:$V$20,2,TRUE)</f>
        <v>101k-200k</v>
      </c>
      <c r="O420">
        <v>360</v>
      </c>
      <c r="P420">
        <v>1</v>
      </c>
      <c r="Q420" t="s">
        <v>21</v>
      </c>
      <c r="R420" t="s">
        <v>18</v>
      </c>
      <c r="S420" s="4" t="s">
        <v>22</v>
      </c>
    </row>
    <row r="421" spans="1:19">
      <c r="A421" t="s">
        <v>444</v>
      </c>
      <c r="B421" t="s">
        <v>14</v>
      </c>
      <c r="C421" t="s">
        <v>20</v>
      </c>
      <c r="D421" s="3">
        <v>0</v>
      </c>
      <c r="E421" t="s">
        <v>16</v>
      </c>
      <c r="F421" t="s">
        <v>15</v>
      </c>
      <c r="G421">
        <v>3246</v>
      </c>
      <c r="H421" s="5" t="str">
        <f>VLOOKUP(Table1[[#This Row],[ApplicantIncome]],$U$11:$V$14,2,TRUE)</f>
        <v>B40</v>
      </c>
      <c r="I421">
        <v>1417</v>
      </c>
      <c r="J421" t="str">
        <f>VLOOKUP(Table1[[#This Row],[CoapplicantIncome]],$U$11:$V$14,2,TRUE)</f>
        <v>B40</v>
      </c>
      <c r="K421">
        <v>4663</v>
      </c>
      <c r="L421" t="str">
        <f>VLOOKUP(Table1[[#This Row],[CombinedIncome]],$U$11:$V$14,2,TRUE)</f>
        <v>B40</v>
      </c>
      <c r="M421">
        <v>138</v>
      </c>
      <c r="N421" t="str">
        <f>VLOOKUP(Table1[[#This Row],[LoanAmount(K)]],$U$18:$V$20,2,TRUE)</f>
        <v>101k-200k</v>
      </c>
      <c r="O421">
        <v>360</v>
      </c>
      <c r="P421">
        <v>1</v>
      </c>
      <c r="Q421" t="s">
        <v>31</v>
      </c>
      <c r="R421" t="s">
        <v>18</v>
      </c>
      <c r="S421" s="4" t="s">
        <v>22</v>
      </c>
    </row>
    <row r="422" spans="1:19">
      <c r="A422" t="s">
        <v>445</v>
      </c>
      <c r="B422" t="s">
        <v>14</v>
      </c>
      <c r="C422" t="s">
        <v>20</v>
      </c>
      <c r="D422" s="3">
        <v>0</v>
      </c>
      <c r="E422" t="s">
        <v>16</v>
      </c>
      <c r="F422" t="s">
        <v>15</v>
      </c>
      <c r="G422">
        <v>5829</v>
      </c>
      <c r="H422" s="5" t="str">
        <f>VLOOKUP(Table1[[#This Row],[ApplicantIncome]],$U$11:$V$14,2,TRUE)</f>
        <v>M40</v>
      </c>
      <c r="I422">
        <v>0</v>
      </c>
      <c r="J422" t="str">
        <f>VLOOKUP(Table1[[#This Row],[CoapplicantIncome]],$U$11:$V$14,2,TRUE)</f>
        <v>No Income</v>
      </c>
      <c r="K422">
        <v>5829</v>
      </c>
      <c r="L422" t="str">
        <f>VLOOKUP(Table1[[#This Row],[CombinedIncome]],$U$11:$V$14,2,TRUE)</f>
        <v>M40</v>
      </c>
      <c r="M422">
        <v>138</v>
      </c>
      <c r="N422" t="str">
        <f>VLOOKUP(Table1[[#This Row],[LoanAmount(K)]],$U$18:$V$20,2,TRUE)</f>
        <v>101k-200k</v>
      </c>
      <c r="O422">
        <v>360</v>
      </c>
      <c r="P422">
        <v>1</v>
      </c>
      <c r="Q422" t="s">
        <v>21</v>
      </c>
      <c r="R422" t="s">
        <v>18</v>
      </c>
      <c r="S422" s="4" t="s">
        <v>22</v>
      </c>
    </row>
    <row r="423" spans="1:19">
      <c r="A423" t="s">
        <v>446</v>
      </c>
      <c r="B423" t="s">
        <v>42</v>
      </c>
      <c r="C423" t="s">
        <v>15</v>
      </c>
      <c r="D423" s="3">
        <v>0</v>
      </c>
      <c r="E423" t="s">
        <v>25</v>
      </c>
      <c r="F423" t="s">
        <v>15</v>
      </c>
      <c r="G423">
        <v>2720</v>
      </c>
      <c r="H423" s="5" t="str">
        <f>VLOOKUP(Table1[[#This Row],[ApplicantIncome]],$U$11:$V$14,2,TRUE)</f>
        <v>B40</v>
      </c>
      <c r="I423">
        <v>0</v>
      </c>
      <c r="J423" t="str">
        <f>VLOOKUP(Table1[[#This Row],[CoapplicantIncome]],$U$11:$V$14,2,TRUE)</f>
        <v>No Income</v>
      </c>
      <c r="K423">
        <v>2720</v>
      </c>
      <c r="L423" t="str">
        <f>VLOOKUP(Table1[[#This Row],[CombinedIncome]],$U$11:$V$14,2,TRUE)</f>
        <v>B40</v>
      </c>
      <c r="M423">
        <v>80</v>
      </c>
      <c r="N423" t="str">
        <f>VLOOKUP(Table1[[#This Row],[LoanAmount(K)]],$U$18:$V$20,2,TRUE)</f>
        <v>Below 100k</v>
      </c>
      <c r="P423">
        <v>0</v>
      </c>
      <c r="Q423" t="s">
        <v>17</v>
      </c>
      <c r="R423" t="s">
        <v>22</v>
      </c>
      <c r="S423" s="4" t="s">
        <v>656</v>
      </c>
    </row>
    <row r="424" spans="1:19">
      <c r="A424" t="s">
        <v>447</v>
      </c>
      <c r="B424" t="s">
        <v>14</v>
      </c>
      <c r="C424" t="s">
        <v>20</v>
      </c>
      <c r="D424" s="3">
        <v>0</v>
      </c>
      <c r="E424" t="s">
        <v>16</v>
      </c>
      <c r="F424" t="s">
        <v>15</v>
      </c>
      <c r="G424">
        <v>1820</v>
      </c>
      <c r="H424" s="5" t="str">
        <f>VLOOKUP(Table1[[#This Row],[ApplicantIncome]],$U$11:$V$14,2,TRUE)</f>
        <v>B40</v>
      </c>
      <c r="I424">
        <v>1719</v>
      </c>
      <c r="J424" t="str">
        <f>VLOOKUP(Table1[[#This Row],[CoapplicantIncome]],$U$11:$V$14,2,TRUE)</f>
        <v>B40</v>
      </c>
      <c r="K424">
        <v>3539</v>
      </c>
      <c r="L424" t="str">
        <f>VLOOKUP(Table1[[#This Row],[CombinedIncome]],$U$11:$V$14,2,TRUE)</f>
        <v>B40</v>
      </c>
      <c r="M424">
        <v>100</v>
      </c>
      <c r="N424" t="str">
        <f>VLOOKUP(Table1[[#This Row],[LoanAmount(K)]],$U$18:$V$20,2,TRUE)</f>
        <v>Below 100k</v>
      </c>
      <c r="O424">
        <v>360</v>
      </c>
      <c r="P424">
        <v>1</v>
      </c>
      <c r="Q424" t="s">
        <v>17</v>
      </c>
      <c r="R424" t="s">
        <v>18</v>
      </c>
      <c r="S424" s="4" t="s">
        <v>18</v>
      </c>
    </row>
    <row r="425" spans="1:19">
      <c r="A425" t="s">
        <v>448</v>
      </c>
      <c r="B425" t="s">
        <v>14</v>
      </c>
      <c r="C425" t="s">
        <v>20</v>
      </c>
      <c r="D425" s="3">
        <v>1</v>
      </c>
      <c r="E425" t="s">
        <v>16</v>
      </c>
      <c r="F425" t="s">
        <v>15</v>
      </c>
      <c r="G425">
        <v>7250</v>
      </c>
      <c r="H425" s="5" t="str">
        <f>VLOOKUP(Table1[[#This Row],[ApplicantIncome]],$U$11:$V$14,2,TRUE)</f>
        <v>M40</v>
      </c>
      <c r="I425">
        <v>1667</v>
      </c>
      <c r="J425" t="str">
        <f>VLOOKUP(Table1[[#This Row],[CoapplicantIncome]],$U$11:$V$14,2,TRUE)</f>
        <v>B40</v>
      </c>
      <c r="K425">
        <v>8917</v>
      </c>
      <c r="L425" t="str">
        <f>VLOOKUP(Table1[[#This Row],[CombinedIncome]],$U$11:$V$14,2,TRUE)</f>
        <v>M40</v>
      </c>
      <c r="M425">
        <v>110</v>
      </c>
      <c r="N425" t="str">
        <f>VLOOKUP(Table1[[#This Row],[LoanAmount(K)]],$U$18:$V$20,2,TRUE)</f>
        <v>101k-200k</v>
      </c>
      <c r="P425">
        <v>0</v>
      </c>
      <c r="Q425" t="s">
        <v>17</v>
      </c>
      <c r="R425" t="s">
        <v>22</v>
      </c>
      <c r="S425" s="4" t="s">
        <v>656</v>
      </c>
    </row>
    <row r="426" spans="1:19">
      <c r="A426" t="s">
        <v>449</v>
      </c>
      <c r="B426" t="s">
        <v>14</v>
      </c>
      <c r="C426" t="s">
        <v>20</v>
      </c>
      <c r="D426" s="3">
        <v>0</v>
      </c>
      <c r="E426" t="s">
        <v>16</v>
      </c>
      <c r="F426" t="s">
        <v>15</v>
      </c>
      <c r="G426">
        <v>14880</v>
      </c>
      <c r="H426" s="5" t="str">
        <f>VLOOKUP(Table1[[#This Row],[ApplicantIncome]],$U$11:$V$14,2,TRUE)</f>
        <v>T20</v>
      </c>
      <c r="I426">
        <v>0</v>
      </c>
      <c r="J426" t="str">
        <f>VLOOKUP(Table1[[#This Row],[CoapplicantIncome]],$U$11:$V$14,2,TRUE)</f>
        <v>No Income</v>
      </c>
      <c r="K426">
        <v>14880</v>
      </c>
      <c r="L426" t="str">
        <f>VLOOKUP(Table1[[#This Row],[CombinedIncome]],$U$11:$V$14,2,TRUE)</f>
        <v>T20</v>
      </c>
      <c r="M426">
        <v>96</v>
      </c>
      <c r="N426" t="str">
        <f>VLOOKUP(Table1[[#This Row],[LoanAmount(K)]],$U$18:$V$20,2,TRUE)</f>
        <v>Below 100k</v>
      </c>
      <c r="O426">
        <v>360</v>
      </c>
      <c r="P426">
        <v>1</v>
      </c>
      <c r="Q426" t="s">
        <v>31</v>
      </c>
      <c r="R426" t="s">
        <v>18</v>
      </c>
      <c r="S426" s="4" t="s">
        <v>18</v>
      </c>
    </row>
    <row r="427" spans="1:19">
      <c r="A427" t="s">
        <v>450</v>
      </c>
      <c r="B427" t="s">
        <v>14</v>
      </c>
      <c r="C427" t="s">
        <v>20</v>
      </c>
      <c r="D427" s="3">
        <v>0</v>
      </c>
      <c r="E427" t="s">
        <v>16</v>
      </c>
      <c r="F427" t="s">
        <v>15</v>
      </c>
      <c r="G427">
        <v>2666</v>
      </c>
      <c r="H427" s="5" t="str">
        <f>VLOOKUP(Table1[[#This Row],[ApplicantIncome]],$U$11:$V$14,2,TRUE)</f>
        <v>B40</v>
      </c>
      <c r="I427">
        <v>4300</v>
      </c>
      <c r="J427" t="str">
        <f>VLOOKUP(Table1[[#This Row],[CoapplicantIncome]],$U$11:$V$14,2,TRUE)</f>
        <v>B40</v>
      </c>
      <c r="K427">
        <v>6966</v>
      </c>
      <c r="L427" t="str">
        <f>VLOOKUP(Table1[[#This Row],[CombinedIncome]],$U$11:$V$14,2,TRUE)</f>
        <v>M40</v>
      </c>
      <c r="M427">
        <v>121</v>
      </c>
      <c r="N427" t="str">
        <f>VLOOKUP(Table1[[#This Row],[LoanAmount(K)]],$U$18:$V$20,2,TRUE)</f>
        <v>101k-200k</v>
      </c>
      <c r="O427">
        <v>360</v>
      </c>
      <c r="P427">
        <v>1</v>
      </c>
      <c r="Q427" t="s">
        <v>21</v>
      </c>
      <c r="R427" t="s">
        <v>18</v>
      </c>
      <c r="S427" s="4" t="s">
        <v>22</v>
      </c>
    </row>
    <row r="428" spans="1:19">
      <c r="A428" t="s">
        <v>451</v>
      </c>
      <c r="B428" t="s">
        <v>42</v>
      </c>
      <c r="C428" t="s">
        <v>15</v>
      </c>
      <c r="D428" s="3">
        <v>1</v>
      </c>
      <c r="E428" t="s">
        <v>25</v>
      </c>
      <c r="F428" t="s">
        <v>15</v>
      </c>
      <c r="G428">
        <v>4606</v>
      </c>
      <c r="H428" s="5" t="str">
        <f>VLOOKUP(Table1[[#This Row],[ApplicantIncome]],$U$11:$V$14,2,TRUE)</f>
        <v>B40</v>
      </c>
      <c r="I428">
        <v>0</v>
      </c>
      <c r="J428" t="str">
        <f>VLOOKUP(Table1[[#This Row],[CoapplicantIncome]],$U$11:$V$14,2,TRUE)</f>
        <v>No Income</v>
      </c>
      <c r="K428">
        <v>4606</v>
      </c>
      <c r="L428" t="str">
        <f>VLOOKUP(Table1[[#This Row],[CombinedIncome]],$U$11:$V$14,2,TRUE)</f>
        <v>B40</v>
      </c>
      <c r="M428">
        <v>81</v>
      </c>
      <c r="N428" t="str">
        <f>VLOOKUP(Table1[[#This Row],[LoanAmount(K)]],$U$18:$V$20,2,TRUE)</f>
        <v>Below 100k</v>
      </c>
      <c r="O428">
        <v>360</v>
      </c>
      <c r="P428">
        <v>1</v>
      </c>
      <c r="Q428" t="s">
        <v>21</v>
      </c>
      <c r="R428" t="s">
        <v>22</v>
      </c>
      <c r="S428" s="4" t="s">
        <v>656</v>
      </c>
    </row>
    <row r="429" spans="1:19">
      <c r="A429" t="s">
        <v>452</v>
      </c>
      <c r="B429" t="s">
        <v>14</v>
      </c>
      <c r="C429" t="s">
        <v>20</v>
      </c>
      <c r="D429" s="3">
        <v>2</v>
      </c>
      <c r="E429" t="s">
        <v>16</v>
      </c>
      <c r="F429" t="s">
        <v>15</v>
      </c>
      <c r="G429">
        <v>5935</v>
      </c>
      <c r="H429" s="5" t="str">
        <f>VLOOKUP(Table1[[#This Row],[ApplicantIncome]],$U$11:$V$14,2,TRUE)</f>
        <v>M40</v>
      </c>
      <c r="I429">
        <v>0</v>
      </c>
      <c r="J429" t="str">
        <f>VLOOKUP(Table1[[#This Row],[CoapplicantIncome]],$U$11:$V$14,2,TRUE)</f>
        <v>No Income</v>
      </c>
      <c r="K429">
        <v>5935</v>
      </c>
      <c r="L429" t="str">
        <f>VLOOKUP(Table1[[#This Row],[CombinedIncome]],$U$11:$V$14,2,TRUE)</f>
        <v>M40</v>
      </c>
      <c r="M429">
        <v>133</v>
      </c>
      <c r="N429" t="str">
        <f>VLOOKUP(Table1[[#This Row],[LoanAmount(K)]],$U$18:$V$20,2,TRUE)</f>
        <v>101k-200k</v>
      </c>
      <c r="O429">
        <v>360</v>
      </c>
      <c r="P429">
        <v>1</v>
      </c>
      <c r="Q429" t="s">
        <v>31</v>
      </c>
      <c r="R429" t="s">
        <v>18</v>
      </c>
      <c r="S429" s="4" t="s">
        <v>22</v>
      </c>
    </row>
    <row r="430" spans="1:19">
      <c r="A430" t="s">
        <v>453</v>
      </c>
      <c r="B430" t="s">
        <v>14</v>
      </c>
      <c r="C430" t="s">
        <v>20</v>
      </c>
      <c r="D430" s="3">
        <v>0</v>
      </c>
      <c r="E430" t="s">
        <v>16</v>
      </c>
      <c r="F430" t="s">
        <v>15</v>
      </c>
      <c r="G430">
        <v>2920</v>
      </c>
      <c r="H430" s="5" t="str">
        <f>VLOOKUP(Table1[[#This Row],[ApplicantIncome]],$U$11:$V$14,2,TRUE)</f>
        <v>B40</v>
      </c>
      <c r="I430">
        <v>16.120000839999999</v>
      </c>
      <c r="J430" t="str">
        <f>VLOOKUP(Table1[[#This Row],[CoapplicantIncome]],$U$11:$V$14,2,TRUE)</f>
        <v>B40</v>
      </c>
      <c r="K430">
        <v>2936.1200008400001</v>
      </c>
      <c r="L430" t="str">
        <f>VLOOKUP(Table1[[#This Row],[CombinedIncome]],$U$11:$V$14,2,TRUE)</f>
        <v>B40</v>
      </c>
      <c r="M430">
        <v>87</v>
      </c>
      <c r="N430" t="str">
        <f>VLOOKUP(Table1[[#This Row],[LoanAmount(K)]],$U$18:$V$20,2,TRUE)</f>
        <v>Below 100k</v>
      </c>
      <c r="O430">
        <v>360</v>
      </c>
      <c r="P430">
        <v>1</v>
      </c>
      <c r="Q430" t="s">
        <v>21</v>
      </c>
      <c r="R430" t="s">
        <v>18</v>
      </c>
      <c r="S430" s="4" t="s">
        <v>22</v>
      </c>
    </row>
    <row r="431" spans="1:19">
      <c r="A431" t="s">
        <v>454</v>
      </c>
      <c r="B431" t="s">
        <v>14</v>
      </c>
      <c r="C431" t="s">
        <v>15</v>
      </c>
      <c r="D431" s="3">
        <v>0</v>
      </c>
      <c r="E431" t="s">
        <v>25</v>
      </c>
      <c r="F431" t="s">
        <v>15</v>
      </c>
      <c r="G431">
        <v>2717</v>
      </c>
      <c r="H431" s="5" t="str">
        <f>VLOOKUP(Table1[[#This Row],[ApplicantIncome]],$U$11:$V$14,2,TRUE)</f>
        <v>B40</v>
      </c>
      <c r="I431">
        <v>0</v>
      </c>
      <c r="J431" t="str">
        <f>VLOOKUP(Table1[[#This Row],[CoapplicantIncome]],$U$11:$V$14,2,TRUE)</f>
        <v>No Income</v>
      </c>
      <c r="K431">
        <v>2717</v>
      </c>
      <c r="L431" t="str">
        <f>VLOOKUP(Table1[[#This Row],[CombinedIncome]],$U$11:$V$14,2,TRUE)</f>
        <v>B40</v>
      </c>
      <c r="M431">
        <v>60</v>
      </c>
      <c r="N431" t="str">
        <f>VLOOKUP(Table1[[#This Row],[LoanAmount(K)]],$U$18:$V$20,2,TRUE)</f>
        <v>Below 100k</v>
      </c>
      <c r="O431">
        <v>180</v>
      </c>
      <c r="P431">
        <v>1</v>
      </c>
      <c r="Q431" t="s">
        <v>17</v>
      </c>
      <c r="R431" t="s">
        <v>18</v>
      </c>
      <c r="S431" s="4" t="s">
        <v>18</v>
      </c>
    </row>
    <row r="432" spans="1:19">
      <c r="A432" t="s">
        <v>455</v>
      </c>
      <c r="B432" t="s">
        <v>42</v>
      </c>
      <c r="C432" t="s">
        <v>15</v>
      </c>
      <c r="D432" s="3">
        <v>1</v>
      </c>
      <c r="E432" t="s">
        <v>16</v>
      </c>
      <c r="F432" t="s">
        <v>20</v>
      </c>
      <c r="G432">
        <v>8624</v>
      </c>
      <c r="H432" s="5" t="str">
        <f>VLOOKUP(Table1[[#This Row],[ApplicantIncome]],$U$11:$V$14,2,TRUE)</f>
        <v>M40</v>
      </c>
      <c r="I432">
        <v>0</v>
      </c>
      <c r="J432" t="str">
        <f>VLOOKUP(Table1[[#This Row],[CoapplicantIncome]],$U$11:$V$14,2,TRUE)</f>
        <v>No Income</v>
      </c>
      <c r="K432">
        <v>8624</v>
      </c>
      <c r="L432" t="str">
        <f>VLOOKUP(Table1[[#This Row],[CombinedIncome]],$U$11:$V$14,2,TRUE)</f>
        <v>M40</v>
      </c>
      <c r="M432">
        <v>150</v>
      </c>
      <c r="N432" t="str">
        <f>VLOOKUP(Table1[[#This Row],[LoanAmount(K)]],$U$18:$V$20,2,TRUE)</f>
        <v>101k-200k</v>
      </c>
      <c r="O432">
        <v>360</v>
      </c>
      <c r="P432">
        <v>1</v>
      </c>
      <c r="Q432" t="s">
        <v>31</v>
      </c>
      <c r="R432" t="s">
        <v>18</v>
      </c>
      <c r="S432" s="4" t="s">
        <v>22</v>
      </c>
    </row>
    <row r="433" spans="1:19">
      <c r="A433" t="s">
        <v>456</v>
      </c>
      <c r="B433" t="s">
        <v>14</v>
      </c>
      <c r="C433" t="s">
        <v>15</v>
      </c>
      <c r="D433" s="3">
        <v>0</v>
      </c>
      <c r="E433" t="s">
        <v>16</v>
      </c>
      <c r="F433" t="s">
        <v>15</v>
      </c>
      <c r="G433">
        <v>6500</v>
      </c>
      <c r="H433" s="5" t="str">
        <f>VLOOKUP(Table1[[#This Row],[ApplicantIncome]],$U$11:$V$14,2,TRUE)</f>
        <v>M40</v>
      </c>
      <c r="I433">
        <v>0</v>
      </c>
      <c r="J433" t="str">
        <f>VLOOKUP(Table1[[#This Row],[CoapplicantIncome]],$U$11:$V$14,2,TRUE)</f>
        <v>No Income</v>
      </c>
      <c r="K433">
        <v>6500</v>
      </c>
      <c r="L433" t="str">
        <f>VLOOKUP(Table1[[#This Row],[CombinedIncome]],$U$11:$V$14,2,TRUE)</f>
        <v>M40</v>
      </c>
      <c r="M433">
        <v>105</v>
      </c>
      <c r="N433" t="str">
        <f>VLOOKUP(Table1[[#This Row],[LoanAmount(K)]],$U$18:$V$20,2,TRUE)</f>
        <v>101k-200k</v>
      </c>
      <c r="O433">
        <v>360</v>
      </c>
      <c r="P433">
        <v>0</v>
      </c>
      <c r="Q433" t="s">
        <v>21</v>
      </c>
      <c r="R433" t="s">
        <v>22</v>
      </c>
      <c r="S433" s="4" t="s">
        <v>656</v>
      </c>
    </row>
    <row r="434" spans="1:19">
      <c r="A434" t="s">
        <v>457</v>
      </c>
      <c r="B434" t="s">
        <v>14</v>
      </c>
      <c r="C434" t="s">
        <v>15</v>
      </c>
      <c r="D434" s="3">
        <v>0</v>
      </c>
      <c r="E434" t="s">
        <v>16</v>
      </c>
      <c r="G434">
        <v>12876</v>
      </c>
      <c r="H434" s="5" t="str">
        <f>VLOOKUP(Table1[[#This Row],[ApplicantIncome]],$U$11:$V$14,2,TRUE)</f>
        <v>T20</v>
      </c>
      <c r="I434">
        <v>0</v>
      </c>
      <c r="J434" t="str">
        <f>VLOOKUP(Table1[[#This Row],[CoapplicantIncome]],$U$11:$V$14,2,TRUE)</f>
        <v>No Income</v>
      </c>
      <c r="K434">
        <v>12876</v>
      </c>
      <c r="L434" t="str">
        <f>VLOOKUP(Table1[[#This Row],[CombinedIncome]],$U$11:$V$14,2,TRUE)</f>
        <v>T20</v>
      </c>
      <c r="M434">
        <v>405</v>
      </c>
      <c r="N434" t="str">
        <f>VLOOKUP(Table1[[#This Row],[LoanAmount(K)]],$U$18:$V$20,2,TRUE)</f>
        <v>201k and above</v>
      </c>
      <c r="O434">
        <v>360</v>
      </c>
      <c r="P434">
        <v>1</v>
      </c>
      <c r="Q434" t="s">
        <v>31</v>
      </c>
      <c r="R434" t="s">
        <v>18</v>
      </c>
      <c r="S434" s="4" t="s">
        <v>22</v>
      </c>
    </row>
    <row r="435" spans="1:19">
      <c r="A435" t="s">
        <v>458</v>
      </c>
      <c r="B435" t="s">
        <v>14</v>
      </c>
      <c r="C435" t="s">
        <v>20</v>
      </c>
      <c r="D435" s="3">
        <v>0</v>
      </c>
      <c r="E435" t="s">
        <v>16</v>
      </c>
      <c r="F435" t="s">
        <v>15</v>
      </c>
      <c r="G435">
        <v>2425</v>
      </c>
      <c r="H435" s="5" t="str">
        <f>VLOOKUP(Table1[[#This Row],[ApplicantIncome]],$U$11:$V$14,2,TRUE)</f>
        <v>B40</v>
      </c>
      <c r="I435">
        <v>2340</v>
      </c>
      <c r="J435" t="str">
        <f>VLOOKUP(Table1[[#This Row],[CoapplicantIncome]],$U$11:$V$14,2,TRUE)</f>
        <v>B40</v>
      </c>
      <c r="K435">
        <v>4765</v>
      </c>
      <c r="L435" t="str">
        <f>VLOOKUP(Table1[[#This Row],[CombinedIncome]],$U$11:$V$14,2,TRUE)</f>
        <v>B40</v>
      </c>
      <c r="M435">
        <v>143</v>
      </c>
      <c r="N435" t="str">
        <f>VLOOKUP(Table1[[#This Row],[LoanAmount(K)]],$U$18:$V$20,2,TRUE)</f>
        <v>101k-200k</v>
      </c>
      <c r="O435">
        <v>360</v>
      </c>
      <c r="P435">
        <v>1</v>
      </c>
      <c r="Q435" t="s">
        <v>31</v>
      </c>
      <c r="R435" t="s">
        <v>18</v>
      </c>
      <c r="S435" s="4" t="s">
        <v>22</v>
      </c>
    </row>
    <row r="436" spans="1:19">
      <c r="A436" t="s">
        <v>459</v>
      </c>
      <c r="B436" t="s">
        <v>14</v>
      </c>
      <c r="C436" t="s">
        <v>15</v>
      </c>
      <c r="D436" s="3">
        <v>0</v>
      </c>
      <c r="E436" t="s">
        <v>16</v>
      </c>
      <c r="F436" t="s">
        <v>15</v>
      </c>
      <c r="G436">
        <v>3750</v>
      </c>
      <c r="H436" s="5" t="str">
        <f>VLOOKUP(Table1[[#This Row],[ApplicantIncome]],$U$11:$V$14,2,TRUE)</f>
        <v>B40</v>
      </c>
      <c r="I436">
        <v>0</v>
      </c>
      <c r="J436" t="str">
        <f>VLOOKUP(Table1[[#This Row],[CoapplicantIncome]],$U$11:$V$14,2,TRUE)</f>
        <v>No Income</v>
      </c>
      <c r="K436">
        <v>3750</v>
      </c>
      <c r="L436" t="str">
        <f>VLOOKUP(Table1[[#This Row],[CombinedIncome]],$U$11:$V$14,2,TRUE)</f>
        <v>B40</v>
      </c>
      <c r="M436">
        <v>100</v>
      </c>
      <c r="N436" t="str">
        <f>VLOOKUP(Table1[[#This Row],[LoanAmount(K)]],$U$18:$V$20,2,TRUE)</f>
        <v>Below 100k</v>
      </c>
      <c r="O436">
        <v>360</v>
      </c>
      <c r="P436">
        <v>1</v>
      </c>
      <c r="Q436" t="s">
        <v>17</v>
      </c>
      <c r="R436" t="s">
        <v>18</v>
      </c>
      <c r="S436" s="4" t="s">
        <v>18</v>
      </c>
    </row>
    <row r="437" spans="1:19">
      <c r="A437" t="s">
        <v>460</v>
      </c>
      <c r="B437" t="s">
        <v>42</v>
      </c>
      <c r="E437" t="s">
        <v>16</v>
      </c>
      <c r="F437" t="s">
        <v>15</v>
      </c>
      <c r="G437">
        <v>10047</v>
      </c>
      <c r="H437" s="5" t="str">
        <f>VLOOKUP(Table1[[#This Row],[ApplicantIncome]],$U$11:$V$14,2,TRUE)</f>
        <v>M40</v>
      </c>
      <c r="I437">
        <v>0</v>
      </c>
      <c r="J437" t="str">
        <f>VLOOKUP(Table1[[#This Row],[CoapplicantIncome]],$U$11:$V$14,2,TRUE)</f>
        <v>No Income</v>
      </c>
      <c r="K437">
        <v>10047</v>
      </c>
      <c r="L437" t="str">
        <f>VLOOKUP(Table1[[#This Row],[CombinedIncome]],$U$11:$V$14,2,TRUE)</f>
        <v>M40</v>
      </c>
      <c r="N437" t="str">
        <f>VLOOKUP(Table1[[#This Row],[LoanAmount(K)]],$U$18:$V$20,2,TRUE)</f>
        <v>Below 100k</v>
      </c>
      <c r="O437">
        <v>240</v>
      </c>
      <c r="P437">
        <v>1</v>
      </c>
      <c r="Q437" t="s">
        <v>31</v>
      </c>
      <c r="R437" t="s">
        <v>18</v>
      </c>
      <c r="S437" s="4" t="s">
        <v>22</v>
      </c>
    </row>
    <row r="438" spans="1:19">
      <c r="A438" t="s">
        <v>461</v>
      </c>
      <c r="B438" t="s">
        <v>14</v>
      </c>
      <c r="C438" t="s">
        <v>15</v>
      </c>
      <c r="D438" s="3">
        <v>0</v>
      </c>
      <c r="E438" t="s">
        <v>16</v>
      </c>
      <c r="F438" t="s">
        <v>15</v>
      </c>
      <c r="G438">
        <v>1926</v>
      </c>
      <c r="H438" s="5" t="str">
        <f>VLOOKUP(Table1[[#This Row],[ApplicantIncome]],$U$11:$V$14,2,TRUE)</f>
        <v>B40</v>
      </c>
      <c r="I438">
        <v>1851</v>
      </c>
      <c r="J438" t="str">
        <f>VLOOKUP(Table1[[#This Row],[CoapplicantIncome]],$U$11:$V$14,2,TRUE)</f>
        <v>B40</v>
      </c>
      <c r="K438">
        <v>3777</v>
      </c>
      <c r="L438" t="str">
        <f>VLOOKUP(Table1[[#This Row],[CombinedIncome]],$U$11:$V$14,2,TRUE)</f>
        <v>B40</v>
      </c>
      <c r="M438">
        <v>50</v>
      </c>
      <c r="N438" t="str">
        <f>VLOOKUP(Table1[[#This Row],[LoanAmount(K)]],$U$18:$V$20,2,TRUE)</f>
        <v>Below 100k</v>
      </c>
      <c r="O438">
        <v>360</v>
      </c>
      <c r="P438">
        <v>1</v>
      </c>
      <c r="Q438" t="s">
        <v>31</v>
      </c>
      <c r="R438" t="s">
        <v>18</v>
      </c>
      <c r="S438" s="4" t="s">
        <v>22</v>
      </c>
    </row>
    <row r="439" spans="1:19">
      <c r="A439" t="s">
        <v>462</v>
      </c>
      <c r="B439" t="s">
        <v>14</v>
      </c>
      <c r="C439" t="s">
        <v>20</v>
      </c>
      <c r="D439" s="3">
        <v>0</v>
      </c>
      <c r="E439" t="s">
        <v>16</v>
      </c>
      <c r="F439" t="s">
        <v>15</v>
      </c>
      <c r="G439">
        <v>2213</v>
      </c>
      <c r="H439" s="5" t="str">
        <f>VLOOKUP(Table1[[#This Row],[ApplicantIncome]],$U$11:$V$14,2,TRUE)</f>
        <v>B40</v>
      </c>
      <c r="I439">
        <v>1125</v>
      </c>
      <c r="J439" t="str">
        <f>VLOOKUP(Table1[[#This Row],[CoapplicantIncome]],$U$11:$V$14,2,TRUE)</f>
        <v>B40</v>
      </c>
      <c r="K439">
        <v>3338</v>
      </c>
      <c r="L439" t="str">
        <f>VLOOKUP(Table1[[#This Row],[CombinedIncome]],$U$11:$V$14,2,TRUE)</f>
        <v>B40</v>
      </c>
      <c r="N439" t="str">
        <f>VLOOKUP(Table1[[#This Row],[LoanAmount(K)]],$U$18:$V$20,2,TRUE)</f>
        <v>Below 100k</v>
      </c>
      <c r="O439">
        <v>360</v>
      </c>
      <c r="P439">
        <v>1</v>
      </c>
      <c r="Q439" t="s">
        <v>17</v>
      </c>
      <c r="R439" t="s">
        <v>18</v>
      </c>
      <c r="S439" s="4" t="s">
        <v>22</v>
      </c>
    </row>
    <row r="440" spans="1:19">
      <c r="A440" t="s">
        <v>463</v>
      </c>
      <c r="B440" t="s">
        <v>14</v>
      </c>
      <c r="C440" t="s">
        <v>15</v>
      </c>
      <c r="D440" s="3">
        <v>0</v>
      </c>
      <c r="E440" t="s">
        <v>16</v>
      </c>
      <c r="F440" t="s">
        <v>20</v>
      </c>
      <c r="G440">
        <v>10416</v>
      </c>
      <c r="H440" s="5" t="str">
        <f>VLOOKUP(Table1[[#This Row],[ApplicantIncome]],$U$11:$V$14,2,TRUE)</f>
        <v>M40</v>
      </c>
      <c r="I440">
        <v>0</v>
      </c>
      <c r="J440" t="str">
        <f>VLOOKUP(Table1[[#This Row],[CoapplicantIncome]],$U$11:$V$14,2,TRUE)</f>
        <v>No Income</v>
      </c>
      <c r="K440">
        <v>10416</v>
      </c>
      <c r="L440" t="str">
        <f>VLOOKUP(Table1[[#This Row],[CombinedIncome]],$U$11:$V$14,2,TRUE)</f>
        <v>M40</v>
      </c>
      <c r="M440">
        <v>187</v>
      </c>
      <c r="N440" t="str">
        <f>VLOOKUP(Table1[[#This Row],[LoanAmount(K)]],$U$18:$V$20,2,TRUE)</f>
        <v>101k-200k</v>
      </c>
      <c r="O440">
        <v>360</v>
      </c>
      <c r="P440">
        <v>0</v>
      </c>
      <c r="Q440" t="s">
        <v>17</v>
      </c>
      <c r="R440" t="s">
        <v>22</v>
      </c>
      <c r="S440" s="4" t="s">
        <v>656</v>
      </c>
    </row>
    <row r="441" spans="1:19">
      <c r="A441" t="s">
        <v>464</v>
      </c>
      <c r="B441" t="s">
        <v>42</v>
      </c>
      <c r="C441" t="s">
        <v>20</v>
      </c>
      <c r="D441" s="3">
        <v>0</v>
      </c>
      <c r="E441" t="s">
        <v>25</v>
      </c>
      <c r="F441" t="s">
        <v>20</v>
      </c>
      <c r="G441">
        <v>7142</v>
      </c>
      <c r="H441" s="5" t="str">
        <f>VLOOKUP(Table1[[#This Row],[ApplicantIncome]],$U$11:$V$14,2,TRUE)</f>
        <v>M40</v>
      </c>
      <c r="I441">
        <v>0</v>
      </c>
      <c r="J441" t="str">
        <f>VLOOKUP(Table1[[#This Row],[CoapplicantIncome]],$U$11:$V$14,2,TRUE)</f>
        <v>No Income</v>
      </c>
      <c r="K441">
        <v>7142</v>
      </c>
      <c r="L441" t="str">
        <f>VLOOKUP(Table1[[#This Row],[CombinedIncome]],$U$11:$V$14,2,TRUE)</f>
        <v>M40</v>
      </c>
      <c r="M441">
        <v>138</v>
      </c>
      <c r="N441" t="str">
        <f>VLOOKUP(Table1[[#This Row],[LoanAmount(K)]],$U$18:$V$20,2,TRUE)</f>
        <v>101k-200k</v>
      </c>
      <c r="O441">
        <v>360</v>
      </c>
      <c r="P441">
        <v>1</v>
      </c>
      <c r="Q441" t="s">
        <v>21</v>
      </c>
      <c r="R441" t="s">
        <v>18</v>
      </c>
      <c r="S441" s="4" t="s">
        <v>22</v>
      </c>
    </row>
    <row r="442" spans="1:19">
      <c r="A442" t="s">
        <v>465</v>
      </c>
      <c r="B442" t="s">
        <v>14</v>
      </c>
      <c r="C442" t="s">
        <v>15</v>
      </c>
      <c r="D442" s="3">
        <v>0</v>
      </c>
      <c r="E442" t="s">
        <v>16</v>
      </c>
      <c r="F442" t="s">
        <v>15</v>
      </c>
      <c r="G442">
        <v>3660</v>
      </c>
      <c r="H442" s="5" t="str">
        <f>VLOOKUP(Table1[[#This Row],[ApplicantIncome]],$U$11:$V$14,2,TRUE)</f>
        <v>B40</v>
      </c>
      <c r="I442">
        <v>5064</v>
      </c>
      <c r="J442" t="str">
        <f>VLOOKUP(Table1[[#This Row],[CoapplicantIncome]],$U$11:$V$14,2,TRUE)</f>
        <v>M40</v>
      </c>
      <c r="K442">
        <v>8724</v>
      </c>
      <c r="L442" t="str">
        <f>VLOOKUP(Table1[[#This Row],[CombinedIncome]],$U$11:$V$14,2,TRUE)</f>
        <v>M40</v>
      </c>
      <c r="M442">
        <v>187</v>
      </c>
      <c r="N442" t="str">
        <f>VLOOKUP(Table1[[#This Row],[LoanAmount(K)]],$U$18:$V$20,2,TRUE)</f>
        <v>101k-200k</v>
      </c>
      <c r="O442">
        <v>360</v>
      </c>
      <c r="P442">
        <v>1</v>
      </c>
      <c r="Q442" t="s">
        <v>31</v>
      </c>
      <c r="R442" t="s">
        <v>18</v>
      </c>
      <c r="S442" s="4" t="s">
        <v>22</v>
      </c>
    </row>
    <row r="443" spans="1:19">
      <c r="A443" t="s">
        <v>466</v>
      </c>
      <c r="B443" t="s">
        <v>14</v>
      </c>
      <c r="C443" t="s">
        <v>20</v>
      </c>
      <c r="D443" s="3">
        <v>0</v>
      </c>
      <c r="E443" t="s">
        <v>16</v>
      </c>
      <c r="F443" t="s">
        <v>15</v>
      </c>
      <c r="G443">
        <v>7901</v>
      </c>
      <c r="H443" s="5" t="str">
        <f>VLOOKUP(Table1[[#This Row],[ApplicantIncome]],$U$11:$V$14,2,TRUE)</f>
        <v>M40</v>
      </c>
      <c r="I443">
        <v>1833</v>
      </c>
      <c r="J443" t="str">
        <f>VLOOKUP(Table1[[#This Row],[CoapplicantIncome]],$U$11:$V$14,2,TRUE)</f>
        <v>B40</v>
      </c>
      <c r="K443">
        <v>9734</v>
      </c>
      <c r="L443" t="str">
        <f>VLOOKUP(Table1[[#This Row],[CombinedIncome]],$U$11:$V$14,2,TRUE)</f>
        <v>M40</v>
      </c>
      <c r="M443">
        <v>180</v>
      </c>
      <c r="N443" t="str">
        <f>VLOOKUP(Table1[[#This Row],[LoanAmount(K)]],$U$18:$V$20,2,TRUE)</f>
        <v>101k-200k</v>
      </c>
      <c r="O443">
        <v>360</v>
      </c>
      <c r="P443">
        <v>1</v>
      </c>
      <c r="Q443" t="s">
        <v>21</v>
      </c>
      <c r="R443" t="s">
        <v>18</v>
      </c>
      <c r="S443" s="4" t="s">
        <v>22</v>
      </c>
    </row>
    <row r="444" spans="1:19">
      <c r="A444" t="s">
        <v>467</v>
      </c>
      <c r="B444" t="s">
        <v>14</v>
      </c>
      <c r="C444" t="s">
        <v>15</v>
      </c>
      <c r="D444" t="s">
        <v>30</v>
      </c>
      <c r="E444" t="s">
        <v>25</v>
      </c>
      <c r="F444" t="s">
        <v>15</v>
      </c>
      <c r="G444">
        <v>4707</v>
      </c>
      <c r="H444" s="5" t="str">
        <f>VLOOKUP(Table1[[#This Row],[ApplicantIncome]],$U$11:$V$14,2,TRUE)</f>
        <v>B40</v>
      </c>
      <c r="I444">
        <v>1993</v>
      </c>
      <c r="J444" t="str">
        <f>VLOOKUP(Table1[[#This Row],[CoapplicantIncome]],$U$11:$V$14,2,TRUE)</f>
        <v>B40</v>
      </c>
      <c r="K444">
        <v>6700</v>
      </c>
      <c r="L444" t="str">
        <f>VLOOKUP(Table1[[#This Row],[CombinedIncome]],$U$11:$V$14,2,TRUE)</f>
        <v>M40</v>
      </c>
      <c r="M444">
        <v>148</v>
      </c>
      <c r="N444" t="str">
        <f>VLOOKUP(Table1[[#This Row],[LoanAmount(K)]],$U$18:$V$20,2,TRUE)</f>
        <v>101k-200k</v>
      </c>
      <c r="O444">
        <v>360</v>
      </c>
      <c r="P444">
        <v>1</v>
      </c>
      <c r="Q444" t="s">
        <v>31</v>
      </c>
      <c r="R444" t="s">
        <v>18</v>
      </c>
      <c r="S444" s="4" t="s">
        <v>22</v>
      </c>
    </row>
    <row r="445" spans="1:19">
      <c r="A445" t="s">
        <v>468</v>
      </c>
      <c r="B445" t="s">
        <v>14</v>
      </c>
      <c r="C445" t="s">
        <v>15</v>
      </c>
      <c r="D445" s="3">
        <v>1</v>
      </c>
      <c r="E445" t="s">
        <v>16</v>
      </c>
      <c r="F445" t="s">
        <v>15</v>
      </c>
      <c r="G445">
        <v>37719</v>
      </c>
      <c r="H445" s="5" t="str">
        <f>VLOOKUP(Table1[[#This Row],[ApplicantIncome]],$U$11:$V$14,2,TRUE)</f>
        <v>T20</v>
      </c>
      <c r="I445">
        <v>0</v>
      </c>
      <c r="J445" t="str">
        <f>VLOOKUP(Table1[[#This Row],[CoapplicantIncome]],$U$11:$V$14,2,TRUE)</f>
        <v>No Income</v>
      </c>
      <c r="K445">
        <v>37719</v>
      </c>
      <c r="L445" t="str">
        <f>VLOOKUP(Table1[[#This Row],[CombinedIncome]],$U$11:$V$14,2,TRUE)</f>
        <v>T20</v>
      </c>
      <c r="M445">
        <v>152</v>
      </c>
      <c r="N445" t="str">
        <f>VLOOKUP(Table1[[#This Row],[LoanAmount(K)]],$U$18:$V$20,2,TRUE)</f>
        <v>101k-200k</v>
      </c>
      <c r="O445">
        <v>360</v>
      </c>
      <c r="P445">
        <v>1</v>
      </c>
      <c r="Q445" t="s">
        <v>31</v>
      </c>
      <c r="R445" t="s">
        <v>18</v>
      </c>
      <c r="S445" s="4" t="s">
        <v>22</v>
      </c>
    </row>
    <row r="446" spans="1:19">
      <c r="A446" t="s">
        <v>469</v>
      </c>
      <c r="B446" t="s">
        <v>14</v>
      </c>
      <c r="C446" t="s">
        <v>20</v>
      </c>
      <c r="D446" s="3">
        <v>0</v>
      </c>
      <c r="E446" t="s">
        <v>16</v>
      </c>
      <c r="F446" t="s">
        <v>15</v>
      </c>
      <c r="G446">
        <v>7333</v>
      </c>
      <c r="H446" s="5" t="str">
        <f>VLOOKUP(Table1[[#This Row],[ApplicantIncome]],$U$11:$V$14,2,TRUE)</f>
        <v>M40</v>
      </c>
      <c r="I446">
        <v>8333</v>
      </c>
      <c r="J446" t="str">
        <f>VLOOKUP(Table1[[#This Row],[CoapplicantIncome]],$U$11:$V$14,2,TRUE)</f>
        <v>M40</v>
      </c>
      <c r="K446">
        <v>15666</v>
      </c>
      <c r="L446" t="str">
        <f>VLOOKUP(Table1[[#This Row],[CombinedIncome]],$U$11:$V$14,2,TRUE)</f>
        <v>T20</v>
      </c>
      <c r="M446">
        <v>175</v>
      </c>
      <c r="N446" t="str">
        <f>VLOOKUP(Table1[[#This Row],[LoanAmount(K)]],$U$18:$V$20,2,TRUE)</f>
        <v>101k-200k</v>
      </c>
      <c r="O446">
        <v>300</v>
      </c>
      <c r="Q446" t="s">
        <v>21</v>
      </c>
      <c r="R446" t="s">
        <v>18</v>
      </c>
      <c r="S446" s="4" t="s">
        <v>22</v>
      </c>
    </row>
    <row r="447" spans="1:19">
      <c r="A447" t="s">
        <v>470</v>
      </c>
      <c r="B447" t="s">
        <v>14</v>
      </c>
      <c r="C447" t="s">
        <v>20</v>
      </c>
      <c r="D447" s="3">
        <v>1</v>
      </c>
      <c r="E447" t="s">
        <v>16</v>
      </c>
      <c r="F447" t="s">
        <v>20</v>
      </c>
      <c r="G447">
        <v>3466</v>
      </c>
      <c r="H447" s="5" t="str">
        <f>VLOOKUP(Table1[[#This Row],[ApplicantIncome]],$U$11:$V$14,2,TRUE)</f>
        <v>B40</v>
      </c>
      <c r="I447">
        <v>1210</v>
      </c>
      <c r="J447" t="str">
        <f>VLOOKUP(Table1[[#This Row],[CoapplicantIncome]],$U$11:$V$14,2,TRUE)</f>
        <v>B40</v>
      </c>
      <c r="K447">
        <v>4676</v>
      </c>
      <c r="L447" t="str">
        <f>VLOOKUP(Table1[[#This Row],[CombinedIncome]],$U$11:$V$14,2,TRUE)</f>
        <v>B40</v>
      </c>
      <c r="M447">
        <v>130</v>
      </c>
      <c r="N447" t="str">
        <f>VLOOKUP(Table1[[#This Row],[LoanAmount(K)]],$U$18:$V$20,2,TRUE)</f>
        <v>101k-200k</v>
      </c>
      <c r="O447">
        <v>360</v>
      </c>
      <c r="P447">
        <v>1</v>
      </c>
      <c r="Q447" t="s">
        <v>21</v>
      </c>
      <c r="R447" t="s">
        <v>18</v>
      </c>
      <c r="S447" s="4" t="s">
        <v>22</v>
      </c>
    </row>
    <row r="448" spans="1:19">
      <c r="A448" t="s">
        <v>471</v>
      </c>
      <c r="B448" t="s">
        <v>14</v>
      </c>
      <c r="C448" t="s">
        <v>20</v>
      </c>
      <c r="D448" s="3">
        <v>2</v>
      </c>
      <c r="E448" t="s">
        <v>25</v>
      </c>
      <c r="F448" t="s">
        <v>15</v>
      </c>
      <c r="G448">
        <v>4652</v>
      </c>
      <c r="H448" s="5" t="str">
        <f>VLOOKUP(Table1[[#This Row],[ApplicantIncome]],$U$11:$V$14,2,TRUE)</f>
        <v>B40</v>
      </c>
      <c r="I448">
        <v>0</v>
      </c>
      <c r="J448" t="str">
        <f>VLOOKUP(Table1[[#This Row],[CoapplicantIncome]],$U$11:$V$14,2,TRUE)</f>
        <v>No Income</v>
      </c>
      <c r="K448">
        <v>4652</v>
      </c>
      <c r="L448" t="str">
        <f>VLOOKUP(Table1[[#This Row],[CombinedIncome]],$U$11:$V$14,2,TRUE)</f>
        <v>B40</v>
      </c>
      <c r="M448">
        <v>110</v>
      </c>
      <c r="N448" t="str">
        <f>VLOOKUP(Table1[[#This Row],[LoanAmount(K)]],$U$18:$V$20,2,TRUE)</f>
        <v>101k-200k</v>
      </c>
      <c r="O448">
        <v>360</v>
      </c>
      <c r="P448">
        <v>1</v>
      </c>
      <c r="Q448" t="s">
        <v>21</v>
      </c>
      <c r="R448" t="s">
        <v>18</v>
      </c>
      <c r="S448" s="4" t="s">
        <v>22</v>
      </c>
    </row>
    <row r="449" spans="1:19">
      <c r="A449" t="s">
        <v>472</v>
      </c>
      <c r="B449" t="s">
        <v>14</v>
      </c>
      <c r="C449" t="s">
        <v>20</v>
      </c>
      <c r="D449" s="3">
        <v>0</v>
      </c>
      <c r="E449" t="s">
        <v>16</v>
      </c>
      <c r="G449">
        <v>3539</v>
      </c>
      <c r="H449" s="5" t="str">
        <f>VLOOKUP(Table1[[#This Row],[ApplicantIncome]],$U$11:$V$14,2,TRUE)</f>
        <v>B40</v>
      </c>
      <c r="I449">
        <v>1376</v>
      </c>
      <c r="J449" t="str">
        <f>VLOOKUP(Table1[[#This Row],[CoapplicantIncome]],$U$11:$V$14,2,TRUE)</f>
        <v>B40</v>
      </c>
      <c r="K449">
        <v>4915</v>
      </c>
      <c r="L449" t="str">
        <f>VLOOKUP(Table1[[#This Row],[CombinedIncome]],$U$11:$V$14,2,TRUE)</f>
        <v>M40</v>
      </c>
      <c r="M449">
        <v>55</v>
      </c>
      <c r="N449" t="str">
        <f>VLOOKUP(Table1[[#This Row],[LoanAmount(K)]],$U$18:$V$20,2,TRUE)</f>
        <v>Below 100k</v>
      </c>
      <c r="O449">
        <v>360</v>
      </c>
      <c r="P449">
        <v>1</v>
      </c>
      <c r="Q449" t="s">
        <v>21</v>
      </c>
      <c r="R449" t="s">
        <v>22</v>
      </c>
      <c r="S449" s="4" t="s">
        <v>656</v>
      </c>
    </row>
    <row r="450" spans="1:19">
      <c r="A450" t="s">
        <v>473</v>
      </c>
      <c r="B450" t="s">
        <v>14</v>
      </c>
      <c r="C450" t="s">
        <v>20</v>
      </c>
      <c r="D450" s="3">
        <v>2</v>
      </c>
      <c r="E450" t="s">
        <v>16</v>
      </c>
      <c r="F450" t="s">
        <v>15</v>
      </c>
      <c r="G450">
        <v>3340</v>
      </c>
      <c r="H450" s="5" t="str">
        <f>VLOOKUP(Table1[[#This Row],[ApplicantIncome]],$U$11:$V$14,2,TRUE)</f>
        <v>B40</v>
      </c>
      <c r="I450">
        <v>1710</v>
      </c>
      <c r="J450" t="str">
        <f>VLOOKUP(Table1[[#This Row],[CoapplicantIncome]],$U$11:$V$14,2,TRUE)</f>
        <v>B40</v>
      </c>
      <c r="K450">
        <v>5050</v>
      </c>
      <c r="L450" t="str">
        <f>VLOOKUP(Table1[[#This Row],[CombinedIncome]],$U$11:$V$14,2,TRUE)</f>
        <v>M40</v>
      </c>
      <c r="M450">
        <v>150</v>
      </c>
      <c r="N450" t="str">
        <f>VLOOKUP(Table1[[#This Row],[LoanAmount(K)]],$U$18:$V$20,2,TRUE)</f>
        <v>101k-200k</v>
      </c>
      <c r="O450">
        <v>360</v>
      </c>
      <c r="P450">
        <v>0</v>
      </c>
      <c r="Q450" t="s">
        <v>21</v>
      </c>
      <c r="R450" t="s">
        <v>22</v>
      </c>
      <c r="S450" s="4" t="s">
        <v>656</v>
      </c>
    </row>
    <row r="451" spans="1:19">
      <c r="A451" t="s">
        <v>474</v>
      </c>
      <c r="B451" t="s">
        <v>14</v>
      </c>
      <c r="C451" t="s">
        <v>15</v>
      </c>
      <c r="D451" s="3">
        <v>1</v>
      </c>
      <c r="E451" t="s">
        <v>25</v>
      </c>
      <c r="F451" t="s">
        <v>20</v>
      </c>
      <c r="G451">
        <v>2769</v>
      </c>
      <c r="H451" s="5" t="str">
        <f>VLOOKUP(Table1[[#This Row],[ApplicantIncome]],$U$11:$V$14,2,TRUE)</f>
        <v>B40</v>
      </c>
      <c r="I451">
        <v>1542</v>
      </c>
      <c r="J451" t="str">
        <f>VLOOKUP(Table1[[#This Row],[CoapplicantIncome]],$U$11:$V$14,2,TRUE)</f>
        <v>B40</v>
      </c>
      <c r="K451">
        <v>4311</v>
      </c>
      <c r="L451" t="str">
        <f>VLOOKUP(Table1[[#This Row],[CombinedIncome]],$U$11:$V$14,2,TRUE)</f>
        <v>B40</v>
      </c>
      <c r="M451">
        <v>190</v>
      </c>
      <c r="N451" t="str">
        <f>VLOOKUP(Table1[[#This Row],[LoanAmount(K)]],$U$18:$V$20,2,TRUE)</f>
        <v>101k-200k</v>
      </c>
      <c r="O451">
        <v>360</v>
      </c>
      <c r="Q451" t="s">
        <v>31</v>
      </c>
      <c r="R451" t="s">
        <v>22</v>
      </c>
    </row>
    <row r="452" spans="1:19">
      <c r="A452" t="s">
        <v>475</v>
      </c>
      <c r="B452" t="s">
        <v>14</v>
      </c>
      <c r="C452" t="s">
        <v>20</v>
      </c>
      <c r="D452" s="3">
        <v>2</v>
      </c>
      <c r="E452" t="s">
        <v>25</v>
      </c>
      <c r="F452" t="s">
        <v>15</v>
      </c>
      <c r="G452">
        <v>2309</v>
      </c>
      <c r="H452" s="5" t="str">
        <f>VLOOKUP(Table1[[#This Row],[ApplicantIncome]],$U$11:$V$14,2,TRUE)</f>
        <v>B40</v>
      </c>
      <c r="I452">
        <v>1255</v>
      </c>
      <c r="J452" t="str">
        <f>VLOOKUP(Table1[[#This Row],[CoapplicantIncome]],$U$11:$V$14,2,TRUE)</f>
        <v>B40</v>
      </c>
      <c r="K452">
        <v>3564</v>
      </c>
      <c r="L452" t="str">
        <f>VLOOKUP(Table1[[#This Row],[CombinedIncome]],$U$11:$V$14,2,TRUE)</f>
        <v>B40</v>
      </c>
      <c r="M452">
        <v>125</v>
      </c>
      <c r="N452" t="str">
        <f>VLOOKUP(Table1[[#This Row],[LoanAmount(K)]],$U$18:$V$20,2,TRUE)</f>
        <v>101k-200k</v>
      </c>
      <c r="O452">
        <v>360</v>
      </c>
      <c r="P452">
        <v>0</v>
      </c>
      <c r="Q452" t="s">
        <v>21</v>
      </c>
      <c r="R452" t="s">
        <v>22</v>
      </c>
      <c r="S452" s="4" t="s">
        <v>656</v>
      </c>
    </row>
    <row r="453" spans="1:19">
      <c r="A453" t="s">
        <v>476</v>
      </c>
      <c r="B453" t="s">
        <v>14</v>
      </c>
      <c r="C453" t="s">
        <v>20</v>
      </c>
      <c r="D453" s="3">
        <v>2</v>
      </c>
      <c r="E453" t="s">
        <v>25</v>
      </c>
      <c r="F453" t="s">
        <v>15</v>
      </c>
      <c r="G453">
        <v>1958</v>
      </c>
      <c r="H453" s="5" t="str">
        <f>VLOOKUP(Table1[[#This Row],[ApplicantIncome]],$U$11:$V$14,2,TRUE)</f>
        <v>B40</v>
      </c>
      <c r="I453">
        <v>1456</v>
      </c>
      <c r="J453" t="str">
        <f>VLOOKUP(Table1[[#This Row],[CoapplicantIncome]],$U$11:$V$14,2,TRUE)</f>
        <v>B40</v>
      </c>
      <c r="K453">
        <v>3414</v>
      </c>
      <c r="L453" t="str">
        <f>VLOOKUP(Table1[[#This Row],[CombinedIncome]],$U$11:$V$14,2,TRUE)</f>
        <v>B40</v>
      </c>
      <c r="M453">
        <v>60</v>
      </c>
      <c r="N453" t="str">
        <f>VLOOKUP(Table1[[#This Row],[LoanAmount(K)]],$U$18:$V$20,2,TRUE)</f>
        <v>Below 100k</v>
      </c>
      <c r="O453">
        <v>300</v>
      </c>
      <c r="Q453" t="s">
        <v>17</v>
      </c>
      <c r="R453" t="s">
        <v>18</v>
      </c>
      <c r="S453" s="4" t="s">
        <v>18</v>
      </c>
    </row>
    <row r="454" spans="1:19">
      <c r="A454" t="s">
        <v>477</v>
      </c>
      <c r="B454" t="s">
        <v>14</v>
      </c>
      <c r="C454" t="s">
        <v>20</v>
      </c>
      <c r="D454" s="3">
        <v>0</v>
      </c>
      <c r="E454" t="s">
        <v>16</v>
      </c>
      <c r="F454" t="s">
        <v>15</v>
      </c>
      <c r="G454">
        <v>3948</v>
      </c>
      <c r="H454" s="5" t="str">
        <f>VLOOKUP(Table1[[#This Row],[ApplicantIncome]],$U$11:$V$14,2,TRUE)</f>
        <v>B40</v>
      </c>
      <c r="I454">
        <v>1733</v>
      </c>
      <c r="J454" t="str">
        <f>VLOOKUP(Table1[[#This Row],[CoapplicantIncome]],$U$11:$V$14,2,TRUE)</f>
        <v>B40</v>
      </c>
      <c r="K454">
        <v>5681</v>
      </c>
      <c r="L454" t="str">
        <f>VLOOKUP(Table1[[#This Row],[CombinedIncome]],$U$11:$V$14,2,TRUE)</f>
        <v>M40</v>
      </c>
      <c r="M454">
        <v>149</v>
      </c>
      <c r="N454" t="str">
        <f>VLOOKUP(Table1[[#This Row],[LoanAmount(K)]],$U$18:$V$20,2,TRUE)</f>
        <v>101k-200k</v>
      </c>
      <c r="O454">
        <v>360</v>
      </c>
      <c r="P454">
        <v>0</v>
      </c>
      <c r="Q454" t="s">
        <v>21</v>
      </c>
      <c r="R454" t="s">
        <v>22</v>
      </c>
      <c r="S454" s="4" t="s">
        <v>656</v>
      </c>
    </row>
    <row r="455" spans="1:19">
      <c r="A455" t="s">
        <v>478</v>
      </c>
      <c r="B455" t="s">
        <v>14</v>
      </c>
      <c r="C455" t="s">
        <v>20</v>
      </c>
      <c r="D455" s="3">
        <v>0</v>
      </c>
      <c r="E455" t="s">
        <v>16</v>
      </c>
      <c r="F455" t="s">
        <v>15</v>
      </c>
      <c r="G455">
        <v>2483</v>
      </c>
      <c r="H455" s="5" t="str">
        <f>VLOOKUP(Table1[[#This Row],[ApplicantIncome]],$U$11:$V$14,2,TRUE)</f>
        <v>B40</v>
      </c>
      <c r="I455">
        <v>2466</v>
      </c>
      <c r="J455" t="str">
        <f>VLOOKUP(Table1[[#This Row],[CoapplicantIncome]],$U$11:$V$14,2,TRUE)</f>
        <v>B40</v>
      </c>
      <c r="K455">
        <v>4949</v>
      </c>
      <c r="L455" t="str">
        <f>VLOOKUP(Table1[[#This Row],[CombinedIncome]],$U$11:$V$14,2,TRUE)</f>
        <v>M40</v>
      </c>
      <c r="M455">
        <v>90</v>
      </c>
      <c r="N455" t="str">
        <f>VLOOKUP(Table1[[#This Row],[LoanAmount(K)]],$U$18:$V$20,2,TRUE)</f>
        <v>Below 100k</v>
      </c>
      <c r="O455">
        <v>180</v>
      </c>
      <c r="P455">
        <v>0</v>
      </c>
      <c r="Q455" t="s">
        <v>21</v>
      </c>
      <c r="R455" t="s">
        <v>18</v>
      </c>
      <c r="S455" s="4" t="s">
        <v>22</v>
      </c>
    </row>
    <row r="456" spans="1:19">
      <c r="A456" t="s">
        <v>479</v>
      </c>
      <c r="B456" t="s">
        <v>14</v>
      </c>
      <c r="C456" t="s">
        <v>15</v>
      </c>
      <c r="D456" s="3">
        <v>0</v>
      </c>
      <c r="E456" t="s">
        <v>16</v>
      </c>
      <c r="F456" t="s">
        <v>20</v>
      </c>
      <c r="G456">
        <v>7085</v>
      </c>
      <c r="H456" s="5" t="str">
        <f>VLOOKUP(Table1[[#This Row],[ApplicantIncome]],$U$11:$V$14,2,TRUE)</f>
        <v>M40</v>
      </c>
      <c r="I456">
        <v>0</v>
      </c>
      <c r="J456" t="str">
        <f>VLOOKUP(Table1[[#This Row],[CoapplicantIncome]],$U$11:$V$14,2,TRUE)</f>
        <v>No Income</v>
      </c>
      <c r="K456">
        <v>7085</v>
      </c>
      <c r="L456" t="str">
        <f>VLOOKUP(Table1[[#This Row],[CombinedIncome]],$U$11:$V$14,2,TRUE)</f>
        <v>M40</v>
      </c>
      <c r="M456">
        <v>84</v>
      </c>
      <c r="N456" t="str">
        <f>VLOOKUP(Table1[[#This Row],[LoanAmount(K)]],$U$18:$V$20,2,TRUE)</f>
        <v>Below 100k</v>
      </c>
      <c r="O456">
        <v>360</v>
      </c>
      <c r="P456">
        <v>1</v>
      </c>
      <c r="Q456" t="s">
        <v>31</v>
      </c>
      <c r="R456" t="s">
        <v>18</v>
      </c>
      <c r="S456" s="4" t="s">
        <v>22</v>
      </c>
    </row>
    <row r="457" spans="1:19">
      <c r="A457" t="s">
        <v>480</v>
      </c>
      <c r="B457" t="s">
        <v>14</v>
      </c>
      <c r="C457" t="s">
        <v>20</v>
      </c>
      <c r="D457" s="3">
        <v>2</v>
      </c>
      <c r="E457" t="s">
        <v>16</v>
      </c>
      <c r="F457" t="s">
        <v>15</v>
      </c>
      <c r="G457">
        <v>3859</v>
      </c>
      <c r="H457" s="5" t="str">
        <f>VLOOKUP(Table1[[#This Row],[ApplicantIncome]],$U$11:$V$14,2,TRUE)</f>
        <v>B40</v>
      </c>
      <c r="I457">
        <v>0</v>
      </c>
      <c r="J457" t="str">
        <f>VLOOKUP(Table1[[#This Row],[CoapplicantIncome]],$U$11:$V$14,2,TRUE)</f>
        <v>No Income</v>
      </c>
      <c r="K457">
        <v>3859</v>
      </c>
      <c r="L457" t="str">
        <f>VLOOKUP(Table1[[#This Row],[CombinedIncome]],$U$11:$V$14,2,TRUE)</f>
        <v>B40</v>
      </c>
      <c r="M457">
        <v>96</v>
      </c>
      <c r="N457" t="str">
        <f>VLOOKUP(Table1[[#This Row],[LoanAmount(K)]],$U$18:$V$20,2,TRUE)</f>
        <v>Below 100k</v>
      </c>
      <c r="O457">
        <v>360</v>
      </c>
      <c r="P457">
        <v>1</v>
      </c>
      <c r="Q457" t="s">
        <v>31</v>
      </c>
      <c r="R457" t="s">
        <v>18</v>
      </c>
      <c r="S457" s="4" t="s">
        <v>18</v>
      </c>
    </row>
    <row r="458" spans="1:19">
      <c r="A458" t="s">
        <v>481</v>
      </c>
      <c r="B458" t="s">
        <v>14</v>
      </c>
      <c r="C458" t="s">
        <v>20</v>
      </c>
      <c r="D458" s="3">
        <v>0</v>
      </c>
      <c r="E458" t="s">
        <v>16</v>
      </c>
      <c r="F458" t="s">
        <v>15</v>
      </c>
      <c r="G458">
        <v>4301</v>
      </c>
      <c r="H458" s="5" t="str">
        <f>VLOOKUP(Table1[[#This Row],[ApplicantIncome]],$U$11:$V$14,2,TRUE)</f>
        <v>B40</v>
      </c>
      <c r="I458">
        <v>0</v>
      </c>
      <c r="J458" t="str">
        <f>VLOOKUP(Table1[[#This Row],[CoapplicantIncome]],$U$11:$V$14,2,TRUE)</f>
        <v>No Income</v>
      </c>
      <c r="K458">
        <v>4301</v>
      </c>
      <c r="L458" t="str">
        <f>VLOOKUP(Table1[[#This Row],[CombinedIncome]],$U$11:$V$14,2,TRUE)</f>
        <v>B40</v>
      </c>
      <c r="M458">
        <v>118</v>
      </c>
      <c r="N458" t="str">
        <f>VLOOKUP(Table1[[#This Row],[LoanAmount(K)]],$U$18:$V$20,2,TRUE)</f>
        <v>101k-200k</v>
      </c>
      <c r="O458">
        <v>360</v>
      </c>
      <c r="P458">
        <v>1</v>
      </c>
      <c r="Q458" t="s">
        <v>17</v>
      </c>
      <c r="R458" t="s">
        <v>18</v>
      </c>
      <c r="S458" s="4" t="s">
        <v>22</v>
      </c>
    </row>
    <row r="459" spans="1:19">
      <c r="A459" t="s">
        <v>482</v>
      </c>
      <c r="B459" t="s">
        <v>14</v>
      </c>
      <c r="C459" t="s">
        <v>20</v>
      </c>
      <c r="D459" s="3">
        <v>0</v>
      </c>
      <c r="E459" t="s">
        <v>16</v>
      </c>
      <c r="F459" t="s">
        <v>15</v>
      </c>
      <c r="G459">
        <v>3708</v>
      </c>
      <c r="H459" s="5" t="str">
        <f>VLOOKUP(Table1[[#This Row],[ApplicantIncome]],$U$11:$V$14,2,TRUE)</f>
        <v>B40</v>
      </c>
      <c r="I459">
        <v>2569</v>
      </c>
      <c r="J459" t="str">
        <f>VLOOKUP(Table1[[#This Row],[CoapplicantIncome]],$U$11:$V$14,2,TRUE)</f>
        <v>B40</v>
      </c>
      <c r="K459">
        <v>6277</v>
      </c>
      <c r="L459" t="str">
        <f>VLOOKUP(Table1[[#This Row],[CombinedIncome]],$U$11:$V$14,2,TRUE)</f>
        <v>M40</v>
      </c>
      <c r="M459">
        <v>173</v>
      </c>
      <c r="N459" t="str">
        <f>VLOOKUP(Table1[[#This Row],[LoanAmount(K)]],$U$18:$V$20,2,TRUE)</f>
        <v>101k-200k</v>
      </c>
      <c r="O459">
        <v>360</v>
      </c>
      <c r="P459">
        <v>1</v>
      </c>
      <c r="Q459" t="s">
        <v>17</v>
      </c>
      <c r="R459" t="s">
        <v>22</v>
      </c>
      <c r="S459" s="4" t="s">
        <v>656</v>
      </c>
    </row>
    <row r="460" spans="1:19">
      <c r="A460" t="s">
        <v>483</v>
      </c>
      <c r="B460" t="s">
        <v>14</v>
      </c>
      <c r="C460" t="s">
        <v>15</v>
      </c>
      <c r="D460" s="3">
        <v>2</v>
      </c>
      <c r="E460" t="s">
        <v>16</v>
      </c>
      <c r="F460" t="s">
        <v>15</v>
      </c>
      <c r="G460">
        <v>4354</v>
      </c>
      <c r="H460" s="5" t="str">
        <f>VLOOKUP(Table1[[#This Row],[ApplicantIncome]],$U$11:$V$14,2,TRUE)</f>
        <v>B40</v>
      </c>
      <c r="I460">
        <v>0</v>
      </c>
      <c r="J460" t="str">
        <f>VLOOKUP(Table1[[#This Row],[CoapplicantIncome]],$U$11:$V$14,2,TRUE)</f>
        <v>No Income</v>
      </c>
      <c r="K460">
        <v>4354</v>
      </c>
      <c r="L460" t="str">
        <f>VLOOKUP(Table1[[#This Row],[CombinedIncome]],$U$11:$V$14,2,TRUE)</f>
        <v>B40</v>
      </c>
      <c r="M460">
        <v>136</v>
      </c>
      <c r="N460" t="str">
        <f>VLOOKUP(Table1[[#This Row],[LoanAmount(K)]],$U$18:$V$20,2,TRUE)</f>
        <v>101k-200k</v>
      </c>
      <c r="O460">
        <v>360</v>
      </c>
      <c r="P460">
        <v>1</v>
      </c>
      <c r="Q460" t="s">
        <v>21</v>
      </c>
      <c r="R460" t="s">
        <v>18</v>
      </c>
      <c r="S460" s="4" t="s">
        <v>22</v>
      </c>
    </row>
    <row r="461" spans="1:19">
      <c r="A461" t="s">
        <v>484</v>
      </c>
      <c r="B461" t="s">
        <v>14</v>
      </c>
      <c r="C461" t="s">
        <v>20</v>
      </c>
      <c r="D461" s="3">
        <v>0</v>
      </c>
      <c r="E461" t="s">
        <v>16</v>
      </c>
      <c r="F461" t="s">
        <v>15</v>
      </c>
      <c r="G461">
        <v>8334</v>
      </c>
      <c r="H461" s="5" t="str">
        <f>VLOOKUP(Table1[[#This Row],[ApplicantIncome]],$U$11:$V$14,2,TRUE)</f>
        <v>M40</v>
      </c>
      <c r="I461">
        <v>0</v>
      </c>
      <c r="J461" t="str">
        <f>VLOOKUP(Table1[[#This Row],[CoapplicantIncome]],$U$11:$V$14,2,TRUE)</f>
        <v>No Income</v>
      </c>
      <c r="K461">
        <v>8334</v>
      </c>
      <c r="L461" t="str">
        <f>VLOOKUP(Table1[[#This Row],[CombinedIncome]],$U$11:$V$14,2,TRUE)</f>
        <v>M40</v>
      </c>
      <c r="M461">
        <v>160</v>
      </c>
      <c r="N461" t="str">
        <f>VLOOKUP(Table1[[#This Row],[LoanAmount(K)]],$U$18:$V$20,2,TRUE)</f>
        <v>101k-200k</v>
      </c>
      <c r="O461">
        <v>360</v>
      </c>
      <c r="P461">
        <v>1</v>
      </c>
      <c r="Q461" t="s">
        <v>31</v>
      </c>
      <c r="R461" t="s">
        <v>22</v>
      </c>
      <c r="S461" s="4" t="s">
        <v>656</v>
      </c>
    </row>
    <row r="462" spans="1:19">
      <c r="A462" t="s">
        <v>485</v>
      </c>
      <c r="C462" t="s">
        <v>20</v>
      </c>
      <c r="D462" s="3">
        <v>0</v>
      </c>
      <c r="E462" t="s">
        <v>16</v>
      </c>
      <c r="F462" t="s">
        <v>20</v>
      </c>
      <c r="G462">
        <v>2083</v>
      </c>
      <c r="H462" s="5" t="str">
        <f>VLOOKUP(Table1[[#This Row],[ApplicantIncome]],$U$11:$V$14,2,TRUE)</f>
        <v>B40</v>
      </c>
      <c r="I462">
        <v>4083</v>
      </c>
      <c r="J462" t="str">
        <f>VLOOKUP(Table1[[#This Row],[CoapplicantIncome]],$U$11:$V$14,2,TRUE)</f>
        <v>B40</v>
      </c>
      <c r="K462">
        <v>6166</v>
      </c>
      <c r="L462" t="str">
        <f>VLOOKUP(Table1[[#This Row],[CombinedIncome]],$U$11:$V$14,2,TRUE)</f>
        <v>M40</v>
      </c>
      <c r="M462">
        <v>160</v>
      </c>
      <c r="N462" t="str">
        <f>VLOOKUP(Table1[[#This Row],[LoanAmount(K)]],$U$18:$V$20,2,TRUE)</f>
        <v>101k-200k</v>
      </c>
      <c r="O462">
        <v>360</v>
      </c>
      <c r="Q462" t="s">
        <v>31</v>
      </c>
      <c r="R462" t="s">
        <v>18</v>
      </c>
      <c r="S462" s="4" t="s">
        <v>18</v>
      </c>
    </row>
    <row r="463" spans="1:19">
      <c r="A463" t="s">
        <v>486</v>
      </c>
      <c r="B463" t="s">
        <v>14</v>
      </c>
      <c r="C463" t="s">
        <v>20</v>
      </c>
      <c r="D463" t="s">
        <v>30</v>
      </c>
      <c r="E463" t="s">
        <v>16</v>
      </c>
      <c r="F463" t="s">
        <v>15</v>
      </c>
      <c r="G463">
        <v>7740</v>
      </c>
      <c r="H463" s="5" t="str">
        <f>VLOOKUP(Table1[[#This Row],[ApplicantIncome]],$U$11:$V$14,2,TRUE)</f>
        <v>M40</v>
      </c>
      <c r="I463">
        <v>0</v>
      </c>
      <c r="J463" t="str">
        <f>VLOOKUP(Table1[[#This Row],[CoapplicantIncome]],$U$11:$V$14,2,TRUE)</f>
        <v>No Income</v>
      </c>
      <c r="K463">
        <v>7740</v>
      </c>
      <c r="L463" t="str">
        <f>VLOOKUP(Table1[[#This Row],[CombinedIncome]],$U$11:$V$14,2,TRUE)</f>
        <v>M40</v>
      </c>
      <c r="M463">
        <v>128</v>
      </c>
      <c r="N463" t="str">
        <f>VLOOKUP(Table1[[#This Row],[LoanAmount(K)]],$U$18:$V$20,2,TRUE)</f>
        <v>101k-200k</v>
      </c>
      <c r="O463">
        <v>180</v>
      </c>
      <c r="P463">
        <v>1</v>
      </c>
      <c r="Q463" t="s">
        <v>17</v>
      </c>
      <c r="R463" t="s">
        <v>18</v>
      </c>
      <c r="S463" s="4" t="s">
        <v>22</v>
      </c>
    </row>
    <row r="464" spans="1:19">
      <c r="A464" t="s">
        <v>487</v>
      </c>
      <c r="B464" t="s">
        <v>14</v>
      </c>
      <c r="C464" t="s">
        <v>20</v>
      </c>
      <c r="D464" s="3">
        <v>0</v>
      </c>
      <c r="E464" t="s">
        <v>16</v>
      </c>
      <c r="F464" t="s">
        <v>15</v>
      </c>
      <c r="G464">
        <v>3015</v>
      </c>
      <c r="H464" s="5" t="str">
        <f>VLOOKUP(Table1[[#This Row],[ApplicantIncome]],$U$11:$V$14,2,TRUE)</f>
        <v>B40</v>
      </c>
      <c r="I464">
        <v>2188</v>
      </c>
      <c r="J464" t="str">
        <f>VLOOKUP(Table1[[#This Row],[CoapplicantIncome]],$U$11:$V$14,2,TRUE)</f>
        <v>B40</v>
      </c>
      <c r="K464">
        <v>5203</v>
      </c>
      <c r="L464" t="str">
        <f>VLOOKUP(Table1[[#This Row],[CombinedIncome]],$U$11:$V$14,2,TRUE)</f>
        <v>M40</v>
      </c>
      <c r="M464">
        <v>153</v>
      </c>
      <c r="N464" t="str">
        <f>VLOOKUP(Table1[[#This Row],[LoanAmount(K)]],$U$18:$V$20,2,TRUE)</f>
        <v>101k-200k</v>
      </c>
      <c r="O464">
        <v>360</v>
      </c>
      <c r="P464">
        <v>1</v>
      </c>
      <c r="Q464" t="s">
        <v>21</v>
      </c>
      <c r="R464" t="s">
        <v>18</v>
      </c>
      <c r="S464" s="4" t="s">
        <v>18</v>
      </c>
    </row>
    <row r="465" spans="1:19">
      <c r="A465" t="s">
        <v>488</v>
      </c>
      <c r="B465" t="s">
        <v>42</v>
      </c>
      <c r="C465" t="s">
        <v>15</v>
      </c>
      <c r="D465" s="3">
        <v>1</v>
      </c>
      <c r="E465" t="s">
        <v>25</v>
      </c>
      <c r="G465">
        <v>5191</v>
      </c>
      <c r="H465" s="5" t="str">
        <f>VLOOKUP(Table1[[#This Row],[ApplicantIncome]],$U$11:$V$14,2,TRUE)</f>
        <v>M40</v>
      </c>
      <c r="I465">
        <v>0</v>
      </c>
      <c r="J465" t="str">
        <f>VLOOKUP(Table1[[#This Row],[CoapplicantIncome]],$U$11:$V$14,2,TRUE)</f>
        <v>No Income</v>
      </c>
      <c r="K465">
        <v>5191</v>
      </c>
      <c r="L465" t="str">
        <f>VLOOKUP(Table1[[#This Row],[CombinedIncome]],$U$11:$V$14,2,TRUE)</f>
        <v>M40</v>
      </c>
      <c r="M465">
        <v>132</v>
      </c>
      <c r="N465" t="str">
        <f>VLOOKUP(Table1[[#This Row],[LoanAmount(K)]],$U$18:$V$20,2,TRUE)</f>
        <v>101k-200k</v>
      </c>
      <c r="O465">
        <v>360</v>
      </c>
      <c r="P465">
        <v>1</v>
      </c>
      <c r="Q465" t="s">
        <v>31</v>
      </c>
      <c r="R465" t="s">
        <v>18</v>
      </c>
      <c r="S465" s="4" t="s">
        <v>18</v>
      </c>
    </row>
    <row r="466" spans="1:19">
      <c r="A466" t="s">
        <v>489</v>
      </c>
      <c r="B466" t="s">
        <v>14</v>
      </c>
      <c r="C466" t="s">
        <v>15</v>
      </c>
      <c r="D466" s="3">
        <v>0</v>
      </c>
      <c r="E466" t="s">
        <v>16</v>
      </c>
      <c r="F466" t="s">
        <v>15</v>
      </c>
      <c r="G466">
        <v>4166</v>
      </c>
      <c r="H466" s="5" t="str">
        <f>VLOOKUP(Table1[[#This Row],[ApplicantIncome]],$U$11:$V$14,2,TRUE)</f>
        <v>B40</v>
      </c>
      <c r="I466">
        <v>0</v>
      </c>
      <c r="J466" t="str">
        <f>VLOOKUP(Table1[[#This Row],[CoapplicantIncome]],$U$11:$V$14,2,TRUE)</f>
        <v>No Income</v>
      </c>
      <c r="K466">
        <v>4166</v>
      </c>
      <c r="L466" t="str">
        <f>VLOOKUP(Table1[[#This Row],[CombinedIncome]],$U$11:$V$14,2,TRUE)</f>
        <v>B40</v>
      </c>
      <c r="M466">
        <v>98</v>
      </c>
      <c r="N466" t="str">
        <f>VLOOKUP(Table1[[#This Row],[LoanAmount(K)]],$U$18:$V$20,2,TRUE)</f>
        <v>Below 100k</v>
      </c>
      <c r="O466">
        <v>360</v>
      </c>
      <c r="P466">
        <v>0</v>
      </c>
      <c r="Q466" t="s">
        <v>31</v>
      </c>
      <c r="R466" t="s">
        <v>22</v>
      </c>
      <c r="S466" s="4" t="s">
        <v>656</v>
      </c>
    </row>
    <row r="467" spans="1:19">
      <c r="A467" t="s">
        <v>490</v>
      </c>
      <c r="B467" t="s">
        <v>14</v>
      </c>
      <c r="C467" t="s">
        <v>15</v>
      </c>
      <c r="D467" s="3">
        <v>0</v>
      </c>
      <c r="E467" t="s">
        <v>16</v>
      </c>
      <c r="F467" t="s">
        <v>15</v>
      </c>
      <c r="G467">
        <v>6000</v>
      </c>
      <c r="H467" s="5" t="str">
        <f>VLOOKUP(Table1[[#This Row],[ApplicantIncome]],$U$11:$V$14,2,TRUE)</f>
        <v>M40</v>
      </c>
      <c r="I467">
        <v>0</v>
      </c>
      <c r="J467" t="str">
        <f>VLOOKUP(Table1[[#This Row],[CoapplicantIncome]],$U$11:$V$14,2,TRUE)</f>
        <v>No Income</v>
      </c>
      <c r="K467">
        <v>6000</v>
      </c>
      <c r="L467" t="str">
        <f>VLOOKUP(Table1[[#This Row],[CombinedIncome]],$U$11:$V$14,2,TRUE)</f>
        <v>M40</v>
      </c>
      <c r="M467">
        <v>140</v>
      </c>
      <c r="N467" t="str">
        <f>VLOOKUP(Table1[[#This Row],[LoanAmount(K)]],$U$18:$V$20,2,TRUE)</f>
        <v>101k-200k</v>
      </c>
      <c r="O467">
        <v>360</v>
      </c>
      <c r="P467">
        <v>1</v>
      </c>
      <c r="Q467" t="s">
        <v>21</v>
      </c>
      <c r="R467" t="s">
        <v>18</v>
      </c>
      <c r="S467" s="4" t="s">
        <v>22</v>
      </c>
    </row>
    <row r="468" spans="1:19">
      <c r="A468" t="s">
        <v>491</v>
      </c>
      <c r="B468" t="s">
        <v>14</v>
      </c>
      <c r="C468" t="s">
        <v>20</v>
      </c>
      <c r="D468" t="s">
        <v>30</v>
      </c>
      <c r="E468" t="s">
        <v>25</v>
      </c>
      <c r="F468" t="s">
        <v>15</v>
      </c>
      <c r="G468">
        <v>2947</v>
      </c>
      <c r="H468" s="5" t="str">
        <f>VLOOKUP(Table1[[#This Row],[ApplicantIncome]],$U$11:$V$14,2,TRUE)</f>
        <v>B40</v>
      </c>
      <c r="I468">
        <v>1664</v>
      </c>
      <c r="J468" t="str">
        <f>VLOOKUP(Table1[[#This Row],[CoapplicantIncome]],$U$11:$V$14,2,TRUE)</f>
        <v>B40</v>
      </c>
      <c r="K468">
        <v>4611</v>
      </c>
      <c r="L468" t="str">
        <f>VLOOKUP(Table1[[#This Row],[CombinedIncome]],$U$11:$V$14,2,TRUE)</f>
        <v>B40</v>
      </c>
      <c r="M468">
        <v>70</v>
      </c>
      <c r="N468" t="str">
        <f>VLOOKUP(Table1[[#This Row],[LoanAmount(K)]],$U$18:$V$20,2,TRUE)</f>
        <v>Below 100k</v>
      </c>
      <c r="O468">
        <v>180</v>
      </c>
      <c r="P468">
        <v>0</v>
      </c>
      <c r="Q468" t="s">
        <v>17</v>
      </c>
      <c r="R468" t="s">
        <v>22</v>
      </c>
      <c r="S468" s="4" t="s">
        <v>656</v>
      </c>
    </row>
    <row r="469" spans="1:19">
      <c r="A469" t="s">
        <v>492</v>
      </c>
      <c r="C469" t="s">
        <v>20</v>
      </c>
      <c r="D469" s="3">
        <v>0</v>
      </c>
      <c r="E469" t="s">
        <v>16</v>
      </c>
      <c r="F469" t="s">
        <v>15</v>
      </c>
      <c r="G469">
        <v>16692</v>
      </c>
      <c r="H469" s="5" t="str">
        <f>VLOOKUP(Table1[[#This Row],[ApplicantIncome]],$U$11:$V$14,2,TRUE)</f>
        <v>T20</v>
      </c>
      <c r="I469">
        <v>0</v>
      </c>
      <c r="J469" t="str">
        <f>VLOOKUP(Table1[[#This Row],[CoapplicantIncome]],$U$11:$V$14,2,TRUE)</f>
        <v>No Income</v>
      </c>
      <c r="K469">
        <v>16692</v>
      </c>
      <c r="L469" t="str">
        <f>VLOOKUP(Table1[[#This Row],[CombinedIncome]],$U$11:$V$14,2,TRUE)</f>
        <v>T20</v>
      </c>
      <c r="M469">
        <v>110</v>
      </c>
      <c r="N469" t="str">
        <f>VLOOKUP(Table1[[#This Row],[LoanAmount(K)]],$U$18:$V$20,2,TRUE)</f>
        <v>101k-200k</v>
      </c>
      <c r="O469">
        <v>360</v>
      </c>
      <c r="P469">
        <v>1</v>
      </c>
      <c r="Q469" t="s">
        <v>31</v>
      </c>
      <c r="R469" t="s">
        <v>18</v>
      </c>
      <c r="S469" s="4" t="s">
        <v>22</v>
      </c>
    </row>
    <row r="470" spans="1:19">
      <c r="A470" t="s">
        <v>493</v>
      </c>
      <c r="B470" t="s">
        <v>42</v>
      </c>
      <c r="C470" t="s">
        <v>20</v>
      </c>
      <c r="D470" s="3">
        <v>2</v>
      </c>
      <c r="E470" t="s">
        <v>25</v>
      </c>
      <c r="G470">
        <v>210</v>
      </c>
      <c r="H470" s="5" t="str">
        <f>VLOOKUP(Table1[[#This Row],[ApplicantIncome]],$U$11:$V$14,2,TRUE)</f>
        <v>B40</v>
      </c>
      <c r="I470">
        <v>2917</v>
      </c>
      <c r="J470" t="str">
        <f>VLOOKUP(Table1[[#This Row],[CoapplicantIncome]],$U$11:$V$14,2,TRUE)</f>
        <v>B40</v>
      </c>
      <c r="K470">
        <v>3127</v>
      </c>
      <c r="L470" t="str">
        <f>VLOOKUP(Table1[[#This Row],[CombinedIncome]],$U$11:$V$14,2,TRUE)</f>
        <v>B40</v>
      </c>
      <c r="M470">
        <v>98</v>
      </c>
      <c r="N470" t="str">
        <f>VLOOKUP(Table1[[#This Row],[LoanAmount(K)]],$U$18:$V$20,2,TRUE)</f>
        <v>Below 100k</v>
      </c>
      <c r="O470">
        <v>360</v>
      </c>
      <c r="P470">
        <v>1</v>
      </c>
      <c r="Q470" t="s">
        <v>31</v>
      </c>
      <c r="R470" t="s">
        <v>18</v>
      </c>
      <c r="S470" s="4" t="s">
        <v>22</v>
      </c>
    </row>
    <row r="471" spans="1:19">
      <c r="A471" t="s">
        <v>494</v>
      </c>
      <c r="B471" t="s">
        <v>14</v>
      </c>
      <c r="C471" t="s">
        <v>20</v>
      </c>
      <c r="D471" s="3">
        <v>0</v>
      </c>
      <c r="E471" t="s">
        <v>16</v>
      </c>
      <c r="F471" t="s">
        <v>15</v>
      </c>
      <c r="G471">
        <v>4333</v>
      </c>
      <c r="H471" s="5" t="str">
        <f>VLOOKUP(Table1[[#This Row],[ApplicantIncome]],$U$11:$V$14,2,TRUE)</f>
        <v>B40</v>
      </c>
      <c r="I471">
        <v>2451</v>
      </c>
      <c r="J471" t="str">
        <f>VLOOKUP(Table1[[#This Row],[CoapplicantIncome]],$U$11:$V$14,2,TRUE)</f>
        <v>B40</v>
      </c>
      <c r="K471">
        <v>6784</v>
      </c>
      <c r="L471" t="str">
        <f>VLOOKUP(Table1[[#This Row],[CombinedIncome]],$U$11:$V$14,2,TRUE)</f>
        <v>M40</v>
      </c>
      <c r="M471">
        <v>110</v>
      </c>
      <c r="N471" t="str">
        <f>VLOOKUP(Table1[[#This Row],[LoanAmount(K)]],$U$18:$V$20,2,TRUE)</f>
        <v>101k-200k</v>
      </c>
      <c r="O471">
        <v>360</v>
      </c>
      <c r="P471">
        <v>1</v>
      </c>
      <c r="Q471" t="s">
        <v>17</v>
      </c>
      <c r="R471" t="s">
        <v>22</v>
      </c>
      <c r="S471" s="4" t="s">
        <v>656</v>
      </c>
    </row>
    <row r="472" spans="1:19">
      <c r="A472" t="s">
        <v>495</v>
      </c>
      <c r="B472" t="s">
        <v>14</v>
      </c>
      <c r="C472" t="s">
        <v>20</v>
      </c>
      <c r="D472" s="3">
        <v>1</v>
      </c>
      <c r="E472" t="s">
        <v>16</v>
      </c>
      <c r="F472" t="s">
        <v>20</v>
      </c>
      <c r="G472">
        <v>3450</v>
      </c>
      <c r="H472" s="5" t="str">
        <f>VLOOKUP(Table1[[#This Row],[ApplicantIncome]],$U$11:$V$14,2,TRUE)</f>
        <v>B40</v>
      </c>
      <c r="I472">
        <v>2079</v>
      </c>
      <c r="J472" t="str">
        <f>VLOOKUP(Table1[[#This Row],[CoapplicantIncome]],$U$11:$V$14,2,TRUE)</f>
        <v>B40</v>
      </c>
      <c r="K472">
        <v>5529</v>
      </c>
      <c r="L472" t="str">
        <f>VLOOKUP(Table1[[#This Row],[CombinedIncome]],$U$11:$V$14,2,TRUE)</f>
        <v>M40</v>
      </c>
      <c r="M472">
        <v>162</v>
      </c>
      <c r="N472" t="str">
        <f>VLOOKUP(Table1[[#This Row],[LoanAmount(K)]],$U$18:$V$20,2,TRUE)</f>
        <v>101k-200k</v>
      </c>
      <c r="O472">
        <v>360</v>
      </c>
      <c r="P472">
        <v>1</v>
      </c>
      <c r="Q472" t="s">
        <v>31</v>
      </c>
      <c r="R472" t="s">
        <v>18</v>
      </c>
      <c r="S472" s="4" t="s">
        <v>22</v>
      </c>
    </row>
    <row r="473" spans="1:19">
      <c r="A473" t="s">
        <v>496</v>
      </c>
      <c r="B473" t="s">
        <v>14</v>
      </c>
      <c r="C473" t="s">
        <v>20</v>
      </c>
      <c r="D473" s="3">
        <v>1</v>
      </c>
      <c r="E473" t="s">
        <v>25</v>
      </c>
      <c r="F473" t="s">
        <v>15</v>
      </c>
      <c r="G473">
        <v>2653</v>
      </c>
      <c r="H473" s="5" t="str">
        <f>VLOOKUP(Table1[[#This Row],[ApplicantIncome]],$U$11:$V$14,2,TRUE)</f>
        <v>B40</v>
      </c>
      <c r="I473">
        <v>1500</v>
      </c>
      <c r="J473" t="str">
        <f>VLOOKUP(Table1[[#This Row],[CoapplicantIncome]],$U$11:$V$14,2,TRUE)</f>
        <v>B40</v>
      </c>
      <c r="K473">
        <v>4153</v>
      </c>
      <c r="L473" t="str">
        <f>VLOOKUP(Table1[[#This Row],[CombinedIncome]],$U$11:$V$14,2,TRUE)</f>
        <v>B40</v>
      </c>
      <c r="M473">
        <v>113</v>
      </c>
      <c r="N473" t="str">
        <f>VLOOKUP(Table1[[#This Row],[LoanAmount(K)]],$U$18:$V$20,2,TRUE)</f>
        <v>101k-200k</v>
      </c>
      <c r="O473">
        <v>180</v>
      </c>
      <c r="P473">
        <v>0</v>
      </c>
      <c r="Q473" t="s">
        <v>21</v>
      </c>
      <c r="R473" t="s">
        <v>22</v>
      </c>
      <c r="S473" s="4" t="s">
        <v>656</v>
      </c>
    </row>
    <row r="474" spans="1:19">
      <c r="A474" t="s">
        <v>497</v>
      </c>
      <c r="B474" t="s">
        <v>14</v>
      </c>
      <c r="C474" t="s">
        <v>20</v>
      </c>
      <c r="D474" t="s">
        <v>30</v>
      </c>
      <c r="E474" t="s">
        <v>16</v>
      </c>
      <c r="F474" t="s">
        <v>15</v>
      </c>
      <c r="G474">
        <v>4691</v>
      </c>
      <c r="H474" s="5" t="str">
        <f>VLOOKUP(Table1[[#This Row],[ApplicantIncome]],$U$11:$V$14,2,TRUE)</f>
        <v>B40</v>
      </c>
      <c r="I474">
        <v>0</v>
      </c>
      <c r="J474" t="str">
        <f>VLOOKUP(Table1[[#This Row],[CoapplicantIncome]],$U$11:$V$14,2,TRUE)</f>
        <v>No Income</v>
      </c>
      <c r="K474">
        <v>4691</v>
      </c>
      <c r="L474" t="str">
        <f>VLOOKUP(Table1[[#This Row],[CombinedIncome]],$U$11:$V$14,2,TRUE)</f>
        <v>B40</v>
      </c>
      <c r="M474">
        <v>100</v>
      </c>
      <c r="N474" t="str">
        <f>VLOOKUP(Table1[[#This Row],[LoanAmount(K)]],$U$18:$V$20,2,TRUE)</f>
        <v>Below 100k</v>
      </c>
      <c r="O474">
        <v>360</v>
      </c>
      <c r="P474">
        <v>1</v>
      </c>
      <c r="Q474" t="s">
        <v>31</v>
      </c>
      <c r="R474" t="s">
        <v>18</v>
      </c>
      <c r="S474" s="4" t="s">
        <v>22</v>
      </c>
    </row>
    <row r="475" spans="1:19">
      <c r="A475" t="s">
        <v>498</v>
      </c>
      <c r="B475" t="s">
        <v>42</v>
      </c>
      <c r="C475" t="s">
        <v>15</v>
      </c>
      <c r="D475" s="3">
        <v>0</v>
      </c>
      <c r="E475" t="s">
        <v>16</v>
      </c>
      <c r="F475" t="s">
        <v>20</v>
      </c>
      <c r="G475">
        <v>2500</v>
      </c>
      <c r="H475" s="5" t="str">
        <f>VLOOKUP(Table1[[#This Row],[ApplicantIncome]],$U$11:$V$14,2,TRUE)</f>
        <v>B40</v>
      </c>
      <c r="I475">
        <v>0</v>
      </c>
      <c r="J475" t="str">
        <f>VLOOKUP(Table1[[#This Row],[CoapplicantIncome]],$U$11:$V$14,2,TRUE)</f>
        <v>No Income</v>
      </c>
      <c r="K475">
        <v>2500</v>
      </c>
      <c r="L475" t="str">
        <f>VLOOKUP(Table1[[#This Row],[CombinedIncome]],$U$11:$V$14,2,TRUE)</f>
        <v>B40</v>
      </c>
      <c r="M475">
        <v>93</v>
      </c>
      <c r="N475" t="str">
        <f>VLOOKUP(Table1[[#This Row],[LoanAmount(K)]],$U$18:$V$20,2,TRUE)</f>
        <v>Below 100k</v>
      </c>
      <c r="O475">
        <v>360</v>
      </c>
      <c r="Q475" t="s">
        <v>17</v>
      </c>
      <c r="R475" t="s">
        <v>18</v>
      </c>
      <c r="S475" s="4" t="s">
        <v>18</v>
      </c>
    </row>
    <row r="476" spans="1:19">
      <c r="A476" t="s">
        <v>499</v>
      </c>
      <c r="B476" t="s">
        <v>14</v>
      </c>
      <c r="C476" t="s">
        <v>15</v>
      </c>
      <c r="D476" s="3">
        <v>2</v>
      </c>
      <c r="E476" t="s">
        <v>16</v>
      </c>
      <c r="F476" t="s">
        <v>15</v>
      </c>
      <c r="G476">
        <v>5532</v>
      </c>
      <c r="H476" s="5" t="str">
        <f>VLOOKUP(Table1[[#This Row],[ApplicantIncome]],$U$11:$V$14,2,TRUE)</f>
        <v>M40</v>
      </c>
      <c r="I476">
        <v>4648</v>
      </c>
      <c r="J476" t="str">
        <f>VLOOKUP(Table1[[#This Row],[CoapplicantIncome]],$U$11:$V$14,2,TRUE)</f>
        <v>B40</v>
      </c>
      <c r="K476">
        <v>10180</v>
      </c>
      <c r="L476" t="str">
        <f>VLOOKUP(Table1[[#This Row],[CombinedIncome]],$U$11:$V$14,2,TRUE)</f>
        <v>M40</v>
      </c>
      <c r="M476">
        <v>162</v>
      </c>
      <c r="N476" t="str">
        <f>VLOOKUP(Table1[[#This Row],[LoanAmount(K)]],$U$18:$V$20,2,TRUE)</f>
        <v>101k-200k</v>
      </c>
      <c r="O476">
        <v>360</v>
      </c>
      <c r="P476">
        <v>1</v>
      </c>
      <c r="Q476" t="s">
        <v>21</v>
      </c>
      <c r="R476" t="s">
        <v>18</v>
      </c>
      <c r="S476" s="4" t="s">
        <v>22</v>
      </c>
    </row>
    <row r="477" spans="1:19">
      <c r="A477" t="s">
        <v>500</v>
      </c>
      <c r="B477" t="s">
        <v>14</v>
      </c>
      <c r="C477" t="s">
        <v>20</v>
      </c>
      <c r="D477" s="3">
        <v>2</v>
      </c>
      <c r="E477" t="s">
        <v>16</v>
      </c>
      <c r="F477" t="s">
        <v>20</v>
      </c>
      <c r="G477">
        <v>16525</v>
      </c>
      <c r="H477" s="5" t="str">
        <f>VLOOKUP(Table1[[#This Row],[ApplicantIncome]],$U$11:$V$14,2,TRUE)</f>
        <v>T20</v>
      </c>
      <c r="I477">
        <v>1014</v>
      </c>
      <c r="J477" t="str">
        <f>VLOOKUP(Table1[[#This Row],[CoapplicantIncome]],$U$11:$V$14,2,TRUE)</f>
        <v>B40</v>
      </c>
      <c r="K477">
        <v>17539</v>
      </c>
      <c r="L477" t="str">
        <f>VLOOKUP(Table1[[#This Row],[CombinedIncome]],$U$11:$V$14,2,TRUE)</f>
        <v>T20</v>
      </c>
      <c r="M477">
        <v>150</v>
      </c>
      <c r="N477" t="str">
        <f>VLOOKUP(Table1[[#This Row],[LoanAmount(K)]],$U$18:$V$20,2,TRUE)</f>
        <v>101k-200k</v>
      </c>
      <c r="O477">
        <v>360</v>
      </c>
      <c r="P477">
        <v>1</v>
      </c>
      <c r="Q477" t="s">
        <v>21</v>
      </c>
      <c r="R477" t="s">
        <v>18</v>
      </c>
      <c r="S477" s="4" t="s">
        <v>22</v>
      </c>
    </row>
    <row r="478" spans="1:19">
      <c r="A478" t="s">
        <v>501</v>
      </c>
      <c r="B478" t="s">
        <v>14</v>
      </c>
      <c r="C478" t="s">
        <v>20</v>
      </c>
      <c r="D478" s="3">
        <v>2</v>
      </c>
      <c r="E478" t="s">
        <v>16</v>
      </c>
      <c r="F478" t="s">
        <v>15</v>
      </c>
      <c r="G478">
        <v>6700</v>
      </c>
      <c r="H478" s="5" t="str">
        <f>VLOOKUP(Table1[[#This Row],[ApplicantIncome]],$U$11:$V$14,2,TRUE)</f>
        <v>M40</v>
      </c>
      <c r="I478">
        <v>1750</v>
      </c>
      <c r="J478" t="str">
        <f>VLOOKUP(Table1[[#This Row],[CoapplicantIncome]],$U$11:$V$14,2,TRUE)</f>
        <v>B40</v>
      </c>
      <c r="K478">
        <v>8450</v>
      </c>
      <c r="L478" t="str">
        <f>VLOOKUP(Table1[[#This Row],[CombinedIncome]],$U$11:$V$14,2,TRUE)</f>
        <v>M40</v>
      </c>
      <c r="M478">
        <v>230</v>
      </c>
      <c r="N478" t="str">
        <f>VLOOKUP(Table1[[#This Row],[LoanAmount(K)]],$U$18:$V$20,2,TRUE)</f>
        <v>201k and above</v>
      </c>
      <c r="O478">
        <v>300</v>
      </c>
      <c r="P478">
        <v>1</v>
      </c>
      <c r="Q478" t="s">
        <v>31</v>
      </c>
      <c r="R478" t="s">
        <v>18</v>
      </c>
      <c r="S478" s="4" t="s">
        <v>22</v>
      </c>
    </row>
    <row r="479" spans="1:19">
      <c r="A479" t="s">
        <v>502</v>
      </c>
      <c r="C479" t="s">
        <v>20</v>
      </c>
      <c r="D479" s="3">
        <v>2</v>
      </c>
      <c r="E479" t="s">
        <v>16</v>
      </c>
      <c r="F479" t="s">
        <v>15</v>
      </c>
      <c r="G479">
        <v>2873</v>
      </c>
      <c r="H479" s="5" t="str">
        <f>VLOOKUP(Table1[[#This Row],[ApplicantIncome]],$U$11:$V$14,2,TRUE)</f>
        <v>B40</v>
      </c>
      <c r="I479">
        <v>1872</v>
      </c>
      <c r="J479" t="str">
        <f>VLOOKUP(Table1[[#This Row],[CoapplicantIncome]],$U$11:$V$14,2,TRUE)</f>
        <v>B40</v>
      </c>
      <c r="K479">
        <v>4745</v>
      </c>
      <c r="L479" t="str">
        <f>VLOOKUP(Table1[[#This Row],[CombinedIncome]],$U$11:$V$14,2,TRUE)</f>
        <v>B40</v>
      </c>
      <c r="M479">
        <v>132</v>
      </c>
      <c r="N479" t="str">
        <f>VLOOKUP(Table1[[#This Row],[LoanAmount(K)]],$U$18:$V$20,2,TRUE)</f>
        <v>101k-200k</v>
      </c>
      <c r="O479">
        <v>360</v>
      </c>
      <c r="P479">
        <v>0</v>
      </c>
      <c r="Q479" t="s">
        <v>31</v>
      </c>
      <c r="R479" t="s">
        <v>22</v>
      </c>
      <c r="S479" s="4" t="s">
        <v>656</v>
      </c>
    </row>
    <row r="480" spans="1:19">
      <c r="A480" t="s">
        <v>503</v>
      </c>
      <c r="B480" t="s">
        <v>14</v>
      </c>
      <c r="C480" t="s">
        <v>20</v>
      </c>
      <c r="D480" s="3">
        <v>1</v>
      </c>
      <c r="E480" t="s">
        <v>16</v>
      </c>
      <c r="F480" t="s">
        <v>20</v>
      </c>
      <c r="G480">
        <v>16667</v>
      </c>
      <c r="H480" s="5" t="str">
        <f>VLOOKUP(Table1[[#This Row],[ApplicantIncome]],$U$11:$V$14,2,TRUE)</f>
        <v>T20</v>
      </c>
      <c r="I480">
        <v>2250</v>
      </c>
      <c r="J480" t="str">
        <f>VLOOKUP(Table1[[#This Row],[CoapplicantIncome]],$U$11:$V$14,2,TRUE)</f>
        <v>B40</v>
      </c>
      <c r="K480">
        <v>18917</v>
      </c>
      <c r="L480" t="str">
        <f>VLOOKUP(Table1[[#This Row],[CombinedIncome]],$U$11:$V$14,2,TRUE)</f>
        <v>T20</v>
      </c>
      <c r="M480">
        <v>86</v>
      </c>
      <c r="N480" t="str">
        <f>VLOOKUP(Table1[[#This Row],[LoanAmount(K)]],$U$18:$V$20,2,TRUE)</f>
        <v>Below 100k</v>
      </c>
      <c r="O480">
        <v>360</v>
      </c>
      <c r="P480">
        <v>1</v>
      </c>
      <c r="Q480" t="s">
        <v>31</v>
      </c>
      <c r="R480" t="s">
        <v>18</v>
      </c>
      <c r="S480" s="4" t="s">
        <v>22</v>
      </c>
    </row>
    <row r="481" spans="1:19">
      <c r="A481" t="s">
        <v>504</v>
      </c>
      <c r="B481" t="s">
        <v>14</v>
      </c>
      <c r="C481" t="s">
        <v>20</v>
      </c>
      <c r="D481" s="3">
        <v>2</v>
      </c>
      <c r="E481" t="s">
        <v>16</v>
      </c>
      <c r="F481" t="s">
        <v>15</v>
      </c>
      <c r="G481">
        <v>2947</v>
      </c>
      <c r="H481" s="5" t="str">
        <f>VLOOKUP(Table1[[#This Row],[ApplicantIncome]],$U$11:$V$14,2,TRUE)</f>
        <v>B40</v>
      </c>
      <c r="I481">
        <v>1603</v>
      </c>
      <c r="J481" t="str">
        <f>VLOOKUP(Table1[[#This Row],[CoapplicantIncome]],$U$11:$V$14,2,TRUE)</f>
        <v>B40</v>
      </c>
      <c r="K481">
        <v>4550</v>
      </c>
      <c r="L481" t="str">
        <f>VLOOKUP(Table1[[#This Row],[CombinedIncome]],$U$11:$V$14,2,TRUE)</f>
        <v>B40</v>
      </c>
      <c r="N481" t="str">
        <f>VLOOKUP(Table1[[#This Row],[LoanAmount(K)]],$U$18:$V$20,2,TRUE)</f>
        <v>Below 100k</v>
      </c>
      <c r="O481">
        <v>360</v>
      </c>
      <c r="P481">
        <v>1</v>
      </c>
      <c r="Q481" t="s">
        <v>17</v>
      </c>
      <c r="R481" t="s">
        <v>22</v>
      </c>
      <c r="S481" s="4" t="s">
        <v>656</v>
      </c>
    </row>
    <row r="482" spans="1:19">
      <c r="A482" t="s">
        <v>505</v>
      </c>
      <c r="B482" t="s">
        <v>42</v>
      </c>
      <c r="C482" t="s">
        <v>15</v>
      </c>
      <c r="D482" s="3">
        <v>0</v>
      </c>
      <c r="E482" t="s">
        <v>25</v>
      </c>
      <c r="F482" t="s">
        <v>15</v>
      </c>
      <c r="G482">
        <v>4350</v>
      </c>
      <c r="H482" s="5" t="str">
        <f>VLOOKUP(Table1[[#This Row],[ApplicantIncome]],$U$11:$V$14,2,TRUE)</f>
        <v>B40</v>
      </c>
      <c r="I482">
        <v>0</v>
      </c>
      <c r="J482" t="str">
        <f>VLOOKUP(Table1[[#This Row],[CoapplicantIncome]],$U$11:$V$14,2,TRUE)</f>
        <v>No Income</v>
      </c>
      <c r="K482">
        <v>4350</v>
      </c>
      <c r="L482" t="str">
        <f>VLOOKUP(Table1[[#This Row],[CombinedIncome]],$U$11:$V$14,2,TRUE)</f>
        <v>B40</v>
      </c>
      <c r="M482">
        <v>154</v>
      </c>
      <c r="N482" t="str">
        <f>VLOOKUP(Table1[[#This Row],[LoanAmount(K)]],$U$18:$V$20,2,TRUE)</f>
        <v>101k-200k</v>
      </c>
      <c r="O482">
        <v>360</v>
      </c>
      <c r="P482">
        <v>1</v>
      </c>
      <c r="Q482" t="s">
        <v>21</v>
      </c>
      <c r="R482" t="s">
        <v>18</v>
      </c>
      <c r="S482" s="4" t="s">
        <v>22</v>
      </c>
    </row>
    <row r="483" spans="1:19">
      <c r="A483" t="s">
        <v>506</v>
      </c>
      <c r="B483" t="s">
        <v>14</v>
      </c>
      <c r="C483" t="s">
        <v>20</v>
      </c>
      <c r="D483" t="s">
        <v>30</v>
      </c>
      <c r="E483" t="s">
        <v>25</v>
      </c>
      <c r="F483" t="s">
        <v>15</v>
      </c>
      <c r="G483">
        <v>3095</v>
      </c>
      <c r="H483" s="5" t="str">
        <f>VLOOKUP(Table1[[#This Row],[ApplicantIncome]],$U$11:$V$14,2,TRUE)</f>
        <v>B40</v>
      </c>
      <c r="I483">
        <v>0</v>
      </c>
      <c r="J483" t="str">
        <f>VLOOKUP(Table1[[#This Row],[CoapplicantIncome]],$U$11:$V$14,2,TRUE)</f>
        <v>No Income</v>
      </c>
      <c r="K483">
        <v>3095</v>
      </c>
      <c r="L483" t="str">
        <f>VLOOKUP(Table1[[#This Row],[CombinedIncome]],$U$11:$V$14,2,TRUE)</f>
        <v>B40</v>
      </c>
      <c r="M483">
        <v>113</v>
      </c>
      <c r="N483" t="str">
        <f>VLOOKUP(Table1[[#This Row],[LoanAmount(K)]],$U$18:$V$20,2,TRUE)</f>
        <v>101k-200k</v>
      </c>
      <c r="O483">
        <v>360</v>
      </c>
      <c r="P483">
        <v>1</v>
      </c>
      <c r="Q483" t="s">
        <v>21</v>
      </c>
      <c r="R483" t="s">
        <v>18</v>
      </c>
      <c r="S483" s="4" t="s">
        <v>22</v>
      </c>
    </row>
    <row r="484" spans="1:19">
      <c r="A484" t="s">
        <v>507</v>
      </c>
      <c r="B484" t="s">
        <v>14</v>
      </c>
      <c r="C484" t="s">
        <v>20</v>
      </c>
      <c r="D484" s="3">
        <v>0</v>
      </c>
      <c r="E484" t="s">
        <v>16</v>
      </c>
      <c r="F484" t="s">
        <v>15</v>
      </c>
      <c r="G484">
        <v>2083</v>
      </c>
      <c r="H484" s="5" t="str">
        <f>VLOOKUP(Table1[[#This Row],[ApplicantIncome]],$U$11:$V$14,2,TRUE)</f>
        <v>B40</v>
      </c>
      <c r="I484">
        <v>3150</v>
      </c>
      <c r="J484" t="str">
        <f>VLOOKUP(Table1[[#This Row],[CoapplicantIncome]],$U$11:$V$14,2,TRUE)</f>
        <v>B40</v>
      </c>
      <c r="K484">
        <v>5233</v>
      </c>
      <c r="L484" t="str">
        <f>VLOOKUP(Table1[[#This Row],[CombinedIncome]],$U$11:$V$14,2,TRUE)</f>
        <v>M40</v>
      </c>
      <c r="M484">
        <v>128</v>
      </c>
      <c r="N484" t="str">
        <f>VLOOKUP(Table1[[#This Row],[LoanAmount(K)]],$U$18:$V$20,2,TRUE)</f>
        <v>101k-200k</v>
      </c>
      <c r="O484">
        <v>360</v>
      </c>
      <c r="P484">
        <v>1</v>
      </c>
      <c r="Q484" t="s">
        <v>31</v>
      </c>
      <c r="R484" t="s">
        <v>18</v>
      </c>
      <c r="S484" s="4" t="s">
        <v>22</v>
      </c>
    </row>
    <row r="485" spans="1:19">
      <c r="A485" t="s">
        <v>508</v>
      </c>
      <c r="B485" t="s">
        <v>14</v>
      </c>
      <c r="C485" t="s">
        <v>20</v>
      </c>
      <c r="D485" s="3">
        <v>0</v>
      </c>
      <c r="E485" t="s">
        <v>16</v>
      </c>
      <c r="F485" t="s">
        <v>15</v>
      </c>
      <c r="G485">
        <v>10833</v>
      </c>
      <c r="H485" s="5" t="str">
        <f>VLOOKUP(Table1[[#This Row],[ApplicantIncome]],$U$11:$V$14,2,TRUE)</f>
        <v>M40</v>
      </c>
      <c r="I485">
        <v>0</v>
      </c>
      <c r="J485" t="str">
        <f>VLOOKUP(Table1[[#This Row],[CoapplicantIncome]],$U$11:$V$14,2,TRUE)</f>
        <v>No Income</v>
      </c>
      <c r="K485">
        <v>10833</v>
      </c>
      <c r="L485" t="str">
        <f>VLOOKUP(Table1[[#This Row],[CombinedIncome]],$U$11:$V$14,2,TRUE)</f>
        <v>M40</v>
      </c>
      <c r="M485">
        <v>234</v>
      </c>
      <c r="N485" t="str">
        <f>VLOOKUP(Table1[[#This Row],[LoanAmount(K)]],$U$18:$V$20,2,TRUE)</f>
        <v>201k and above</v>
      </c>
      <c r="O485">
        <v>360</v>
      </c>
      <c r="P485">
        <v>1</v>
      </c>
      <c r="Q485" t="s">
        <v>31</v>
      </c>
      <c r="R485" t="s">
        <v>18</v>
      </c>
      <c r="S485" s="4" t="s">
        <v>22</v>
      </c>
    </row>
    <row r="486" spans="1:19">
      <c r="A486" t="s">
        <v>509</v>
      </c>
      <c r="B486" t="s">
        <v>14</v>
      </c>
      <c r="C486" t="s">
        <v>20</v>
      </c>
      <c r="D486" s="3">
        <v>2</v>
      </c>
      <c r="E486" t="s">
        <v>16</v>
      </c>
      <c r="F486" t="s">
        <v>15</v>
      </c>
      <c r="G486">
        <v>8333</v>
      </c>
      <c r="H486" s="5" t="str">
        <f>VLOOKUP(Table1[[#This Row],[ApplicantIncome]],$U$11:$V$14,2,TRUE)</f>
        <v>M40</v>
      </c>
      <c r="I486">
        <v>0</v>
      </c>
      <c r="J486" t="str">
        <f>VLOOKUP(Table1[[#This Row],[CoapplicantIncome]],$U$11:$V$14,2,TRUE)</f>
        <v>No Income</v>
      </c>
      <c r="K486">
        <v>8333</v>
      </c>
      <c r="L486" t="str">
        <f>VLOOKUP(Table1[[#This Row],[CombinedIncome]],$U$11:$V$14,2,TRUE)</f>
        <v>M40</v>
      </c>
      <c r="M486">
        <v>246</v>
      </c>
      <c r="N486" t="str">
        <f>VLOOKUP(Table1[[#This Row],[LoanAmount(K)]],$U$18:$V$20,2,TRUE)</f>
        <v>201k and above</v>
      </c>
      <c r="O486">
        <v>360</v>
      </c>
      <c r="P486">
        <v>1</v>
      </c>
      <c r="Q486" t="s">
        <v>31</v>
      </c>
      <c r="R486" t="s">
        <v>18</v>
      </c>
      <c r="S486" s="4" t="s">
        <v>22</v>
      </c>
    </row>
    <row r="487" spans="1:19">
      <c r="A487" t="s">
        <v>510</v>
      </c>
      <c r="B487" t="s">
        <v>14</v>
      </c>
      <c r="C487" t="s">
        <v>20</v>
      </c>
      <c r="D487" s="3">
        <v>1</v>
      </c>
      <c r="E487" t="s">
        <v>25</v>
      </c>
      <c r="F487" t="s">
        <v>15</v>
      </c>
      <c r="G487">
        <v>1958</v>
      </c>
      <c r="H487" s="5" t="str">
        <f>VLOOKUP(Table1[[#This Row],[ApplicantIncome]],$U$11:$V$14,2,TRUE)</f>
        <v>B40</v>
      </c>
      <c r="I487">
        <v>2436</v>
      </c>
      <c r="J487" t="str">
        <f>VLOOKUP(Table1[[#This Row],[CoapplicantIncome]],$U$11:$V$14,2,TRUE)</f>
        <v>B40</v>
      </c>
      <c r="K487">
        <v>4394</v>
      </c>
      <c r="L487" t="str">
        <f>VLOOKUP(Table1[[#This Row],[CombinedIncome]],$U$11:$V$14,2,TRUE)</f>
        <v>B40</v>
      </c>
      <c r="M487">
        <v>131</v>
      </c>
      <c r="N487" t="str">
        <f>VLOOKUP(Table1[[#This Row],[LoanAmount(K)]],$U$18:$V$20,2,TRUE)</f>
        <v>101k-200k</v>
      </c>
      <c r="O487">
        <v>360</v>
      </c>
      <c r="P487">
        <v>1</v>
      </c>
      <c r="Q487" t="s">
        <v>21</v>
      </c>
      <c r="R487" t="s">
        <v>18</v>
      </c>
      <c r="S487" s="4" t="s">
        <v>22</v>
      </c>
    </row>
    <row r="488" spans="1:19">
      <c r="A488" t="s">
        <v>511</v>
      </c>
      <c r="B488" t="s">
        <v>14</v>
      </c>
      <c r="C488" t="s">
        <v>15</v>
      </c>
      <c r="D488" s="3">
        <v>2</v>
      </c>
      <c r="E488" t="s">
        <v>16</v>
      </c>
      <c r="F488" t="s">
        <v>15</v>
      </c>
      <c r="G488">
        <v>3547</v>
      </c>
      <c r="H488" s="5" t="str">
        <f>VLOOKUP(Table1[[#This Row],[ApplicantIncome]],$U$11:$V$14,2,TRUE)</f>
        <v>B40</v>
      </c>
      <c r="I488">
        <v>0</v>
      </c>
      <c r="J488" t="str">
        <f>VLOOKUP(Table1[[#This Row],[CoapplicantIncome]],$U$11:$V$14,2,TRUE)</f>
        <v>No Income</v>
      </c>
      <c r="K488">
        <v>3547</v>
      </c>
      <c r="L488" t="str">
        <f>VLOOKUP(Table1[[#This Row],[CombinedIncome]],$U$11:$V$14,2,TRUE)</f>
        <v>B40</v>
      </c>
      <c r="M488">
        <v>80</v>
      </c>
      <c r="N488" t="str">
        <f>VLOOKUP(Table1[[#This Row],[LoanAmount(K)]],$U$18:$V$20,2,TRUE)</f>
        <v>Below 100k</v>
      </c>
      <c r="O488">
        <v>360</v>
      </c>
      <c r="P488">
        <v>0</v>
      </c>
      <c r="Q488" t="s">
        <v>21</v>
      </c>
      <c r="R488" t="s">
        <v>22</v>
      </c>
      <c r="S488" s="4" t="s">
        <v>656</v>
      </c>
    </row>
    <row r="489" spans="1:19">
      <c r="A489" t="s">
        <v>512</v>
      </c>
      <c r="B489" t="s">
        <v>14</v>
      </c>
      <c r="C489" t="s">
        <v>20</v>
      </c>
      <c r="D489" s="3">
        <v>1</v>
      </c>
      <c r="E489" t="s">
        <v>16</v>
      </c>
      <c r="F489" t="s">
        <v>15</v>
      </c>
      <c r="G489">
        <v>18333</v>
      </c>
      <c r="H489" s="5" t="str">
        <f>VLOOKUP(Table1[[#This Row],[ApplicantIncome]],$U$11:$V$14,2,TRUE)</f>
        <v>T20</v>
      </c>
      <c r="I489">
        <v>0</v>
      </c>
      <c r="J489" t="str">
        <f>VLOOKUP(Table1[[#This Row],[CoapplicantIncome]],$U$11:$V$14,2,TRUE)</f>
        <v>No Income</v>
      </c>
      <c r="K489">
        <v>18333</v>
      </c>
      <c r="L489" t="str">
        <f>VLOOKUP(Table1[[#This Row],[CombinedIncome]],$U$11:$V$14,2,TRUE)</f>
        <v>T20</v>
      </c>
      <c r="M489">
        <v>500</v>
      </c>
      <c r="N489" t="str">
        <f>VLOOKUP(Table1[[#This Row],[LoanAmount(K)]],$U$18:$V$20,2,TRUE)</f>
        <v>201k and above</v>
      </c>
      <c r="O489">
        <v>360</v>
      </c>
      <c r="P489">
        <v>1</v>
      </c>
      <c r="Q489" t="s">
        <v>17</v>
      </c>
      <c r="R489" t="s">
        <v>22</v>
      </c>
      <c r="S489" s="4" t="s">
        <v>656</v>
      </c>
    </row>
    <row r="490" spans="1:19">
      <c r="A490" t="s">
        <v>513</v>
      </c>
      <c r="B490" t="s">
        <v>14</v>
      </c>
      <c r="C490" t="s">
        <v>20</v>
      </c>
      <c r="D490" s="3">
        <v>2</v>
      </c>
      <c r="E490" t="s">
        <v>16</v>
      </c>
      <c r="F490" t="s">
        <v>20</v>
      </c>
      <c r="G490">
        <v>4583</v>
      </c>
      <c r="H490" s="5" t="str">
        <f>VLOOKUP(Table1[[#This Row],[ApplicantIncome]],$U$11:$V$14,2,TRUE)</f>
        <v>B40</v>
      </c>
      <c r="I490">
        <v>2083</v>
      </c>
      <c r="J490" t="str">
        <f>VLOOKUP(Table1[[#This Row],[CoapplicantIncome]],$U$11:$V$14,2,TRUE)</f>
        <v>B40</v>
      </c>
      <c r="K490">
        <v>6666</v>
      </c>
      <c r="L490" t="str">
        <f>VLOOKUP(Table1[[#This Row],[CombinedIncome]],$U$11:$V$14,2,TRUE)</f>
        <v>M40</v>
      </c>
      <c r="M490">
        <v>160</v>
      </c>
      <c r="N490" t="str">
        <f>VLOOKUP(Table1[[#This Row],[LoanAmount(K)]],$U$18:$V$20,2,TRUE)</f>
        <v>101k-200k</v>
      </c>
      <c r="O490">
        <v>360</v>
      </c>
      <c r="P490">
        <v>1</v>
      </c>
      <c r="Q490" t="s">
        <v>31</v>
      </c>
      <c r="R490" t="s">
        <v>18</v>
      </c>
      <c r="S490" s="4" t="s">
        <v>22</v>
      </c>
    </row>
    <row r="491" spans="1:19">
      <c r="A491" t="s">
        <v>514</v>
      </c>
      <c r="B491" t="s">
        <v>14</v>
      </c>
      <c r="C491" t="s">
        <v>15</v>
      </c>
      <c r="D491" s="3">
        <v>0</v>
      </c>
      <c r="E491" t="s">
        <v>16</v>
      </c>
      <c r="F491" t="s">
        <v>15</v>
      </c>
      <c r="G491">
        <v>2435</v>
      </c>
      <c r="H491" s="5" t="str">
        <f>VLOOKUP(Table1[[#This Row],[ApplicantIncome]],$U$11:$V$14,2,TRUE)</f>
        <v>B40</v>
      </c>
      <c r="I491">
        <v>0</v>
      </c>
      <c r="J491" t="str">
        <f>VLOOKUP(Table1[[#This Row],[CoapplicantIncome]],$U$11:$V$14,2,TRUE)</f>
        <v>No Income</v>
      </c>
      <c r="K491">
        <v>2435</v>
      </c>
      <c r="L491" t="str">
        <f>VLOOKUP(Table1[[#This Row],[CombinedIncome]],$U$11:$V$14,2,TRUE)</f>
        <v>B40</v>
      </c>
      <c r="M491">
        <v>75</v>
      </c>
      <c r="N491" t="str">
        <f>VLOOKUP(Table1[[#This Row],[LoanAmount(K)]],$U$18:$V$20,2,TRUE)</f>
        <v>Below 100k</v>
      </c>
      <c r="O491">
        <v>360</v>
      </c>
      <c r="P491">
        <v>1</v>
      </c>
      <c r="Q491" t="s">
        <v>17</v>
      </c>
      <c r="R491" t="s">
        <v>22</v>
      </c>
      <c r="S491" s="4" t="s">
        <v>656</v>
      </c>
    </row>
    <row r="492" spans="1:19">
      <c r="A492" t="s">
        <v>515</v>
      </c>
      <c r="B492" t="s">
        <v>14</v>
      </c>
      <c r="C492" t="s">
        <v>15</v>
      </c>
      <c r="D492" s="3">
        <v>0</v>
      </c>
      <c r="E492" t="s">
        <v>25</v>
      </c>
      <c r="F492" t="s">
        <v>15</v>
      </c>
      <c r="G492">
        <v>2699</v>
      </c>
      <c r="H492" s="5" t="str">
        <f>VLOOKUP(Table1[[#This Row],[ApplicantIncome]],$U$11:$V$14,2,TRUE)</f>
        <v>B40</v>
      </c>
      <c r="I492">
        <v>2785</v>
      </c>
      <c r="J492" t="str">
        <f>VLOOKUP(Table1[[#This Row],[CoapplicantIncome]],$U$11:$V$14,2,TRUE)</f>
        <v>B40</v>
      </c>
      <c r="K492">
        <v>5484</v>
      </c>
      <c r="L492" t="str">
        <f>VLOOKUP(Table1[[#This Row],[CombinedIncome]],$U$11:$V$14,2,TRUE)</f>
        <v>M40</v>
      </c>
      <c r="M492">
        <v>96</v>
      </c>
      <c r="N492" t="str">
        <f>VLOOKUP(Table1[[#This Row],[LoanAmount(K)]],$U$18:$V$20,2,TRUE)</f>
        <v>Below 100k</v>
      </c>
      <c r="O492">
        <v>360</v>
      </c>
      <c r="Q492" t="s">
        <v>31</v>
      </c>
      <c r="R492" t="s">
        <v>18</v>
      </c>
      <c r="S492" s="4" t="s">
        <v>22</v>
      </c>
    </row>
    <row r="493" spans="1:19">
      <c r="A493" t="s">
        <v>516</v>
      </c>
      <c r="B493" t="s">
        <v>14</v>
      </c>
      <c r="C493" t="s">
        <v>20</v>
      </c>
      <c r="D493" s="3">
        <v>1</v>
      </c>
      <c r="E493" t="s">
        <v>25</v>
      </c>
      <c r="F493" t="s">
        <v>15</v>
      </c>
      <c r="G493">
        <v>5333</v>
      </c>
      <c r="H493" s="5" t="str">
        <f>VLOOKUP(Table1[[#This Row],[ApplicantIncome]],$U$11:$V$14,2,TRUE)</f>
        <v>M40</v>
      </c>
      <c r="I493">
        <v>1131</v>
      </c>
      <c r="J493" t="str">
        <f>VLOOKUP(Table1[[#This Row],[CoapplicantIncome]],$U$11:$V$14,2,TRUE)</f>
        <v>B40</v>
      </c>
      <c r="K493">
        <v>6464</v>
      </c>
      <c r="L493" t="str">
        <f>VLOOKUP(Table1[[#This Row],[CombinedIncome]],$U$11:$V$14,2,TRUE)</f>
        <v>M40</v>
      </c>
      <c r="M493">
        <v>186</v>
      </c>
      <c r="N493" t="str">
        <f>VLOOKUP(Table1[[#This Row],[LoanAmount(K)]],$U$18:$V$20,2,TRUE)</f>
        <v>101k-200k</v>
      </c>
      <c r="O493">
        <v>360</v>
      </c>
      <c r="Q493" t="s">
        <v>17</v>
      </c>
      <c r="R493" t="s">
        <v>18</v>
      </c>
      <c r="S493" s="4" t="s">
        <v>18</v>
      </c>
    </row>
    <row r="494" spans="1:19">
      <c r="A494" t="s">
        <v>517</v>
      </c>
      <c r="B494" t="s">
        <v>14</v>
      </c>
      <c r="C494" t="s">
        <v>15</v>
      </c>
      <c r="D494" s="3">
        <v>0</v>
      </c>
      <c r="E494" t="s">
        <v>25</v>
      </c>
      <c r="F494" t="s">
        <v>15</v>
      </c>
      <c r="G494">
        <v>3691</v>
      </c>
      <c r="H494" s="5" t="str">
        <f>VLOOKUP(Table1[[#This Row],[ApplicantIncome]],$U$11:$V$14,2,TRUE)</f>
        <v>B40</v>
      </c>
      <c r="I494">
        <v>0</v>
      </c>
      <c r="J494" t="str">
        <f>VLOOKUP(Table1[[#This Row],[CoapplicantIncome]],$U$11:$V$14,2,TRUE)</f>
        <v>No Income</v>
      </c>
      <c r="K494">
        <v>3691</v>
      </c>
      <c r="L494" t="str">
        <f>VLOOKUP(Table1[[#This Row],[CombinedIncome]],$U$11:$V$14,2,TRUE)</f>
        <v>B40</v>
      </c>
      <c r="M494">
        <v>110</v>
      </c>
      <c r="N494" t="str">
        <f>VLOOKUP(Table1[[#This Row],[LoanAmount(K)]],$U$18:$V$20,2,TRUE)</f>
        <v>101k-200k</v>
      </c>
      <c r="O494">
        <v>360</v>
      </c>
      <c r="P494">
        <v>1</v>
      </c>
      <c r="Q494" t="s">
        <v>21</v>
      </c>
      <c r="R494" t="s">
        <v>18</v>
      </c>
      <c r="S494" s="4" t="s">
        <v>22</v>
      </c>
    </row>
    <row r="495" spans="1:19">
      <c r="A495" t="s">
        <v>518</v>
      </c>
      <c r="B495" t="s">
        <v>42</v>
      </c>
      <c r="C495" t="s">
        <v>15</v>
      </c>
      <c r="D495" s="3">
        <v>0</v>
      </c>
      <c r="E495" t="s">
        <v>25</v>
      </c>
      <c r="F495" t="s">
        <v>20</v>
      </c>
      <c r="G495">
        <v>17263</v>
      </c>
      <c r="H495" s="5" t="str">
        <f>VLOOKUP(Table1[[#This Row],[ApplicantIncome]],$U$11:$V$14,2,TRUE)</f>
        <v>T20</v>
      </c>
      <c r="I495">
        <v>0</v>
      </c>
      <c r="J495" t="str">
        <f>VLOOKUP(Table1[[#This Row],[CoapplicantIncome]],$U$11:$V$14,2,TRUE)</f>
        <v>No Income</v>
      </c>
      <c r="K495">
        <v>17263</v>
      </c>
      <c r="L495" t="str">
        <f>VLOOKUP(Table1[[#This Row],[CombinedIncome]],$U$11:$V$14,2,TRUE)</f>
        <v>T20</v>
      </c>
      <c r="M495">
        <v>225</v>
      </c>
      <c r="N495" t="str">
        <f>VLOOKUP(Table1[[#This Row],[LoanAmount(K)]],$U$18:$V$20,2,TRUE)</f>
        <v>201k and above</v>
      </c>
      <c r="O495">
        <v>360</v>
      </c>
      <c r="P495">
        <v>1</v>
      </c>
      <c r="Q495" t="s">
        <v>31</v>
      </c>
      <c r="R495" t="s">
        <v>18</v>
      </c>
      <c r="S495" s="4" t="s">
        <v>22</v>
      </c>
    </row>
    <row r="496" spans="1:19">
      <c r="A496" t="s">
        <v>519</v>
      </c>
      <c r="B496" t="s">
        <v>14</v>
      </c>
      <c r="C496" t="s">
        <v>20</v>
      </c>
      <c r="D496" s="3">
        <v>0</v>
      </c>
      <c r="E496" t="s">
        <v>16</v>
      </c>
      <c r="F496" t="s">
        <v>15</v>
      </c>
      <c r="G496">
        <v>3597</v>
      </c>
      <c r="H496" s="5" t="str">
        <f>VLOOKUP(Table1[[#This Row],[ApplicantIncome]],$U$11:$V$14,2,TRUE)</f>
        <v>B40</v>
      </c>
      <c r="I496">
        <v>2157</v>
      </c>
      <c r="J496" t="str">
        <f>VLOOKUP(Table1[[#This Row],[CoapplicantIncome]],$U$11:$V$14,2,TRUE)</f>
        <v>B40</v>
      </c>
      <c r="K496">
        <v>5754</v>
      </c>
      <c r="L496" t="str">
        <f>VLOOKUP(Table1[[#This Row],[CombinedIncome]],$U$11:$V$14,2,TRUE)</f>
        <v>M40</v>
      </c>
      <c r="M496">
        <v>119</v>
      </c>
      <c r="N496" t="str">
        <f>VLOOKUP(Table1[[#This Row],[LoanAmount(K)]],$U$18:$V$20,2,TRUE)</f>
        <v>101k-200k</v>
      </c>
      <c r="O496">
        <v>360</v>
      </c>
      <c r="P496">
        <v>0</v>
      </c>
      <c r="Q496" t="s">
        <v>21</v>
      </c>
      <c r="R496" t="s">
        <v>22</v>
      </c>
      <c r="S496" s="4" t="s">
        <v>656</v>
      </c>
    </row>
    <row r="497" spans="1:19">
      <c r="A497" t="s">
        <v>520</v>
      </c>
      <c r="B497" t="s">
        <v>42</v>
      </c>
      <c r="C497" t="s">
        <v>20</v>
      </c>
      <c r="D497" s="3">
        <v>1</v>
      </c>
      <c r="E497" t="s">
        <v>16</v>
      </c>
      <c r="F497" t="s">
        <v>15</v>
      </c>
      <c r="G497">
        <v>3326</v>
      </c>
      <c r="H497" s="5" t="str">
        <f>VLOOKUP(Table1[[#This Row],[ApplicantIncome]],$U$11:$V$14,2,TRUE)</f>
        <v>B40</v>
      </c>
      <c r="I497">
        <v>913</v>
      </c>
      <c r="J497" t="str">
        <f>VLOOKUP(Table1[[#This Row],[CoapplicantIncome]],$U$11:$V$14,2,TRUE)</f>
        <v>B40</v>
      </c>
      <c r="K497">
        <v>4239</v>
      </c>
      <c r="L497" t="str">
        <f>VLOOKUP(Table1[[#This Row],[CombinedIncome]],$U$11:$V$14,2,TRUE)</f>
        <v>B40</v>
      </c>
      <c r="M497">
        <v>105</v>
      </c>
      <c r="N497" t="str">
        <f>VLOOKUP(Table1[[#This Row],[LoanAmount(K)]],$U$18:$V$20,2,TRUE)</f>
        <v>101k-200k</v>
      </c>
      <c r="O497">
        <v>84</v>
      </c>
      <c r="P497">
        <v>1</v>
      </c>
      <c r="Q497" t="s">
        <v>31</v>
      </c>
      <c r="R497" t="s">
        <v>18</v>
      </c>
      <c r="S497" s="4" t="s">
        <v>18</v>
      </c>
    </row>
    <row r="498" spans="1:19">
      <c r="A498" t="s">
        <v>521</v>
      </c>
      <c r="B498" t="s">
        <v>14</v>
      </c>
      <c r="C498" t="s">
        <v>20</v>
      </c>
      <c r="D498" s="3">
        <v>0</v>
      </c>
      <c r="E498" t="s">
        <v>25</v>
      </c>
      <c r="F498" t="s">
        <v>15</v>
      </c>
      <c r="G498">
        <v>2600</v>
      </c>
      <c r="H498" s="5" t="str">
        <f>VLOOKUP(Table1[[#This Row],[ApplicantIncome]],$U$11:$V$14,2,TRUE)</f>
        <v>B40</v>
      </c>
      <c r="I498">
        <v>1700</v>
      </c>
      <c r="J498" t="str">
        <f>VLOOKUP(Table1[[#This Row],[CoapplicantIncome]],$U$11:$V$14,2,TRUE)</f>
        <v>B40</v>
      </c>
      <c r="K498">
        <v>4300</v>
      </c>
      <c r="L498" t="str">
        <f>VLOOKUP(Table1[[#This Row],[CombinedIncome]],$U$11:$V$14,2,TRUE)</f>
        <v>B40</v>
      </c>
      <c r="M498">
        <v>107</v>
      </c>
      <c r="N498" t="str">
        <f>VLOOKUP(Table1[[#This Row],[LoanAmount(K)]],$U$18:$V$20,2,TRUE)</f>
        <v>101k-200k</v>
      </c>
      <c r="O498">
        <v>360</v>
      </c>
      <c r="P498">
        <v>1</v>
      </c>
      <c r="Q498" t="s">
        <v>21</v>
      </c>
      <c r="R498" t="s">
        <v>18</v>
      </c>
      <c r="S498" s="4" t="s">
        <v>22</v>
      </c>
    </row>
    <row r="499" spans="1:19">
      <c r="A499" t="s">
        <v>522</v>
      </c>
      <c r="B499" t="s">
        <v>14</v>
      </c>
      <c r="C499" t="s">
        <v>20</v>
      </c>
      <c r="D499" s="3">
        <v>0</v>
      </c>
      <c r="E499" t="s">
        <v>16</v>
      </c>
      <c r="F499" t="s">
        <v>15</v>
      </c>
      <c r="G499">
        <v>4625</v>
      </c>
      <c r="H499" s="5" t="str">
        <f>VLOOKUP(Table1[[#This Row],[ApplicantIncome]],$U$11:$V$14,2,TRUE)</f>
        <v>B40</v>
      </c>
      <c r="I499">
        <v>2857</v>
      </c>
      <c r="J499" t="str">
        <f>VLOOKUP(Table1[[#This Row],[CoapplicantIncome]],$U$11:$V$14,2,TRUE)</f>
        <v>B40</v>
      </c>
      <c r="K499">
        <v>7482</v>
      </c>
      <c r="L499" t="str">
        <f>VLOOKUP(Table1[[#This Row],[CombinedIncome]],$U$11:$V$14,2,TRUE)</f>
        <v>M40</v>
      </c>
      <c r="M499">
        <v>111</v>
      </c>
      <c r="N499" t="str">
        <f>VLOOKUP(Table1[[#This Row],[LoanAmount(K)]],$U$18:$V$20,2,TRUE)</f>
        <v>101k-200k</v>
      </c>
      <c r="O499">
        <v>12</v>
      </c>
      <c r="Q499" t="s">
        <v>17</v>
      </c>
      <c r="R499" t="s">
        <v>18</v>
      </c>
      <c r="S499" s="4" t="s">
        <v>22</v>
      </c>
    </row>
    <row r="500" spans="1:19">
      <c r="A500" t="s">
        <v>523</v>
      </c>
      <c r="B500" t="s">
        <v>14</v>
      </c>
      <c r="C500" t="s">
        <v>20</v>
      </c>
      <c r="D500" s="3">
        <v>1</v>
      </c>
      <c r="E500" t="s">
        <v>16</v>
      </c>
      <c r="F500" t="s">
        <v>20</v>
      </c>
      <c r="G500">
        <v>2895</v>
      </c>
      <c r="H500" s="5" t="str">
        <f>VLOOKUP(Table1[[#This Row],[ApplicantIncome]],$U$11:$V$14,2,TRUE)</f>
        <v>B40</v>
      </c>
      <c r="I500">
        <v>0</v>
      </c>
      <c r="J500" t="str">
        <f>VLOOKUP(Table1[[#This Row],[CoapplicantIncome]],$U$11:$V$14,2,TRUE)</f>
        <v>No Income</v>
      </c>
      <c r="K500">
        <v>2895</v>
      </c>
      <c r="L500" t="str">
        <f>VLOOKUP(Table1[[#This Row],[CombinedIncome]],$U$11:$V$14,2,TRUE)</f>
        <v>B40</v>
      </c>
      <c r="M500">
        <v>95</v>
      </c>
      <c r="N500" t="str">
        <f>VLOOKUP(Table1[[#This Row],[LoanAmount(K)]],$U$18:$V$20,2,TRUE)</f>
        <v>Below 100k</v>
      </c>
      <c r="O500">
        <v>360</v>
      </c>
      <c r="P500">
        <v>1</v>
      </c>
      <c r="Q500" t="s">
        <v>31</v>
      </c>
      <c r="R500" t="s">
        <v>18</v>
      </c>
      <c r="S500" s="4" t="s">
        <v>22</v>
      </c>
    </row>
    <row r="501" spans="1:19">
      <c r="A501" t="s">
        <v>524</v>
      </c>
      <c r="B501" t="s">
        <v>14</v>
      </c>
      <c r="C501" t="s">
        <v>15</v>
      </c>
      <c r="D501" s="3">
        <v>0</v>
      </c>
      <c r="E501" t="s">
        <v>16</v>
      </c>
      <c r="F501" t="s">
        <v>15</v>
      </c>
      <c r="G501">
        <v>6283</v>
      </c>
      <c r="H501" s="5" t="str">
        <f>VLOOKUP(Table1[[#This Row],[ApplicantIncome]],$U$11:$V$14,2,TRUE)</f>
        <v>M40</v>
      </c>
      <c r="I501">
        <v>4416</v>
      </c>
      <c r="J501" t="str">
        <f>VLOOKUP(Table1[[#This Row],[CoapplicantIncome]],$U$11:$V$14,2,TRUE)</f>
        <v>B40</v>
      </c>
      <c r="K501">
        <v>10699</v>
      </c>
      <c r="L501" t="str">
        <f>VLOOKUP(Table1[[#This Row],[CombinedIncome]],$U$11:$V$14,2,TRUE)</f>
        <v>M40</v>
      </c>
      <c r="M501">
        <v>209</v>
      </c>
      <c r="N501" t="str">
        <f>VLOOKUP(Table1[[#This Row],[LoanAmount(K)]],$U$18:$V$20,2,TRUE)</f>
        <v>201k and above</v>
      </c>
      <c r="O501">
        <v>360</v>
      </c>
      <c r="P501">
        <v>0</v>
      </c>
      <c r="Q501" t="s">
        <v>21</v>
      </c>
      <c r="R501" t="s">
        <v>22</v>
      </c>
      <c r="S501" s="4" t="s">
        <v>656</v>
      </c>
    </row>
    <row r="502" spans="1:19">
      <c r="A502" t="s">
        <v>525</v>
      </c>
      <c r="B502" t="s">
        <v>42</v>
      </c>
      <c r="C502" t="s">
        <v>15</v>
      </c>
      <c r="D502" s="3">
        <v>0</v>
      </c>
      <c r="E502" t="s">
        <v>16</v>
      </c>
      <c r="F502" t="s">
        <v>15</v>
      </c>
      <c r="G502">
        <v>645</v>
      </c>
      <c r="H502" s="5" t="str">
        <f>VLOOKUP(Table1[[#This Row],[ApplicantIncome]],$U$11:$V$14,2,TRUE)</f>
        <v>B40</v>
      </c>
      <c r="I502">
        <v>3683</v>
      </c>
      <c r="J502" t="str">
        <f>VLOOKUP(Table1[[#This Row],[CoapplicantIncome]],$U$11:$V$14,2,TRUE)</f>
        <v>B40</v>
      </c>
      <c r="K502">
        <v>4328</v>
      </c>
      <c r="L502" t="str">
        <f>VLOOKUP(Table1[[#This Row],[CombinedIncome]],$U$11:$V$14,2,TRUE)</f>
        <v>B40</v>
      </c>
      <c r="M502">
        <v>113</v>
      </c>
      <c r="N502" t="str">
        <f>VLOOKUP(Table1[[#This Row],[LoanAmount(K)]],$U$18:$V$20,2,TRUE)</f>
        <v>101k-200k</v>
      </c>
      <c r="O502">
        <v>480</v>
      </c>
      <c r="P502">
        <v>1</v>
      </c>
      <c r="Q502" t="s">
        <v>21</v>
      </c>
      <c r="R502" t="s">
        <v>18</v>
      </c>
      <c r="S502" s="4" t="s">
        <v>22</v>
      </c>
    </row>
    <row r="503" spans="1:19">
      <c r="A503" t="s">
        <v>526</v>
      </c>
      <c r="B503" t="s">
        <v>42</v>
      </c>
      <c r="C503" t="s">
        <v>15</v>
      </c>
      <c r="D503" s="3">
        <v>0</v>
      </c>
      <c r="E503" t="s">
        <v>16</v>
      </c>
      <c r="F503" t="s">
        <v>15</v>
      </c>
      <c r="G503">
        <v>3159</v>
      </c>
      <c r="H503" s="5" t="str">
        <f>VLOOKUP(Table1[[#This Row],[ApplicantIncome]],$U$11:$V$14,2,TRUE)</f>
        <v>B40</v>
      </c>
      <c r="I503">
        <v>0</v>
      </c>
      <c r="J503" t="str">
        <f>VLOOKUP(Table1[[#This Row],[CoapplicantIncome]],$U$11:$V$14,2,TRUE)</f>
        <v>No Income</v>
      </c>
      <c r="K503">
        <v>3159</v>
      </c>
      <c r="L503" t="str">
        <f>VLOOKUP(Table1[[#This Row],[CombinedIncome]],$U$11:$V$14,2,TRUE)</f>
        <v>B40</v>
      </c>
      <c r="M503">
        <v>100</v>
      </c>
      <c r="N503" t="str">
        <f>VLOOKUP(Table1[[#This Row],[LoanAmount(K)]],$U$18:$V$20,2,TRUE)</f>
        <v>Below 100k</v>
      </c>
      <c r="O503">
        <v>360</v>
      </c>
      <c r="P503">
        <v>1</v>
      </c>
      <c r="Q503" t="s">
        <v>31</v>
      </c>
      <c r="R503" t="s">
        <v>18</v>
      </c>
      <c r="S503" s="4" t="s">
        <v>22</v>
      </c>
    </row>
    <row r="504" spans="1:19">
      <c r="A504" t="s">
        <v>527</v>
      </c>
      <c r="B504" t="s">
        <v>14</v>
      </c>
      <c r="C504" t="s">
        <v>20</v>
      </c>
      <c r="D504" s="3">
        <v>2</v>
      </c>
      <c r="E504" t="s">
        <v>16</v>
      </c>
      <c r="F504" t="s">
        <v>15</v>
      </c>
      <c r="G504">
        <v>4865</v>
      </c>
      <c r="H504" s="5" t="str">
        <f>VLOOKUP(Table1[[#This Row],[ApplicantIncome]],$U$11:$V$14,2,TRUE)</f>
        <v>M40</v>
      </c>
      <c r="I504">
        <v>5624</v>
      </c>
      <c r="J504" t="str">
        <f>VLOOKUP(Table1[[#This Row],[CoapplicantIncome]],$U$11:$V$14,2,TRUE)</f>
        <v>M40</v>
      </c>
      <c r="K504">
        <v>10489</v>
      </c>
      <c r="L504" t="str">
        <f>VLOOKUP(Table1[[#This Row],[CombinedIncome]],$U$11:$V$14,2,TRUE)</f>
        <v>M40</v>
      </c>
      <c r="M504">
        <v>208</v>
      </c>
      <c r="N504" t="str">
        <f>VLOOKUP(Table1[[#This Row],[LoanAmount(K)]],$U$18:$V$20,2,TRUE)</f>
        <v>201k and above</v>
      </c>
      <c r="O504">
        <v>360</v>
      </c>
      <c r="P504">
        <v>1</v>
      </c>
      <c r="Q504" t="s">
        <v>31</v>
      </c>
      <c r="R504" t="s">
        <v>18</v>
      </c>
      <c r="S504" s="4" t="s">
        <v>22</v>
      </c>
    </row>
    <row r="505" spans="1:19">
      <c r="A505" t="s">
        <v>528</v>
      </c>
      <c r="B505" t="s">
        <v>14</v>
      </c>
      <c r="C505" t="s">
        <v>20</v>
      </c>
      <c r="D505" s="3">
        <v>1</v>
      </c>
      <c r="E505" t="s">
        <v>25</v>
      </c>
      <c r="F505" t="s">
        <v>15</v>
      </c>
      <c r="G505">
        <v>4050</v>
      </c>
      <c r="H505" s="5" t="str">
        <f>VLOOKUP(Table1[[#This Row],[ApplicantIncome]],$U$11:$V$14,2,TRUE)</f>
        <v>B40</v>
      </c>
      <c r="I505">
        <v>5302</v>
      </c>
      <c r="J505" t="str">
        <f>VLOOKUP(Table1[[#This Row],[CoapplicantIncome]],$U$11:$V$14,2,TRUE)</f>
        <v>M40</v>
      </c>
      <c r="K505">
        <v>9352</v>
      </c>
      <c r="L505" t="str">
        <f>VLOOKUP(Table1[[#This Row],[CombinedIncome]],$U$11:$V$14,2,TRUE)</f>
        <v>M40</v>
      </c>
      <c r="M505">
        <v>138</v>
      </c>
      <c r="N505" t="str">
        <f>VLOOKUP(Table1[[#This Row],[LoanAmount(K)]],$U$18:$V$20,2,TRUE)</f>
        <v>101k-200k</v>
      </c>
      <c r="O505">
        <v>360</v>
      </c>
      <c r="Q505" t="s">
        <v>21</v>
      </c>
      <c r="R505" t="s">
        <v>22</v>
      </c>
      <c r="S505" s="4" t="s">
        <v>656</v>
      </c>
    </row>
    <row r="506" spans="1:19">
      <c r="A506" t="s">
        <v>529</v>
      </c>
      <c r="B506" t="s">
        <v>14</v>
      </c>
      <c r="C506" t="s">
        <v>20</v>
      </c>
      <c r="D506" s="3">
        <v>0</v>
      </c>
      <c r="E506" t="s">
        <v>25</v>
      </c>
      <c r="F506" t="s">
        <v>15</v>
      </c>
      <c r="G506">
        <v>3814</v>
      </c>
      <c r="H506" s="5" t="str">
        <f>VLOOKUP(Table1[[#This Row],[ApplicantIncome]],$U$11:$V$14,2,TRUE)</f>
        <v>B40</v>
      </c>
      <c r="I506">
        <v>1483</v>
      </c>
      <c r="J506" t="str">
        <f>VLOOKUP(Table1[[#This Row],[CoapplicantIncome]],$U$11:$V$14,2,TRUE)</f>
        <v>B40</v>
      </c>
      <c r="K506">
        <v>5297</v>
      </c>
      <c r="L506" t="str">
        <f>VLOOKUP(Table1[[#This Row],[CombinedIncome]],$U$11:$V$14,2,TRUE)</f>
        <v>M40</v>
      </c>
      <c r="M506">
        <v>124</v>
      </c>
      <c r="N506" t="str">
        <f>VLOOKUP(Table1[[#This Row],[LoanAmount(K)]],$U$18:$V$20,2,TRUE)</f>
        <v>101k-200k</v>
      </c>
      <c r="O506">
        <v>300</v>
      </c>
      <c r="P506">
        <v>1</v>
      </c>
      <c r="Q506" t="s">
        <v>31</v>
      </c>
      <c r="R506" t="s">
        <v>18</v>
      </c>
      <c r="S506" s="4" t="s">
        <v>22</v>
      </c>
    </row>
    <row r="507" spans="1:19">
      <c r="A507" t="s">
        <v>530</v>
      </c>
      <c r="B507" t="s">
        <v>14</v>
      </c>
      <c r="C507" t="s">
        <v>20</v>
      </c>
      <c r="D507" s="3">
        <v>2</v>
      </c>
      <c r="E507" t="s">
        <v>16</v>
      </c>
      <c r="F507" t="s">
        <v>15</v>
      </c>
      <c r="G507">
        <v>3510</v>
      </c>
      <c r="H507" s="5" t="str">
        <f>VLOOKUP(Table1[[#This Row],[ApplicantIncome]],$U$11:$V$14,2,TRUE)</f>
        <v>B40</v>
      </c>
      <c r="I507">
        <v>4416</v>
      </c>
      <c r="J507" t="str">
        <f>VLOOKUP(Table1[[#This Row],[CoapplicantIncome]],$U$11:$V$14,2,TRUE)</f>
        <v>B40</v>
      </c>
      <c r="K507">
        <v>7926</v>
      </c>
      <c r="L507" t="str">
        <f>VLOOKUP(Table1[[#This Row],[CombinedIncome]],$U$11:$V$14,2,TRUE)</f>
        <v>M40</v>
      </c>
      <c r="M507">
        <v>243</v>
      </c>
      <c r="N507" t="str">
        <f>VLOOKUP(Table1[[#This Row],[LoanAmount(K)]],$U$18:$V$20,2,TRUE)</f>
        <v>201k and above</v>
      </c>
      <c r="O507">
        <v>360</v>
      </c>
      <c r="P507">
        <v>1</v>
      </c>
      <c r="Q507" t="s">
        <v>21</v>
      </c>
      <c r="R507" t="s">
        <v>18</v>
      </c>
      <c r="S507" s="4" t="s">
        <v>22</v>
      </c>
    </row>
    <row r="508" spans="1:19">
      <c r="A508" t="s">
        <v>531</v>
      </c>
      <c r="B508" t="s">
        <v>14</v>
      </c>
      <c r="C508" t="s">
        <v>20</v>
      </c>
      <c r="D508" s="3">
        <v>0</v>
      </c>
      <c r="E508" t="s">
        <v>16</v>
      </c>
      <c r="F508" t="s">
        <v>15</v>
      </c>
      <c r="G508">
        <v>20833</v>
      </c>
      <c r="H508" s="5" t="str">
        <f>VLOOKUP(Table1[[#This Row],[ApplicantIncome]],$U$11:$V$14,2,TRUE)</f>
        <v>T20</v>
      </c>
      <c r="I508">
        <v>6667</v>
      </c>
      <c r="J508" t="str">
        <f>VLOOKUP(Table1[[#This Row],[CoapplicantIncome]],$U$11:$V$14,2,TRUE)</f>
        <v>M40</v>
      </c>
      <c r="K508">
        <v>27500</v>
      </c>
      <c r="L508" t="str">
        <f>VLOOKUP(Table1[[#This Row],[CombinedIncome]],$U$11:$V$14,2,TRUE)</f>
        <v>T20</v>
      </c>
      <c r="M508">
        <v>480</v>
      </c>
      <c r="N508" t="str">
        <f>VLOOKUP(Table1[[#This Row],[LoanAmount(K)]],$U$18:$V$20,2,TRUE)</f>
        <v>201k and above</v>
      </c>
      <c r="O508">
        <v>360</v>
      </c>
      <c r="Q508" t="s">
        <v>17</v>
      </c>
      <c r="R508" t="s">
        <v>18</v>
      </c>
      <c r="S508" s="4" t="s">
        <v>22</v>
      </c>
    </row>
    <row r="509" spans="1:19">
      <c r="A509" t="s">
        <v>532</v>
      </c>
      <c r="C509" t="s">
        <v>15</v>
      </c>
      <c r="D509" s="3">
        <v>0</v>
      </c>
      <c r="E509" t="s">
        <v>16</v>
      </c>
      <c r="F509" t="s">
        <v>15</v>
      </c>
      <c r="G509">
        <v>3583</v>
      </c>
      <c r="H509" s="5" t="str">
        <f>VLOOKUP(Table1[[#This Row],[ApplicantIncome]],$U$11:$V$14,2,TRUE)</f>
        <v>B40</v>
      </c>
      <c r="I509">
        <v>0</v>
      </c>
      <c r="J509" t="str">
        <f>VLOOKUP(Table1[[#This Row],[CoapplicantIncome]],$U$11:$V$14,2,TRUE)</f>
        <v>No Income</v>
      </c>
      <c r="K509">
        <v>3583</v>
      </c>
      <c r="L509" t="str">
        <f>VLOOKUP(Table1[[#This Row],[CombinedIncome]],$U$11:$V$14,2,TRUE)</f>
        <v>B40</v>
      </c>
      <c r="M509">
        <v>96</v>
      </c>
      <c r="N509" t="str">
        <f>VLOOKUP(Table1[[#This Row],[LoanAmount(K)]],$U$18:$V$20,2,TRUE)</f>
        <v>Below 100k</v>
      </c>
      <c r="O509">
        <v>360</v>
      </c>
      <c r="P509">
        <v>1</v>
      </c>
      <c r="Q509" t="s">
        <v>17</v>
      </c>
      <c r="R509" t="s">
        <v>22</v>
      </c>
      <c r="S509" s="4" t="s">
        <v>656</v>
      </c>
    </row>
    <row r="510" spans="1:19">
      <c r="A510" t="s">
        <v>533</v>
      </c>
      <c r="B510" t="s">
        <v>14</v>
      </c>
      <c r="C510" t="s">
        <v>20</v>
      </c>
      <c r="D510" s="3">
        <v>0</v>
      </c>
      <c r="E510" t="s">
        <v>16</v>
      </c>
      <c r="F510" t="s">
        <v>20</v>
      </c>
      <c r="G510">
        <v>2479</v>
      </c>
      <c r="H510" s="5" t="str">
        <f>VLOOKUP(Table1[[#This Row],[ApplicantIncome]],$U$11:$V$14,2,TRUE)</f>
        <v>B40</v>
      </c>
      <c r="I510">
        <v>3013</v>
      </c>
      <c r="J510" t="str">
        <f>VLOOKUP(Table1[[#This Row],[CoapplicantIncome]],$U$11:$V$14,2,TRUE)</f>
        <v>B40</v>
      </c>
      <c r="K510">
        <v>5492</v>
      </c>
      <c r="L510" t="str">
        <f>VLOOKUP(Table1[[#This Row],[CombinedIncome]],$U$11:$V$14,2,TRUE)</f>
        <v>M40</v>
      </c>
      <c r="M510">
        <v>188</v>
      </c>
      <c r="N510" t="str">
        <f>VLOOKUP(Table1[[#This Row],[LoanAmount(K)]],$U$18:$V$20,2,TRUE)</f>
        <v>101k-200k</v>
      </c>
      <c r="O510">
        <v>360</v>
      </c>
      <c r="P510">
        <v>1</v>
      </c>
      <c r="Q510" t="s">
        <v>17</v>
      </c>
      <c r="R510" t="s">
        <v>18</v>
      </c>
      <c r="S510" s="4" t="s">
        <v>18</v>
      </c>
    </row>
    <row r="511" spans="1:19">
      <c r="A511" t="s">
        <v>534</v>
      </c>
      <c r="B511" t="s">
        <v>42</v>
      </c>
      <c r="C511" t="s">
        <v>15</v>
      </c>
      <c r="D511" s="3">
        <v>1</v>
      </c>
      <c r="E511" t="s">
        <v>16</v>
      </c>
      <c r="F511" t="s">
        <v>15</v>
      </c>
      <c r="G511">
        <v>13262</v>
      </c>
      <c r="H511" s="5" t="str">
        <f>VLOOKUP(Table1[[#This Row],[ApplicantIncome]],$U$11:$V$14,2,TRUE)</f>
        <v>T20</v>
      </c>
      <c r="I511">
        <v>0</v>
      </c>
      <c r="J511" t="str">
        <f>VLOOKUP(Table1[[#This Row],[CoapplicantIncome]],$U$11:$V$14,2,TRUE)</f>
        <v>No Income</v>
      </c>
      <c r="K511">
        <v>13262</v>
      </c>
      <c r="L511" t="str">
        <f>VLOOKUP(Table1[[#This Row],[CombinedIncome]],$U$11:$V$14,2,TRUE)</f>
        <v>T20</v>
      </c>
      <c r="M511">
        <v>40</v>
      </c>
      <c r="N511" t="str">
        <f>VLOOKUP(Table1[[#This Row],[LoanAmount(K)]],$U$18:$V$20,2,TRUE)</f>
        <v>Below 100k</v>
      </c>
      <c r="O511">
        <v>360</v>
      </c>
      <c r="P511">
        <v>1</v>
      </c>
      <c r="Q511" t="s">
        <v>17</v>
      </c>
      <c r="R511" t="s">
        <v>18</v>
      </c>
      <c r="S511" s="4" t="s">
        <v>22</v>
      </c>
    </row>
    <row r="512" spans="1:19">
      <c r="A512" t="s">
        <v>535</v>
      </c>
      <c r="B512" t="s">
        <v>14</v>
      </c>
      <c r="C512" t="s">
        <v>15</v>
      </c>
      <c r="D512" s="3">
        <v>0</v>
      </c>
      <c r="E512" t="s">
        <v>25</v>
      </c>
      <c r="F512" t="s">
        <v>15</v>
      </c>
      <c r="G512">
        <v>3598</v>
      </c>
      <c r="H512" s="5" t="str">
        <f>VLOOKUP(Table1[[#This Row],[ApplicantIncome]],$U$11:$V$14,2,TRUE)</f>
        <v>B40</v>
      </c>
      <c r="I512">
        <v>1287</v>
      </c>
      <c r="J512" t="str">
        <f>VLOOKUP(Table1[[#This Row],[CoapplicantIncome]],$U$11:$V$14,2,TRUE)</f>
        <v>B40</v>
      </c>
      <c r="K512">
        <v>4885</v>
      </c>
      <c r="L512" t="str">
        <f>VLOOKUP(Table1[[#This Row],[CombinedIncome]],$U$11:$V$14,2,TRUE)</f>
        <v>M40</v>
      </c>
      <c r="M512">
        <v>100</v>
      </c>
      <c r="N512" t="str">
        <f>VLOOKUP(Table1[[#This Row],[LoanAmount(K)]],$U$18:$V$20,2,TRUE)</f>
        <v>Below 100k</v>
      </c>
      <c r="O512">
        <v>360</v>
      </c>
      <c r="P512">
        <v>1</v>
      </c>
      <c r="Q512" t="s">
        <v>21</v>
      </c>
      <c r="R512" t="s">
        <v>22</v>
      </c>
      <c r="S512" s="4" t="s">
        <v>656</v>
      </c>
    </row>
    <row r="513" spans="1:19">
      <c r="A513" t="s">
        <v>536</v>
      </c>
      <c r="B513" t="s">
        <v>14</v>
      </c>
      <c r="C513" t="s">
        <v>20</v>
      </c>
      <c r="D513" s="3">
        <v>1</v>
      </c>
      <c r="E513" t="s">
        <v>16</v>
      </c>
      <c r="F513" t="s">
        <v>15</v>
      </c>
      <c r="G513">
        <v>6065</v>
      </c>
      <c r="H513" s="5" t="str">
        <f>VLOOKUP(Table1[[#This Row],[ApplicantIncome]],$U$11:$V$14,2,TRUE)</f>
        <v>M40</v>
      </c>
      <c r="I513">
        <v>2004</v>
      </c>
      <c r="J513" t="str">
        <f>VLOOKUP(Table1[[#This Row],[CoapplicantIncome]],$U$11:$V$14,2,TRUE)</f>
        <v>B40</v>
      </c>
      <c r="K513">
        <v>8069</v>
      </c>
      <c r="L513" t="str">
        <f>VLOOKUP(Table1[[#This Row],[CombinedIncome]],$U$11:$V$14,2,TRUE)</f>
        <v>M40</v>
      </c>
      <c r="M513">
        <v>250</v>
      </c>
      <c r="N513" t="str">
        <f>VLOOKUP(Table1[[#This Row],[LoanAmount(K)]],$U$18:$V$20,2,TRUE)</f>
        <v>201k and above</v>
      </c>
      <c r="O513">
        <v>360</v>
      </c>
      <c r="P513">
        <v>1</v>
      </c>
      <c r="Q513" t="s">
        <v>31</v>
      </c>
      <c r="R513" t="s">
        <v>18</v>
      </c>
      <c r="S513" s="4" t="s">
        <v>22</v>
      </c>
    </row>
    <row r="514" spans="1:19">
      <c r="A514" t="s">
        <v>537</v>
      </c>
      <c r="B514" t="s">
        <v>14</v>
      </c>
      <c r="C514" t="s">
        <v>20</v>
      </c>
      <c r="D514" s="3">
        <v>2</v>
      </c>
      <c r="E514" t="s">
        <v>16</v>
      </c>
      <c r="F514" t="s">
        <v>15</v>
      </c>
      <c r="G514">
        <v>3283</v>
      </c>
      <c r="H514" s="5" t="str">
        <f>VLOOKUP(Table1[[#This Row],[ApplicantIncome]],$U$11:$V$14,2,TRUE)</f>
        <v>B40</v>
      </c>
      <c r="I514">
        <v>2035</v>
      </c>
      <c r="J514" t="str">
        <f>VLOOKUP(Table1[[#This Row],[CoapplicantIncome]],$U$11:$V$14,2,TRUE)</f>
        <v>B40</v>
      </c>
      <c r="K514">
        <v>5318</v>
      </c>
      <c r="L514" t="str">
        <f>VLOOKUP(Table1[[#This Row],[CombinedIncome]],$U$11:$V$14,2,TRUE)</f>
        <v>M40</v>
      </c>
      <c r="M514">
        <v>148</v>
      </c>
      <c r="N514" t="str">
        <f>VLOOKUP(Table1[[#This Row],[LoanAmount(K)]],$U$18:$V$20,2,TRUE)</f>
        <v>101k-200k</v>
      </c>
      <c r="O514">
        <v>360</v>
      </c>
      <c r="P514">
        <v>1</v>
      </c>
      <c r="Q514" t="s">
        <v>17</v>
      </c>
      <c r="R514" t="s">
        <v>18</v>
      </c>
      <c r="S514" s="4" t="s">
        <v>22</v>
      </c>
    </row>
    <row r="515" spans="1:19">
      <c r="A515" t="s">
        <v>538</v>
      </c>
      <c r="B515" t="s">
        <v>14</v>
      </c>
      <c r="C515" t="s">
        <v>20</v>
      </c>
      <c r="D515" s="3">
        <v>0</v>
      </c>
      <c r="E515" t="s">
        <v>16</v>
      </c>
      <c r="F515" t="s">
        <v>15</v>
      </c>
      <c r="G515">
        <v>2130</v>
      </c>
      <c r="H515" s="5" t="str">
        <f>VLOOKUP(Table1[[#This Row],[ApplicantIncome]],$U$11:$V$14,2,TRUE)</f>
        <v>B40</v>
      </c>
      <c r="I515">
        <v>6666</v>
      </c>
      <c r="J515" t="str">
        <f>VLOOKUP(Table1[[#This Row],[CoapplicantIncome]],$U$11:$V$14,2,TRUE)</f>
        <v>M40</v>
      </c>
      <c r="K515">
        <v>8796</v>
      </c>
      <c r="L515" t="str">
        <f>VLOOKUP(Table1[[#This Row],[CombinedIncome]],$U$11:$V$14,2,TRUE)</f>
        <v>M40</v>
      </c>
      <c r="M515">
        <v>70</v>
      </c>
      <c r="N515" t="str">
        <f>VLOOKUP(Table1[[#This Row],[LoanAmount(K)]],$U$18:$V$20,2,TRUE)</f>
        <v>Below 100k</v>
      </c>
      <c r="O515">
        <v>180</v>
      </c>
      <c r="P515">
        <v>1</v>
      </c>
      <c r="Q515" t="s">
        <v>31</v>
      </c>
      <c r="R515" t="s">
        <v>22</v>
      </c>
      <c r="S515" s="4" t="s">
        <v>656</v>
      </c>
    </row>
    <row r="516" spans="1:19">
      <c r="A516" t="s">
        <v>539</v>
      </c>
      <c r="B516" t="s">
        <v>14</v>
      </c>
      <c r="C516" t="s">
        <v>15</v>
      </c>
      <c r="D516" s="3">
        <v>0</v>
      </c>
      <c r="E516" t="s">
        <v>16</v>
      </c>
      <c r="F516" t="s">
        <v>15</v>
      </c>
      <c r="G516">
        <v>5815</v>
      </c>
      <c r="H516" s="5" t="str">
        <f>VLOOKUP(Table1[[#This Row],[ApplicantIncome]],$U$11:$V$14,2,TRUE)</f>
        <v>M40</v>
      </c>
      <c r="I516">
        <v>3666</v>
      </c>
      <c r="J516" t="str">
        <f>VLOOKUP(Table1[[#This Row],[CoapplicantIncome]],$U$11:$V$14,2,TRUE)</f>
        <v>B40</v>
      </c>
      <c r="K516">
        <v>9481</v>
      </c>
      <c r="L516" t="str">
        <f>VLOOKUP(Table1[[#This Row],[CombinedIncome]],$U$11:$V$14,2,TRUE)</f>
        <v>M40</v>
      </c>
      <c r="M516">
        <v>311</v>
      </c>
      <c r="N516" t="str">
        <f>VLOOKUP(Table1[[#This Row],[LoanAmount(K)]],$U$18:$V$20,2,TRUE)</f>
        <v>201k and above</v>
      </c>
      <c r="O516">
        <v>360</v>
      </c>
      <c r="P516">
        <v>1</v>
      </c>
      <c r="Q516" t="s">
        <v>21</v>
      </c>
      <c r="R516" t="s">
        <v>22</v>
      </c>
      <c r="S516" s="4" t="s">
        <v>656</v>
      </c>
    </row>
    <row r="517" spans="1:19">
      <c r="A517" t="s">
        <v>540</v>
      </c>
      <c r="B517" t="s">
        <v>14</v>
      </c>
      <c r="C517" t="s">
        <v>20</v>
      </c>
      <c r="D517" t="s">
        <v>30</v>
      </c>
      <c r="E517" t="s">
        <v>16</v>
      </c>
      <c r="F517" t="s">
        <v>15</v>
      </c>
      <c r="G517">
        <v>3466</v>
      </c>
      <c r="H517" s="5" t="str">
        <f>VLOOKUP(Table1[[#This Row],[ApplicantIncome]],$U$11:$V$14,2,TRUE)</f>
        <v>B40</v>
      </c>
      <c r="I517">
        <v>3428</v>
      </c>
      <c r="J517" t="str">
        <f>VLOOKUP(Table1[[#This Row],[CoapplicantIncome]],$U$11:$V$14,2,TRUE)</f>
        <v>B40</v>
      </c>
      <c r="K517">
        <v>6894</v>
      </c>
      <c r="L517" t="str">
        <f>VLOOKUP(Table1[[#This Row],[CombinedIncome]],$U$11:$V$14,2,TRUE)</f>
        <v>M40</v>
      </c>
      <c r="M517">
        <v>150</v>
      </c>
      <c r="N517" t="str">
        <f>VLOOKUP(Table1[[#This Row],[LoanAmount(K)]],$U$18:$V$20,2,TRUE)</f>
        <v>101k-200k</v>
      </c>
      <c r="O517">
        <v>360</v>
      </c>
      <c r="P517">
        <v>1</v>
      </c>
      <c r="Q517" t="s">
        <v>21</v>
      </c>
      <c r="R517" t="s">
        <v>18</v>
      </c>
      <c r="S517" s="4" t="s">
        <v>22</v>
      </c>
    </row>
    <row r="518" spans="1:19">
      <c r="A518" t="s">
        <v>541</v>
      </c>
      <c r="B518" t="s">
        <v>42</v>
      </c>
      <c r="C518" t="s">
        <v>20</v>
      </c>
      <c r="D518" s="3">
        <v>2</v>
      </c>
      <c r="E518" t="s">
        <v>16</v>
      </c>
      <c r="F518" t="s">
        <v>15</v>
      </c>
      <c r="G518">
        <v>2031</v>
      </c>
      <c r="H518" s="5" t="str">
        <f>VLOOKUP(Table1[[#This Row],[ApplicantIncome]],$U$11:$V$14,2,TRUE)</f>
        <v>B40</v>
      </c>
      <c r="I518">
        <v>1632</v>
      </c>
      <c r="J518" t="str">
        <f>VLOOKUP(Table1[[#This Row],[CoapplicantIncome]],$U$11:$V$14,2,TRUE)</f>
        <v>B40</v>
      </c>
      <c r="K518">
        <v>3663</v>
      </c>
      <c r="L518" t="str">
        <f>VLOOKUP(Table1[[#This Row],[CombinedIncome]],$U$11:$V$14,2,TRUE)</f>
        <v>B40</v>
      </c>
      <c r="M518">
        <v>113</v>
      </c>
      <c r="N518" t="str">
        <f>VLOOKUP(Table1[[#This Row],[LoanAmount(K)]],$U$18:$V$20,2,TRUE)</f>
        <v>101k-200k</v>
      </c>
      <c r="O518">
        <v>480</v>
      </c>
      <c r="P518">
        <v>1</v>
      </c>
      <c r="Q518" t="s">
        <v>31</v>
      </c>
      <c r="R518" t="s">
        <v>18</v>
      </c>
      <c r="S518" s="4" t="s">
        <v>22</v>
      </c>
    </row>
    <row r="519" spans="1:19">
      <c r="A519" t="s">
        <v>542</v>
      </c>
      <c r="B519" t="s">
        <v>14</v>
      </c>
      <c r="C519" t="s">
        <v>20</v>
      </c>
      <c r="E519" t="s">
        <v>25</v>
      </c>
      <c r="F519" t="s">
        <v>15</v>
      </c>
      <c r="G519">
        <v>3074</v>
      </c>
      <c r="H519" s="5" t="str">
        <f>VLOOKUP(Table1[[#This Row],[ApplicantIncome]],$U$11:$V$14,2,TRUE)</f>
        <v>B40</v>
      </c>
      <c r="I519">
        <v>1800</v>
      </c>
      <c r="J519" t="str">
        <f>VLOOKUP(Table1[[#This Row],[CoapplicantIncome]],$U$11:$V$14,2,TRUE)</f>
        <v>B40</v>
      </c>
      <c r="K519">
        <v>4874</v>
      </c>
      <c r="L519" t="str">
        <f>VLOOKUP(Table1[[#This Row],[CombinedIncome]],$U$11:$V$14,2,TRUE)</f>
        <v>M40</v>
      </c>
      <c r="M519">
        <v>123</v>
      </c>
      <c r="N519" t="str">
        <f>VLOOKUP(Table1[[#This Row],[LoanAmount(K)]],$U$18:$V$20,2,TRUE)</f>
        <v>101k-200k</v>
      </c>
      <c r="O519">
        <v>360</v>
      </c>
      <c r="P519">
        <v>0</v>
      </c>
      <c r="Q519" t="s">
        <v>31</v>
      </c>
      <c r="R519" t="s">
        <v>22</v>
      </c>
      <c r="S519" s="4" t="s">
        <v>656</v>
      </c>
    </row>
    <row r="520" spans="1:19">
      <c r="A520" t="s">
        <v>543</v>
      </c>
      <c r="B520" t="s">
        <v>14</v>
      </c>
      <c r="C520" t="s">
        <v>15</v>
      </c>
      <c r="D520" s="3">
        <v>0</v>
      </c>
      <c r="E520" t="s">
        <v>16</v>
      </c>
      <c r="F520" t="s">
        <v>15</v>
      </c>
      <c r="G520">
        <v>4683</v>
      </c>
      <c r="H520" s="5" t="str">
        <f>VLOOKUP(Table1[[#This Row],[ApplicantIncome]],$U$11:$V$14,2,TRUE)</f>
        <v>B40</v>
      </c>
      <c r="I520">
        <v>1915</v>
      </c>
      <c r="J520" t="str">
        <f>VLOOKUP(Table1[[#This Row],[CoapplicantIncome]],$U$11:$V$14,2,TRUE)</f>
        <v>B40</v>
      </c>
      <c r="K520">
        <v>6598</v>
      </c>
      <c r="L520" t="str">
        <f>VLOOKUP(Table1[[#This Row],[CombinedIncome]],$U$11:$V$14,2,TRUE)</f>
        <v>M40</v>
      </c>
      <c r="M520">
        <v>185</v>
      </c>
      <c r="N520" t="str">
        <f>VLOOKUP(Table1[[#This Row],[LoanAmount(K)]],$U$18:$V$20,2,TRUE)</f>
        <v>101k-200k</v>
      </c>
      <c r="O520">
        <v>360</v>
      </c>
      <c r="P520">
        <v>1</v>
      </c>
      <c r="Q520" t="s">
        <v>31</v>
      </c>
      <c r="R520" t="s">
        <v>22</v>
      </c>
      <c r="S520" s="4" t="s">
        <v>656</v>
      </c>
    </row>
    <row r="521" spans="1:19">
      <c r="A521" t="s">
        <v>544</v>
      </c>
      <c r="B521" t="s">
        <v>42</v>
      </c>
      <c r="C521" t="s">
        <v>15</v>
      </c>
      <c r="D521" s="3">
        <v>0</v>
      </c>
      <c r="E521" t="s">
        <v>25</v>
      </c>
      <c r="F521" t="s">
        <v>15</v>
      </c>
      <c r="G521">
        <v>3400</v>
      </c>
      <c r="H521" s="5" t="str">
        <f>VLOOKUP(Table1[[#This Row],[ApplicantIncome]],$U$11:$V$14,2,TRUE)</f>
        <v>B40</v>
      </c>
      <c r="I521">
        <v>0</v>
      </c>
      <c r="J521" t="str">
        <f>VLOOKUP(Table1[[#This Row],[CoapplicantIncome]],$U$11:$V$14,2,TRUE)</f>
        <v>No Income</v>
      </c>
      <c r="K521">
        <v>3400</v>
      </c>
      <c r="L521" t="str">
        <f>VLOOKUP(Table1[[#This Row],[CombinedIncome]],$U$11:$V$14,2,TRUE)</f>
        <v>B40</v>
      </c>
      <c r="M521">
        <v>95</v>
      </c>
      <c r="N521" t="str">
        <f>VLOOKUP(Table1[[#This Row],[LoanAmount(K)]],$U$18:$V$20,2,TRUE)</f>
        <v>Below 100k</v>
      </c>
      <c r="O521">
        <v>360</v>
      </c>
      <c r="P521">
        <v>1</v>
      </c>
      <c r="Q521" t="s">
        <v>21</v>
      </c>
      <c r="R521" t="s">
        <v>22</v>
      </c>
      <c r="S521" s="4" t="s">
        <v>656</v>
      </c>
    </row>
    <row r="522" spans="1:19">
      <c r="A522" t="s">
        <v>545</v>
      </c>
      <c r="B522" t="s">
        <v>14</v>
      </c>
      <c r="C522" t="s">
        <v>20</v>
      </c>
      <c r="D522" s="3">
        <v>2</v>
      </c>
      <c r="E522" t="s">
        <v>25</v>
      </c>
      <c r="F522" t="s">
        <v>15</v>
      </c>
      <c r="G522">
        <v>2192</v>
      </c>
      <c r="H522" s="5" t="str">
        <f>VLOOKUP(Table1[[#This Row],[ApplicantIncome]],$U$11:$V$14,2,TRUE)</f>
        <v>B40</v>
      </c>
      <c r="I522">
        <v>1742</v>
      </c>
      <c r="J522" t="str">
        <f>VLOOKUP(Table1[[#This Row],[CoapplicantIncome]],$U$11:$V$14,2,TRUE)</f>
        <v>B40</v>
      </c>
      <c r="K522">
        <v>3934</v>
      </c>
      <c r="L522" t="str">
        <f>VLOOKUP(Table1[[#This Row],[CombinedIncome]],$U$11:$V$14,2,TRUE)</f>
        <v>B40</v>
      </c>
      <c r="M522">
        <v>45</v>
      </c>
      <c r="N522" t="str">
        <f>VLOOKUP(Table1[[#This Row],[LoanAmount(K)]],$U$18:$V$20,2,TRUE)</f>
        <v>Below 100k</v>
      </c>
      <c r="O522">
        <v>360</v>
      </c>
      <c r="P522">
        <v>1</v>
      </c>
      <c r="Q522" t="s">
        <v>31</v>
      </c>
      <c r="R522" t="s">
        <v>18</v>
      </c>
      <c r="S522" s="4" t="s">
        <v>22</v>
      </c>
    </row>
    <row r="523" spans="1:19">
      <c r="A523" t="s">
        <v>546</v>
      </c>
      <c r="B523" t="s">
        <v>14</v>
      </c>
      <c r="C523" t="s">
        <v>15</v>
      </c>
      <c r="D523" s="3">
        <v>0</v>
      </c>
      <c r="E523" t="s">
        <v>16</v>
      </c>
      <c r="F523" t="s">
        <v>15</v>
      </c>
      <c r="G523">
        <v>2500</v>
      </c>
      <c r="H523" s="5" t="str">
        <f>VLOOKUP(Table1[[#This Row],[ApplicantIncome]],$U$11:$V$14,2,TRUE)</f>
        <v>B40</v>
      </c>
      <c r="I523">
        <v>0</v>
      </c>
      <c r="J523" t="str">
        <f>VLOOKUP(Table1[[#This Row],[CoapplicantIncome]],$U$11:$V$14,2,TRUE)</f>
        <v>No Income</v>
      </c>
      <c r="K523">
        <v>2500</v>
      </c>
      <c r="L523" t="str">
        <f>VLOOKUP(Table1[[#This Row],[CombinedIncome]],$U$11:$V$14,2,TRUE)</f>
        <v>B40</v>
      </c>
      <c r="M523">
        <v>55</v>
      </c>
      <c r="N523" t="str">
        <f>VLOOKUP(Table1[[#This Row],[LoanAmount(K)]],$U$18:$V$20,2,TRUE)</f>
        <v>Below 100k</v>
      </c>
      <c r="O523">
        <v>360</v>
      </c>
      <c r="P523">
        <v>1</v>
      </c>
      <c r="Q523" t="s">
        <v>31</v>
      </c>
      <c r="R523" t="s">
        <v>18</v>
      </c>
      <c r="S523" s="4" t="s">
        <v>22</v>
      </c>
    </row>
    <row r="524" spans="1:19">
      <c r="A524" t="s">
        <v>547</v>
      </c>
      <c r="B524" t="s">
        <v>14</v>
      </c>
      <c r="C524" t="s">
        <v>20</v>
      </c>
      <c r="D524" t="s">
        <v>30</v>
      </c>
      <c r="E524" t="s">
        <v>16</v>
      </c>
      <c r="F524" t="s">
        <v>20</v>
      </c>
      <c r="G524">
        <v>5677</v>
      </c>
      <c r="H524" s="5" t="str">
        <f>VLOOKUP(Table1[[#This Row],[ApplicantIncome]],$U$11:$V$14,2,TRUE)</f>
        <v>M40</v>
      </c>
      <c r="I524">
        <v>1424</v>
      </c>
      <c r="J524" t="str">
        <f>VLOOKUP(Table1[[#This Row],[CoapplicantIncome]],$U$11:$V$14,2,TRUE)</f>
        <v>B40</v>
      </c>
      <c r="K524">
        <v>7101</v>
      </c>
      <c r="L524" t="str">
        <f>VLOOKUP(Table1[[#This Row],[CombinedIncome]],$U$11:$V$14,2,TRUE)</f>
        <v>M40</v>
      </c>
      <c r="M524">
        <v>100</v>
      </c>
      <c r="N524" t="str">
        <f>VLOOKUP(Table1[[#This Row],[LoanAmount(K)]],$U$18:$V$20,2,TRUE)</f>
        <v>Below 100k</v>
      </c>
      <c r="O524">
        <v>360</v>
      </c>
      <c r="P524">
        <v>1</v>
      </c>
      <c r="Q524" t="s">
        <v>21</v>
      </c>
      <c r="R524" t="s">
        <v>18</v>
      </c>
      <c r="S524" s="4" t="s">
        <v>22</v>
      </c>
    </row>
    <row r="525" spans="1:19">
      <c r="A525" t="s">
        <v>548</v>
      </c>
      <c r="B525" t="s">
        <v>14</v>
      </c>
      <c r="C525" t="s">
        <v>20</v>
      </c>
      <c r="D525" s="3">
        <v>2</v>
      </c>
      <c r="E525" t="s">
        <v>16</v>
      </c>
      <c r="F525" t="s">
        <v>20</v>
      </c>
      <c r="G525">
        <v>7948</v>
      </c>
      <c r="H525" s="5" t="str">
        <f>VLOOKUP(Table1[[#This Row],[ApplicantIncome]],$U$11:$V$14,2,TRUE)</f>
        <v>M40</v>
      </c>
      <c r="I525">
        <v>7166</v>
      </c>
      <c r="J525" t="str">
        <f>VLOOKUP(Table1[[#This Row],[CoapplicantIncome]],$U$11:$V$14,2,TRUE)</f>
        <v>M40</v>
      </c>
      <c r="K525">
        <v>15114</v>
      </c>
      <c r="L525" t="str">
        <f>VLOOKUP(Table1[[#This Row],[CombinedIncome]],$U$11:$V$14,2,TRUE)</f>
        <v>T20</v>
      </c>
      <c r="M525">
        <v>480</v>
      </c>
      <c r="N525" t="str">
        <f>VLOOKUP(Table1[[#This Row],[LoanAmount(K)]],$U$18:$V$20,2,TRUE)</f>
        <v>201k and above</v>
      </c>
      <c r="O525">
        <v>360</v>
      </c>
      <c r="P525">
        <v>1</v>
      </c>
      <c r="Q525" t="s">
        <v>21</v>
      </c>
      <c r="R525" t="s">
        <v>18</v>
      </c>
      <c r="S525" s="4" t="s">
        <v>22</v>
      </c>
    </row>
    <row r="526" spans="1:19">
      <c r="A526" t="s">
        <v>549</v>
      </c>
      <c r="B526" t="s">
        <v>14</v>
      </c>
      <c r="C526" t="s">
        <v>15</v>
      </c>
      <c r="D526" s="3">
        <v>0</v>
      </c>
      <c r="E526" t="s">
        <v>16</v>
      </c>
      <c r="F526" t="s">
        <v>15</v>
      </c>
      <c r="G526">
        <v>4680</v>
      </c>
      <c r="H526" s="5" t="str">
        <f>VLOOKUP(Table1[[#This Row],[ApplicantIncome]],$U$11:$V$14,2,TRUE)</f>
        <v>B40</v>
      </c>
      <c r="I526">
        <v>2087</v>
      </c>
      <c r="J526" t="str">
        <f>VLOOKUP(Table1[[#This Row],[CoapplicantIncome]],$U$11:$V$14,2,TRUE)</f>
        <v>B40</v>
      </c>
      <c r="K526">
        <v>6767</v>
      </c>
      <c r="L526" t="str">
        <f>VLOOKUP(Table1[[#This Row],[CombinedIncome]],$U$11:$V$14,2,TRUE)</f>
        <v>M40</v>
      </c>
      <c r="N526" t="str">
        <f>VLOOKUP(Table1[[#This Row],[LoanAmount(K)]],$U$18:$V$20,2,TRUE)</f>
        <v>Below 100k</v>
      </c>
      <c r="O526">
        <v>360</v>
      </c>
      <c r="P526">
        <v>1</v>
      </c>
      <c r="Q526" t="s">
        <v>31</v>
      </c>
      <c r="R526" t="s">
        <v>22</v>
      </c>
      <c r="S526" s="4" t="s">
        <v>656</v>
      </c>
    </row>
    <row r="527" spans="1:19">
      <c r="A527" t="s">
        <v>550</v>
      </c>
      <c r="B527" t="s">
        <v>14</v>
      </c>
      <c r="C527" t="s">
        <v>20</v>
      </c>
      <c r="D527" s="3">
        <v>2</v>
      </c>
      <c r="E527" t="s">
        <v>16</v>
      </c>
      <c r="F527" t="s">
        <v>20</v>
      </c>
      <c r="G527">
        <v>17500</v>
      </c>
      <c r="H527" s="5" t="str">
        <f>VLOOKUP(Table1[[#This Row],[ApplicantIncome]],$U$11:$V$14,2,TRUE)</f>
        <v>T20</v>
      </c>
      <c r="I527">
        <v>0</v>
      </c>
      <c r="J527" t="str">
        <f>VLOOKUP(Table1[[#This Row],[CoapplicantIncome]],$U$11:$V$14,2,TRUE)</f>
        <v>No Income</v>
      </c>
      <c r="K527">
        <v>17500</v>
      </c>
      <c r="L527" t="str">
        <f>VLOOKUP(Table1[[#This Row],[CombinedIncome]],$U$11:$V$14,2,TRUE)</f>
        <v>T20</v>
      </c>
      <c r="M527">
        <v>400</v>
      </c>
      <c r="N527" t="str">
        <f>VLOOKUP(Table1[[#This Row],[LoanAmount(K)]],$U$18:$V$20,2,TRUE)</f>
        <v>201k and above</v>
      </c>
      <c r="O527">
        <v>360</v>
      </c>
      <c r="P527">
        <v>1</v>
      </c>
      <c r="Q527" t="s">
        <v>21</v>
      </c>
      <c r="R527" t="s">
        <v>18</v>
      </c>
      <c r="S527" s="4" t="s">
        <v>22</v>
      </c>
    </row>
    <row r="528" spans="1:19">
      <c r="A528" t="s">
        <v>551</v>
      </c>
      <c r="B528" t="s">
        <v>14</v>
      </c>
      <c r="C528" t="s">
        <v>20</v>
      </c>
      <c r="D528" s="3">
        <v>0</v>
      </c>
      <c r="E528" t="s">
        <v>16</v>
      </c>
      <c r="F528" t="s">
        <v>15</v>
      </c>
      <c r="G528">
        <v>3775</v>
      </c>
      <c r="H528" s="5" t="str">
        <f>VLOOKUP(Table1[[#This Row],[ApplicantIncome]],$U$11:$V$14,2,TRUE)</f>
        <v>B40</v>
      </c>
      <c r="I528">
        <v>0</v>
      </c>
      <c r="J528" t="str">
        <f>VLOOKUP(Table1[[#This Row],[CoapplicantIncome]],$U$11:$V$14,2,TRUE)</f>
        <v>No Income</v>
      </c>
      <c r="K528">
        <v>3775</v>
      </c>
      <c r="L528" t="str">
        <f>VLOOKUP(Table1[[#This Row],[CombinedIncome]],$U$11:$V$14,2,TRUE)</f>
        <v>B40</v>
      </c>
      <c r="M528">
        <v>110</v>
      </c>
      <c r="N528" t="str">
        <f>VLOOKUP(Table1[[#This Row],[LoanAmount(K)]],$U$18:$V$20,2,TRUE)</f>
        <v>101k-200k</v>
      </c>
      <c r="O528">
        <v>360</v>
      </c>
      <c r="P528">
        <v>1</v>
      </c>
      <c r="Q528" t="s">
        <v>31</v>
      </c>
      <c r="R528" t="s">
        <v>18</v>
      </c>
      <c r="S528" s="4" t="s">
        <v>22</v>
      </c>
    </row>
    <row r="529" spans="1:19">
      <c r="A529" t="s">
        <v>552</v>
      </c>
      <c r="B529" t="s">
        <v>14</v>
      </c>
      <c r="C529" t="s">
        <v>20</v>
      </c>
      <c r="D529" s="3">
        <v>1</v>
      </c>
      <c r="E529" t="s">
        <v>25</v>
      </c>
      <c r="F529" t="s">
        <v>15</v>
      </c>
      <c r="G529">
        <v>5285</v>
      </c>
      <c r="H529" s="5" t="str">
        <f>VLOOKUP(Table1[[#This Row],[ApplicantIncome]],$U$11:$V$14,2,TRUE)</f>
        <v>M40</v>
      </c>
      <c r="I529">
        <v>1430</v>
      </c>
      <c r="J529" t="str">
        <f>VLOOKUP(Table1[[#This Row],[CoapplicantIncome]],$U$11:$V$14,2,TRUE)</f>
        <v>B40</v>
      </c>
      <c r="K529">
        <v>6715</v>
      </c>
      <c r="L529" t="str">
        <f>VLOOKUP(Table1[[#This Row],[CombinedIncome]],$U$11:$V$14,2,TRUE)</f>
        <v>M40</v>
      </c>
      <c r="M529">
        <v>161</v>
      </c>
      <c r="N529" t="str">
        <f>VLOOKUP(Table1[[#This Row],[LoanAmount(K)]],$U$18:$V$20,2,TRUE)</f>
        <v>101k-200k</v>
      </c>
      <c r="O529">
        <v>360</v>
      </c>
      <c r="P529">
        <v>0</v>
      </c>
      <c r="Q529" t="s">
        <v>31</v>
      </c>
      <c r="R529" t="s">
        <v>18</v>
      </c>
      <c r="S529" s="4" t="s">
        <v>18</v>
      </c>
    </row>
    <row r="530" spans="1:19">
      <c r="A530" t="s">
        <v>553</v>
      </c>
      <c r="B530" t="s">
        <v>14</v>
      </c>
      <c r="C530" t="s">
        <v>15</v>
      </c>
      <c r="D530" s="3">
        <v>1</v>
      </c>
      <c r="E530" t="s">
        <v>25</v>
      </c>
      <c r="F530" t="s">
        <v>15</v>
      </c>
      <c r="G530">
        <v>2679</v>
      </c>
      <c r="H530" s="5" t="str">
        <f>VLOOKUP(Table1[[#This Row],[ApplicantIncome]],$U$11:$V$14,2,TRUE)</f>
        <v>B40</v>
      </c>
      <c r="I530">
        <v>1302</v>
      </c>
      <c r="J530" t="str">
        <f>VLOOKUP(Table1[[#This Row],[CoapplicantIncome]],$U$11:$V$14,2,TRUE)</f>
        <v>B40</v>
      </c>
      <c r="K530">
        <v>3981</v>
      </c>
      <c r="L530" t="str">
        <f>VLOOKUP(Table1[[#This Row],[CombinedIncome]],$U$11:$V$14,2,TRUE)</f>
        <v>B40</v>
      </c>
      <c r="M530">
        <v>94</v>
      </c>
      <c r="N530" t="str">
        <f>VLOOKUP(Table1[[#This Row],[LoanAmount(K)]],$U$18:$V$20,2,TRUE)</f>
        <v>Below 100k</v>
      </c>
      <c r="O530">
        <v>360</v>
      </c>
      <c r="P530">
        <v>1</v>
      </c>
      <c r="Q530" t="s">
        <v>31</v>
      </c>
      <c r="R530" t="s">
        <v>18</v>
      </c>
      <c r="S530" s="4" t="s">
        <v>22</v>
      </c>
    </row>
    <row r="531" spans="1:19">
      <c r="A531" t="s">
        <v>554</v>
      </c>
      <c r="B531" t="s">
        <v>14</v>
      </c>
      <c r="C531" t="s">
        <v>15</v>
      </c>
      <c r="D531" s="3">
        <v>0</v>
      </c>
      <c r="E531" t="s">
        <v>25</v>
      </c>
      <c r="F531" t="s">
        <v>15</v>
      </c>
      <c r="G531">
        <v>6783</v>
      </c>
      <c r="H531" s="5" t="str">
        <f>VLOOKUP(Table1[[#This Row],[ApplicantIncome]],$U$11:$V$14,2,TRUE)</f>
        <v>M40</v>
      </c>
      <c r="I531">
        <v>0</v>
      </c>
      <c r="J531" t="str">
        <f>VLOOKUP(Table1[[#This Row],[CoapplicantIncome]],$U$11:$V$14,2,TRUE)</f>
        <v>No Income</v>
      </c>
      <c r="K531">
        <v>6783</v>
      </c>
      <c r="L531" t="str">
        <f>VLOOKUP(Table1[[#This Row],[CombinedIncome]],$U$11:$V$14,2,TRUE)</f>
        <v>M40</v>
      </c>
      <c r="M531">
        <v>130</v>
      </c>
      <c r="N531" t="str">
        <f>VLOOKUP(Table1[[#This Row],[LoanAmount(K)]],$U$18:$V$20,2,TRUE)</f>
        <v>101k-200k</v>
      </c>
      <c r="O531">
        <v>360</v>
      </c>
      <c r="P531">
        <v>1</v>
      </c>
      <c r="Q531" t="s">
        <v>31</v>
      </c>
      <c r="R531" t="s">
        <v>18</v>
      </c>
      <c r="S531" s="4" t="s">
        <v>22</v>
      </c>
    </row>
    <row r="532" spans="1:19">
      <c r="A532" t="s">
        <v>555</v>
      </c>
      <c r="B532" t="s">
        <v>14</v>
      </c>
      <c r="C532" t="s">
        <v>20</v>
      </c>
      <c r="D532" s="3">
        <v>0</v>
      </c>
      <c r="E532" t="s">
        <v>16</v>
      </c>
      <c r="F532" t="s">
        <v>15</v>
      </c>
      <c r="G532">
        <v>1025</v>
      </c>
      <c r="H532" s="5" t="str">
        <f>VLOOKUP(Table1[[#This Row],[ApplicantIncome]],$U$11:$V$14,2,TRUE)</f>
        <v>B40</v>
      </c>
      <c r="I532">
        <v>5500</v>
      </c>
      <c r="J532" t="str">
        <f>VLOOKUP(Table1[[#This Row],[CoapplicantIncome]],$U$11:$V$14,2,TRUE)</f>
        <v>M40</v>
      </c>
      <c r="K532">
        <v>6525</v>
      </c>
      <c r="L532" t="str">
        <f>VLOOKUP(Table1[[#This Row],[CombinedIncome]],$U$11:$V$14,2,TRUE)</f>
        <v>M40</v>
      </c>
      <c r="M532">
        <v>216</v>
      </c>
      <c r="N532" t="str">
        <f>VLOOKUP(Table1[[#This Row],[LoanAmount(K)]],$U$18:$V$20,2,TRUE)</f>
        <v>201k and above</v>
      </c>
      <c r="O532">
        <v>360</v>
      </c>
      <c r="Q532" t="s">
        <v>21</v>
      </c>
      <c r="R532" t="s">
        <v>18</v>
      </c>
      <c r="S532" s="4" t="s">
        <v>22</v>
      </c>
    </row>
    <row r="533" spans="1:19">
      <c r="A533" t="s">
        <v>556</v>
      </c>
      <c r="B533" t="s">
        <v>14</v>
      </c>
      <c r="C533" t="s">
        <v>20</v>
      </c>
      <c r="D533" t="s">
        <v>30</v>
      </c>
      <c r="E533" t="s">
        <v>16</v>
      </c>
      <c r="F533" t="s">
        <v>15</v>
      </c>
      <c r="G533">
        <v>4281</v>
      </c>
      <c r="H533" s="5" t="str">
        <f>VLOOKUP(Table1[[#This Row],[ApplicantIncome]],$U$11:$V$14,2,TRUE)</f>
        <v>B40</v>
      </c>
      <c r="I533">
        <v>0</v>
      </c>
      <c r="J533" t="str">
        <f>VLOOKUP(Table1[[#This Row],[CoapplicantIncome]],$U$11:$V$14,2,TRUE)</f>
        <v>No Income</v>
      </c>
      <c r="K533">
        <v>4281</v>
      </c>
      <c r="L533" t="str">
        <f>VLOOKUP(Table1[[#This Row],[CombinedIncome]],$U$11:$V$14,2,TRUE)</f>
        <v>B40</v>
      </c>
      <c r="M533">
        <v>100</v>
      </c>
      <c r="N533" t="str">
        <f>VLOOKUP(Table1[[#This Row],[LoanAmount(K)]],$U$18:$V$20,2,TRUE)</f>
        <v>Below 100k</v>
      </c>
      <c r="O533">
        <v>360</v>
      </c>
      <c r="P533">
        <v>1</v>
      </c>
      <c r="Q533" t="s">
        <v>17</v>
      </c>
      <c r="R533" t="s">
        <v>18</v>
      </c>
      <c r="S533" s="4" t="s">
        <v>22</v>
      </c>
    </row>
    <row r="534" spans="1:19">
      <c r="A534" t="s">
        <v>557</v>
      </c>
      <c r="B534" t="s">
        <v>14</v>
      </c>
      <c r="C534" t="s">
        <v>15</v>
      </c>
      <c r="D534" s="3">
        <v>2</v>
      </c>
      <c r="E534" t="s">
        <v>16</v>
      </c>
      <c r="F534" t="s">
        <v>15</v>
      </c>
      <c r="G534">
        <v>3588</v>
      </c>
      <c r="H534" s="5" t="str">
        <f>VLOOKUP(Table1[[#This Row],[ApplicantIncome]],$U$11:$V$14,2,TRUE)</f>
        <v>B40</v>
      </c>
      <c r="I534">
        <v>0</v>
      </c>
      <c r="J534" t="str">
        <f>VLOOKUP(Table1[[#This Row],[CoapplicantIncome]],$U$11:$V$14,2,TRUE)</f>
        <v>No Income</v>
      </c>
      <c r="K534">
        <v>3588</v>
      </c>
      <c r="L534" t="str">
        <f>VLOOKUP(Table1[[#This Row],[CombinedIncome]],$U$11:$V$14,2,TRUE)</f>
        <v>B40</v>
      </c>
      <c r="M534">
        <v>110</v>
      </c>
      <c r="N534" t="str">
        <f>VLOOKUP(Table1[[#This Row],[LoanAmount(K)]],$U$18:$V$20,2,TRUE)</f>
        <v>101k-200k</v>
      </c>
      <c r="O534">
        <v>360</v>
      </c>
      <c r="P534">
        <v>0</v>
      </c>
      <c r="Q534" t="s">
        <v>21</v>
      </c>
      <c r="R534" t="s">
        <v>22</v>
      </c>
      <c r="S534" s="4" t="s">
        <v>656</v>
      </c>
    </row>
    <row r="535" spans="1:19">
      <c r="A535" t="s">
        <v>558</v>
      </c>
      <c r="B535" t="s">
        <v>14</v>
      </c>
      <c r="C535" t="s">
        <v>15</v>
      </c>
      <c r="D535" s="3">
        <v>1</v>
      </c>
      <c r="E535" t="s">
        <v>16</v>
      </c>
      <c r="F535" t="s">
        <v>15</v>
      </c>
      <c r="G535">
        <v>11250</v>
      </c>
      <c r="H535" s="5" t="str">
        <f>VLOOKUP(Table1[[#This Row],[ApplicantIncome]],$U$11:$V$14,2,TRUE)</f>
        <v>T20</v>
      </c>
      <c r="I535">
        <v>0</v>
      </c>
      <c r="J535" t="str">
        <f>VLOOKUP(Table1[[#This Row],[CoapplicantIncome]],$U$11:$V$14,2,TRUE)</f>
        <v>No Income</v>
      </c>
      <c r="K535">
        <v>11250</v>
      </c>
      <c r="L535" t="str">
        <f>VLOOKUP(Table1[[#This Row],[CombinedIncome]],$U$11:$V$14,2,TRUE)</f>
        <v>T20</v>
      </c>
      <c r="M535">
        <v>196</v>
      </c>
      <c r="N535" t="str">
        <f>VLOOKUP(Table1[[#This Row],[LoanAmount(K)]],$U$18:$V$20,2,TRUE)</f>
        <v>101k-200k</v>
      </c>
      <c r="O535">
        <v>360</v>
      </c>
      <c r="Q535" t="s">
        <v>31</v>
      </c>
      <c r="R535" t="s">
        <v>22</v>
      </c>
      <c r="S535" s="4" t="s">
        <v>656</v>
      </c>
    </row>
    <row r="536" spans="1:19">
      <c r="A536" t="s">
        <v>559</v>
      </c>
      <c r="B536" t="s">
        <v>42</v>
      </c>
      <c r="C536" t="s">
        <v>15</v>
      </c>
      <c r="D536" s="3">
        <v>0</v>
      </c>
      <c r="E536" t="s">
        <v>25</v>
      </c>
      <c r="F536" t="s">
        <v>20</v>
      </c>
      <c r="G536">
        <v>18165</v>
      </c>
      <c r="H536" s="5" t="str">
        <f>VLOOKUP(Table1[[#This Row],[ApplicantIncome]],$U$11:$V$14,2,TRUE)</f>
        <v>T20</v>
      </c>
      <c r="I536">
        <v>0</v>
      </c>
      <c r="J536" t="str">
        <f>VLOOKUP(Table1[[#This Row],[CoapplicantIncome]],$U$11:$V$14,2,TRUE)</f>
        <v>No Income</v>
      </c>
      <c r="K536">
        <v>18165</v>
      </c>
      <c r="L536" t="str">
        <f>VLOOKUP(Table1[[#This Row],[CombinedIncome]],$U$11:$V$14,2,TRUE)</f>
        <v>T20</v>
      </c>
      <c r="M536">
        <v>125</v>
      </c>
      <c r="N536" t="str">
        <f>VLOOKUP(Table1[[#This Row],[LoanAmount(K)]],$U$18:$V$20,2,TRUE)</f>
        <v>101k-200k</v>
      </c>
      <c r="O536">
        <v>360</v>
      </c>
      <c r="P536">
        <v>1</v>
      </c>
      <c r="Q536" t="s">
        <v>17</v>
      </c>
      <c r="R536" t="s">
        <v>18</v>
      </c>
      <c r="S536" s="4" t="s">
        <v>18</v>
      </c>
    </row>
    <row r="537" spans="1:19">
      <c r="A537" t="s">
        <v>560</v>
      </c>
      <c r="B537" t="s">
        <v>14</v>
      </c>
      <c r="C537" t="s">
        <v>15</v>
      </c>
      <c r="D537" s="3">
        <v>0</v>
      </c>
      <c r="E537" t="s">
        <v>25</v>
      </c>
      <c r="G537">
        <v>2550</v>
      </c>
      <c r="H537" s="5" t="str">
        <f>VLOOKUP(Table1[[#This Row],[ApplicantIncome]],$U$11:$V$14,2,TRUE)</f>
        <v>B40</v>
      </c>
      <c r="I537">
        <v>2042</v>
      </c>
      <c r="J537" t="str">
        <f>VLOOKUP(Table1[[#This Row],[CoapplicantIncome]],$U$11:$V$14,2,TRUE)</f>
        <v>B40</v>
      </c>
      <c r="K537">
        <v>4592</v>
      </c>
      <c r="L537" t="str">
        <f>VLOOKUP(Table1[[#This Row],[CombinedIncome]],$U$11:$V$14,2,TRUE)</f>
        <v>B40</v>
      </c>
      <c r="M537">
        <v>126</v>
      </c>
      <c r="N537" t="str">
        <f>VLOOKUP(Table1[[#This Row],[LoanAmount(K)]],$U$18:$V$20,2,TRUE)</f>
        <v>101k-200k</v>
      </c>
      <c r="O537">
        <v>360</v>
      </c>
      <c r="P537">
        <v>1</v>
      </c>
      <c r="Q537" t="s">
        <v>21</v>
      </c>
      <c r="R537" t="s">
        <v>18</v>
      </c>
      <c r="S537" s="4" t="s">
        <v>22</v>
      </c>
    </row>
    <row r="538" spans="1:19">
      <c r="A538" t="s">
        <v>561</v>
      </c>
      <c r="B538" t="s">
        <v>14</v>
      </c>
      <c r="C538" t="s">
        <v>20</v>
      </c>
      <c r="D538" s="3">
        <v>0</v>
      </c>
      <c r="E538" t="s">
        <v>16</v>
      </c>
      <c r="F538" t="s">
        <v>15</v>
      </c>
      <c r="G538">
        <v>6133</v>
      </c>
      <c r="H538" s="5" t="str">
        <f>VLOOKUP(Table1[[#This Row],[ApplicantIncome]],$U$11:$V$14,2,TRUE)</f>
        <v>M40</v>
      </c>
      <c r="I538">
        <v>3906</v>
      </c>
      <c r="J538" t="str">
        <f>VLOOKUP(Table1[[#This Row],[CoapplicantIncome]],$U$11:$V$14,2,TRUE)</f>
        <v>B40</v>
      </c>
      <c r="K538">
        <v>10039</v>
      </c>
      <c r="L538" t="str">
        <f>VLOOKUP(Table1[[#This Row],[CombinedIncome]],$U$11:$V$14,2,TRUE)</f>
        <v>M40</v>
      </c>
      <c r="M538">
        <v>324</v>
      </c>
      <c r="N538" t="str">
        <f>VLOOKUP(Table1[[#This Row],[LoanAmount(K)]],$U$18:$V$20,2,TRUE)</f>
        <v>201k and above</v>
      </c>
      <c r="O538">
        <v>360</v>
      </c>
      <c r="P538">
        <v>1</v>
      </c>
      <c r="Q538" t="s">
        <v>17</v>
      </c>
      <c r="R538" t="s">
        <v>18</v>
      </c>
      <c r="S538" s="4" t="s">
        <v>22</v>
      </c>
    </row>
    <row r="539" spans="1:19">
      <c r="A539" t="s">
        <v>562</v>
      </c>
      <c r="B539" t="s">
        <v>14</v>
      </c>
      <c r="C539" t="s">
        <v>15</v>
      </c>
      <c r="D539" s="3">
        <v>2</v>
      </c>
      <c r="E539" t="s">
        <v>16</v>
      </c>
      <c r="F539" t="s">
        <v>15</v>
      </c>
      <c r="G539">
        <v>3617</v>
      </c>
      <c r="H539" s="5" t="str">
        <f>VLOOKUP(Table1[[#This Row],[ApplicantIncome]],$U$11:$V$14,2,TRUE)</f>
        <v>B40</v>
      </c>
      <c r="I539">
        <v>0</v>
      </c>
      <c r="J539" t="str">
        <f>VLOOKUP(Table1[[#This Row],[CoapplicantIncome]],$U$11:$V$14,2,TRUE)</f>
        <v>No Income</v>
      </c>
      <c r="K539">
        <v>3617</v>
      </c>
      <c r="L539" t="str">
        <f>VLOOKUP(Table1[[#This Row],[CombinedIncome]],$U$11:$V$14,2,TRUE)</f>
        <v>B40</v>
      </c>
      <c r="M539">
        <v>107</v>
      </c>
      <c r="N539" t="str">
        <f>VLOOKUP(Table1[[#This Row],[LoanAmount(K)]],$U$18:$V$20,2,TRUE)</f>
        <v>101k-200k</v>
      </c>
      <c r="O539">
        <v>360</v>
      </c>
      <c r="P539">
        <v>1</v>
      </c>
      <c r="Q539" t="s">
        <v>31</v>
      </c>
      <c r="R539" t="s">
        <v>18</v>
      </c>
      <c r="S539" s="4" t="s">
        <v>22</v>
      </c>
    </row>
    <row r="540" spans="1:19">
      <c r="A540" t="s">
        <v>563</v>
      </c>
      <c r="B540" t="s">
        <v>14</v>
      </c>
      <c r="C540" t="s">
        <v>20</v>
      </c>
      <c r="D540" s="3">
        <v>0</v>
      </c>
      <c r="E540" t="s">
        <v>25</v>
      </c>
      <c r="F540" t="s">
        <v>15</v>
      </c>
      <c r="G540">
        <v>2917</v>
      </c>
      <c r="H540" s="5" t="str">
        <f>VLOOKUP(Table1[[#This Row],[ApplicantIncome]],$U$11:$V$14,2,TRUE)</f>
        <v>B40</v>
      </c>
      <c r="I540">
        <v>536</v>
      </c>
      <c r="J540" t="str">
        <f>VLOOKUP(Table1[[#This Row],[CoapplicantIncome]],$U$11:$V$14,2,TRUE)</f>
        <v>B40</v>
      </c>
      <c r="K540">
        <v>3453</v>
      </c>
      <c r="L540" t="str">
        <f>VLOOKUP(Table1[[#This Row],[CombinedIncome]],$U$11:$V$14,2,TRUE)</f>
        <v>B40</v>
      </c>
      <c r="M540">
        <v>66</v>
      </c>
      <c r="N540" t="str">
        <f>VLOOKUP(Table1[[#This Row],[LoanAmount(K)]],$U$18:$V$20,2,TRUE)</f>
        <v>Below 100k</v>
      </c>
      <c r="O540">
        <v>360</v>
      </c>
      <c r="P540">
        <v>1</v>
      </c>
      <c r="Q540" t="s">
        <v>21</v>
      </c>
      <c r="R540" t="s">
        <v>22</v>
      </c>
      <c r="S540" s="4" t="s">
        <v>656</v>
      </c>
    </row>
    <row r="541" spans="1:19">
      <c r="A541" t="s">
        <v>564</v>
      </c>
      <c r="B541" t="s">
        <v>14</v>
      </c>
      <c r="C541" t="s">
        <v>20</v>
      </c>
      <c r="D541" t="s">
        <v>30</v>
      </c>
      <c r="E541" t="s">
        <v>16</v>
      </c>
      <c r="F541" t="s">
        <v>15</v>
      </c>
      <c r="G541">
        <v>6417</v>
      </c>
      <c r="H541" s="5" t="str">
        <f>VLOOKUP(Table1[[#This Row],[ApplicantIncome]],$U$11:$V$14,2,TRUE)</f>
        <v>M40</v>
      </c>
      <c r="I541">
        <v>0</v>
      </c>
      <c r="J541" t="str">
        <f>VLOOKUP(Table1[[#This Row],[CoapplicantIncome]],$U$11:$V$14,2,TRUE)</f>
        <v>No Income</v>
      </c>
      <c r="K541">
        <v>6417</v>
      </c>
      <c r="L541" t="str">
        <f>VLOOKUP(Table1[[#This Row],[CombinedIncome]],$U$11:$V$14,2,TRUE)</f>
        <v>M40</v>
      </c>
      <c r="M541">
        <v>157</v>
      </c>
      <c r="N541" t="str">
        <f>VLOOKUP(Table1[[#This Row],[LoanAmount(K)]],$U$18:$V$20,2,TRUE)</f>
        <v>101k-200k</v>
      </c>
      <c r="O541">
        <v>180</v>
      </c>
      <c r="P541">
        <v>1</v>
      </c>
      <c r="Q541" t="s">
        <v>21</v>
      </c>
      <c r="R541" t="s">
        <v>18</v>
      </c>
      <c r="S541" s="4" t="s">
        <v>22</v>
      </c>
    </row>
    <row r="542" spans="1:19">
      <c r="A542" t="s">
        <v>565</v>
      </c>
      <c r="B542" t="s">
        <v>42</v>
      </c>
      <c r="C542" t="s">
        <v>20</v>
      </c>
      <c r="D542" s="3">
        <v>1</v>
      </c>
      <c r="E542" t="s">
        <v>16</v>
      </c>
      <c r="F542" t="s">
        <v>15</v>
      </c>
      <c r="G542">
        <v>4608</v>
      </c>
      <c r="H542" s="5" t="str">
        <f>VLOOKUP(Table1[[#This Row],[ApplicantIncome]],$U$11:$V$14,2,TRUE)</f>
        <v>B40</v>
      </c>
      <c r="I542">
        <v>2845</v>
      </c>
      <c r="J542" t="str">
        <f>VLOOKUP(Table1[[#This Row],[CoapplicantIncome]],$U$11:$V$14,2,TRUE)</f>
        <v>B40</v>
      </c>
      <c r="K542">
        <v>7453</v>
      </c>
      <c r="L542" t="str">
        <f>VLOOKUP(Table1[[#This Row],[CombinedIncome]],$U$11:$V$14,2,TRUE)</f>
        <v>M40</v>
      </c>
      <c r="M542">
        <v>140</v>
      </c>
      <c r="N542" t="str">
        <f>VLOOKUP(Table1[[#This Row],[LoanAmount(K)]],$U$18:$V$20,2,TRUE)</f>
        <v>101k-200k</v>
      </c>
      <c r="O542">
        <v>180</v>
      </c>
      <c r="P542">
        <v>1</v>
      </c>
      <c r="Q542" t="s">
        <v>31</v>
      </c>
      <c r="R542" t="s">
        <v>18</v>
      </c>
      <c r="S542" s="4" t="s">
        <v>22</v>
      </c>
    </row>
    <row r="543" spans="1:19">
      <c r="A543" t="s">
        <v>566</v>
      </c>
      <c r="B543" t="s">
        <v>42</v>
      </c>
      <c r="C543" t="s">
        <v>15</v>
      </c>
      <c r="D543" s="3">
        <v>0</v>
      </c>
      <c r="E543" t="s">
        <v>16</v>
      </c>
      <c r="F543" t="s">
        <v>15</v>
      </c>
      <c r="G543">
        <v>2138</v>
      </c>
      <c r="H543" s="5" t="str">
        <f>VLOOKUP(Table1[[#This Row],[ApplicantIncome]],$U$11:$V$14,2,TRUE)</f>
        <v>B40</v>
      </c>
      <c r="I543">
        <v>0</v>
      </c>
      <c r="J543" t="str">
        <f>VLOOKUP(Table1[[#This Row],[CoapplicantIncome]],$U$11:$V$14,2,TRUE)</f>
        <v>No Income</v>
      </c>
      <c r="K543">
        <v>2138</v>
      </c>
      <c r="L543" t="str">
        <f>VLOOKUP(Table1[[#This Row],[CombinedIncome]],$U$11:$V$14,2,TRUE)</f>
        <v>B40</v>
      </c>
      <c r="M543">
        <v>99</v>
      </c>
      <c r="N543" t="str">
        <f>VLOOKUP(Table1[[#This Row],[LoanAmount(K)]],$U$18:$V$20,2,TRUE)</f>
        <v>Below 100k</v>
      </c>
      <c r="O543">
        <v>360</v>
      </c>
      <c r="P543">
        <v>0</v>
      </c>
      <c r="Q543" t="s">
        <v>31</v>
      </c>
      <c r="R543" t="s">
        <v>22</v>
      </c>
      <c r="S543" s="4" t="s">
        <v>656</v>
      </c>
    </row>
    <row r="544" spans="1:19">
      <c r="A544" t="s">
        <v>567</v>
      </c>
      <c r="B544" t="s">
        <v>42</v>
      </c>
      <c r="C544" t="s">
        <v>15</v>
      </c>
      <c r="D544" s="3">
        <v>1</v>
      </c>
      <c r="E544" t="s">
        <v>16</v>
      </c>
      <c r="G544">
        <v>3652</v>
      </c>
      <c r="H544" s="5" t="str">
        <f>VLOOKUP(Table1[[#This Row],[ApplicantIncome]],$U$11:$V$14,2,TRUE)</f>
        <v>B40</v>
      </c>
      <c r="I544">
        <v>0</v>
      </c>
      <c r="J544" t="str">
        <f>VLOOKUP(Table1[[#This Row],[CoapplicantIncome]],$U$11:$V$14,2,TRUE)</f>
        <v>No Income</v>
      </c>
      <c r="K544">
        <v>3652</v>
      </c>
      <c r="L544" t="str">
        <f>VLOOKUP(Table1[[#This Row],[CombinedIncome]],$U$11:$V$14,2,TRUE)</f>
        <v>B40</v>
      </c>
      <c r="M544">
        <v>95</v>
      </c>
      <c r="N544" t="str">
        <f>VLOOKUP(Table1[[#This Row],[LoanAmount(K)]],$U$18:$V$20,2,TRUE)</f>
        <v>Below 100k</v>
      </c>
      <c r="O544">
        <v>360</v>
      </c>
      <c r="P544">
        <v>1</v>
      </c>
      <c r="Q544" t="s">
        <v>31</v>
      </c>
      <c r="R544" t="s">
        <v>18</v>
      </c>
      <c r="S544" s="4" t="s">
        <v>22</v>
      </c>
    </row>
    <row r="545" spans="1:19">
      <c r="A545" t="s">
        <v>568</v>
      </c>
      <c r="B545" t="s">
        <v>14</v>
      </c>
      <c r="C545" t="s">
        <v>20</v>
      </c>
      <c r="D545" s="3">
        <v>1</v>
      </c>
      <c r="E545" t="s">
        <v>25</v>
      </c>
      <c r="F545" t="s">
        <v>15</v>
      </c>
      <c r="G545">
        <v>2239</v>
      </c>
      <c r="H545" s="5" t="str">
        <f>VLOOKUP(Table1[[#This Row],[ApplicantIncome]],$U$11:$V$14,2,TRUE)</f>
        <v>B40</v>
      </c>
      <c r="I545">
        <v>2524</v>
      </c>
      <c r="J545" t="str">
        <f>VLOOKUP(Table1[[#This Row],[CoapplicantIncome]],$U$11:$V$14,2,TRUE)</f>
        <v>B40</v>
      </c>
      <c r="K545">
        <v>4763</v>
      </c>
      <c r="L545" t="str">
        <f>VLOOKUP(Table1[[#This Row],[CombinedIncome]],$U$11:$V$14,2,TRUE)</f>
        <v>B40</v>
      </c>
      <c r="M545">
        <v>128</v>
      </c>
      <c r="N545" t="str">
        <f>VLOOKUP(Table1[[#This Row],[LoanAmount(K)]],$U$18:$V$20,2,TRUE)</f>
        <v>101k-200k</v>
      </c>
      <c r="O545">
        <v>360</v>
      </c>
      <c r="P545">
        <v>1</v>
      </c>
      <c r="Q545" t="s">
        <v>17</v>
      </c>
      <c r="R545" t="s">
        <v>18</v>
      </c>
      <c r="S545" s="4" t="s">
        <v>18</v>
      </c>
    </row>
    <row r="546" spans="1:19">
      <c r="A546" t="s">
        <v>569</v>
      </c>
      <c r="B546" t="s">
        <v>42</v>
      </c>
      <c r="C546" t="s">
        <v>20</v>
      </c>
      <c r="D546" s="3">
        <v>0</v>
      </c>
      <c r="E546" t="s">
        <v>25</v>
      </c>
      <c r="F546" t="s">
        <v>15</v>
      </c>
      <c r="G546">
        <v>3017</v>
      </c>
      <c r="H546" s="5" t="str">
        <f>VLOOKUP(Table1[[#This Row],[ApplicantIncome]],$U$11:$V$14,2,TRUE)</f>
        <v>B40</v>
      </c>
      <c r="I546">
        <v>663</v>
      </c>
      <c r="J546" t="str">
        <f>VLOOKUP(Table1[[#This Row],[CoapplicantIncome]],$U$11:$V$14,2,TRUE)</f>
        <v>B40</v>
      </c>
      <c r="K546">
        <v>3680</v>
      </c>
      <c r="L546" t="str">
        <f>VLOOKUP(Table1[[#This Row],[CombinedIncome]],$U$11:$V$14,2,TRUE)</f>
        <v>B40</v>
      </c>
      <c r="M546">
        <v>102</v>
      </c>
      <c r="N546" t="str">
        <f>VLOOKUP(Table1[[#This Row],[LoanAmount(K)]],$U$18:$V$20,2,TRUE)</f>
        <v>101k-200k</v>
      </c>
      <c r="O546">
        <v>360</v>
      </c>
      <c r="Q546" t="s">
        <v>31</v>
      </c>
      <c r="R546" t="s">
        <v>18</v>
      </c>
      <c r="S546" s="4" t="s">
        <v>18</v>
      </c>
    </row>
    <row r="547" spans="1:19">
      <c r="A547" t="s">
        <v>570</v>
      </c>
      <c r="B547" t="s">
        <v>14</v>
      </c>
      <c r="C547" t="s">
        <v>20</v>
      </c>
      <c r="D547" s="3">
        <v>0</v>
      </c>
      <c r="E547" t="s">
        <v>16</v>
      </c>
      <c r="F547" t="s">
        <v>15</v>
      </c>
      <c r="G547">
        <v>2768</v>
      </c>
      <c r="H547" s="5" t="str">
        <f>VLOOKUP(Table1[[#This Row],[ApplicantIncome]],$U$11:$V$14,2,TRUE)</f>
        <v>B40</v>
      </c>
      <c r="I547">
        <v>1950</v>
      </c>
      <c r="J547" t="str">
        <f>VLOOKUP(Table1[[#This Row],[CoapplicantIncome]],$U$11:$V$14,2,TRUE)</f>
        <v>B40</v>
      </c>
      <c r="K547">
        <v>4718</v>
      </c>
      <c r="L547" t="str">
        <f>VLOOKUP(Table1[[#This Row],[CombinedIncome]],$U$11:$V$14,2,TRUE)</f>
        <v>B40</v>
      </c>
      <c r="M547">
        <v>155</v>
      </c>
      <c r="N547" t="str">
        <f>VLOOKUP(Table1[[#This Row],[LoanAmount(K)]],$U$18:$V$20,2,TRUE)</f>
        <v>101k-200k</v>
      </c>
      <c r="O547">
        <v>360</v>
      </c>
      <c r="P547">
        <v>1</v>
      </c>
      <c r="Q547" t="s">
        <v>21</v>
      </c>
      <c r="R547" t="s">
        <v>18</v>
      </c>
      <c r="S547" s="4" t="s">
        <v>22</v>
      </c>
    </row>
    <row r="548" spans="1:19">
      <c r="A548" t="s">
        <v>571</v>
      </c>
      <c r="B548" t="s">
        <v>14</v>
      </c>
      <c r="C548" t="s">
        <v>15</v>
      </c>
      <c r="D548" s="3">
        <v>0</v>
      </c>
      <c r="E548" t="s">
        <v>25</v>
      </c>
      <c r="F548" t="s">
        <v>15</v>
      </c>
      <c r="G548">
        <v>3358</v>
      </c>
      <c r="H548" s="5" t="str">
        <f>VLOOKUP(Table1[[#This Row],[ApplicantIncome]],$U$11:$V$14,2,TRUE)</f>
        <v>B40</v>
      </c>
      <c r="I548">
        <v>0</v>
      </c>
      <c r="J548" t="str">
        <f>VLOOKUP(Table1[[#This Row],[CoapplicantIncome]],$U$11:$V$14,2,TRUE)</f>
        <v>No Income</v>
      </c>
      <c r="K548">
        <v>3358</v>
      </c>
      <c r="L548" t="str">
        <f>VLOOKUP(Table1[[#This Row],[CombinedIncome]],$U$11:$V$14,2,TRUE)</f>
        <v>B40</v>
      </c>
      <c r="M548">
        <v>80</v>
      </c>
      <c r="N548" t="str">
        <f>VLOOKUP(Table1[[#This Row],[LoanAmount(K)]],$U$18:$V$20,2,TRUE)</f>
        <v>Below 100k</v>
      </c>
      <c r="O548">
        <v>36</v>
      </c>
      <c r="P548">
        <v>1</v>
      </c>
      <c r="Q548" t="s">
        <v>31</v>
      </c>
      <c r="R548" t="s">
        <v>22</v>
      </c>
      <c r="S548" s="4" t="s">
        <v>656</v>
      </c>
    </row>
    <row r="549" spans="1:19">
      <c r="A549" t="s">
        <v>572</v>
      </c>
      <c r="B549" t="s">
        <v>14</v>
      </c>
      <c r="C549" t="s">
        <v>15</v>
      </c>
      <c r="D549" s="3">
        <v>0</v>
      </c>
      <c r="E549" t="s">
        <v>16</v>
      </c>
      <c r="F549" t="s">
        <v>15</v>
      </c>
      <c r="G549">
        <v>2526</v>
      </c>
      <c r="H549" s="5" t="str">
        <f>VLOOKUP(Table1[[#This Row],[ApplicantIncome]],$U$11:$V$14,2,TRUE)</f>
        <v>B40</v>
      </c>
      <c r="I549">
        <v>1783</v>
      </c>
      <c r="J549" t="str">
        <f>VLOOKUP(Table1[[#This Row],[CoapplicantIncome]],$U$11:$V$14,2,TRUE)</f>
        <v>B40</v>
      </c>
      <c r="K549">
        <v>4309</v>
      </c>
      <c r="L549" t="str">
        <f>VLOOKUP(Table1[[#This Row],[CombinedIncome]],$U$11:$V$14,2,TRUE)</f>
        <v>B40</v>
      </c>
      <c r="M549">
        <v>145</v>
      </c>
      <c r="N549" t="str">
        <f>VLOOKUP(Table1[[#This Row],[LoanAmount(K)]],$U$18:$V$20,2,TRUE)</f>
        <v>101k-200k</v>
      </c>
      <c r="O549">
        <v>360</v>
      </c>
      <c r="P549">
        <v>1</v>
      </c>
      <c r="Q549" t="s">
        <v>21</v>
      </c>
      <c r="R549" t="s">
        <v>18</v>
      </c>
      <c r="S549" s="4" t="s">
        <v>18</v>
      </c>
    </row>
    <row r="550" spans="1:19">
      <c r="A550" t="s">
        <v>573</v>
      </c>
      <c r="B550" t="s">
        <v>42</v>
      </c>
      <c r="C550" t="s">
        <v>15</v>
      </c>
      <c r="D550" s="3">
        <v>0</v>
      </c>
      <c r="E550" t="s">
        <v>16</v>
      </c>
      <c r="F550" t="s">
        <v>15</v>
      </c>
      <c r="G550">
        <v>5000</v>
      </c>
      <c r="H550" s="5" t="str">
        <f>VLOOKUP(Table1[[#This Row],[ApplicantIncome]],$U$11:$V$14,2,TRUE)</f>
        <v>M40</v>
      </c>
      <c r="I550">
        <v>0</v>
      </c>
      <c r="J550" t="str">
        <f>VLOOKUP(Table1[[#This Row],[CoapplicantIncome]],$U$11:$V$14,2,TRUE)</f>
        <v>No Income</v>
      </c>
      <c r="K550">
        <v>5000</v>
      </c>
      <c r="L550" t="str">
        <f>VLOOKUP(Table1[[#This Row],[CombinedIncome]],$U$11:$V$14,2,TRUE)</f>
        <v>M40</v>
      </c>
      <c r="M550">
        <v>103</v>
      </c>
      <c r="N550" t="str">
        <f>VLOOKUP(Table1[[#This Row],[LoanAmount(K)]],$U$18:$V$20,2,TRUE)</f>
        <v>101k-200k</v>
      </c>
      <c r="O550">
        <v>360</v>
      </c>
      <c r="P550">
        <v>0</v>
      </c>
      <c r="Q550" t="s">
        <v>31</v>
      </c>
      <c r="R550" t="s">
        <v>22</v>
      </c>
      <c r="S550" s="4" t="s">
        <v>656</v>
      </c>
    </row>
    <row r="551" spans="1:19">
      <c r="A551" t="s">
        <v>574</v>
      </c>
      <c r="B551" t="s">
        <v>14</v>
      </c>
      <c r="C551" t="s">
        <v>20</v>
      </c>
      <c r="D551" s="3">
        <v>0</v>
      </c>
      <c r="E551" t="s">
        <v>16</v>
      </c>
      <c r="F551" t="s">
        <v>15</v>
      </c>
      <c r="G551">
        <v>2785</v>
      </c>
      <c r="H551" s="5" t="str">
        <f>VLOOKUP(Table1[[#This Row],[ApplicantIncome]],$U$11:$V$14,2,TRUE)</f>
        <v>B40</v>
      </c>
      <c r="I551">
        <v>2016</v>
      </c>
      <c r="J551" t="str">
        <f>VLOOKUP(Table1[[#This Row],[CoapplicantIncome]],$U$11:$V$14,2,TRUE)</f>
        <v>B40</v>
      </c>
      <c r="K551">
        <v>4801</v>
      </c>
      <c r="L551" t="str">
        <f>VLOOKUP(Table1[[#This Row],[CombinedIncome]],$U$11:$V$14,2,TRUE)</f>
        <v>B40</v>
      </c>
      <c r="M551">
        <v>110</v>
      </c>
      <c r="N551" t="str">
        <f>VLOOKUP(Table1[[#This Row],[LoanAmount(K)]],$U$18:$V$20,2,TRUE)</f>
        <v>101k-200k</v>
      </c>
      <c r="O551">
        <v>360</v>
      </c>
      <c r="P551">
        <v>1</v>
      </c>
      <c r="Q551" t="s">
        <v>21</v>
      </c>
      <c r="R551" t="s">
        <v>18</v>
      </c>
      <c r="S551" s="4" t="s">
        <v>22</v>
      </c>
    </row>
    <row r="552" spans="1:19">
      <c r="A552" t="s">
        <v>575</v>
      </c>
      <c r="B552" t="s">
        <v>14</v>
      </c>
      <c r="C552" t="s">
        <v>20</v>
      </c>
      <c r="D552" s="3">
        <v>2</v>
      </c>
      <c r="E552" t="s">
        <v>16</v>
      </c>
      <c r="F552" t="s">
        <v>20</v>
      </c>
      <c r="G552">
        <v>6633</v>
      </c>
      <c r="H552" s="5" t="str">
        <f>VLOOKUP(Table1[[#This Row],[ApplicantIncome]],$U$11:$V$14,2,TRUE)</f>
        <v>M40</v>
      </c>
      <c r="I552">
        <v>0</v>
      </c>
      <c r="J552" t="str">
        <f>VLOOKUP(Table1[[#This Row],[CoapplicantIncome]],$U$11:$V$14,2,TRUE)</f>
        <v>No Income</v>
      </c>
      <c r="K552">
        <v>6633</v>
      </c>
      <c r="L552" t="str">
        <f>VLOOKUP(Table1[[#This Row],[CombinedIncome]],$U$11:$V$14,2,TRUE)</f>
        <v>M40</v>
      </c>
      <c r="N552" t="str">
        <f>VLOOKUP(Table1[[#This Row],[LoanAmount(K)]],$U$18:$V$20,2,TRUE)</f>
        <v>Below 100k</v>
      </c>
      <c r="O552">
        <v>360</v>
      </c>
      <c r="P552">
        <v>0</v>
      </c>
      <c r="Q552" t="s">
        <v>21</v>
      </c>
      <c r="R552" t="s">
        <v>22</v>
      </c>
      <c r="S552" s="4" t="s">
        <v>656</v>
      </c>
    </row>
    <row r="553" spans="1:19">
      <c r="A553" t="s">
        <v>576</v>
      </c>
      <c r="B553" t="s">
        <v>14</v>
      </c>
      <c r="C553" t="s">
        <v>20</v>
      </c>
      <c r="D553" s="3">
        <v>1</v>
      </c>
      <c r="E553" t="s">
        <v>25</v>
      </c>
      <c r="F553" t="s">
        <v>15</v>
      </c>
      <c r="G553">
        <v>2492</v>
      </c>
      <c r="H553" s="5" t="str">
        <f>VLOOKUP(Table1[[#This Row],[ApplicantIncome]],$U$11:$V$14,2,TRUE)</f>
        <v>B40</v>
      </c>
      <c r="I553">
        <v>2375</v>
      </c>
      <c r="J553" t="str">
        <f>VLOOKUP(Table1[[#This Row],[CoapplicantIncome]],$U$11:$V$14,2,TRUE)</f>
        <v>B40</v>
      </c>
      <c r="K553">
        <v>4867</v>
      </c>
      <c r="L553" t="str">
        <f>VLOOKUP(Table1[[#This Row],[CombinedIncome]],$U$11:$V$14,2,TRUE)</f>
        <v>M40</v>
      </c>
      <c r="N553" t="str">
        <f>VLOOKUP(Table1[[#This Row],[LoanAmount(K)]],$U$18:$V$20,2,TRUE)</f>
        <v>Below 100k</v>
      </c>
      <c r="O553">
        <v>360</v>
      </c>
      <c r="P553">
        <v>1</v>
      </c>
      <c r="Q553" t="s">
        <v>21</v>
      </c>
      <c r="R553" t="s">
        <v>18</v>
      </c>
      <c r="S553" s="4" t="s">
        <v>18</v>
      </c>
    </row>
    <row r="554" spans="1:19">
      <c r="A554" t="s">
        <v>577</v>
      </c>
      <c r="B554" t="s">
        <v>14</v>
      </c>
      <c r="C554" t="s">
        <v>20</v>
      </c>
      <c r="D554" s="3">
        <v>1</v>
      </c>
      <c r="E554" t="s">
        <v>16</v>
      </c>
      <c r="F554" t="s">
        <v>15</v>
      </c>
      <c r="G554">
        <v>3333</v>
      </c>
      <c r="H554" s="5" t="str">
        <f>VLOOKUP(Table1[[#This Row],[ApplicantIncome]],$U$11:$V$14,2,TRUE)</f>
        <v>B40</v>
      </c>
      <c r="I554">
        <v>3250</v>
      </c>
      <c r="J554" t="str">
        <f>VLOOKUP(Table1[[#This Row],[CoapplicantIncome]],$U$11:$V$14,2,TRUE)</f>
        <v>B40</v>
      </c>
      <c r="K554">
        <v>6583</v>
      </c>
      <c r="L554" t="str">
        <f>VLOOKUP(Table1[[#This Row],[CombinedIncome]],$U$11:$V$14,2,TRUE)</f>
        <v>M40</v>
      </c>
      <c r="M554">
        <v>158</v>
      </c>
      <c r="N554" t="str">
        <f>VLOOKUP(Table1[[#This Row],[LoanAmount(K)]],$U$18:$V$20,2,TRUE)</f>
        <v>101k-200k</v>
      </c>
      <c r="O554">
        <v>360</v>
      </c>
      <c r="P554">
        <v>1</v>
      </c>
      <c r="Q554" t="s">
        <v>17</v>
      </c>
      <c r="R554" t="s">
        <v>18</v>
      </c>
      <c r="S554" s="4" t="s">
        <v>18</v>
      </c>
    </row>
    <row r="555" spans="1:19">
      <c r="A555" t="s">
        <v>578</v>
      </c>
      <c r="B555" t="s">
        <v>14</v>
      </c>
      <c r="C555" t="s">
        <v>20</v>
      </c>
      <c r="D555" s="3">
        <v>0</v>
      </c>
      <c r="E555" t="s">
        <v>25</v>
      </c>
      <c r="F555" t="s">
        <v>15</v>
      </c>
      <c r="G555">
        <v>2454</v>
      </c>
      <c r="H555" s="5" t="str">
        <f>VLOOKUP(Table1[[#This Row],[ApplicantIncome]],$U$11:$V$14,2,TRUE)</f>
        <v>B40</v>
      </c>
      <c r="I555">
        <v>2333</v>
      </c>
      <c r="J555" t="str">
        <f>VLOOKUP(Table1[[#This Row],[CoapplicantIncome]],$U$11:$V$14,2,TRUE)</f>
        <v>B40</v>
      </c>
      <c r="K555">
        <v>4787</v>
      </c>
      <c r="L555" t="str">
        <f>VLOOKUP(Table1[[#This Row],[CombinedIncome]],$U$11:$V$14,2,TRUE)</f>
        <v>B40</v>
      </c>
      <c r="M555">
        <v>181</v>
      </c>
      <c r="N555" t="str">
        <f>VLOOKUP(Table1[[#This Row],[LoanAmount(K)]],$U$18:$V$20,2,TRUE)</f>
        <v>101k-200k</v>
      </c>
      <c r="O555">
        <v>360</v>
      </c>
      <c r="P555">
        <v>0</v>
      </c>
      <c r="Q555" t="s">
        <v>17</v>
      </c>
      <c r="R555" t="s">
        <v>22</v>
      </c>
      <c r="S555" s="4" t="s">
        <v>656</v>
      </c>
    </row>
    <row r="556" spans="1:19">
      <c r="A556" t="s">
        <v>579</v>
      </c>
      <c r="B556" t="s">
        <v>14</v>
      </c>
      <c r="C556" t="s">
        <v>20</v>
      </c>
      <c r="D556" s="3">
        <v>0</v>
      </c>
      <c r="E556" t="s">
        <v>16</v>
      </c>
      <c r="F556" t="s">
        <v>15</v>
      </c>
      <c r="G556">
        <v>3593</v>
      </c>
      <c r="H556" s="5" t="str">
        <f>VLOOKUP(Table1[[#This Row],[ApplicantIncome]],$U$11:$V$14,2,TRUE)</f>
        <v>B40</v>
      </c>
      <c r="I556">
        <v>4266</v>
      </c>
      <c r="J556" t="str">
        <f>VLOOKUP(Table1[[#This Row],[CoapplicantIncome]],$U$11:$V$14,2,TRUE)</f>
        <v>B40</v>
      </c>
      <c r="K556">
        <v>7859</v>
      </c>
      <c r="L556" t="str">
        <f>VLOOKUP(Table1[[#This Row],[CombinedIncome]],$U$11:$V$14,2,TRUE)</f>
        <v>M40</v>
      </c>
      <c r="M556">
        <v>132</v>
      </c>
      <c r="N556" t="str">
        <f>VLOOKUP(Table1[[#This Row],[LoanAmount(K)]],$U$18:$V$20,2,TRUE)</f>
        <v>101k-200k</v>
      </c>
      <c r="O556">
        <v>180</v>
      </c>
      <c r="P556">
        <v>0</v>
      </c>
      <c r="Q556" t="s">
        <v>21</v>
      </c>
      <c r="R556" t="s">
        <v>22</v>
      </c>
      <c r="S556" s="4" t="s">
        <v>656</v>
      </c>
    </row>
    <row r="557" spans="1:19">
      <c r="A557" t="s">
        <v>580</v>
      </c>
      <c r="B557" t="s">
        <v>14</v>
      </c>
      <c r="C557" t="s">
        <v>20</v>
      </c>
      <c r="D557" s="3">
        <v>1</v>
      </c>
      <c r="E557" t="s">
        <v>16</v>
      </c>
      <c r="F557" t="s">
        <v>15</v>
      </c>
      <c r="G557">
        <v>5468</v>
      </c>
      <c r="H557" s="5" t="str">
        <f>VLOOKUP(Table1[[#This Row],[ApplicantIncome]],$U$11:$V$14,2,TRUE)</f>
        <v>M40</v>
      </c>
      <c r="I557">
        <v>1032</v>
      </c>
      <c r="J557" t="str">
        <f>VLOOKUP(Table1[[#This Row],[CoapplicantIncome]],$U$11:$V$14,2,TRUE)</f>
        <v>B40</v>
      </c>
      <c r="K557">
        <v>6500</v>
      </c>
      <c r="L557" t="str">
        <f>VLOOKUP(Table1[[#This Row],[CombinedIncome]],$U$11:$V$14,2,TRUE)</f>
        <v>M40</v>
      </c>
      <c r="M557">
        <v>26</v>
      </c>
      <c r="N557" t="str">
        <f>VLOOKUP(Table1[[#This Row],[LoanAmount(K)]],$U$18:$V$20,2,TRUE)</f>
        <v>Below 100k</v>
      </c>
      <c r="O557">
        <v>360</v>
      </c>
      <c r="P557">
        <v>1</v>
      </c>
      <c r="Q557" t="s">
        <v>31</v>
      </c>
      <c r="R557" t="s">
        <v>18</v>
      </c>
      <c r="S557" s="4" t="s">
        <v>22</v>
      </c>
    </row>
    <row r="558" spans="1:19">
      <c r="A558" t="s">
        <v>581</v>
      </c>
      <c r="B558" t="s">
        <v>42</v>
      </c>
      <c r="C558" t="s">
        <v>15</v>
      </c>
      <c r="D558" s="3">
        <v>0</v>
      </c>
      <c r="E558" t="s">
        <v>16</v>
      </c>
      <c r="F558" t="s">
        <v>15</v>
      </c>
      <c r="G558">
        <v>2667</v>
      </c>
      <c r="H558" s="5" t="str">
        <f>VLOOKUP(Table1[[#This Row],[ApplicantIncome]],$U$11:$V$14,2,TRUE)</f>
        <v>B40</v>
      </c>
      <c r="I558">
        <v>1625</v>
      </c>
      <c r="J558" t="str">
        <f>VLOOKUP(Table1[[#This Row],[CoapplicantIncome]],$U$11:$V$14,2,TRUE)</f>
        <v>B40</v>
      </c>
      <c r="K558">
        <v>4292</v>
      </c>
      <c r="L558" t="str">
        <f>VLOOKUP(Table1[[#This Row],[CombinedIncome]],$U$11:$V$14,2,TRUE)</f>
        <v>B40</v>
      </c>
      <c r="M558">
        <v>84</v>
      </c>
      <c r="N558" t="str">
        <f>VLOOKUP(Table1[[#This Row],[LoanAmount(K)]],$U$18:$V$20,2,TRUE)</f>
        <v>Below 100k</v>
      </c>
      <c r="O558">
        <v>360</v>
      </c>
      <c r="Q558" t="s">
        <v>17</v>
      </c>
      <c r="R558" t="s">
        <v>18</v>
      </c>
      <c r="S558" s="4" t="s">
        <v>18</v>
      </c>
    </row>
    <row r="559" spans="1:19">
      <c r="A559" t="s">
        <v>582</v>
      </c>
      <c r="B559" t="s">
        <v>14</v>
      </c>
      <c r="C559" t="s">
        <v>20</v>
      </c>
      <c r="D559" t="s">
        <v>30</v>
      </c>
      <c r="E559" t="s">
        <v>16</v>
      </c>
      <c r="F559" t="s">
        <v>20</v>
      </c>
      <c r="G559">
        <v>10139</v>
      </c>
      <c r="H559" s="5" t="str">
        <f>VLOOKUP(Table1[[#This Row],[ApplicantIncome]],$U$11:$V$14,2,TRUE)</f>
        <v>M40</v>
      </c>
      <c r="I559">
        <v>0</v>
      </c>
      <c r="J559" t="str">
        <f>VLOOKUP(Table1[[#This Row],[CoapplicantIncome]],$U$11:$V$14,2,TRUE)</f>
        <v>No Income</v>
      </c>
      <c r="K559">
        <v>10139</v>
      </c>
      <c r="L559" t="str">
        <f>VLOOKUP(Table1[[#This Row],[CombinedIncome]],$U$11:$V$14,2,TRUE)</f>
        <v>M40</v>
      </c>
      <c r="M559">
        <v>260</v>
      </c>
      <c r="N559" t="str">
        <f>VLOOKUP(Table1[[#This Row],[LoanAmount(K)]],$U$18:$V$20,2,TRUE)</f>
        <v>201k and above</v>
      </c>
      <c r="O559">
        <v>360</v>
      </c>
      <c r="P559">
        <v>1</v>
      </c>
      <c r="Q559" t="s">
        <v>31</v>
      </c>
      <c r="R559" t="s">
        <v>18</v>
      </c>
      <c r="S559" s="4" t="s">
        <v>22</v>
      </c>
    </row>
    <row r="560" spans="1:19">
      <c r="A560" t="s">
        <v>583</v>
      </c>
      <c r="B560" t="s">
        <v>14</v>
      </c>
      <c r="C560" t="s">
        <v>20</v>
      </c>
      <c r="D560" s="3">
        <v>0</v>
      </c>
      <c r="E560" t="s">
        <v>16</v>
      </c>
      <c r="F560" t="s">
        <v>15</v>
      </c>
      <c r="G560">
        <v>3887</v>
      </c>
      <c r="H560" s="5" t="str">
        <f>VLOOKUP(Table1[[#This Row],[ApplicantIncome]],$U$11:$V$14,2,TRUE)</f>
        <v>B40</v>
      </c>
      <c r="I560">
        <v>2669</v>
      </c>
      <c r="J560" t="str">
        <f>VLOOKUP(Table1[[#This Row],[CoapplicantIncome]],$U$11:$V$14,2,TRUE)</f>
        <v>B40</v>
      </c>
      <c r="K560">
        <v>6556</v>
      </c>
      <c r="L560" t="str">
        <f>VLOOKUP(Table1[[#This Row],[CombinedIncome]],$U$11:$V$14,2,TRUE)</f>
        <v>M40</v>
      </c>
      <c r="M560">
        <v>162</v>
      </c>
      <c r="N560" t="str">
        <f>VLOOKUP(Table1[[#This Row],[LoanAmount(K)]],$U$18:$V$20,2,TRUE)</f>
        <v>101k-200k</v>
      </c>
      <c r="O560">
        <v>360</v>
      </c>
      <c r="P560">
        <v>1</v>
      </c>
      <c r="Q560" t="s">
        <v>31</v>
      </c>
      <c r="R560" t="s">
        <v>18</v>
      </c>
      <c r="S560" s="4" t="s">
        <v>22</v>
      </c>
    </row>
    <row r="561" spans="1:19">
      <c r="A561" t="s">
        <v>584</v>
      </c>
      <c r="B561" t="s">
        <v>42</v>
      </c>
      <c r="C561" t="s">
        <v>20</v>
      </c>
      <c r="D561" s="3">
        <v>0</v>
      </c>
      <c r="E561" t="s">
        <v>16</v>
      </c>
      <c r="F561" t="s">
        <v>15</v>
      </c>
      <c r="G561">
        <v>4180</v>
      </c>
      <c r="H561" s="5" t="str">
        <f>VLOOKUP(Table1[[#This Row],[ApplicantIncome]],$U$11:$V$14,2,TRUE)</f>
        <v>B40</v>
      </c>
      <c r="I561">
        <v>2306</v>
      </c>
      <c r="J561" t="str">
        <f>VLOOKUP(Table1[[#This Row],[CoapplicantIncome]],$U$11:$V$14,2,TRUE)</f>
        <v>B40</v>
      </c>
      <c r="K561">
        <v>6486</v>
      </c>
      <c r="L561" t="str">
        <f>VLOOKUP(Table1[[#This Row],[CombinedIncome]],$U$11:$V$14,2,TRUE)</f>
        <v>M40</v>
      </c>
      <c r="M561">
        <v>182</v>
      </c>
      <c r="N561" t="str">
        <f>VLOOKUP(Table1[[#This Row],[LoanAmount(K)]],$U$18:$V$20,2,TRUE)</f>
        <v>101k-200k</v>
      </c>
      <c r="O561">
        <v>360</v>
      </c>
      <c r="P561">
        <v>1</v>
      </c>
      <c r="Q561" t="s">
        <v>31</v>
      </c>
      <c r="R561" t="s">
        <v>18</v>
      </c>
      <c r="S561" s="4" t="s">
        <v>22</v>
      </c>
    </row>
    <row r="562" spans="1:19">
      <c r="A562" t="s">
        <v>585</v>
      </c>
      <c r="B562" t="s">
        <v>14</v>
      </c>
      <c r="C562" t="s">
        <v>20</v>
      </c>
      <c r="D562" s="3">
        <v>2</v>
      </c>
      <c r="E562" t="s">
        <v>25</v>
      </c>
      <c r="F562" t="s">
        <v>15</v>
      </c>
      <c r="G562">
        <v>3675</v>
      </c>
      <c r="H562" s="5" t="str">
        <f>VLOOKUP(Table1[[#This Row],[ApplicantIncome]],$U$11:$V$14,2,TRUE)</f>
        <v>B40</v>
      </c>
      <c r="I562">
        <v>242</v>
      </c>
      <c r="J562" t="str">
        <f>VLOOKUP(Table1[[#This Row],[CoapplicantIncome]],$U$11:$V$14,2,TRUE)</f>
        <v>B40</v>
      </c>
      <c r="K562">
        <v>3917</v>
      </c>
      <c r="L562" t="str">
        <f>VLOOKUP(Table1[[#This Row],[CombinedIncome]],$U$11:$V$14,2,TRUE)</f>
        <v>B40</v>
      </c>
      <c r="M562">
        <v>108</v>
      </c>
      <c r="N562" t="str">
        <f>VLOOKUP(Table1[[#This Row],[LoanAmount(K)]],$U$18:$V$20,2,TRUE)</f>
        <v>101k-200k</v>
      </c>
      <c r="O562">
        <v>360</v>
      </c>
      <c r="P562">
        <v>1</v>
      </c>
      <c r="Q562" t="s">
        <v>31</v>
      </c>
      <c r="R562" t="s">
        <v>18</v>
      </c>
      <c r="S562" s="4" t="s">
        <v>18</v>
      </c>
    </row>
    <row r="563" spans="1:19">
      <c r="A563" t="s">
        <v>586</v>
      </c>
      <c r="B563" t="s">
        <v>42</v>
      </c>
      <c r="C563" t="s">
        <v>20</v>
      </c>
      <c r="D563" s="3">
        <v>1</v>
      </c>
      <c r="E563" t="s">
        <v>16</v>
      </c>
      <c r="F563" t="s">
        <v>20</v>
      </c>
      <c r="G563">
        <v>19484</v>
      </c>
      <c r="H563" s="5" t="str">
        <f>VLOOKUP(Table1[[#This Row],[ApplicantIncome]],$U$11:$V$14,2,TRUE)</f>
        <v>T20</v>
      </c>
      <c r="I563">
        <v>0</v>
      </c>
      <c r="J563" t="str">
        <f>VLOOKUP(Table1[[#This Row],[CoapplicantIncome]],$U$11:$V$14,2,TRUE)</f>
        <v>No Income</v>
      </c>
      <c r="K563">
        <v>19484</v>
      </c>
      <c r="L563" t="str">
        <f>VLOOKUP(Table1[[#This Row],[CombinedIncome]],$U$11:$V$14,2,TRUE)</f>
        <v>T20</v>
      </c>
      <c r="M563">
        <v>600</v>
      </c>
      <c r="N563" t="str">
        <f>VLOOKUP(Table1[[#This Row],[LoanAmount(K)]],$U$18:$V$20,2,TRUE)</f>
        <v>201k and above</v>
      </c>
      <c r="O563">
        <v>360</v>
      </c>
      <c r="P563">
        <v>1</v>
      </c>
      <c r="Q563" t="s">
        <v>31</v>
      </c>
      <c r="R563" t="s">
        <v>18</v>
      </c>
      <c r="S563" s="4" t="s">
        <v>22</v>
      </c>
    </row>
    <row r="564" spans="1:19">
      <c r="A564" t="s">
        <v>587</v>
      </c>
      <c r="B564" t="s">
        <v>14</v>
      </c>
      <c r="C564" t="s">
        <v>20</v>
      </c>
      <c r="D564" s="3">
        <v>0</v>
      </c>
      <c r="E564" t="s">
        <v>16</v>
      </c>
      <c r="F564" t="s">
        <v>15</v>
      </c>
      <c r="G564">
        <v>5923</v>
      </c>
      <c r="H564" s="5" t="str">
        <f>VLOOKUP(Table1[[#This Row],[ApplicantIncome]],$U$11:$V$14,2,TRUE)</f>
        <v>M40</v>
      </c>
      <c r="I564">
        <v>2054</v>
      </c>
      <c r="J564" t="str">
        <f>VLOOKUP(Table1[[#This Row],[CoapplicantIncome]],$U$11:$V$14,2,TRUE)</f>
        <v>B40</v>
      </c>
      <c r="K564">
        <v>7977</v>
      </c>
      <c r="L564" t="str">
        <f>VLOOKUP(Table1[[#This Row],[CombinedIncome]],$U$11:$V$14,2,TRUE)</f>
        <v>M40</v>
      </c>
      <c r="M564">
        <v>211</v>
      </c>
      <c r="N564" t="str">
        <f>VLOOKUP(Table1[[#This Row],[LoanAmount(K)]],$U$18:$V$20,2,TRUE)</f>
        <v>201k and above</v>
      </c>
      <c r="O564">
        <v>360</v>
      </c>
      <c r="P564">
        <v>1</v>
      </c>
      <c r="Q564" t="s">
        <v>21</v>
      </c>
      <c r="R564" t="s">
        <v>18</v>
      </c>
      <c r="S564" s="4" t="s">
        <v>22</v>
      </c>
    </row>
    <row r="565" spans="1:19">
      <c r="A565" t="s">
        <v>588</v>
      </c>
      <c r="B565" t="s">
        <v>14</v>
      </c>
      <c r="C565" t="s">
        <v>15</v>
      </c>
      <c r="D565" s="3">
        <v>0</v>
      </c>
      <c r="E565" t="s">
        <v>25</v>
      </c>
      <c r="F565" t="s">
        <v>20</v>
      </c>
      <c r="G565">
        <v>5800</v>
      </c>
      <c r="H565" s="5" t="str">
        <f>VLOOKUP(Table1[[#This Row],[ApplicantIncome]],$U$11:$V$14,2,TRUE)</f>
        <v>M40</v>
      </c>
      <c r="I565">
        <v>0</v>
      </c>
      <c r="J565" t="str">
        <f>VLOOKUP(Table1[[#This Row],[CoapplicantIncome]],$U$11:$V$14,2,TRUE)</f>
        <v>No Income</v>
      </c>
      <c r="K565">
        <v>5800</v>
      </c>
      <c r="L565" t="str">
        <f>VLOOKUP(Table1[[#This Row],[CombinedIncome]],$U$11:$V$14,2,TRUE)</f>
        <v>M40</v>
      </c>
      <c r="M565">
        <v>132</v>
      </c>
      <c r="N565" t="str">
        <f>VLOOKUP(Table1[[#This Row],[LoanAmount(K)]],$U$18:$V$20,2,TRUE)</f>
        <v>101k-200k</v>
      </c>
      <c r="O565">
        <v>360</v>
      </c>
      <c r="P565">
        <v>1</v>
      </c>
      <c r="Q565" t="s">
        <v>31</v>
      </c>
      <c r="R565" t="s">
        <v>18</v>
      </c>
      <c r="S565" s="4" t="s">
        <v>18</v>
      </c>
    </row>
    <row r="566" spans="1:19">
      <c r="A566" t="s">
        <v>589</v>
      </c>
      <c r="B566" t="s">
        <v>14</v>
      </c>
      <c r="C566" t="s">
        <v>20</v>
      </c>
      <c r="D566" s="3">
        <v>2</v>
      </c>
      <c r="E566" t="s">
        <v>16</v>
      </c>
      <c r="F566" t="s">
        <v>15</v>
      </c>
      <c r="G566">
        <v>8799</v>
      </c>
      <c r="H566" s="5" t="str">
        <f>VLOOKUP(Table1[[#This Row],[ApplicantIncome]],$U$11:$V$14,2,TRUE)</f>
        <v>M40</v>
      </c>
      <c r="I566">
        <v>0</v>
      </c>
      <c r="J566" t="str">
        <f>VLOOKUP(Table1[[#This Row],[CoapplicantIncome]],$U$11:$V$14,2,TRUE)</f>
        <v>No Income</v>
      </c>
      <c r="K566">
        <v>8799</v>
      </c>
      <c r="L566" t="str">
        <f>VLOOKUP(Table1[[#This Row],[CombinedIncome]],$U$11:$V$14,2,TRUE)</f>
        <v>M40</v>
      </c>
      <c r="M566">
        <v>258</v>
      </c>
      <c r="N566" t="str">
        <f>VLOOKUP(Table1[[#This Row],[LoanAmount(K)]],$U$18:$V$20,2,TRUE)</f>
        <v>201k and above</v>
      </c>
      <c r="O566">
        <v>360</v>
      </c>
      <c r="P566">
        <v>0</v>
      </c>
      <c r="Q566" t="s">
        <v>17</v>
      </c>
      <c r="R566" t="s">
        <v>22</v>
      </c>
      <c r="S566" s="4" t="s">
        <v>656</v>
      </c>
    </row>
    <row r="567" spans="1:19">
      <c r="A567" t="s">
        <v>590</v>
      </c>
      <c r="B567" t="s">
        <v>14</v>
      </c>
      <c r="C567" t="s">
        <v>20</v>
      </c>
      <c r="D567" s="3">
        <v>0</v>
      </c>
      <c r="E567" t="s">
        <v>25</v>
      </c>
      <c r="F567" t="s">
        <v>15</v>
      </c>
      <c r="G567">
        <v>4467</v>
      </c>
      <c r="H567" s="5" t="str">
        <f>VLOOKUP(Table1[[#This Row],[ApplicantIncome]],$U$11:$V$14,2,TRUE)</f>
        <v>B40</v>
      </c>
      <c r="I567">
        <v>0</v>
      </c>
      <c r="J567" t="str">
        <f>VLOOKUP(Table1[[#This Row],[CoapplicantIncome]],$U$11:$V$14,2,TRUE)</f>
        <v>No Income</v>
      </c>
      <c r="K567">
        <v>4467</v>
      </c>
      <c r="L567" t="str">
        <f>VLOOKUP(Table1[[#This Row],[CombinedIncome]],$U$11:$V$14,2,TRUE)</f>
        <v>B40</v>
      </c>
      <c r="M567">
        <v>120</v>
      </c>
      <c r="N567" t="str">
        <f>VLOOKUP(Table1[[#This Row],[LoanAmount(K)]],$U$18:$V$20,2,TRUE)</f>
        <v>101k-200k</v>
      </c>
      <c r="O567">
        <v>360</v>
      </c>
      <c r="Q567" t="s">
        <v>21</v>
      </c>
      <c r="R567" t="s">
        <v>18</v>
      </c>
      <c r="S567" s="4" t="s">
        <v>18</v>
      </c>
    </row>
    <row r="568" spans="1:19">
      <c r="A568" t="s">
        <v>591</v>
      </c>
      <c r="B568" t="s">
        <v>14</v>
      </c>
      <c r="C568" t="s">
        <v>15</v>
      </c>
      <c r="D568" s="3">
        <v>0</v>
      </c>
      <c r="E568" t="s">
        <v>16</v>
      </c>
      <c r="F568" t="s">
        <v>15</v>
      </c>
      <c r="G568">
        <v>3333</v>
      </c>
      <c r="H568" s="5" t="str">
        <f>VLOOKUP(Table1[[#This Row],[ApplicantIncome]],$U$11:$V$14,2,TRUE)</f>
        <v>B40</v>
      </c>
      <c r="I568">
        <v>0</v>
      </c>
      <c r="J568" t="str">
        <f>VLOOKUP(Table1[[#This Row],[CoapplicantIncome]],$U$11:$V$14,2,TRUE)</f>
        <v>No Income</v>
      </c>
      <c r="K568">
        <v>3333</v>
      </c>
      <c r="L568" t="str">
        <f>VLOOKUP(Table1[[#This Row],[CombinedIncome]],$U$11:$V$14,2,TRUE)</f>
        <v>B40</v>
      </c>
      <c r="M568">
        <v>70</v>
      </c>
      <c r="N568" t="str">
        <f>VLOOKUP(Table1[[#This Row],[LoanAmount(K)]],$U$18:$V$20,2,TRUE)</f>
        <v>Below 100k</v>
      </c>
      <c r="O568">
        <v>360</v>
      </c>
      <c r="P568">
        <v>1</v>
      </c>
      <c r="Q568" t="s">
        <v>17</v>
      </c>
      <c r="R568" t="s">
        <v>18</v>
      </c>
      <c r="S568" s="4" t="s">
        <v>22</v>
      </c>
    </row>
    <row r="569" spans="1:19">
      <c r="A569" t="s">
        <v>592</v>
      </c>
      <c r="B569" t="s">
        <v>14</v>
      </c>
      <c r="C569" t="s">
        <v>20</v>
      </c>
      <c r="D569" t="s">
        <v>30</v>
      </c>
      <c r="E569" t="s">
        <v>16</v>
      </c>
      <c r="F569" t="s">
        <v>15</v>
      </c>
      <c r="G569">
        <v>3400</v>
      </c>
      <c r="H569" s="5" t="str">
        <f>VLOOKUP(Table1[[#This Row],[ApplicantIncome]],$U$11:$V$14,2,TRUE)</f>
        <v>B40</v>
      </c>
      <c r="I569">
        <v>2500</v>
      </c>
      <c r="J569" t="str">
        <f>VLOOKUP(Table1[[#This Row],[CoapplicantIncome]],$U$11:$V$14,2,TRUE)</f>
        <v>B40</v>
      </c>
      <c r="K569">
        <v>5900</v>
      </c>
      <c r="L569" t="str">
        <f>VLOOKUP(Table1[[#This Row],[CombinedIncome]],$U$11:$V$14,2,TRUE)</f>
        <v>M40</v>
      </c>
      <c r="M569">
        <v>123</v>
      </c>
      <c r="N569" t="str">
        <f>VLOOKUP(Table1[[#This Row],[LoanAmount(K)]],$U$18:$V$20,2,TRUE)</f>
        <v>101k-200k</v>
      </c>
      <c r="O569">
        <v>360</v>
      </c>
      <c r="P569">
        <v>0</v>
      </c>
      <c r="Q569" t="s">
        <v>21</v>
      </c>
      <c r="R569" t="s">
        <v>22</v>
      </c>
      <c r="S569" s="4" t="s">
        <v>656</v>
      </c>
    </row>
    <row r="570" spans="1:19">
      <c r="A570" t="s">
        <v>593</v>
      </c>
      <c r="B570" t="s">
        <v>42</v>
      </c>
      <c r="C570" t="s">
        <v>15</v>
      </c>
      <c r="D570" s="3">
        <v>0</v>
      </c>
      <c r="E570" t="s">
        <v>16</v>
      </c>
      <c r="F570" t="s">
        <v>15</v>
      </c>
      <c r="G570">
        <v>2378</v>
      </c>
      <c r="H570" s="5" t="str">
        <f>VLOOKUP(Table1[[#This Row],[ApplicantIncome]],$U$11:$V$14,2,TRUE)</f>
        <v>B40</v>
      </c>
      <c r="I570">
        <v>0</v>
      </c>
      <c r="J570" t="str">
        <f>VLOOKUP(Table1[[#This Row],[CoapplicantIncome]],$U$11:$V$14,2,TRUE)</f>
        <v>No Income</v>
      </c>
      <c r="K570">
        <v>2378</v>
      </c>
      <c r="L570" t="str">
        <f>VLOOKUP(Table1[[#This Row],[CombinedIncome]],$U$11:$V$14,2,TRUE)</f>
        <v>B40</v>
      </c>
      <c r="M570">
        <v>9</v>
      </c>
      <c r="N570" t="str">
        <f>VLOOKUP(Table1[[#This Row],[LoanAmount(K)]],$U$18:$V$20,2,TRUE)</f>
        <v>Below 100k</v>
      </c>
      <c r="O570">
        <v>360</v>
      </c>
      <c r="P570">
        <v>1</v>
      </c>
      <c r="Q570" t="s">
        <v>17</v>
      </c>
      <c r="R570" t="s">
        <v>22</v>
      </c>
      <c r="S570" s="4" t="s">
        <v>656</v>
      </c>
    </row>
    <row r="571" spans="1:19">
      <c r="A571" t="s">
        <v>594</v>
      </c>
      <c r="B571" t="s">
        <v>14</v>
      </c>
      <c r="C571" t="s">
        <v>20</v>
      </c>
      <c r="D571" s="3">
        <v>0</v>
      </c>
      <c r="E571" t="s">
        <v>16</v>
      </c>
      <c r="F571" t="s">
        <v>15</v>
      </c>
      <c r="G571">
        <v>3166</v>
      </c>
      <c r="H571" s="5" t="str">
        <f>VLOOKUP(Table1[[#This Row],[ApplicantIncome]],$U$11:$V$14,2,TRUE)</f>
        <v>B40</v>
      </c>
      <c r="I571">
        <v>2064</v>
      </c>
      <c r="J571" t="str">
        <f>VLOOKUP(Table1[[#This Row],[CoapplicantIncome]],$U$11:$V$14,2,TRUE)</f>
        <v>B40</v>
      </c>
      <c r="K571">
        <v>5230</v>
      </c>
      <c r="L571" t="str">
        <f>VLOOKUP(Table1[[#This Row],[CombinedIncome]],$U$11:$V$14,2,TRUE)</f>
        <v>M40</v>
      </c>
      <c r="M571">
        <v>104</v>
      </c>
      <c r="N571" t="str">
        <f>VLOOKUP(Table1[[#This Row],[LoanAmount(K)]],$U$18:$V$20,2,TRUE)</f>
        <v>101k-200k</v>
      </c>
      <c r="O571">
        <v>360</v>
      </c>
      <c r="P571">
        <v>0</v>
      </c>
      <c r="Q571" t="s">
        <v>17</v>
      </c>
      <c r="R571" t="s">
        <v>22</v>
      </c>
      <c r="S571" s="4" t="s">
        <v>656</v>
      </c>
    </row>
    <row r="572" spans="1:19">
      <c r="A572" t="s">
        <v>595</v>
      </c>
      <c r="B572" t="s">
        <v>14</v>
      </c>
      <c r="C572" t="s">
        <v>20</v>
      </c>
      <c r="D572" s="3">
        <v>1</v>
      </c>
      <c r="E572" t="s">
        <v>16</v>
      </c>
      <c r="F572" t="s">
        <v>15</v>
      </c>
      <c r="G572">
        <v>3417</v>
      </c>
      <c r="H572" s="5" t="str">
        <f>VLOOKUP(Table1[[#This Row],[ApplicantIncome]],$U$11:$V$14,2,TRUE)</f>
        <v>B40</v>
      </c>
      <c r="I572">
        <v>1750</v>
      </c>
      <c r="J572" t="str">
        <f>VLOOKUP(Table1[[#This Row],[CoapplicantIncome]],$U$11:$V$14,2,TRUE)</f>
        <v>B40</v>
      </c>
      <c r="K572">
        <v>5167</v>
      </c>
      <c r="L572" t="str">
        <f>VLOOKUP(Table1[[#This Row],[CombinedIncome]],$U$11:$V$14,2,TRUE)</f>
        <v>M40</v>
      </c>
      <c r="M572">
        <v>186</v>
      </c>
      <c r="N572" t="str">
        <f>VLOOKUP(Table1[[#This Row],[LoanAmount(K)]],$U$18:$V$20,2,TRUE)</f>
        <v>101k-200k</v>
      </c>
      <c r="O572">
        <v>360</v>
      </c>
      <c r="P572">
        <v>1</v>
      </c>
      <c r="Q572" t="s">
        <v>17</v>
      </c>
      <c r="R572" t="s">
        <v>18</v>
      </c>
      <c r="S572" s="4" t="s">
        <v>22</v>
      </c>
    </row>
    <row r="573" spans="1:19">
      <c r="A573" t="s">
        <v>596</v>
      </c>
      <c r="B573" t="s">
        <v>14</v>
      </c>
      <c r="C573" t="s">
        <v>20</v>
      </c>
      <c r="E573" t="s">
        <v>16</v>
      </c>
      <c r="F573" t="s">
        <v>15</v>
      </c>
      <c r="G573">
        <v>5116</v>
      </c>
      <c r="H573" s="5" t="str">
        <f>VLOOKUP(Table1[[#This Row],[ApplicantIncome]],$U$11:$V$14,2,TRUE)</f>
        <v>M40</v>
      </c>
      <c r="I573">
        <v>1451</v>
      </c>
      <c r="J573" t="str">
        <f>VLOOKUP(Table1[[#This Row],[CoapplicantIncome]],$U$11:$V$14,2,TRUE)</f>
        <v>B40</v>
      </c>
      <c r="K573">
        <v>6567</v>
      </c>
      <c r="L573" t="str">
        <f>VLOOKUP(Table1[[#This Row],[CombinedIncome]],$U$11:$V$14,2,TRUE)</f>
        <v>M40</v>
      </c>
      <c r="M573">
        <v>165</v>
      </c>
      <c r="N573" t="str">
        <f>VLOOKUP(Table1[[#This Row],[LoanAmount(K)]],$U$18:$V$20,2,TRUE)</f>
        <v>101k-200k</v>
      </c>
      <c r="O573">
        <v>360</v>
      </c>
      <c r="P573">
        <v>0</v>
      </c>
      <c r="Q573" t="s">
        <v>17</v>
      </c>
      <c r="R573" t="s">
        <v>22</v>
      </c>
      <c r="S573" s="4" t="s">
        <v>656</v>
      </c>
    </row>
    <row r="574" spans="1:19">
      <c r="A574" t="s">
        <v>597</v>
      </c>
      <c r="B574" t="s">
        <v>14</v>
      </c>
      <c r="C574" t="s">
        <v>20</v>
      </c>
      <c r="D574" s="3">
        <v>2</v>
      </c>
      <c r="E574" t="s">
        <v>16</v>
      </c>
      <c r="F574" t="s">
        <v>15</v>
      </c>
      <c r="G574">
        <v>16666</v>
      </c>
      <c r="H574" s="5" t="str">
        <f>VLOOKUP(Table1[[#This Row],[ApplicantIncome]],$U$11:$V$14,2,TRUE)</f>
        <v>T20</v>
      </c>
      <c r="I574">
        <v>0</v>
      </c>
      <c r="J574" t="str">
        <f>VLOOKUP(Table1[[#This Row],[CoapplicantIncome]],$U$11:$V$14,2,TRUE)</f>
        <v>No Income</v>
      </c>
      <c r="K574">
        <v>16666</v>
      </c>
      <c r="L574" t="str">
        <f>VLOOKUP(Table1[[#This Row],[CombinedIncome]],$U$11:$V$14,2,TRUE)</f>
        <v>T20</v>
      </c>
      <c r="M574">
        <v>275</v>
      </c>
      <c r="N574" t="str">
        <f>VLOOKUP(Table1[[#This Row],[LoanAmount(K)]],$U$18:$V$20,2,TRUE)</f>
        <v>201k and above</v>
      </c>
      <c r="O574">
        <v>360</v>
      </c>
      <c r="P574">
        <v>1</v>
      </c>
      <c r="Q574" t="s">
        <v>17</v>
      </c>
      <c r="R574" t="s">
        <v>18</v>
      </c>
      <c r="S574" s="4" t="s">
        <v>22</v>
      </c>
    </row>
    <row r="575" spans="1:19">
      <c r="A575" t="s">
        <v>598</v>
      </c>
      <c r="B575" t="s">
        <v>14</v>
      </c>
      <c r="C575" t="s">
        <v>20</v>
      </c>
      <c r="D575" s="3">
        <v>2</v>
      </c>
      <c r="E575" t="s">
        <v>25</v>
      </c>
      <c r="F575" t="s">
        <v>15</v>
      </c>
      <c r="G575">
        <v>6125</v>
      </c>
      <c r="H575" s="5" t="str">
        <f>VLOOKUP(Table1[[#This Row],[ApplicantIncome]],$U$11:$V$14,2,TRUE)</f>
        <v>M40</v>
      </c>
      <c r="I575">
        <v>1625</v>
      </c>
      <c r="J575" t="str">
        <f>VLOOKUP(Table1[[#This Row],[CoapplicantIncome]],$U$11:$V$14,2,TRUE)</f>
        <v>B40</v>
      </c>
      <c r="K575">
        <v>7750</v>
      </c>
      <c r="L575" t="str">
        <f>VLOOKUP(Table1[[#This Row],[CombinedIncome]],$U$11:$V$14,2,TRUE)</f>
        <v>M40</v>
      </c>
      <c r="M575">
        <v>187</v>
      </c>
      <c r="N575" t="str">
        <f>VLOOKUP(Table1[[#This Row],[LoanAmount(K)]],$U$18:$V$20,2,TRUE)</f>
        <v>101k-200k</v>
      </c>
      <c r="O575">
        <v>480</v>
      </c>
      <c r="P575">
        <v>1</v>
      </c>
      <c r="Q575" t="s">
        <v>31</v>
      </c>
      <c r="R575" t="s">
        <v>22</v>
      </c>
      <c r="S575" s="4" t="s">
        <v>656</v>
      </c>
    </row>
    <row r="576" spans="1:19">
      <c r="A576" t="s">
        <v>599</v>
      </c>
      <c r="B576" t="s">
        <v>14</v>
      </c>
      <c r="C576" t="s">
        <v>20</v>
      </c>
      <c r="D576" t="s">
        <v>30</v>
      </c>
      <c r="E576" t="s">
        <v>16</v>
      </c>
      <c r="F576" t="s">
        <v>15</v>
      </c>
      <c r="G576">
        <v>6406</v>
      </c>
      <c r="H576" s="5" t="str">
        <f>VLOOKUP(Table1[[#This Row],[ApplicantIncome]],$U$11:$V$14,2,TRUE)</f>
        <v>M40</v>
      </c>
      <c r="I576">
        <v>0</v>
      </c>
      <c r="J576" t="str">
        <f>VLOOKUP(Table1[[#This Row],[CoapplicantIncome]],$U$11:$V$14,2,TRUE)</f>
        <v>No Income</v>
      </c>
      <c r="K576">
        <v>6406</v>
      </c>
      <c r="L576" t="str">
        <f>VLOOKUP(Table1[[#This Row],[CombinedIncome]],$U$11:$V$14,2,TRUE)</f>
        <v>M40</v>
      </c>
      <c r="M576">
        <v>150</v>
      </c>
      <c r="N576" t="str">
        <f>VLOOKUP(Table1[[#This Row],[LoanAmount(K)]],$U$18:$V$20,2,TRUE)</f>
        <v>101k-200k</v>
      </c>
      <c r="O576">
        <v>360</v>
      </c>
      <c r="P576">
        <v>1</v>
      </c>
      <c r="Q576" t="s">
        <v>31</v>
      </c>
      <c r="R576" t="s">
        <v>22</v>
      </c>
      <c r="S576" s="4" t="s">
        <v>656</v>
      </c>
    </row>
    <row r="577" spans="1:19">
      <c r="A577" t="s">
        <v>600</v>
      </c>
      <c r="B577" t="s">
        <v>14</v>
      </c>
      <c r="C577" t="s">
        <v>20</v>
      </c>
      <c r="D577" s="3">
        <v>2</v>
      </c>
      <c r="E577" t="s">
        <v>16</v>
      </c>
      <c r="F577" t="s">
        <v>15</v>
      </c>
      <c r="G577">
        <v>3159</v>
      </c>
      <c r="H577" s="5" t="str">
        <f>VLOOKUP(Table1[[#This Row],[ApplicantIncome]],$U$11:$V$14,2,TRUE)</f>
        <v>B40</v>
      </c>
      <c r="I577">
        <v>461</v>
      </c>
      <c r="J577" t="str">
        <f>VLOOKUP(Table1[[#This Row],[CoapplicantIncome]],$U$11:$V$14,2,TRUE)</f>
        <v>B40</v>
      </c>
      <c r="K577">
        <v>3620</v>
      </c>
      <c r="L577" t="str">
        <f>VLOOKUP(Table1[[#This Row],[CombinedIncome]],$U$11:$V$14,2,TRUE)</f>
        <v>B40</v>
      </c>
      <c r="M577">
        <v>108</v>
      </c>
      <c r="N577" t="str">
        <f>VLOOKUP(Table1[[#This Row],[LoanAmount(K)]],$U$18:$V$20,2,TRUE)</f>
        <v>101k-200k</v>
      </c>
      <c r="O577">
        <v>84</v>
      </c>
      <c r="P577">
        <v>1</v>
      </c>
      <c r="Q577" t="s">
        <v>17</v>
      </c>
      <c r="R577" t="s">
        <v>18</v>
      </c>
      <c r="S577" s="4" t="s">
        <v>22</v>
      </c>
    </row>
    <row r="578" spans="1:19">
      <c r="A578" t="s">
        <v>601</v>
      </c>
      <c r="C578" t="s">
        <v>20</v>
      </c>
      <c r="D578" s="3">
        <v>0</v>
      </c>
      <c r="E578" t="s">
        <v>16</v>
      </c>
      <c r="F578" t="s">
        <v>15</v>
      </c>
      <c r="G578">
        <v>3087</v>
      </c>
      <c r="H578" s="5" t="str">
        <f>VLOOKUP(Table1[[#This Row],[ApplicantIncome]],$U$11:$V$14,2,TRUE)</f>
        <v>B40</v>
      </c>
      <c r="I578">
        <v>2210</v>
      </c>
      <c r="J578" t="str">
        <f>VLOOKUP(Table1[[#This Row],[CoapplicantIncome]],$U$11:$V$14,2,TRUE)</f>
        <v>B40</v>
      </c>
      <c r="K578">
        <v>5297</v>
      </c>
      <c r="L578" t="str">
        <f>VLOOKUP(Table1[[#This Row],[CombinedIncome]],$U$11:$V$14,2,TRUE)</f>
        <v>M40</v>
      </c>
      <c r="M578">
        <v>136</v>
      </c>
      <c r="N578" t="str">
        <f>VLOOKUP(Table1[[#This Row],[LoanAmount(K)]],$U$18:$V$20,2,TRUE)</f>
        <v>101k-200k</v>
      </c>
      <c r="O578">
        <v>360</v>
      </c>
      <c r="P578">
        <v>0</v>
      </c>
      <c r="Q578" t="s">
        <v>31</v>
      </c>
      <c r="R578" t="s">
        <v>22</v>
      </c>
      <c r="S578" s="4" t="s">
        <v>656</v>
      </c>
    </row>
    <row r="579" spans="1:19">
      <c r="A579" t="s">
        <v>602</v>
      </c>
      <c r="B579" t="s">
        <v>14</v>
      </c>
      <c r="C579" t="s">
        <v>15</v>
      </c>
      <c r="D579" s="3">
        <v>0</v>
      </c>
      <c r="E579" t="s">
        <v>16</v>
      </c>
      <c r="F579" t="s">
        <v>15</v>
      </c>
      <c r="G579">
        <v>3229</v>
      </c>
      <c r="H579" s="5" t="str">
        <f>VLOOKUP(Table1[[#This Row],[ApplicantIncome]],$U$11:$V$14,2,TRUE)</f>
        <v>B40</v>
      </c>
      <c r="I579">
        <v>2739</v>
      </c>
      <c r="J579" t="str">
        <f>VLOOKUP(Table1[[#This Row],[CoapplicantIncome]],$U$11:$V$14,2,TRUE)</f>
        <v>B40</v>
      </c>
      <c r="K579">
        <v>5968</v>
      </c>
      <c r="L579" t="str">
        <f>VLOOKUP(Table1[[#This Row],[CombinedIncome]],$U$11:$V$14,2,TRUE)</f>
        <v>M40</v>
      </c>
      <c r="M579">
        <v>110</v>
      </c>
      <c r="N579" t="str">
        <f>VLOOKUP(Table1[[#This Row],[LoanAmount(K)]],$U$18:$V$20,2,TRUE)</f>
        <v>101k-200k</v>
      </c>
      <c r="O579">
        <v>360</v>
      </c>
      <c r="P579">
        <v>1</v>
      </c>
      <c r="Q579" t="s">
        <v>17</v>
      </c>
      <c r="R579" t="s">
        <v>18</v>
      </c>
      <c r="S579" s="4" t="s">
        <v>18</v>
      </c>
    </row>
    <row r="580" spans="1:19">
      <c r="A580" t="s">
        <v>603</v>
      </c>
      <c r="B580" t="s">
        <v>14</v>
      </c>
      <c r="C580" t="s">
        <v>20</v>
      </c>
      <c r="D580" s="3">
        <v>1</v>
      </c>
      <c r="E580" t="s">
        <v>16</v>
      </c>
      <c r="F580" t="s">
        <v>15</v>
      </c>
      <c r="G580">
        <v>1782</v>
      </c>
      <c r="H580" s="5" t="str">
        <f>VLOOKUP(Table1[[#This Row],[ApplicantIncome]],$U$11:$V$14,2,TRUE)</f>
        <v>B40</v>
      </c>
      <c r="I580">
        <v>2232</v>
      </c>
      <c r="J580" t="str">
        <f>VLOOKUP(Table1[[#This Row],[CoapplicantIncome]],$U$11:$V$14,2,TRUE)</f>
        <v>B40</v>
      </c>
      <c r="K580">
        <v>4014</v>
      </c>
      <c r="L580" t="str">
        <f>VLOOKUP(Table1[[#This Row],[CombinedIncome]],$U$11:$V$14,2,TRUE)</f>
        <v>B40</v>
      </c>
      <c r="M580">
        <v>107</v>
      </c>
      <c r="N580" t="str">
        <f>VLOOKUP(Table1[[#This Row],[LoanAmount(K)]],$U$18:$V$20,2,TRUE)</f>
        <v>101k-200k</v>
      </c>
      <c r="O580">
        <v>360</v>
      </c>
      <c r="P580">
        <v>1</v>
      </c>
      <c r="Q580" t="s">
        <v>21</v>
      </c>
      <c r="R580" t="s">
        <v>18</v>
      </c>
      <c r="S580" s="4" t="s">
        <v>22</v>
      </c>
    </row>
    <row r="581" spans="1:19">
      <c r="A581" t="s">
        <v>604</v>
      </c>
      <c r="B581" t="s">
        <v>14</v>
      </c>
      <c r="C581" t="s">
        <v>15</v>
      </c>
      <c r="D581" s="3">
        <v>0</v>
      </c>
      <c r="E581" t="s">
        <v>16</v>
      </c>
      <c r="G581">
        <v>3182</v>
      </c>
      <c r="H581" s="5" t="str">
        <f>VLOOKUP(Table1[[#This Row],[ApplicantIncome]],$U$11:$V$14,2,TRUE)</f>
        <v>B40</v>
      </c>
      <c r="I581">
        <v>2917</v>
      </c>
      <c r="J581" t="str">
        <f>VLOOKUP(Table1[[#This Row],[CoapplicantIncome]],$U$11:$V$14,2,TRUE)</f>
        <v>B40</v>
      </c>
      <c r="K581">
        <v>6099</v>
      </c>
      <c r="L581" t="str">
        <f>VLOOKUP(Table1[[#This Row],[CombinedIncome]],$U$11:$V$14,2,TRUE)</f>
        <v>M40</v>
      </c>
      <c r="M581">
        <v>161</v>
      </c>
      <c r="N581" t="str">
        <f>VLOOKUP(Table1[[#This Row],[LoanAmount(K)]],$U$18:$V$20,2,TRUE)</f>
        <v>101k-200k</v>
      </c>
      <c r="O581">
        <v>360</v>
      </c>
      <c r="P581">
        <v>1</v>
      </c>
      <c r="Q581" t="s">
        <v>17</v>
      </c>
      <c r="R581" t="s">
        <v>18</v>
      </c>
      <c r="S581" s="4" t="s">
        <v>22</v>
      </c>
    </row>
    <row r="582" spans="1:19">
      <c r="A582" t="s">
        <v>605</v>
      </c>
      <c r="B582" t="s">
        <v>14</v>
      </c>
      <c r="C582" t="s">
        <v>20</v>
      </c>
      <c r="D582" s="3">
        <v>2</v>
      </c>
      <c r="E582" t="s">
        <v>16</v>
      </c>
      <c r="F582" t="s">
        <v>15</v>
      </c>
      <c r="G582">
        <v>6540</v>
      </c>
      <c r="H582" s="5" t="str">
        <f>VLOOKUP(Table1[[#This Row],[ApplicantIncome]],$U$11:$V$14,2,TRUE)</f>
        <v>M40</v>
      </c>
      <c r="I582">
        <v>0</v>
      </c>
      <c r="J582" t="str">
        <f>VLOOKUP(Table1[[#This Row],[CoapplicantIncome]],$U$11:$V$14,2,TRUE)</f>
        <v>No Income</v>
      </c>
      <c r="K582">
        <v>6540</v>
      </c>
      <c r="L582" t="str">
        <f>VLOOKUP(Table1[[#This Row],[CombinedIncome]],$U$11:$V$14,2,TRUE)</f>
        <v>M40</v>
      </c>
      <c r="M582">
        <v>205</v>
      </c>
      <c r="N582" t="str">
        <f>VLOOKUP(Table1[[#This Row],[LoanAmount(K)]],$U$18:$V$20,2,TRUE)</f>
        <v>201k and above</v>
      </c>
      <c r="O582">
        <v>360</v>
      </c>
      <c r="P582">
        <v>1</v>
      </c>
      <c r="Q582" t="s">
        <v>31</v>
      </c>
      <c r="R582" t="s">
        <v>18</v>
      </c>
      <c r="S582" s="4" t="s">
        <v>18</v>
      </c>
    </row>
    <row r="583" spans="1:19">
      <c r="A583" t="s">
        <v>606</v>
      </c>
      <c r="B583" t="s">
        <v>14</v>
      </c>
      <c r="C583" t="s">
        <v>15</v>
      </c>
      <c r="D583" s="3">
        <v>0</v>
      </c>
      <c r="E583" t="s">
        <v>16</v>
      </c>
      <c r="F583" t="s">
        <v>15</v>
      </c>
      <c r="G583">
        <v>1836</v>
      </c>
      <c r="H583" s="5" t="str">
        <f>VLOOKUP(Table1[[#This Row],[ApplicantIncome]],$U$11:$V$14,2,TRUE)</f>
        <v>B40</v>
      </c>
      <c r="I583">
        <v>33837</v>
      </c>
      <c r="J583" t="str">
        <f>VLOOKUP(Table1[[#This Row],[CoapplicantIncome]],$U$11:$V$14,2,TRUE)</f>
        <v>T20</v>
      </c>
      <c r="K583">
        <v>35673</v>
      </c>
      <c r="L583" t="str">
        <f>VLOOKUP(Table1[[#This Row],[CombinedIncome]],$U$11:$V$14,2,TRUE)</f>
        <v>T20</v>
      </c>
      <c r="M583">
        <v>90</v>
      </c>
      <c r="N583" t="str">
        <f>VLOOKUP(Table1[[#This Row],[LoanAmount(K)]],$U$18:$V$20,2,TRUE)</f>
        <v>Below 100k</v>
      </c>
      <c r="O583">
        <v>360</v>
      </c>
      <c r="P583">
        <v>1</v>
      </c>
      <c r="Q583" t="s">
        <v>17</v>
      </c>
      <c r="R583" t="s">
        <v>22</v>
      </c>
      <c r="S583" s="4" t="s">
        <v>656</v>
      </c>
    </row>
    <row r="584" spans="1:19">
      <c r="A584" t="s">
        <v>607</v>
      </c>
      <c r="B584" t="s">
        <v>42</v>
      </c>
      <c r="C584" t="s">
        <v>20</v>
      </c>
      <c r="D584" s="3">
        <v>0</v>
      </c>
      <c r="E584" t="s">
        <v>16</v>
      </c>
      <c r="F584" t="s">
        <v>15</v>
      </c>
      <c r="G584">
        <v>3166</v>
      </c>
      <c r="H584" s="5" t="str">
        <f>VLOOKUP(Table1[[#This Row],[ApplicantIncome]],$U$11:$V$14,2,TRUE)</f>
        <v>B40</v>
      </c>
      <c r="I584">
        <v>0</v>
      </c>
      <c r="J584" t="str">
        <f>VLOOKUP(Table1[[#This Row],[CoapplicantIncome]],$U$11:$V$14,2,TRUE)</f>
        <v>No Income</v>
      </c>
      <c r="K584">
        <v>3166</v>
      </c>
      <c r="L584" t="str">
        <f>VLOOKUP(Table1[[#This Row],[CombinedIncome]],$U$11:$V$14,2,TRUE)</f>
        <v>B40</v>
      </c>
      <c r="M584">
        <v>36</v>
      </c>
      <c r="N584" t="str">
        <f>VLOOKUP(Table1[[#This Row],[LoanAmount(K)]],$U$18:$V$20,2,TRUE)</f>
        <v>Below 100k</v>
      </c>
      <c r="O584">
        <v>360</v>
      </c>
      <c r="P584">
        <v>1</v>
      </c>
      <c r="Q584" t="s">
        <v>31</v>
      </c>
      <c r="R584" t="s">
        <v>18</v>
      </c>
      <c r="S584" s="4" t="s">
        <v>22</v>
      </c>
    </row>
    <row r="585" spans="1:19">
      <c r="A585" t="s">
        <v>608</v>
      </c>
      <c r="B585" t="s">
        <v>14</v>
      </c>
      <c r="C585" t="s">
        <v>20</v>
      </c>
      <c r="D585" s="3">
        <v>1</v>
      </c>
      <c r="E585" t="s">
        <v>16</v>
      </c>
      <c r="F585" t="s">
        <v>15</v>
      </c>
      <c r="G585">
        <v>1880</v>
      </c>
      <c r="H585" s="5" t="str">
        <f>VLOOKUP(Table1[[#This Row],[ApplicantIncome]],$U$11:$V$14,2,TRUE)</f>
        <v>B40</v>
      </c>
      <c r="I585">
        <v>0</v>
      </c>
      <c r="J585" t="str">
        <f>VLOOKUP(Table1[[#This Row],[CoapplicantIncome]],$U$11:$V$14,2,TRUE)</f>
        <v>No Income</v>
      </c>
      <c r="K585">
        <v>1880</v>
      </c>
      <c r="L585" t="str">
        <f>VLOOKUP(Table1[[#This Row],[CombinedIncome]],$U$11:$V$14,2,TRUE)</f>
        <v>B40</v>
      </c>
      <c r="M585">
        <v>61</v>
      </c>
      <c r="N585" t="str">
        <f>VLOOKUP(Table1[[#This Row],[LoanAmount(K)]],$U$18:$V$20,2,TRUE)</f>
        <v>Below 100k</v>
      </c>
      <c r="O585">
        <v>360</v>
      </c>
      <c r="Q585" t="s">
        <v>21</v>
      </c>
      <c r="R585" t="s">
        <v>22</v>
      </c>
      <c r="S585" s="4" t="s">
        <v>656</v>
      </c>
    </row>
    <row r="586" spans="1:19">
      <c r="A586" t="s">
        <v>609</v>
      </c>
      <c r="B586" t="s">
        <v>14</v>
      </c>
      <c r="C586" t="s">
        <v>20</v>
      </c>
      <c r="D586" s="3">
        <v>1</v>
      </c>
      <c r="E586" t="s">
        <v>16</v>
      </c>
      <c r="F586" t="s">
        <v>15</v>
      </c>
      <c r="G586">
        <v>2787</v>
      </c>
      <c r="H586" s="5" t="str">
        <f>VLOOKUP(Table1[[#This Row],[ApplicantIncome]],$U$11:$V$14,2,TRUE)</f>
        <v>B40</v>
      </c>
      <c r="I586">
        <v>1917</v>
      </c>
      <c r="J586" t="str">
        <f>VLOOKUP(Table1[[#This Row],[CoapplicantIncome]],$U$11:$V$14,2,TRUE)</f>
        <v>B40</v>
      </c>
      <c r="K586">
        <v>4704</v>
      </c>
      <c r="L586" t="str">
        <f>VLOOKUP(Table1[[#This Row],[CombinedIncome]],$U$11:$V$14,2,TRUE)</f>
        <v>B40</v>
      </c>
      <c r="M586">
        <v>146</v>
      </c>
      <c r="N586" t="str">
        <f>VLOOKUP(Table1[[#This Row],[LoanAmount(K)]],$U$18:$V$20,2,TRUE)</f>
        <v>101k-200k</v>
      </c>
      <c r="O586">
        <v>360</v>
      </c>
      <c r="P586">
        <v>0</v>
      </c>
      <c r="Q586" t="s">
        <v>21</v>
      </c>
      <c r="R586" t="s">
        <v>22</v>
      </c>
      <c r="S586" s="4" t="s">
        <v>656</v>
      </c>
    </row>
    <row r="587" spans="1:19">
      <c r="A587" t="s">
        <v>610</v>
      </c>
      <c r="B587" t="s">
        <v>14</v>
      </c>
      <c r="C587" t="s">
        <v>20</v>
      </c>
      <c r="D587" s="3">
        <v>1</v>
      </c>
      <c r="E587" t="s">
        <v>16</v>
      </c>
      <c r="F587" t="s">
        <v>15</v>
      </c>
      <c r="G587">
        <v>4283</v>
      </c>
      <c r="H587" s="5" t="str">
        <f>VLOOKUP(Table1[[#This Row],[ApplicantIncome]],$U$11:$V$14,2,TRUE)</f>
        <v>B40</v>
      </c>
      <c r="I587">
        <v>3000</v>
      </c>
      <c r="J587" t="str">
        <f>VLOOKUP(Table1[[#This Row],[CoapplicantIncome]],$U$11:$V$14,2,TRUE)</f>
        <v>B40</v>
      </c>
      <c r="K587">
        <v>7283</v>
      </c>
      <c r="L587" t="str">
        <f>VLOOKUP(Table1[[#This Row],[CombinedIncome]],$U$11:$V$14,2,TRUE)</f>
        <v>M40</v>
      </c>
      <c r="M587">
        <v>172</v>
      </c>
      <c r="N587" t="str">
        <f>VLOOKUP(Table1[[#This Row],[LoanAmount(K)]],$U$18:$V$20,2,TRUE)</f>
        <v>101k-200k</v>
      </c>
      <c r="O587">
        <v>84</v>
      </c>
      <c r="P587">
        <v>1</v>
      </c>
      <c r="Q587" t="s">
        <v>21</v>
      </c>
      <c r="R587" t="s">
        <v>22</v>
      </c>
      <c r="S587" s="4" t="s">
        <v>656</v>
      </c>
    </row>
    <row r="588" spans="1:19">
      <c r="A588" t="s">
        <v>611</v>
      </c>
      <c r="B588" t="s">
        <v>14</v>
      </c>
      <c r="C588" t="s">
        <v>20</v>
      </c>
      <c r="D588" s="3">
        <v>0</v>
      </c>
      <c r="E588" t="s">
        <v>16</v>
      </c>
      <c r="F588" t="s">
        <v>15</v>
      </c>
      <c r="G588">
        <v>2297</v>
      </c>
      <c r="H588" s="5" t="str">
        <f>VLOOKUP(Table1[[#This Row],[ApplicantIncome]],$U$11:$V$14,2,TRUE)</f>
        <v>B40</v>
      </c>
      <c r="I588">
        <v>1522</v>
      </c>
      <c r="J588" t="str">
        <f>VLOOKUP(Table1[[#This Row],[CoapplicantIncome]],$U$11:$V$14,2,TRUE)</f>
        <v>B40</v>
      </c>
      <c r="K588">
        <v>3819</v>
      </c>
      <c r="L588" t="str">
        <f>VLOOKUP(Table1[[#This Row],[CombinedIncome]],$U$11:$V$14,2,TRUE)</f>
        <v>B40</v>
      </c>
      <c r="M588">
        <v>104</v>
      </c>
      <c r="N588" t="str">
        <f>VLOOKUP(Table1[[#This Row],[LoanAmount(K)]],$U$18:$V$20,2,TRUE)</f>
        <v>101k-200k</v>
      </c>
      <c r="O588">
        <v>360</v>
      </c>
      <c r="P588">
        <v>1</v>
      </c>
      <c r="Q588" t="s">
        <v>17</v>
      </c>
      <c r="R588" t="s">
        <v>18</v>
      </c>
      <c r="S588" s="4" t="s">
        <v>18</v>
      </c>
    </row>
    <row r="589" spans="1:19">
      <c r="A589" t="s">
        <v>612</v>
      </c>
      <c r="B589" t="s">
        <v>42</v>
      </c>
      <c r="C589" t="s">
        <v>15</v>
      </c>
      <c r="D589" s="3">
        <v>0</v>
      </c>
      <c r="E589" t="s">
        <v>25</v>
      </c>
      <c r="F589" t="s">
        <v>15</v>
      </c>
      <c r="G589">
        <v>2165</v>
      </c>
      <c r="H589" s="5" t="str">
        <f>VLOOKUP(Table1[[#This Row],[ApplicantIncome]],$U$11:$V$14,2,TRUE)</f>
        <v>B40</v>
      </c>
      <c r="I589">
        <v>0</v>
      </c>
      <c r="J589" t="str">
        <f>VLOOKUP(Table1[[#This Row],[CoapplicantIncome]],$U$11:$V$14,2,TRUE)</f>
        <v>No Income</v>
      </c>
      <c r="K589">
        <v>2165</v>
      </c>
      <c r="L589" t="str">
        <f>VLOOKUP(Table1[[#This Row],[CombinedIncome]],$U$11:$V$14,2,TRUE)</f>
        <v>B40</v>
      </c>
      <c r="M589">
        <v>70</v>
      </c>
      <c r="N589" t="str">
        <f>VLOOKUP(Table1[[#This Row],[LoanAmount(K)]],$U$18:$V$20,2,TRUE)</f>
        <v>Below 100k</v>
      </c>
      <c r="O589">
        <v>360</v>
      </c>
      <c r="P589">
        <v>1</v>
      </c>
      <c r="Q589" t="s">
        <v>31</v>
      </c>
      <c r="R589" t="s">
        <v>18</v>
      </c>
      <c r="S589" s="4" t="s">
        <v>22</v>
      </c>
    </row>
    <row r="590" spans="1:19">
      <c r="A590" t="s">
        <v>613</v>
      </c>
      <c r="C590" t="s">
        <v>15</v>
      </c>
      <c r="D590" s="3">
        <v>0</v>
      </c>
      <c r="E590" t="s">
        <v>16</v>
      </c>
      <c r="F590" t="s">
        <v>15</v>
      </c>
      <c r="G590">
        <v>4750</v>
      </c>
      <c r="H590" s="5" t="str">
        <f>VLOOKUP(Table1[[#This Row],[ApplicantIncome]],$U$11:$V$14,2,TRUE)</f>
        <v>B40</v>
      </c>
      <c r="I590">
        <v>0</v>
      </c>
      <c r="J590" t="str">
        <f>VLOOKUP(Table1[[#This Row],[CoapplicantIncome]],$U$11:$V$14,2,TRUE)</f>
        <v>No Income</v>
      </c>
      <c r="K590">
        <v>4750</v>
      </c>
      <c r="L590" t="str">
        <f>VLOOKUP(Table1[[#This Row],[CombinedIncome]],$U$11:$V$14,2,TRUE)</f>
        <v>B40</v>
      </c>
      <c r="M590">
        <v>94</v>
      </c>
      <c r="N590" t="str">
        <f>VLOOKUP(Table1[[#This Row],[LoanAmount(K)]],$U$18:$V$20,2,TRUE)</f>
        <v>Below 100k</v>
      </c>
      <c r="O590">
        <v>360</v>
      </c>
      <c r="P590">
        <v>1</v>
      </c>
      <c r="Q590" t="s">
        <v>31</v>
      </c>
      <c r="R590" t="s">
        <v>18</v>
      </c>
      <c r="S590" s="4" t="s">
        <v>22</v>
      </c>
    </row>
    <row r="591" spans="1:19">
      <c r="A591" t="s">
        <v>614</v>
      </c>
      <c r="B591" t="s">
        <v>14</v>
      </c>
      <c r="C591" t="s">
        <v>20</v>
      </c>
      <c r="D591" s="3">
        <v>2</v>
      </c>
      <c r="E591" t="s">
        <v>16</v>
      </c>
      <c r="F591" t="s">
        <v>20</v>
      </c>
      <c r="G591">
        <v>2726</v>
      </c>
      <c r="H591" s="5" t="str">
        <f>VLOOKUP(Table1[[#This Row],[ApplicantIncome]],$U$11:$V$14,2,TRUE)</f>
        <v>B40</v>
      </c>
      <c r="I591">
        <v>0</v>
      </c>
      <c r="J591" t="str">
        <f>VLOOKUP(Table1[[#This Row],[CoapplicantIncome]],$U$11:$V$14,2,TRUE)</f>
        <v>No Income</v>
      </c>
      <c r="K591">
        <v>2726</v>
      </c>
      <c r="L591" t="str">
        <f>VLOOKUP(Table1[[#This Row],[CombinedIncome]],$U$11:$V$14,2,TRUE)</f>
        <v>B40</v>
      </c>
      <c r="M591">
        <v>106</v>
      </c>
      <c r="N591" t="str">
        <f>VLOOKUP(Table1[[#This Row],[LoanAmount(K)]],$U$18:$V$20,2,TRUE)</f>
        <v>101k-200k</v>
      </c>
      <c r="O591">
        <v>360</v>
      </c>
      <c r="P591">
        <v>0</v>
      </c>
      <c r="Q591" t="s">
        <v>31</v>
      </c>
      <c r="R591" t="s">
        <v>22</v>
      </c>
      <c r="S591" s="4" t="s">
        <v>656</v>
      </c>
    </row>
    <row r="592" spans="1:19">
      <c r="A592" t="s">
        <v>615</v>
      </c>
      <c r="B592" t="s">
        <v>14</v>
      </c>
      <c r="C592" t="s">
        <v>20</v>
      </c>
      <c r="D592" s="3">
        <v>0</v>
      </c>
      <c r="E592" t="s">
        <v>16</v>
      </c>
      <c r="F592" t="s">
        <v>15</v>
      </c>
      <c r="G592">
        <v>3000</v>
      </c>
      <c r="H592" s="5" t="str">
        <f>VLOOKUP(Table1[[#This Row],[ApplicantIncome]],$U$11:$V$14,2,TRUE)</f>
        <v>B40</v>
      </c>
      <c r="I592">
        <v>3416</v>
      </c>
      <c r="J592" t="str">
        <f>VLOOKUP(Table1[[#This Row],[CoapplicantIncome]],$U$11:$V$14,2,TRUE)</f>
        <v>B40</v>
      </c>
      <c r="K592">
        <v>6416</v>
      </c>
      <c r="L592" t="str">
        <f>VLOOKUP(Table1[[#This Row],[CombinedIncome]],$U$11:$V$14,2,TRUE)</f>
        <v>M40</v>
      </c>
      <c r="M592">
        <v>56</v>
      </c>
      <c r="N592" t="str">
        <f>VLOOKUP(Table1[[#This Row],[LoanAmount(K)]],$U$18:$V$20,2,TRUE)</f>
        <v>Below 100k</v>
      </c>
      <c r="O592">
        <v>180</v>
      </c>
      <c r="P592">
        <v>1</v>
      </c>
      <c r="Q592" t="s">
        <v>31</v>
      </c>
      <c r="R592" t="s">
        <v>18</v>
      </c>
      <c r="S592" s="4" t="s">
        <v>22</v>
      </c>
    </row>
    <row r="593" spans="1:19">
      <c r="A593" t="s">
        <v>616</v>
      </c>
      <c r="B593" t="s">
        <v>14</v>
      </c>
      <c r="C593" t="s">
        <v>20</v>
      </c>
      <c r="D593" s="3">
        <v>2</v>
      </c>
      <c r="E593" t="s">
        <v>16</v>
      </c>
      <c r="F593" t="s">
        <v>20</v>
      </c>
      <c r="G593">
        <v>6000</v>
      </c>
      <c r="H593" s="5" t="str">
        <f>VLOOKUP(Table1[[#This Row],[ApplicantIncome]],$U$11:$V$14,2,TRUE)</f>
        <v>M40</v>
      </c>
      <c r="I593">
        <v>0</v>
      </c>
      <c r="J593" t="str">
        <f>VLOOKUP(Table1[[#This Row],[CoapplicantIncome]],$U$11:$V$14,2,TRUE)</f>
        <v>No Income</v>
      </c>
      <c r="K593">
        <v>6000</v>
      </c>
      <c r="L593" t="str">
        <f>VLOOKUP(Table1[[#This Row],[CombinedIncome]],$U$11:$V$14,2,TRUE)</f>
        <v>M40</v>
      </c>
      <c r="M593">
        <v>205</v>
      </c>
      <c r="N593" t="str">
        <f>VLOOKUP(Table1[[#This Row],[LoanAmount(K)]],$U$18:$V$20,2,TRUE)</f>
        <v>201k and above</v>
      </c>
      <c r="O593">
        <v>240</v>
      </c>
      <c r="P593">
        <v>1</v>
      </c>
      <c r="Q593" t="s">
        <v>31</v>
      </c>
      <c r="R593" t="s">
        <v>22</v>
      </c>
      <c r="S593" s="4" t="s">
        <v>656</v>
      </c>
    </row>
    <row r="594" spans="1:19">
      <c r="A594" t="s">
        <v>617</v>
      </c>
      <c r="C594" t="s">
        <v>15</v>
      </c>
      <c r="D594" t="s">
        <v>30</v>
      </c>
      <c r="E594" t="s">
        <v>16</v>
      </c>
      <c r="F594" t="s">
        <v>20</v>
      </c>
      <c r="G594">
        <v>9357</v>
      </c>
      <c r="H594" s="5" t="str">
        <f>VLOOKUP(Table1[[#This Row],[ApplicantIncome]],$U$11:$V$14,2,TRUE)</f>
        <v>M40</v>
      </c>
      <c r="I594">
        <v>0</v>
      </c>
      <c r="J594" t="str">
        <f>VLOOKUP(Table1[[#This Row],[CoapplicantIncome]],$U$11:$V$14,2,TRUE)</f>
        <v>No Income</v>
      </c>
      <c r="K594">
        <v>9357</v>
      </c>
      <c r="L594" t="str">
        <f>VLOOKUP(Table1[[#This Row],[CombinedIncome]],$U$11:$V$14,2,TRUE)</f>
        <v>M40</v>
      </c>
      <c r="M594">
        <v>292</v>
      </c>
      <c r="N594" t="str">
        <f>VLOOKUP(Table1[[#This Row],[LoanAmount(K)]],$U$18:$V$20,2,TRUE)</f>
        <v>201k and above</v>
      </c>
      <c r="O594">
        <v>360</v>
      </c>
      <c r="P594">
        <v>1</v>
      </c>
      <c r="Q594" t="s">
        <v>31</v>
      </c>
      <c r="R594" t="s">
        <v>18</v>
      </c>
      <c r="S594" s="4" t="s">
        <v>18</v>
      </c>
    </row>
    <row r="595" spans="1:19">
      <c r="A595" t="s">
        <v>618</v>
      </c>
      <c r="B595" t="s">
        <v>14</v>
      </c>
      <c r="C595" t="s">
        <v>20</v>
      </c>
      <c r="D595" s="3">
        <v>0</v>
      </c>
      <c r="E595" t="s">
        <v>16</v>
      </c>
      <c r="F595" t="s">
        <v>15</v>
      </c>
      <c r="G595">
        <v>3859</v>
      </c>
      <c r="H595" s="5" t="str">
        <f>VLOOKUP(Table1[[#This Row],[ApplicantIncome]],$U$11:$V$14,2,TRUE)</f>
        <v>B40</v>
      </c>
      <c r="I595">
        <v>3300</v>
      </c>
      <c r="J595" t="str">
        <f>VLOOKUP(Table1[[#This Row],[CoapplicantIncome]],$U$11:$V$14,2,TRUE)</f>
        <v>B40</v>
      </c>
      <c r="K595">
        <v>7159</v>
      </c>
      <c r="L595" t="str">
        <f>VLOOKUP(Table1[[#This Row],[CombinedIncome]],$U$11:$V$14,2,TRUE)</f>
        <v>M40</v>
      </c>
      <c r="M595">
        <v>142</v>
      </c>
      <c r="N595" t="str">
        <f>VLOOKUP(Table1[[#This Row],[LoanAmount(K)]],$U$18:$V$20,2,TRUE)</f>
        <v>101k-200k</v>
      </c>
      <c r="O595">
        <v>180</v>
      </c>
      <c r="P595">
        <v>1</v>
      </c>
      <c r="Q595" t="s">
        <v>21</v>
      </c>
      <c r="R595" t="s">
        <v>18</v>
      </c>
      <c r="S595" s="4" t="s">
        <v>22</v>
      </c>
    </row>
    <row r="596" spans="1:19">
      <c r="A596" t="s">
        <v>619</v>
      </c>
      <c r="B596" t="s">
        <v>14</v>
      </c>
      <c r="C596" t="s">
        <v>20</v>
      </c>
      <c r="D596" s="3">
        <v>0</v>
      </c>
      <c r="E596" t="s">
        <v>16</v>
      </c>
      <c r="F596" t="s">
        <v>20</v>
      </c>
      <c r="G596">
        <v>16120</v>
      </c>
      <c r="H596" s="5" t="str">
        <f>VLOOKUP(Table1[[#This Row],[ApplicantIncome]],$U$11:$V$14,2,TRUE)</f>
        <v>T20</v>
      </c>
      <c r="I596">
        <v>0</v>
      </c>
      <c r="J596" t="str">
        <f>VLOOKUP(Table1[[#This Row],[CoapplicantIncome]],$U$11:$V$14,2,TRUE)</f>
        <v>No Income</v>
      </c>
      <c r="K596">
        <v>16120</v>
      </c>
      <c r="L596" t="str">
        <f>VLOOKUP(Table1[[#This Row],[CombinedIncome]],$U$11:$V$14,2,TRUE)</f>
        <v>T20</v>
      </c>
      <c r="M596">
        <v>260</v>
      </c>
      <c r="N596" t="str">
        <f>VLOOKUP(Table1[[#This Row],[LoanAmount(K)]],$U$18:$V$20,2,TRUE)</f>
        <v>201k and above</v>
      </c>
      <c r="O596">
        <v>360</v>
      </c>
      <c r="P596">
        <v>1</v>
      </c>
      <c r="Q596" t="s">
        <v>17</v>
      </c>
      <c r="R596" t="s">
        <v>18</v>
      </c>
      <c r="S596" s="4" t="s">
        <v>18</v>
      </c>
    </row>
    <row r="597" spans="1:19">
      <c r="A597" t="s">
        <v>620</v>
      </c>
      <c r="B597" t="s">
        <v>14</v>
      </c>
      <c r="C597" t="s">
        <v>15</v>
      </c>
      <c r="D597" s="3">
        <v>0</v>
      </c>
      <c r="E597" t="s">
        <v>25</v>
      </c>
      <c r="F597" t="s">
        <v>15</v>
      </c>
      <c r="G597">
        <v>3833</v>
      </c>
      <c r="H597" s="5" t="str">
        <f>VLOOKUP(Table1[[#This Row],[ApplicantIncome]],$U$11:$V$14,2,TRUE)</f>
        <v>B40</v>
      </c>
      <c r="I597">
        <v>0</v>
      </c>
      <c r="J597" t="str">
        <f>VLOOKUP(Table1[[#This Row],[CoapplicantIncome]],$U$11:$V$14,2,TRUE)</f>
        <v>No Income</v>
      </c>
      <c r="K597">
        <v>3833</v>
      </c>
      <c r="L597" t="str">
        <f>VLOOKUP(Table1[[#This Row],[CombinedIncome]],$U$11:$V$14,2,TRUE)</f>
        <v>B40</v>
      </c>
      <c r="M597">
        <v>110</v>
      </c>
      <c r="N597" t="str">
        <f>VLOOKUP(Table1[[#This Row],[LoanAmount(K)]],$U$18:$V$20,2,TRUE)</f>
        <v>101k-200k</v>
      </c>
      <c r="O597">
        <v>360</v>
      </c>
      <c r="P597">
        <v>1</v>
      </c>
      <c r="Q597" t="s">
        <v>21</v>
      </c>
      <c r="R597" t="s">
        <v>18</v>
      </c>
      <c r="S597" s="4" t="s">
        <v>22</v>
      </c>
    </row>
    <row r="598" spans="1:19">
      <c r="A598" t="s">
        <v>621</v>
      </c>
      <c r="B598" t="s">
        <v>14</v>
      </c>
      <c r="C598" t="s">
        <v>20</v>
      </c>
      <c r="D598" s="3">
        <v>2</v>
      </c>
      <c r="E598" t="s">
        <v>25</v>
      </c>
      <c r="F598" t="s">
        <v>20</v>
      </c>
      <c r="G598">
        <v>6383</v>
      </c>
      <c r="H598" s="5" t="str">
        <f>VLOOKUP(Table1[[#This Row],[ApplicantIncome]],$U$11:$V$14,2,TRUE)</f>
        <v>M40</v>
      </c>
      <c r="I598">
        <v>1000</v>
      </c>
      <c r="J598" t="str">
        <f>VLOOKUP(Table1[[#This Row],[CoapplicantIncome]],$U$11:$V$14,2,TRUE)</f>
        <v>B40</v>
      </c>
      <c r="K598">
        <v>7383</v>
      </c>
      <c r="L598" t="str">
        <f>VLOOKUP(Table1[[#This Row],[CombinedIncome]],$U$11:$V$14,2,TRUE)</f>
        <v>M40</v>
      </c>
      <c r="M598">
        <v>187</v>
      </c>
      <c r="N598" t="str">
        <f>VLOOKUP(Table1[[#This Row],[LoanAmount(K)]],$U$18:$V$20,2,TRUE)</f>
        <v>101k-200k</v>
      </c>
      <c r="O598">
        <v>360</v>
      </c>
      <c r="P598">
        <v>1</v>
      </c>
      <c r="Q598" t="s">
        <v>21</v>
      </c>
      <c r="R598" t="s">
        <v>22</v>
      </c>
      <c r="S598" s="4" t="s">
        <v>656</v>
      </c>
    </row>
    <row r="599" spans="1:19">
      <c r="A599" t="s">
        <v>622</v>
      </c>
      <c r="B599" t="s">
        <v>14</v>
      </c>
      <c r="C599" t="s">
        <v>15</v>
      </c>
      <c r="E599" t="s">
        <v>16</v>
      </c>
      <c r="F599" t="s">
        <v>15</v>
      </c>
      <c r="G599">
        <v>2987</v>
      </c>
      <c r="H599" s="5" t="str">
        <f>VLOOKUP(Table1[[#This Row],[ApplicantIncome]],$U$11:$V$14,2,TRUE)</f>
        <v>B40</v>
      </c>
      <c r="I599">
        <v>0</v>
      </c>
      <c r="J599" t="str">
        <f>VLOOKUP(Table1[[#This Row],[CoapplicantIncome]],$U$11:$V$14,2,TRUE)</f>
        <v>No Income</v>
      </c>
      <c r="K599">
        <v>2987</v>
      </c>
      <c r="L599" t="str">
        <f>VLOOKUP(Table1[[#This Row],[CombinedIncome]],$U$11:$V$14,2,TRUE)</f>
        <v>B40</v>
      </c>
      <c r="M599">
        <v>88</v>
      </c>
      <c r="N599" t="str">
        <f>VLOOKUP(Table1[[#This Row],[LoanAmount(K)]],$U$18:$V$20,2,TRUE)</f>
        <v>Below 100k</v>
      </c>
      <c r="O599">
        <v>360</v>
      </c>
      <c r="P599">
        <v>0</v>
      </c>
      <c r="Q599" t="s">
        <v>31</v>
      </c>
      <c r="R599" t="s">
        <v>22</v>
      </c>
      <c r="S599" s="4" t="s">
        <v>656</v>
      </c>
    </row>
    <row r="600" spans="1:19">
      <c r="A600" t="s">
        <v>623</v>
      </c>
      <c r="B600" t="s">
        <v>14</v>
      </c>
      <c r="C600" t="s">
        <v>20</v>
      </c>
      <c r="D600" s="3">
        <v>0</v>
      </c>
      <c r="E600" t="s">
        <v>16</v>
      </c>
      <c r="F600" t="s">
        <v>20</v>
      </c>
      <c r="G600">
        <v>9963</v>
      </c>
      <c r="H600" s="5" t="str">
        <f>VLOOKUP(Table1[[#This Row],[ApplicantIncome]],$U$11:$V$14,2,TRUE)</f>
        <v>M40</v>
      </c>
      <c r="I600">
        <v>0</v>
      </c>
      <c r="J600" t="str">
        <f>VLOOKUP(Table1[[#This Row],[CoapplicantIncome]],$U$11:$V$14,2,TRUE)</f>
        <v>No Income</v>
      </c>
      <c r="K600">
        <v>9963</v>
      </c>
      <c r="L600" t="str">
        <f>VLOOKUP(Table1[[#This Row],[CombinedIncome]],$U$11:$V$14,2,TRUE)</f>
        <v>M40</v>
      </c>
      <c r="M600">
        <v>180</v>
      </c>
      <c r="N600" t="str">
        <f>VLOOKUP(Table1[[#This Row],[LoanAmount(K)]],$U$18:$V$20,2,TRUE)</f>
        <v>101k-200k</v>
      </c>
      <c r="O600">
        <v>360</v>
      </c>
      <c r="P600">
        <v>1</v>
      </c>
      <c r="Q600" t="s">
        <v>21</v>
      </c>
      <c r="R600" t="s">
        <v>18</v>
      </c>
      <c r="S600" s="4" t="s">
        <v>18</v>
      </c>
    </row>
    <row r="601" spans="1:19">
      <c r="A601" t="s">
        <v>624</v>
      </c>
      <c r="B601" t="s">
        <v>14</v>
      </c>
      <c r="C601" t="s">
        <v>20</v>
      </c>
      <c r="D601" s="3">
        <v>2</v>
      </c>
      <c r="E601" t="s">
        <v>16</v>
      </c>
      <c r="F601" t="s">
        <v>15</v>
      </c>
      <c r="G601">
        <v>5780</v>
      </c>
      <c r="H601" s="5" t="str">
        <f>VLOOKUP(Table1[[#This Row],[ApplicantIncome]],$U$11:$V$14,2,TRUE)</f>
        <v>M40</v>
      </c>
      <c r="I601">
        <v>0</v>
      </c>
      <c r="J601" t="str">
        <f>VLOOKUP(Table1[[#This Row],[CoapplicantIncome]],$U$11:$V$14,2,TRUE)</f>
        <v>No Income</v>
      </c>
      <c r="K601">
        <v>5780</v>
      </c>
      <c r="L601" t="str">
        <f>VLOOKUP(Table1[[#This Row],[CombinedIncome]],$U$11:$V$14,2,TRUE)</f>
        <v>M40</v>
      </c>
      <c r="M601">
        <v>192</v>
      </c>
      <c r="N601" t="str">
        <f>VLOOKUP(Table1[[#This Row],[LoanAmount(K)]],$U$18:$V$20,2,TRUE)</f>
        <v>101k-200k</v>
      </c>
      <c r="O601">
        <v>360</v>
      </c>
      <c r="P601">
        <v>1</v>
      </c>
      <c r="Q601" t="s">
        <v>17</v>
      </c>
      <c r="R601" t="s">
        <v>18</v>
      </c>
      <c r="S601" s="4" t="s">
        <v>22</v>
      </c>
    </row>
    <row r="602" spans="1:19">
      <c r="A602" t="s">
        <v>625</v>
      </c>
      <c r="B602" t="s">
        <v>42</v>
      </c>
      <c r="C602" t="s">
        <v>15</v>
      </c>
      <c r="D602" t="s">
        <v>30</v>
      </c>
      <c r="E602" t="s">
        <v>16</v>
      </c>
      <c r="G602">
        <v>416</v>
      </c>
      <c r="H602" s="5" t="str">
        <f>VLOOKUP(Table1[[#This Row],[ApplicantIncome]],$U$11:$V$14,2,TRUE)</f>
        <v>B40</v>
      </c>
      <c r="I602">
        <v>41667</v>
      </c>
      <c r="J602" t="str">
        <f>VLOOKUP(Table1[[#This Row],[CoapplicantIncome]],$U$11:$V$14,2,TRUE)</f>
        <v>T20</v>
      </c>
      <c r="K602">
        <v>42083</v>
      </c>
      <c r="L602" t="str">
        <f>VLOOKUP(Table1[[#This Row],[CombinedIncome]],$U$11:$V$14,2,TRUE)</f>
        <v>T20</v>
      </c>
      <c r="M602">
        <v>350</v>
      </c>
      <c r="N602" t="str">
        <f>VLOOKUP(Table1[[#This Row],[LoanAmount(K)]],$U$18:$V$20,2,TRUE)</f>
        <v>201k and above</v>
      </c>
      <c r="O602">
        <v>180</v>
      </c>
      <c r="Q602" t="s">
        <v>17</v>
      </c>
      <c r="R602" t="s">
        <v>22</v>
      </c>
      <c r="S602" s="4" t="s">
        <v>656</v>
      </c>
    </row>
    <row r="603" spans="1:19">
      <c r="A603" t="s">
        <v>626</v>
      </c>
      <c r="B603" t="s">
        <v>14</v>
      </c>
      <c r="C603" t="s">
        <v>20</v>
      </c>
      <c r="D603" s="3">
        <v>0</v>
      </c>
      <c r="E603" t="s">
        <v>25</v>
      </c>
      <c r="G603">
        <v>2894</v>
      </c>
      <c r="H603" s="5" t="str">
        <f>VLOOKUP(Table1[[#This Row],[ApplicantIncome]],$U$11:$V$14,2,TRUE)</f>
        <v>B40</v>
      </c>
      <c r="I603">
        <v>2792</v>
      </c>
      <c r="J603" t="str">
        <f>VLOOKUP(Table1[[#This Row],[CoapplicantIncome]],$U$11:$V$14,2,TRUE)</f>
        <v>B40</v>
      </c>
      <c r="K603">
        <v>5686</v>
      </c>
      <c r="L603" t="str">
        <f>VLOOKUP(Table1[[#This Row],[CombinedIncome]],$U$11:$V$14,2,TRUE)</f>
        <v>M40</v>
      </c>
      <c r="M603">
        <v>155</v>
      </c>
      <c r="N603" t="str">
        <f>VLOOKUP(Table1[[#This Row],[LoanAmount(K)]],$U$18:$V$20,2,TRUE)</f>
        <v>101k-200k</v>
      </c>
      <c r="O603">
        <v>360</v>
      </c>
      <c r="P603">
        <v>1</v>
      </c>
      <c r="Q603" t="s">
        <v>21</v>
      </c>
      <c r="R603" t="s">
        <v>18</v>
      </c>
      <c r="S603" s="4" t="s">
        <v>22</v>
      </c>
    </row>
    <row r="604" spans="1:19">
      <c r="A604" t="s">
        <v>627</v>
      </c>
      <c r="B604" t="s">
        <v>14</v>
      </c>
      <c r="C604" t="s">
        <v>20</v>
      </c>
      <c r="D604" t="s">
        <v>30</v>
      </c>
      <c r="E604" t="s">
        <v>16</v>
      </c>
      <c r="F604" t="s">
        <v>15</v>
      </c>
      <c r="G604">
        <v>5703</v>
      </c>
      <c r="H604" s="5" t="str">
        <f>VLOOKUP(Table1[[#This Row],[ApplicantIncome]],$U$11:$V$14,2,TRUE)</f>
        <v>M40</v>
      </c>
      <c r="I604">
        <v>0</v>
      </c>
      <c r="J604" t="str">
        <f>VLOOKUP(Table1[[#This Row],[CoapplicantIncome]],$U$11:$V$14,2,TRUE)</f>
        <v>No Income</v>
      </c>
      <c r="K604">
        <v>5703</v>
      </c>
      <c r="L604" t="str">
        <f>VLOOKUP(Table1[[#This Row],[CombinedIncome]],$U$11:$V$14,2,TRUE)</f>
        <v>M40</v>
      </c>
      <c r="M604">
        <v>128</v>
      </c>
      <c r="N604" t="str">
        <f>VLOOKUP(Table1[[#This Row],[LoanAmount(K)]],$U$18:$V$20,2,TRUE)</f>
        <v>101k-200k</v>
      </c>
      <c r="O604">
        <v>360</v>
      </c>
      <c r="P604">
        <v>1</v>
      </c>
      <c r="Q604" t="s">
        <v>17</v>
      </c>
      <c r="R604" t="s">
        <v>18</v>
      </c>
      <c r="S604" s="4" t="s">
        <v>22</v>
      </c>
    </row>
    <row r="605" spans="1:19">
      <c r="A605" t="s">
        <v>628</v>
      </c>
      <c r="B605" t="s">
        <v>14</v>
      </c>
      <c r="C605" t="s">
        <v>15</v>
      </c>
      <c r="D605" s="3">
        <v>0</v>
      </c>
      <c r="E605" t="s">
        <v>16</v>
      </c>
      <c r="F605" t="s">
        <v>15</v>
      </c>
      <c r="G605">
        <v>3676</v>
      </c>
      <c r="H605" s="5" t="str">
        <f>VLOOKUP(Table1[[#This Row],[ApplicantIncome]],$U$11:$V$14,2,TRUE)</f>
        <v>B40</v>
      </c>
      <c r="I605">
        <v>4301</v>
      </c>
      <c r="J605" t="str">
        <f>VLOOKUP(Table1[[#This Row],[CoapplicantIncome]],$U$11:$V$14,2,TRUE)</f>
        <v>B40</v>
      </c>
      <c r="K605">
        <v>7977</v>
      </c>
      <c r="L605" t="str">
        <f>VLOOKUP(Table1[[#This Row],[CombinedIncome]],$U$11:$V$14,2,TRUE)</f>
        <v>M40</v>
      </c>
      <c r="M605">
        <v>172</v>
      </c>
      <c r="N605" t="str">
        <f>VLOOKUP(Table1[[#This Row],[LoanAmount(K)]],$U$18:$V$20,2,TRUE)</f>
        <v>101k-200k</v>
      </c>
      <c r="O605">
        <v>360</v>
      </c>
      <c r="P605">
        <v>1</v>
      </c>
      <c r="Q605" t="s">
        <v>21</v>
      </c>
      <c r="R605" t="s">
        <v>18</v>
      </c>
      <c r="S605" s="4" t="s">
        <v>18</v>
      </c>
    </row>
    <row r="606" spans="1:19">
      <c r="A606" t="s">
        <v>629</v>
      </c>
      <c r="B606" t="s">
        <v>42</v>
      </c>
      <c r="C606" t="s">
        <v>20</v>
      </c>
      <c r="D606" s="3">
        <v>1</v>
      </c>
      <c r="E606" t="s">
        <v>16</v>
      </c>
      <c r="F606" t="s">
        <v>15</v>
      </c>
      <c r="G606">
        <v>12000</v>
      </c>
      <c r="H606" s="5" t="str">
        <f>VLOOKUP(Table1[[#This Row],[ApplicantIncome]],$U$11:$V$14,2,TRUE)</f>
        <v>T20</v>
      </c>
      <c r="I606">
        <v>0</v>
      </c>
      <c r="J606" t="str">
        <f>VLOOKUP(Table1[[#This Row],[CoapplicantIncome]],$U$11:$V$14,2,TRUE)</f>
        <v>No Income</v>
      </c>
      <c r="K606">
        <v>12000</v>
      </c>
      <c r="L606" t="str">
        <f>VLOOKUP(Table1[[#This Row],[CombinedIncome]],$U$11:$V$14,2,TRUE)</f>
        <v>T20</v>
      </c>
      <c r="M606">
        <v>496</v>
      </c>
      <c r="N606" t="str">
        <f>VLOOKUP(Table1[[#This Row],[LoanAmount(K)]],$U$18:$V$20,2,TRUE)</f>
        <v>201k and above</v>
      </c>
      <c r="O606">
        <v>360</v>
      </c>
      <c r="P606">
        <v>1</v>
      </c>
      <c r="Q606" t="s">
        <v>31</v>
      </c>
      <c r="R606" t="s">
        <v>18</v>
      </c>
      <c r="S606" s="4" t="s">
        <v>22</v>
      </c>
    </row>
    <row r="607" spans="1:19">
      <c r="A607" t="s">
        <v>630</v>
      </c>
      <c r="B607" t="s">
        <v>14</v>
      </c>
      <c r="C607" t="s">
        <v>20</v>
      </c>
      <c r="D607" s="3">
        <v>0</v>
      </c>
      <c r="E607" t="s">
        <v>25</v>
      </c>
      <c r="F607" t="s">
        <v>15</v>
      </c>
      <c r="G607">
        <v>2400</v>
      </c>
      <c r="H607" s="5" t="str">
        <f>VLOOKUP(Table1[[#This Row],[ApplicantIncome]],$U$11:$V$14,2,TRUE)</f>
        <v>B40</v>
      </c>
      <c r="I607">
        <v>3800</v>
      </c>
      <c r="J607" t="str">
        <f>VLOOKUP(Table1[[#This Row],[CoapplicantIncome]],$U$11:$V$14,2,TRUE)</f>
        <v>B40</v>
      </c>
      <c r="K607">
        <v>6200</v>
      </c>
      <c r="L607" t="str">
        <f>VLOOKUP(Table1[[#This Row],[CombinedIncome]],$U$11:$V$14,2,TRUE)</f>
        <v>M40</v>
      </c>
      <c r="N607" t="str">
        <f>VLOOKUP(Table1[[#This Row],[LoanAmount(K)]],$U$18:$V$20,2,TRUE)</f>
        <v>Below 100k</v>
      </c>
      <c r="O607">
        <v>180</v>
      </c>
      <c r="P607">
        <v>1</v>
      </c>
      <c r="Q607" t="s">
        <v>17</v>
      </c>
      <c r="R607" t="s">
        <v>22</v>
      </c>
      <c r="S607" s="4" t="s">
        <v>656</v>
      </c>
    </row>
    <row r="608" spans="1:19">
      <c r="A608" t="s">
        <v>631</v>
      </c>
      <c r="B608" t="s">
        <v>14</v>
      </c>
      <c r="C608" t="s">
        <v>20</v>
      </c>
      <c r="D608" s="3">
        <v>1</v>
      </c>
      <c r="E608" t="s">
        <v>16</v>
      </c>
      <c r="F608" t="s">
        <v>15</v>
      </c>
      <c r="G608">
        <v>3400</v>
      </c>
      <c r="H608" s="5" t="str">
        <f>VLOOKUP(Table1[[#This Row],[ApplicantIncome]],$U$11:$V$14,2,TRUE)</f>
        <v>B40</v>
      </c>
      <c r="I608">
        <v>2500</v>
      </c>
      <c r="J608" t="str">
        <f>VLOOKUP(Table1[[#This Row],[CoapplicantIncome]],$U$11:$V$14,2,TRUE)</f>
        <v>B40</v>
      </c>
      <c r="K608">
        <v>5900</v>
      </c>
      <c r="L608" t="str">
        <f>VLOOKUP(Table1[[#This Row],[CombinedIncome]],$U$11:$V$14,2,TRUE)</f>
        <v>M40</v>
      </c>
      <c r="M608">
        <v>173</v>
      </c>
      <c r="N608" t="str">
        <f>VLOOKUP(Table1[[#This Row],[LoanAmount(K)]],$U$18:$V$20,2,TRUE)</f>
        <v>101k-200k</v>
      </c>
      <c r="O608">
        <v>360</v>
      </c>
      <c r="P608">
        <v>1</v>
      </c>
      <c r="Q608" t="s">
        <v>31</v>
      </c>
      <c r="R608" t="s">
        <v>18</v>
      </c>
      <c r="S608" s="4" t="s">
        <v>22</v>
      </c>
    </row>
    <row r="609" spans="1:19">
      <c r="A609" t="s">
        <v>632</v>
      </c>
      <c r="B609" t="s">
        <v>14</v>
      </c>
      <c r="C609" t="s">
        <v>20</v>
      </c>
      <c r="D609" s="3">
        <v>2</v>
      </c>
      <c r="E609" t="s">
        <v>25</v>
      </c>
      <c r="F609" t="s">
        <v>15</v>
      </c>
      <c r="G609">
        <v>3987</v>
      </c>
      <c r="H609" s="5" t="str">
        <f>VLOOKUP(Table1[[#This Row],[ApplicantIncome]],$U$11:$V$14,2,TRUE)</f>
        <v>B40</v>
      </c>
      <c r="I609">
        <v>1411</v>
      </c>
      <c r="J609" t="str">
        <f>VLOOKUP(Table1[[#This Row],[CoapplicantIncome]],$U$11:$V$14,2,TRUE)</f>
        <v>B40</v>
      </c>
      <c r="K609">
        <v>5398</v>
      </c>
      <c r="L609" t="str">
        <f>VLOOKUP(Table1[[#This Row],[CombinedIncome]],$U$11:$V$14,2,TRUE)</f>
        <v>M40</v>
      </c>
      <c r="M609">
        <v>157</v>
      </c>
      <c r="N609" t="str">
        <f>VLOOKUP(Table1[[#This Row],[LoanAmount(K)]],$U$18:$V$20,2,TRUE)</f>
        <v>101k-200k</v>
      </c>
      <c r="O609">
        <v>360</v>
      </c>
      <c r="P609">
        <v>1</v>
      </c>
      <c r="Q609" t="s">
        <v>21</v>
      </c>
      <c r="R609" t="s">
        <v>18</v>
      </c>
      <c r="S609" s="4" t="s">
        <v>22</v>
      </c>
    </row>
    <row r="610" spans="1:19">
      <c r="A610" t="s">
        <v>633</v>
      </c>
      <c r="B610" t="s">
        <v>14</v>
      </c>
      <c r="C610" t="s">
        <v>20</v>
      </c>
      <c r="D610" s="3">
        <v>0</v>
      </c>
      <c r="E610" t="s">
        <v>16</v>
      </c>
      <c r="F610" t="s">
        <v>15</v>
      </c>
      <c r="G610">
        <v>3232</v>
      </c>
      <c r="H610" s="5" t="str">
        <f>VLOOKUP(Table1[[#This Row],[ApplicantIncome]],$U$11:$V$14,2,TRUE)</f>
        <v>B40</v>
      </c>
      <c r="I610">
        <v>1950</v>
      </c>
      <c r="J610" t="str">
        <f>VLOOKUP(Table1[[#This Row],[CoapplicantIncome]],$U$11:$V$14,2,TRUE)</f>
        <v>B40</v>
      </c>
      <c r="K610">
        <v>5182</v>
      </c>
      <c r="L610" t="str">
        <f>VLOOKUP(Table1[[#This Row],[CombinedIncome]],$U$11:$V$14,2,TRUE)</f>
        <v>M40</v>
      </c>
      <c r="M610">
        <v>108</v>
      </c>
      <c r="N610" t="str">
        <f>VLOOKUP(Table1[[#This Row],[LoanAmount(K)]],$U$18:$V$20,2,TRUE)</f>
        <v>101k-200k</v>
      </c>
      <c r="O610">
        <v>360</v>
      </c>
      <c r="P610">
        <v>1</v>
      </c>
      <c r="Q610" t="s">
        <v>21</v>
      </c>
      <c r="R610" t="s">
        <v>18</v>
      </c>
      <c r="S610" s="4" t="s">
        <v>22</v>
      </c>
    </row>
    <row r="611" spans="1:19">
      <c r="A611" t="s">
        <v>634</v>
      </c>
      <c r="B611" t="s">
        <v>42</v>
      </c>
      <c r="C611" t="s">
        <v>15</v>
      </c>
      <c r="D611" s="3">
        <v>0</v>
      </c>
      <c r="E611" t="s">
        <v>16</v>
      </c>
      <c r="F611" t="s">
        <v>15</v>
      </c>
      <c r="G611">
        <v>2900</v>
      </c>
      <c r="H611" s="5" t="str">
        <f>VLOOKUP(Table1[[#This Row],[ApplicantIncome]],$U$11:$V$14,2,TRUE)</f>
        <v>B40</v>
      </c>
      <c r="I611">
        <v>0</v>
      </c>
      <c r="J611" t="str">
        <f>VLOOKUP(Table1[[#This Row],[CoapplicantIncome]],$U$11:$V$14,2,TRUE)</f>
        <v>No Income</v>
      </c>
      <c r="K611">
        <v>2900</v>
      </c>
      <c r="L611" t="str">
        <f>VLOOKUP(Table1[[#This Row],[CombinedIncome]],$U$11:$V$14,2,TRUE)</f>
        <v>B40</v>
      </c>
      <c r="M611">
        <v>71</v>
      </c>
      <c r="N611" t="str">
        <f>VLOOKUP(Table1[[#This Row],[LoanAmount(K)]],$U$18:$V$20,2,TRUE)</f>
        <v>Below 100k</v>
      </c>
      <c r="O611">
        <v>360</v>
      </c>
      <c r="P611">
        <v>1</v>
      </c>
      <c r="Q611" t="s">
        <v>21</v>
      </c>
      <c r="R611" t="s">
        <v>18</v>
      </c>
      <c r="S611" s="4" t="s">
        <v>22</v>
      </c>
    </row>
    <row r="612" spans="1:19">
      <c r="A612" t="s">
        <v>635</v>
      </c>
      <c r="B612" t="s">
        <v>14</v>
      </c>
      <c r="C612" t="s">
        <v>20</v>
      </c>
      <c r="D612" t="s">
        <v>30</v>
      </c>
      <c r="E612" t="s">
        <v>16</v>
      </c>
      <c r="F612" t="s">
        <v>15</v>
      </c>
      <c r="G612">
        <v>4106</v>
      </c>
      <c r="H612" s="5" t="str">
        <f>VLOOKUP(Table1[[#This Row],[ApplicantIncome]],$U$11:$V$14,2,TRUE)</f>
        <v>B40</v>
      </c>
      <c r="I612">
        <v>0</v>
      </c>
      <c r="J612" t="str">
        <f>VLOOKUP(Table1[[#This Row],[CoapplicantIncome]],$U$11:$V$14,2,TRUE)</f>
        <v>No Income</v>
      </c>
      <c r="K612">
        <v>4106</v>
      </c>
      <c r="L612" t="str">
        <f>VLOOKUP(Table1[[#This Row],[CombinedIncome]],$U$11:$V$14,2,TRUE)</f>
        <v>B40</v>
      </c>
      <c r="M612">
        <v>40</v>
      </c>
      <c r="N612" t="str">
        <f>VLOOKUP(Table1[[#This Row],[LoanAmount(K)]],$U$18:$V$20,2,TRUE)</f>
        <v>Below 100k</v>
      </c>
      <c r="O612">
        <v>180</v>
      </c>
      <c r="P612">
        <v>1</v>
      </c>
      <c r="Q612" t="s">
        <v>21</v>
      </c>
      <c r="R612" t="s">
        <v>18</v>
      </c>
      <c r="S612" s="4" t="s">
        <v>22</v>
      </c>
    </row>
    <row r="613" spans="1:19">
      <c r="A613" t="s">
        <v>636</v>
      </c>
      <c r="B613" t="s">
        <v>14</v>
      </c>
      <c r="C613" t="s">
        <v>20</v>
      </c>
      <c r="D613" s="3">
        <v>1</v>
      </c>
      <c r="E613" t="s">
        <v>16</v>
      </c>
      <c r="F613" t="s">
        <v>15</v>
      </c>
      <c r="G613">
        <v>8072</v>
      </c>
      <c r="H613" s="5" t="str">
        <f>VLOOKUP(Table1[[#This Row],[ApplicantIncome]],$U$11:$V$14,2,TRUE)</f>
        <v>M40</v>
      </c>
      <c r="I613">
        <v>240</v>
      </c>
      <c r="J613" t="str">
        <f>VLOOKUP(Table1[[#This Row],[CoapplicantIncome]],$U$11:$V$14,2,TRUE)</f>
        <v>B40</v>
      </c>
      <c r="K613">
        <v>8312</v>
      </c>
      <c r="L613" t="str">
        <f>VLOOKUP(Table1[[#This Row],[CombinedIncome]],$U$11:$V$14,2,TRUE)</f>
        <v>M40</v>
      </c>
      <c r="M613">
        <v>253</v>
      </c>
      <c r="N613" t="str">
        <f>VLOOKUP(Table1[[#This Row],[LoanAmount(K)]],$U$18:$V$20,2,TRUE)</f>
        <v>201k and above</v>
      </c>
      <c r="O613">
        <v>360</v>
      </c>
      <c r="P613">
        <v>1</v>
      </c>
      <c r="Q613" t="s">
        <v>17</v>
      </c>
      <c r="R613" t="s">
        <v>18</v>
      </c>
      <c r="S613" s="4" t="s">
        <v>22</v>
      </c>
    </row>
    <row r="614" spans="1:19">
      <c r="A614" t="s">
        <v>637</v>
      </c>
      <c r="B614" t="s">
        <v>14</v>
      </c>
      <c r="C614" t="s">
        <v>20</v>
      </c>
      <c r="D614" s="3">
        <v>2</v>
      </c>
      <c r="E614" t="s">
        <v>16</v>
      </c>
      <c r="F614" t="s">
        <v>15</v>
      </c>
      <c r="G614">
        <v>7583</v>
      </c>
      <c r="H614" s="5" t="str">
        <f>VLOOKUP(Table1[[#This Row],[ApplicantIncome]],$U$11:$V$14,2,TRUE)</f>
        <v>M40</v>
      </c>
      <c r="I614">
        <v>0</v>
      </c>
      <c r="J614" t="str">
        <f>VLOOKUP(Table1[[#This Row],[CoapplicantIncome]],$U$11:$V$14,2,TRUE)</f>
        <v>No Income</v>
      </c>
      <c r="K614">
        <v>7583</v>
      </c>
      <c r="L614" t="str">
        <f>VLOOKUP(Table1[[#This Row],[CombinedIncome]],$U$11:$V$14,2,TRUE)</f>
        <v>M40</v>
      </c>
      <c r="M614">
        <v>187</v>
      </c>
      <c r="N614" t="str">
        <f>VLOOKUP(Table1[[#This Row],[LoanAmount(K)]],$U$18:$V$20,2,TRUE)</f>
        <v>101k-200k</v>
      </c>
      <c r="O614">
        <v>360</v>
      </c>
      <c r="P614">
        <v>1</v>
      </c>
      <c r="Q614" t="s">
        <v>17</v>
      </c>
      <c r="R614" t="s">
        <v>18</v>
      </c>
      <c r="S614" s="4" t="s">
        <v>22</v>
      </c>
    </row>
    <row r="615" spans="1:19">
      <c r="A615" t="s">
        <v>638</v>
      </c>
      <c r="B615" t="s">
        <v>42</v>
      </c>
      <c r="C615" t="s">
        <v>15</v>
      </c>
      <c r="D615" s="3">
        <v>0</v>
      </c>
      <c r="E615" t="s">
        <v>16</v>
      </c>
      <c r="F615" t="s">
        <v>20</v>
      </c>
      <c r="G615">
        <v>4583</v>
      </c>
      <c r="H615" s="5" t="str">
        <f>VLOOKUP(Table1[[#This Row],[ApplicantIncome]],$U$11:$V$14,2,TRUE)</f>
        <v>B40</v>
      </c>
      <c r="I615">
        <v>0</v>
      </c>
      <c r="J615" t="str">
        <f>VLOOKUP(Table1[[#This Row],[CoapplicantIncome]],$U$11:$V$14,2,TRUE)</f>
        <v>No Income</v>
      </c>
      <c r="K615">
        <v>4583</v>
      </c>
      <c r="L615" t="str">
        <f>VLOOKUP(Table1[[#This Row],[CombinedIncome]],$U$11:$V$14,2,TRUE)</f>
        <v>B40</v>
      </c>
      <c r="M615">
        <v>133</v>
      </c>
      <c r="N615" t="str">
        <f>VLOOKUP(Table1[[#This Row],[LoanAmount(K)]],$U$18:$V$20,2,TRUE)</f>
        <v>101k-200k</v>
      </c>
      <c r="O615">
        <v>360</v>
      </c>
      <c r="P615">
        <v>0</v>
      </c>
      <c r="Q615" t="s">
        <v>31</v>
      </c>
      <c r="R615" t="s">
        <v>22</v>
      </c>
      <c r="S615" s="4" t="s">
        <v>656</v>
      </c>
    </row>
  </sheetData>
  <phoneticPr fontId="21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workbookViewId="0">
      <selection activeCell="B27" sqref="B27"/>
    </sheetView>
  </sheetViews>
  <sheetFormatPr defaultColWidth="11" defaultRowHeight="15.75"/>
  <cols>
    <col min="1" max="1" width="20" bestFit="1" customWidth="1"/>
    <col min="2" max="2" width="46.375" bestFit="1" customWidth="1"/>
  </cols>
  <sheetData>
    <row r="1" spans="1:2">
      <c r="A1" s="1" t="s">
        <v>639</v>
      </c>
    </row>
    <row r="3" spans="1:2">
      <c r="A3" s="2" t="s">
        <v>640</v>
      </c>
      <c r="B3" s="2" t="s">
        <v>641</v>
      </c>
    </row>
    <row r="4" spans="1:2">
      <c r="A4" s="2" t="s">
        <v>0</v>
      </c>
      <c r="B4" s="2" t="s">
        <v>642</v>
      </c>
    </row>
    <row r="5" spans="1:2">
      <c r="A5" s="2" t="s">
        <v>1</v>
      </c>
      <c r="B5" s="2" t="s">
        <v>643</v>
      </c>
    </row>
    <row r="6" spans="1:2">
      <c r="A6" s="2" t="s">
        <v>2</v>
      </c>
      <c r="B6" s="2" t="s">
        <v>644</v>
      </c>
    </row>
    <row r="7" spans="1:2">
      <c r="A7" s="2" t="s">
        <v>3</v>
      </c>
      <c r="B7" s="2" t="s">
        <v>645</v>
      </c>
    </row>
    <row r="8" spans="1:2">
      <c r="A8" s="2" t="s">
        <v>4</v>
      </c>
      <c r="B8" s="2" t="s">
        <v>646</v>
      </c>
    </row>
    <row r="9" spans="1:2">
      <c r="A9" s="2" t="s">
        <v>5</v>
      </c>
      <c r="B9" s="2" t="s">
        <v>647</v>
      </c>
    </row>
    <row r="10" spans="1:2">
      <c r="A10" s="2" t="s">
        <v>6</v>
      </c>
      <c r="B10" s="2" t="s">
        <v>648</v>
      </c>
    </row>
    <row r="11" spans="1:2">
      <c r="A11" s="2" t="s">
        <v>7</v>
      </c>
      <c r="B11" s="2" t="s">
        <v>649</v>
      </c>
    </row>
    <row r="12" spans="1:2">
      <c r="A12" s="2" t="s">
        <v>8</v>
      </c>
      <c r="B12" s="2" t="s">
        <v>650</v>
      </c>
    </row>
    <row r="13" spans="1:2">
      <c r="A13" s="2" t="s">
        <v>9</v>
      </c>
      <c r="B13" s="2" t="s">
        <v>651</v>
      </c>
    </row>
    <row r="14" spans="1:2">
      <c r="A14" s="2" t="s">
        <v>10</v>
      </c>
      <c r="B14" s="2" t="s">
        <v>652</v>
      </c>
    </row>
    <row r="15" spans="1:2">
      <c r="A15" s="2" t="s">
        <v>11</v>
      </c>
      <c r="B15" s="2" t="s">
        <v>653</v>
      </c>
    </row>
    <row r="16" spans="1:2">
      <c r="A16" s="2" t="s">
        <v>12</v>
      </c>
      <c r="B16" s="2" t="s">
        <v>654</v>
      </c>
    </row>
    <row r="17" spans="1:2">
      <c r="A17" s="2" t="s">
        <v>657</v>
      </c>
      <c r="B17" s="2" t="s">
        <v>658</v>
      </c>
    </row>
    <row r="20" spans="1:2">
      <c r="A20" s="2" t="s">
        <v>696</v>
      </c>
    </row>
    <row r="21" spans="1:2">
      <c r="A21" s="2" t="s">
        <v>697</v>
      </c>
    </row>
  </sheetData>
  <hyperlinks>
    <hyperlink ref="A1" r:id="rId1" location="Dataset-Description:" display="https://www.kaggle.com/ajaymanwani/loan-approval-prediction - Dataset-Description:" xr:uid="{00000000-0004-0000-0100-000000000000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FC75F-A90F-4EE3-9321-5129DF621D3F}">
  <dimension ref="B1:N71"/>
  <sheetViews>
    <sheetView topLeftCell="A40" workbookViewId="0">
      <selection activeCell="B74" sqref="B74"/>
    </sheetView>
  </sheetViews>
  <sheetFormatPr defaultRowHeight="15.75"/>
  <cols>
    <col min="2" max="2" width="34.375" bestFit="1" customWidth="1"/>
    <col min="3" max="3" width="15.25" bestFit="1" customWidth="1"/>
    <col min="4" max="4" width="3.875" bestFit="1" customWidth="1"/>
    <col min="5" max="6" width="11" bestFit="1" customWidth="1"/>
    <col min="7" max="10" width="15.25" bestFit="1" customWidth="1"/>
    <col min="11" max="11" width="31.25" bestFit="1" customWidth="1"/>
    <col min="12" max="12" width="15.25" bestFit="1" customWidth="1"/>
    <col min="13" max="13" width="3.875" bestFit="1" customWidth="1"/>
    <col min="14" max="14" width="11" bestFit="1" customWidth="1"/>
    <col min="15" max="205" width="15.25" bestFit="1" customWidth="1"/>
    <col min="206" max="207" width="11" bestFit="1" customWidth="1"/>
  </cols>
  <sheetData>
    <row r="1" spans="2:14">
      <c r="K1" s="6" t="s">
        <v>707</v>
      </c>
      <c r="L1" t="s">
        <v>701</v>
      </c>
    </row>
    <row r="2" spans="2:14">
      <c r="B2" s="6" t="s">
        <v>10</v>
      </c>
      <c r="C2" t="s">
        <v>701</v>
      </c>
    </row>
    <row r="3" spans="2:14">
      <c r="K3" s="6" t="s">
        <v>727</v>
      </c>
      <c r="L3" s="6" t="s">
        <v>663</v>
      </c>
    </row>
    <row r="4" spans="2:14">
      <c r="B4" s="6" t="s">
        <v>713</v>
      </c>
      <c r="C4" s="6" t="s">
        <v>663</v>
      </c>
      <c r="K4" s="6" t="s">
        <v>659</v>
      </c>
      <c r="L4" t="s">
        <v>22</v>
      </c>
      <c r="M4" t="s">
        <v>18</v>
      </c>
      <c r="N4" t="s">
        <v>661</v>
      </c>
    </row>
    <row r="5" spans="2:14">
      <c r="B5" s="6" t="s">
        <v>659</v>
      </c>
      <c r="C5" t="s">
        <v>22</v>
      </c>
      <c r="D5" t="s">
        <v>18</v>
      </c>
      <c r="E5" t="s">
        <v>661</v>
      </c>
      <c r="K5" s="7">
        <v>0</v>
      </c>
      <c r="L5">
        <v>82</v>
      </c>
      <c r="M5">
        <v>7</v>
      </c>
      <c r="N5">
        <v>89</v>
      </c>
    </row>
    <row r="6" spans="2:14">
      <c r="B6" s="7" t="s">
        <v>748</v>
      </c>
      <c r="C6">
        <v>87</v>
      </c>
      <c r="D6">
        <v>210</v>
      </c>
      <c r="E6">
        <v>297</v>
      </c>
      <c r="K6" s="7">
        <v>1</v>
      </c>
      <c r="L6">
        <v>97</v>
      </c>
      <c r="M6">
        <v>378</v>
      </c>
      <c r="N6">
        <v>475</v>
      </c>
    </row>
    <row r="7" spans="2:14">
      <c r="B7" s="7" t="s">
        <v>747</v>
      </c>
      <c r="C7">
        <v>80</v>
      </c>
      <c r="D7">
        <v>168</v>
      </c>
      <c r="E7">
        <v>248</v>
      </c>
      <c r="K7" s="7" t="s">
        <v>660</v>
      </c>
      <c r="L7">
        <v>13</v>
      </c>
      <c r="M7">
        <v>37</v>
      </c>
      <c r="N7">
        <v>50</v>
      </c>
    </row>
    <row r="8" spans="2:14">
      <c r="B8" s="7" t="s">
        <v>749</v>
      </c>
      <c r="C8">
        <v>25</v>
      </c>
      <c r="D8">
        <v>44</v>
      </c>
      <c r="E8">
        <v>69</v>
      </c>
      <c r="K8" s="7" t="s">
        <v>661</v>
      </c>
      <c r="L8">
        <v>192</v>
      </c>
      <c r="M8">
        <v>422</v>
      </c>
      <c r="N8">
        <v>614</v>
      </c>
    </row>
    <row r="9" spans="2:14">
      <c r="B9" s="7" t="s">
        <v>661</v>
      </c>
      <c r="C9">
        <v>192</v>
      </c>
      <c r="D9">
        <v>422</v>
      </c>
      <c r="E9">
        <v>614</v>
      </c>
    </row>
    <row r="11" spans="2:14">
      <c r="B11" s="6" t="s">
        <v>10</v>
      </c>
      <c r="C11" s="7">
        <v>0</v>
      </c>
    </row>
    <row r="12" spans="2:14">
      <c r="K12" s="6" t="s">
        <v>727</v>
      </c>
      <c r="L12" s="6" t="s">
        <v>663</v>
      </c>
    </row>
    <row r="13" spans="2:14">
      <c r="B13" s="6" t="s">
        <v>713</v>
      </c>
      <c r="C13" s="6" t="s">
        <v>663</v>
      </c>
      <c r="K13" s="6" t="s">
        <v>659</v>
      </c>
      <c r="L13" t="s">
        <v>22</v>
      </c>
      <c r="M13" t="s">
        <v>18</v>
      </c>
      <c r="N13" t="s">
        <v>661</v>
      </c>
    </row>
    <row r="14" spans="2:14">
      <c r="B14" s="6" t="s">
        <v>659</v>
      </c>
      <c r="C14" t="s">
        <v>22</v>
      </c>
      <c r="D14" t="s">
        <v>18</v>
      </c>
      <c r="E14" t="s">
        <v>661</v>
      </c>
      <c r="K14" s="7">
        <v>0</v>
      </c>
      <c r="L14" s="8">
        <v>0.9213483146067416</v>
      </c>
      <c r="M14" s="8">
        <v>7.8651685393258425E-2</v>
      </c>
      <c r="N14" s="8">
        <v>1</v>
      </c>
    </row>
    <row r="15" spans="2:14">
      <c r="B15" s="7" t="s">
        <v>748</v>
      </c>
      <c r="C15" s="8">
        <v>0.88888888888888884</v>
      </c>
      <c r="D15" s="8">
        <v>0.1111111111111111</v>
      </c>
      <c r="E15" s="8">
        <v>1</v>
      </c>
      <c r="K15" s="7">
        <v>1</v>
      </c>
      <c r="L15" s="8">
        <v>0.20421052631578948</v>
      </c>
      <c r="M15" s="8">
        <v>0.79578947368421049</v>
      </c>
      <c r="N15" s="8">
        <v>1</v>
      </c>
    </row>
    <row r="16" spans="2:14">
      <c r="B16" s="7" t="s">
        <v>747</v>
      </c>
      <c r="C16" s="8">
        <v>1</v>
      </c>
      <c r="D16" s="8">
        <v>0</v>
      </c>
      <c r="E16" s="8">
        <v>1</v>
      </c>
      <c r="K16" s="7" t="s">
        <v>660</v>
      </c>
      <c r="L16" s="8">
        <v>0.26</v>
      </c>
      <c r="M16" s="8">
        <v>0.74</v>
      </c>
      <c r="N16" s="8">
        <v>1</v>
      </c>
    </row>
    <row r="17" spans="2:14">
      <c r="B17" s="7" t="s">
        <v>749</v>
      </c>
      <c r="C17" s="8">
        <v>0.8</v>
      </c>
      <c r="D17" s="8">
        <v>0.2</v>
      </c>
      <c r="E17" s="8">
        <v>1</v>
      </c>
      <c r="K17" s="7" t="s">
        <v>661</v>
      </c>
      <c r="L17" s="8">
        <v>0.31270358306188922</v>
      </c>
      <c r="M17" s="8">
        <v>0.68729641693811072</v>
      </c>
      <c r="N17" s="8">
        <v>1</v>
      </c>
    </row>
    <row r="18" spans="2:14">
      <c r="B18" s="7" t="s">
        <v>661</v>
      </c>
      <c r="C18" s="8">
        <v>0.9213483146067416</v>
      </c>
      <c r="D18" s="8">
        <v>7.8651685393258425E-2</v>
      </c>
      <c r="E18" s="8">
        <v>1</v>
      </c>
    </row>
    <row r="19" spans="2:14">
      <c r="B19" s="7"/>
      <c r="C19" s="8"/>
      <c r="D19" s="8"/>
      <c r="E19" s="8"/>
      <c r="K19" s="11" t="s">
        <v>728</v>
      </c>
    </row>
    <row r="20" spans="2:14">
      <c r="B20" s="7"/>
      <c r="C20" s="8"/>
      <c r="D20" s="8"/>
      <c r="E20" s="8"/>
    </row>
    <row r="21" spans="2:14">
      <c r="B21" s="7"/>
      <c r="C21" s="8"/>
      <c r="D21" s="8"/>
      <c r="E21" s="8"/>
    </row>
    <row r="22" spans="2:14">
      <c r="B22" s="7"/>
      <c r="C22" s="8"/>
      <c r="D22" s="8"/>
      <c r="E22" s="8"/>
    </row>
    <row r="23" spans="2:14">
      <c r="B23" s="7"/>
      <c r="C23" s="8"/>
      <c r="D23" s="8"/>
      <c r="E23" s="8"/>
    </row>
    <row r="24" spans="2:14">
      <c r="B24" s="7"/>
      <c r="C24" s="8"/>
      <c r="D24" s="8"/>
      <c r="E24" s="8"/>
    </row>
    <row r="26" spans="2:14">
      <c r="B26" s="6" t="s">
        <v>5</v>
      </c>
      <c r="C26" t="s">
        <v>701</v>
      </c>
      <c r="K26" s="6" t="s">
        <v>713</v>
      </c>
      <c r="L26" s="6" t="s">
        <v>663</v>
      </c>
    </row>
    <row r="27" spans="2:14">
      <c r="K27" s="6" t="s">
        <v>659</v>
      </c>
      <c r="L27" t="s">
        <v>22</v>
      </c>
      <c r="M27" t="s">
        <v>18</v>
      </c>
      <c r="N27" t="s">
        <v>661</v>
      </c>
    </row>
    <row r="28" spans="2:14">
      <c r="B28" s="6" t="s">
        <v>713</v>
      </c>
      <c r="C28" s="6" t="s">
        <v>663</v>
      </c>
      <c r="K28" s="7" t="s">
        <v>15</v>
      </c>
      <c r="L28">
        <v>157</v>
      </c>
      <c r="M28">
        <v>343</v>
      </c>
      <c r="N28">
        <v>500</v>
      </c>
    </row>
    <row r="29" spans="2:14">
      <c r="B29" s="6" t="s">
        <v>659</v>
      </c>
      <c r="C29" t="s">
        <v>22</v>
      </c>
      <c r="D29" t="s">
        <v>18</v>
      </c>
      <c r="E29" t="s">
        <v>661</v>
      </c>
      <c r="K29" s="7" t="s">
        <v>20</v>
      </c>
      <c r="L29">
        <v>26</v>
      </c>
      <c r="M29">
        <v>56</v>
      </c>
      <c r="N29">
        <v>82</v>
      </c>
    </row>
    <row r="30" spans="2:14">
      <c r="B30" s="7" t="s">
        <v>748</v>
      </c>
      <c r="C30">
        <v>87</v>
      </c>
      <c r="D30">
        <v>210</v>
      </c>
      <c r="E30">
        <v>297</v>
      </c>
      <c r="K30" s="7" t="s">
        <v>660</v>
      </c>
      <c r="L30">
        <v>9</v>
      </c>
      <c r="M30">
        <v>23</v>
      </c>
      <c r="N30">
        <v>32</v>
      </c>
    </row>
    <row r="31" spans="2:14">
      <c r="B31" s="7" t="s">
        <v>747</v>
      </c>
      <c r="C31">
        <v>80</v>
      </c>
      <c r="D31">
        <v>168</v>
      </c>
      <c r="E31">
        <v>248</v>
      </c>
      <c r="K31" s="7" t="s">
        <v>661</v>
      </c>
      <c r="L31">
        <v>192</v>
      </c>
      <c r="M31">
        <v>422</v>
      </c>
      <c r="N31">
        <v>614</v>
      </c>
    </row>
    <row r="32" spans="2:14">
      <c r="B32" s="7" t="s">
        <v>749</v>
      </c>
      <c r="C32">
        <v>25</v>
      </c>
      <c r="D32">
        <v>44</v>
      </c>
      <c r="E32">
        <v>69</v>
      </c>
    </row>
    <row r="33" spans="2:14">
      <c r="B33" s="7" t="s">
        <v>661</v>
      </c>
      <c r="C33">
        <v>192</v>
      </c>
      <c r="D33">
        <v>422</v>
      </c>
      <c r="E33">
        <v>614</v>
      </c>
    </row>
    <row r="35" spans="2:14">
      <c r="B35" s="6" t="s">
        <v>5</v>
      </c>
      <c r="C35" t="s">
        <v>701</v>
      </c>
    </row>
    <row r="36" spans="2:14">
      <c r="K36" s="6" t="s">
        <v>729</v>
      </c>
      <c r="L36" s="6" t="s">
        <v>663</v>
      </c>
    </row>
    <row r="37" spans="2:14">
      <c r="B37" s="6" t="s">
        <v>713</v>
      </c>
      <c r="C37" s="6" t="s">
        <v>663</v>
      </c>
      <c r="K37" s="6" t="s">
        <v>659</v>
      </c>
      <c r="L37" t="s">
        <v>22</v>
      </c>
      <c r="M37" t="s">
        <v>18</v>
      </c>
      <c r="N37" t="s">
        <v>661</v>
      </c>
    </row>
    <row r="38" spans="2:14">
      <c r="B38" s="6" t="s">
        <v>659</v>
      </c>
      <c r="C38" t="s">
        <v>22</v>
      </c>
      <c r="D38" t="s">
        <v>18</v>
      </c>
      <c r="E38" t="s">
        <v>661</v>
      </c>
      <c r="K38" s="7" t="s">
        <v>15</v>
      </c>
      <c r="L38" s="8">
        <v>0.314</v>
      </c>
      <c r="M38" s="8">
        <v>0.68600000000000005</v>
      </c>
      <c r="N38" s="8">
        <v>1</v>
      </c>
    </row>
    <row r="39" spans="2:14">
      <c r="B39" s="7" t="s">
        <v>748</v>
      </c>
      <c r="C39" s="8">
        <v>0.29292929292929293</v>
      </c>
      <c r="D39" s="8">
        <v>0.70707070707070707</v>
      </c>
      <c r="E39" s="8">
        <v>1</v>
      </c>
      <c r="K39" s="7" t="s">
        <v>20</v>
      </c>
      <c r="L39" s="8">
        <v>0.31707317073170732</v>
      </c>
      <c r="M39" s="8">
        <v>0.68292682926829273</v>
      </c>
      <c r="N39" s="8">
        <v>1</v>
      </c>
    </row>
    <row r="40" spans="2:14">
      <c r="B40" s="7" t="s">
        <v>747</v>
      </c>
      <c r="C40" s="8">
        <v>0.32258064516129031</v>
      </c>
      <c r="D40" s="8">
        <v>0.67741935483870963</v>
      </c>
      <c r="E40" s="8">
        <v>1</v>
      </c>
      <c r="K40" s="7" t="s">
        <v>660</v>
      </c>
      <c r="L40" s="8">
        <v>0.28125</v>
      </c>
      <c r="M40" s="8">
        <v>0.71875</v>
      </c>
      <c r="N40" s="8">
        <v>1</v>
      </c>
    </row>
    <row r="41" spans="2:14">
      <c r="B41" s="7" t="s">
        <v>749</v>
      </c>
      <c r="C41" s="8">
        <v>0.36231884057971014</v>
      </c>
      <c r="D41" s="8">
        <v>0.6376811594202898</v>
      </c>
      <c r="E41" s="8">
        <v>1</v>
      </c>
      <c r="K41" s="7" t="s">
        <v>661</v>
      </c>
      <c r="L41" s="8">
        <v>0.31270358306188922</v>
      </c>
      <c r="M41" s="8">
        <v>0.68729641693811072</v>
      </c>
      <c r="N41" s="8">
        <v>1</v>
      </c>
    </row>
    <row r="42" spans="2:14">
      <c r="B42" s="7" t="s">
        <v>661</v>
      </c>
      <c r="C42" s="8">
        <v>0.31270358306188922</v>
      </c>
      <c r="D42" s="8">
        <v>0.68729641693811072</v>
      </c>
      <c r="E42" s="8">
        <v>1</v>
      </c>
    </row>
    <row r="54" spans="2:14">
      <c r="B54" s="6" t="s">
        <v>717</v>
      </c>
      <c r="C54" t="s">
        <v>701</v>
      </c>
    </row>
    <row r="56" spans="2:14">
      <c r="B56" s="6" t="s">
        <v>703</v>
      </c>
      <c r="C56" s="6" t="s">
        <v>663</v>
      </c>
      <c r="K56" s="6" t="s">
        <v>730</v>
      </c>
      <c r="L56" s="6" t="s">
        <v>663</v>
      </c>
    </row>
    <row r="57" spans="2:14">
      <c r="B57" s="6" t="s">
        <v>659</v>
      </c>
      <c r="C57" t="s">
        <v>22</v>
      </c>
      <c r="D57" t="s">
        <v>18</v>
      </c>
      <c r="E57" t="s">
        <v>661</v>
      </c>
      <c r="K57" s="6" t="s">
        <v>659</v>
      </c>
      <c r="L57" t="s">
        <v>22</v>
      </c>
      <c r="M57" t="s">
        <v>18</v>
      </c>
      <c r="N57" t="s">
        <v>661</v>
      </c>
    </row>
    <row r="58" spans="2:14">
      <c r="B58" s="7" t="s">
        <v>748</v>
      </c>
      <c r="C58">
        <v>87</v>
      </c>
      <c r="D58">
        <v>210</v>
      </c>
      <c r="E58">
        <v>297</v>
      </c>
      <c r="K58" s="7" t="s">
        <v>716</v>
      </c>
      <c r="L58">
        <v>58</v>
      </c>
      <c r="M58">
        <v>118</v>
      </c>
      <c r="N58">
        <v>176</v>
      </c>
    </row>
    <row r="59" spans="2:14">
      <c r="B59" s="7" t="s">
        <v>747</v>
      </c>
      <c r="C59">
        <v>80</v>
      </c>
      <c r="D59">
        <v>168</v>
      </c>
      <c r="E59">
        <v>248</v>
      </c>
      <c r="K59" s="7" t="s">
        <v>731</v>
      </c>
      <c r="L59">
        <v>103</v>
      </c>
      <c r="M59">
        <v>255</v>
      </c>
      <c r="N59">
        <v>358</v>
      </c>
    </row>
    <row r="60" spans="2:14">
      <c r="B60" s="7" t="s">
        <v>749</v>
      </c>
      <c r="C60">
        <v>25</v>
      </c>
      <c r="D60">
        <v>44</v>
      </c>
      <c r="E60">
        <v>69</v>
      </c>
      <c r="K60" s="7" t="s">
        <v>732</v>
      </c>
      <c r="L60">
        <v>31</v>
      </c>
      <c r="M60">
        <v>49</v>
      </c>
      <c r="N60">
        <v>80</v>
      </c>
    </row>
    <row r="61" spans="2:14">
      <c r="B61" s="7" t="s">
        <v>661</v>
      </c>
      <c r="C61">
        <v>192</v>
      </c>
      <c r="D61">
        <v>422</v>
      </c>
      <c r="E61">
        <v>614</v>
      </c>
      <c r="K61" s="7" t="s">
        <v>661</v>
      </c>
      <c r="L61">
        <v>192</v>
      </c>
      <c r="M61">
        <v>422</v>
      </c>
      <c r="N61">
        <v>614</v>
      </c>
    </row>
    <row r="64" spans="2:14">
      <c r="B64" s="6" t="s">
        <v>717</v>
      </c>
      <c r="C64" t="s">
        <v>701</v>
      </c>
    </row>
    <row r="65" spans="2:14">
      <c r="K65" s="6" t="s">
        <v>730</v>
      </c>
      <c r="L65" s="6" t="s">
        <v>663</v>
      </c>
    </row>
    <row r="66" spans="2:14">
      <c r="B66" s="6" t="s">
        <v>703</v>
      </c>
      <c r="C66" s="6" t="s">
        <v>663</v>
      </c>
      <c r="K66" s="6" t="s">
        <v>659</v>
      </c>
      <c r="L66" t="s">
        <v>22</v>
      </c>
      <c r="M66" t="s">
        <v>18</v>
      </c>
      <c r="N66" t="s">
        <v>661</v>
      </c>
    </row>
    <row r="67" spans="2:14">
      <c r="B67" s="6" t="s">
        <v>659</v>
      </c>
      <c r="C67" t="s">
        <v>22</v>
      </c>
      <c r="D67" t="s">
        <v>18</v>
      </c>
      <c r="E67" t="s">
        <v>661</v>
      </c>
      <c r="K67" s="7" t="s">
        <v>716</v>
      </c>
      <c r="L67" s="8">
        <v>0.32954545454545453</v>
      </c>
      <c r="M67" s="8">
        <v>0.67045454545454541</v>
      </c>
      <c r="N67" s="8">
        <v>1</v>
      </c>
    </row>
    <row r="68" spans="2:14">
      <c r="B68" t="s">
        <v>748</v>
      </c>
      <c r="C68" s="8">
        <v>0.29292929292929293</v>
      </c>
      <c r="D68" s="8">
        <v>0.70707070707070707</v>
      </c>
      <c r="E68" s="8">
        <v>1</v>
      </c>
      <c r="K68" s="7" t="s">
        <v>731</v>
      </c>
      <c r="L68" s="8">
        <v>0.28770949720670391</v>
      </c>
      <c r="M68" s="8">
        <v>0.71229050279329609</v>
      </c>
      <c r="N68" s="8">
        <v>1</v>
      </c>
    </row>
    <row r="69" spans="2:14">
      <c r="B69" t="s">
        <v>747</v>
      </c>
      <c r="C69" s="8">
        <v>0.32258064516129031</v>
      </c>
      <c r="D69" s="8">
        <v>0.67741935483870963</v>
      </c>
      <c r="E69" s="8">
        <v>1</v>
      </c>
      <c r="K69" s="7" t="s">
        <v>732</v>
      </c>
      <c r="L69" s="8">
        <v>0.38750000000000001</v>
      </c>
      <c r="M69" s="8">
        <v>0.61250000000000004</v>
      </c>
      <c r="N69" s="8">
        <v>1</v>
      </c>
    </row>
    <row r="70" spans="2:14">
      <c r="B70" t="s">
        <v>749</v>
      </c>
      <c r="C70" s="8">
        <v>0.36231884057971014</v>
      </c>
      <c r="D70" s="8">
        <v>0.6376811594202898</v>
      </c>
      <c r="E70" s="8">
        <v>1</v>
      </c>
      <c r="K70" s="7" t="s">
        <v>661</v>
      </c>
      <c r="L70" s="8">
        <v>0.31270358306188922</v>
      </c>
      <c r="M70" s="8">
        <v>0.68729641693811072</v>
      </c>
      <c r="N70" s="8">
        <v>1</v>
      </c>
    </row>
    <row r="71" spans="2:14">
      <c r="B71" t="s">
        <v>661</v>
      </c>
      <c r="C71" s="8">
        <v>0.31270358306188922</v>
      </c>
      <c r="D71" s="8">
        <v>0.68729641693811072</v>
      </c>
      <c r="E71" s="8">
        <v>1</v>
      </c>
    </row>
  </sheetData>
  <pageMargins left="0.7" right="0.7" top="0.75" bottom="0.75" header="0.3" footer="0.3"/>
  <drawing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C1035-87D5-4F50-8F01-E883EED1AEA3}">
  <sheetPr>
    <tabColor theme="9"/>
  </sheetPr>
  <dimension ref="A1:T615"/>
  <sheetViews>
    <sheetView workbookViewId="0">
      <selection activeCell="C23" sqref="C23"/>
    </sheetView>
  </sheetViews>
  <sheetFormatPr defaultRowHeight="15.75"/>
  <cols>
    <col min="1" max="1" width="17.5" bestFit="1" customWidth="1"/>
    <col min="2" max="2" width="19.5" bestFit="1" customWidth="1"/>
    <col min="3" max="3" width="17.875" bestFit="1" customWidth="1"/>
    <col min="4" max="4" width="16.25" customWidth="1"/>
    <col min="5" max="5" width="20.625" bestFit="1" customWidth="1"/>
    <col min="7" max="7" width="16.375" bestFit="1" customWidth="1"/>
    <col min="10" max="10" width="16.375" bestFit="1" customWidth="1"/>
    <col min="13" max="13" width="16.375" bestFit="1" customWidth="1"/>
    <col min="16" max="16" width="16.375" bestFit="1" customWidth="1"/>
    <col min="19" max="19" width="16.375" bestFit="1" customWidth="1"/>
  </cols>
  <sheetData>
    <row r="1" spans="1:20" ht="16.5" thickBot="1">
      <c r="A1" t="s">
        <v>6</v>
      </c>
      <c r="B1" t="s">
        <v>7</v>
      </c>
      <c r="C1" t="s">
        <v>655</v>
      </c>
      <c r="D1" t="s">
        <v>665</v>
      </c>
      <c r="E1" t="s">
        <v>9</v>
      </c>
    </row>
    <row r="2" spans="1:20">
      <c r="A2">
        <v>5849</v>
      </c>
      <c r="B2">
        <v>0</v>
      </c>
      <c r="C2">
        <v>5849</v>
      </c>
      <c r="E2">
        <v>360</v>
      </c>
      <c r="G2" s="10" t="s">
        <v>6</v>
      </c>
      <c r="H2" s="10"/>
      <c r="J2" s="10" t="s">
        <v>7</v>
      </c>
      <c r="K2" s="10"/>
      <c r="M2" s="10" t="s">
        <v>655</v>
      </c>
      <c r="N2" s="10"/>
      <c r="P2" s="10" t="s">
        <v>665</v>
      </c>
      <c r="Q2" s="10"/>
      <c r="S2" s="10" t="s">
        <v>9</v>
      </c>
      <c r="T2" s="10"/>
    </row>
    <row r="3" spans="1:20">
      <c r="A3">
        <v>4583</v>
      </c>
      <c r="B3">
        <v>1508</v>
      </c>
      <c r="C3">
        <v>6091</v>
      </c>
      <c r="D3">
        <v>128</v>
      </c>
      <c r="E3">
        <v>360</v>
      </c>
    </row>
    <row r="4" spans="1:20">
      <c r="A4">
        <v>3000</v>
      </c>
      <c r="B4">
        <v>0</v>
      </c>
      <c r="C4">
        <v>3000</v>
      </c>
      <c r="D4">
        <v>66</v>
      </c>
      <c r="E4">
        <v>360</v>
      </c>
      <c r="G4" t="s">
        <v>676</v>
      </c>
      <c r="H4">
        <v>5403.4592833876222</v>
      </c>
      <c r="J4" t="s">
        <v>676</v>
      </c>
      <c r="K4">
        <v>1621.245798027101</v>
      </c>
      <c r="M4" t="s">
        <v>676</v>
      </c>
      <c r="N4">
        <v>7024.7050814147224</v>
      </c>
      <c r="P4" t="s">
        <v>676</v>
      </c>
      <c r="Q4">
        <v>146.41216216216216</v>
      </c>
      <c r="S4" t="s">
        <v>676</v>
      </c>
      <c r="T4">
        <v>342</v>
      </c>
    </row>
    <row r="5" spans="1:20">
      <c r="A5">
        <v>2583</v>
      </c>
      <c r="B5">
        <v>2358</v>
      </c>
      <c r="C5">
        <v>4941</v>
      </c>
      <c r="D5">
        <v>120</v>
      </c>
      <c r="E5">
        <v>360</v>
      </c>
      <c r="G5" t="s">
        <v>677</v>
      </c>
      <c r="H5">
        <v>246.54085748429191</v>
      </c>
      <c r="J5" t="s">
        <v>677</v>
      </c>
      <c r="K5">
        <v>118.09377325143333</v>
      </c>
      <c r="M5" t="s">
        <v>677</v>
      </c>
      <c r="N5">
        <v>260.6504611337412</v>
      </c>
      <c r="P5" t="s">
        <v>677</v>
      </c>
      <c r="Q5">
        <v>3.5176173987310566</v>
      </c>
      <c r="S5" t="s">
        <v>677</v>
      </c>
      <c r="T5">
        <v>2.6585295997451674</v>
      </c>
    </row>
    <row r="6" spans="1:20">
      <c r="A6">
        <v>6000</v>
      </c>
      <c r="B6">
        <v>0</v>
      </c>
      <c r="C6">
        <v>6000</v>
      </c>
      <c r="D6">
        <v>141</v>
      </c>
      <c r="E6">
        <v>360</v>
      </c>
      <c r="G6" t="s">
        <v>678</v>
      </c>
      <c r="H6">
        <v>3812.5</v>
      </c>
      <c r="J6" t="s">
        <v>678</v>
      </c>
      <c r="K6">
        <v>1188.5</v>
      </c>
      <c r="M6" t="s">
        <v>678</v>
      </c>
      <c r="N6">
        <v>5416.5</v>
      </c>
      <c r="P6" t="s">
        <v>678</v>
      </c>
      <c r="Q6">
        <v>128</v>
      </c>
      <c r="S6" t="s">
        <v>678</v>
      </c>
      <c r="T6">
        <v>360</v>
      </c>
    </row>
    <row r="7" spans="1:20">
      <c r="A7">
        <v>5417</v>
      </c>
      <c r="B7">
        <v>4196</v>
      </c>
      <c r="C7">
        <v>9613</v>
      </c>
      <c r="D7">
        <v>267</v>
      </c>
      <c r="E7">
        <v>360</v>
      </c>
      <c r="G7" t="s">
        <v>679</v>
      </c>
      <c r="H7">
        <v>2500</v>
      </c>
      <c r="J7" t="s">
        <v>679</v>
      </c>
      <c r="K7">
        <v>0</v>
      </c>
      <c r="M7" t="s">
        <v>679</v>
      </c>
      <c r="N7">
        <v>6000</v>
      </c>
      <c r="P7" t="s">
        <v>679</v>
      </c>
      <c r="Q7">
        <v>120</v>
      </c>
      <c r="S7" t="s">
        <v>679</v>
      </c>
      <c r="T7">
        <v>360</v>
      </c>
    </row>
    <row r="8" spans="1:20">
      <c r="A8">
        <v>2333</v>
      </c>
      <c r="B8">
        <v>1516</v>
      </c>
      <c r="C8">
        <v>3849</v>
      </c>
      <c r="D8">
        <v>95</v>
      </c>
      <c r="E8">
        <v>360</v>
      </c>
      <c r="G8" t="s">
        <v>680</v>
      </c>
      <c r="H8">
        <v>6109.041673387178</v>
      </c>
      <c r="J8" t="s">
        <v>680</v>
      </c>
      <c r="K8">
        <v>2926.2483692241885</v>
      </c>
      <c r="M8" t="s">
        <v>680</v>
      </c>
      <c r="N8">
        <v>6458.6638721943409</v>
      </c>
      <c r="P8" t="s">
        <v>680</v>
      </c>
      <c r="Q8">
        <v>85.58732523570545</v>
      </c>
      <c r="S8" t="s">
        <v>680</v>
      </c>
      <c r="T8">
        <v>65.120409854612561</v>
      </c>
    </row>
    <row r="9" spans="1:20">
      <c r="A9">
        <v>3036</v>
      </c>
      <c r="B9">
        <v>2504</v>
      </c>
      <c r="C9">
        <v>5540</v>
      </c>
      <c r="D9">
        <v>158</v>
      </c>
      <c r="E9">
        <v>360</v>
      </c>
      <c r="G9" t="s">
        <v>681</v>
      </c>
      <c r="H9">
        <v>37320390.167181216</v>
      </c>
      <c r="J9" t="s">
        <v>681</v>
      </c>
      <c r="K9">
        <v>8562929.5183872227</v>
      </c>
      <c r="M9" t="s">
        <v>681</v>
      </c>
      <c r="N9">
        <v>41714339.013988398</v>
      </c>
      <c r="P9" t="s">
        <v>681</v>
      </c>
      <c r="Q9">
        <v>7325.1902410024222</v>
      </c>
      <c r="S9" t="s">
        <v>681</v>
      </c>
      <c r="T9">
        <v>4240.6677796327212</v>
      </c>
    </row>
    <row r="10" spans="1:20">
      <c r="A10">
        <v>4006</v>
      </c>
      <c r="B10">
        <v>1526</v>
      </c>
      <c r="C10">
        <v>5532</v>
      </c>
      <c r="D10">
        <v>168</v>
      </c>
      <c r="E10">
        <v>360</v>
      </c>
      <c r="G10" t="s">
        <v>682</v>
      </c>
      <c r="H10">
        <v>60.540675933691318</v>
      </c>
      <c r="J10" t="s">
        <v>682</v>
      </c>
      <c r="K10">
        <v>84.956384211033409</v>
      </c>
      <c r="M10" t="s">
        <v>682</v>
      </c>
      <c r="N10">
        <v>45.784413865920158</v>
      </c>
      <c r="P10" t="s">
        <v>682</v>
      </c>
      <c r="Q10">
        <v>10.401533490294138</v>
      </c>
      <c r="S10" t="s">
        <v>682</v>
      </c>
      <c r="T10">
        <v>6.6734736928142429</v>
      </c>
    </row>
    <row r="11" spans="1:20">
      <c r="A11">
        <v>12841</v>
      </c>
      <c r="B11">
        <v>10968</v>
      </c>
      <c r="C11">
        <v>23809</v>
      </c>
      <c r="D11">
        <v>349</v>
      </c>
      <c r="E11">
        <v>360</v>
      </c>
      <c r="G11" t="s">
        <v>683</v>
      </c>
      <c r="H11">
        <v>6.5395131139946399</v>
      </c>
      <c r="J11" t="s">
        <v>683</v>
      </c>
      <c r="K11">
        <v>7.4915312166572754</v>
      </c>
      <c r="M11" t="s">
        <v>683</v>
      </c>
      <c r="N11">
        <v>5.6334485148845301</v>
      </c>
      <c r="P11" t="s">
        <v>683</v>
      </c>
      <c r="Q11">
        <v>2.677551679256065</v>
      </c>
      <c r="S11" t="s">
        <v>683</v>
      </c>
      <c r="T11">
        <v>-2.3624141242162606</v>
      </c>
    </row>
    <row r="12" spans="1:20">
      <c r="A12">
        <v>3200</v>
      </c>
      <c r="B12">
        <v>700</v>
      </c>
      <c r="C12">
        <v>3900</v>
      </c>
      <c r="D12">
        <v>70</v>
      </c>
      <c r="E12">
        <v>360</v>
      </c>
      <c r="G12" t="s">
        <v>684</v>
      </c>
      <c r="H12">
        <v>80850</v>
      </c>
      <c r="J12" t="s">
        <v>684</v>
      </c>
      <c r="K12">
        <v>41667</v>
      </c>
      <c r="M12" t="s">
        <v>684</v>
      </c>
      <c r="N12">
        <v>79558</v>
      </c>
      <c r="P12" t="s">
        <v>684</v>
      </c>
      <c r="Q12">
        <v>691</v>
      </c>
      <c r="S12" t="s">
        <v>684</v>
      </c>
      <c r="T12">
        <v>468</v>
      </c>
    </row>
    <row r="13" spans="1:20">
      <c r="A13">
        <v>2500</v>
      </c>
      <c r="B13">
        <v>1840</v>
      </c>
      <c r="C13">
        <v>4340</v>
      </c>
      <c r="D13">
        <v>109</v>
      </c>
      <c r="E13">
        <v>360</v>
      </c>
      <c r="G13" t="s">
        <v>685</v>
      </c>
      <c r="H13">
        <v>150</v>
      </c>
      <c r="J13" t="s">
        <v>685</v>
      </c>
      <c r="K13">
        <v>0</v>
      </c>
      <c r="M13" t="s">
        <v>685</v>
      </c>
      <c r="N13">
        <v>1442</v>
      </c>
      <c r="P13" t="s">
        <v>685</v>
      </c>
      <c r="Q13">
        <v>9</v>
      </c>
      <c r="S13" t="s">
        <v>685</v>
      </c>
      <c r="T13">
        <v>12</v>
      </c>
    </row>
    <row r="14" spans="1:20">
      <c r="A14">
        <v>3073</v>
      </c>
      <c r="B14">
        <v>8106</v>
      </c>
      <c r="C14">
        <v>11179</v>
      </c>
      <c r="D14">
        <v>200</v>
      </c>
      <c r="E14">
        <v>360</v>
      </c>
      <c r="G14" t="s">
        <v>686</v>
      </c>
      <c r="H14">
        <v>81000</v>
      </c>
      <c r="J14" t="s">
        <v>686</v>
      </c>
      <c r="K14">
        <v>41667</v>
      </c>
      <c r="M14" t="s">
        <v>686</v>
      </c>
      <c r="N14">
        <v>81000</v>
      </c>
      <c r="P14" t="s">
        <v>686</v>
      </c>
      <c r="Q14">
        <v>700</v>
      </c>
      <c r="S14" t="s">
        <v>686</v>
      </c>
      <c r="T14">
        <v>480</v>
      </c>
    </row>
    <row r="15" spans="1:20">
      <c r="A15">
        <v>1853</v>
      </c>
      <c r="B15">
        <v>2840</v>
      </c>
      <c r="C15">
        <v>4693</v>
      </c>
      <c r="D15">
        <v>114</v>
      </c>
      <c r="E15">
        <v>360</v>
      </c>
      <c r="G15" t="s">
        <v>687</v>
      </c>
      <c r="H15">
        <v>3317724</v>
      </c>
      <c r="J15" t="s">
        <v>687</v>
      </c>
      <c r="K15">
        <v>995444.91998864</v>
      </c>
      <c r="M15" t="s">
        <v>687</v>
      </c>
      <c r="N15">
        <v>4313168.9199886397</v>
      </c>
      <c r="P15" t="s">
        <v>687</v>
      </c>
      <c r="Q15">
        <v>86676</v>
      </c>
      <c r="S15" t="s">
        <v>687</v>
      </c>
      <c r="T15">
        <v>205200</v>
      </c>
    </row>
    <row r="16" spans="1:20" ht="16.5" thickBot="1">
      <c r="A16">
        <v>1299</v>
      </c>
      <c r="B16">
        <v>1086</v>
      </c>
      <c r="C16">
        <v>2385</v>
      </c>
      <c r="D16">
        <v>17</v>
      </c>
      <c r="E16">
        <v>120</v>
      </c>
      <c r="G16" s="9" t="s">
        <v>688</v>
      </c>
      <c r="H16" s="9">
        <v>614</v>
      </c>
      <c r="J16" s="9" t="s">
        <v>688</v>
      </c>
      <c r="K16" s="9">
        <v>614</v>
      </c>
      <c r="M16" s="9" t="s">
        <v>688</v>
      </c>
      <c r="N16" s="9">
        <v>614</v>
      </c>
      <c r="P16" s="9" t="s">
        <v>688</v>
      </c>
      <c r="Q16" s="9">
        <v>592</v>
      </c>
      <c r="S16" s="9" t="s">
        <v>688</v>
      </c>
      <c r="T16" s="9">
        <v>600</v>
      </c>
    </row>
    <row r="17" spans="1:17">
      <c r="A17">
        <v>4950</v>
      </c>
      <c r="B17">
        <v>0</v>
      </c>
      <c r="C17">
        <v>4950</v>
      </c>
      <c r="D17">
        <v>125</v>
      </c>
      <c r="E17">
        <v>360</v>
      </c>
      <c r="G17" t="s">
        <v>689</v>
      </c>
      <c r="H17" s="12">
        <f>QUARTILE(A:A,1)</f>
        <v>2877.5</v>
      </c>
      <c r="J17" t="s">
        <v>691</v>
      </c>
      <c r="K17">
        <f>QUARTILE(B:B,1)</f>
        <v>0</v>
      </c>
      <c r="M17" t="s">
        <v>691</v>
      </c>
      <c r="N17">
        <f>QUARTILE(C:C,1)</f>
        <v>4166</v>
      </c>
      <c r="P17" t="s">
        <v>691</v>
      </c>
      <c r="Q17">
        <f>QUARTILE(D:D,1)</f>
        <v>100</v>
      </c>
    </row>
    <row r="18" spans="1:17">
      <c r="A18">
        <v>3596</v>
      </c>
      <c r="B18">
        <v>0</v>
      </c>
      <c r="C18">
        <v>3596</v>
      </c>
      <c r="D18">
        <v>100</v>
      </c>
      <c r="E18">
        <v>240</v>
      </c>
      <c r="G18" t="s">
        <v>690</v>
      </c>
      <c r="H18">
        <f>QUARTILE(A:A,3)</f>
        <v>5795</v>
      </c>
      <c r="J18" t="s">
        <v>692</v>
      </c>
      <c r="K18">
        <f>QUARTILE(B:B,3)</f>
        <v>2297.25</v>
      </c>
      <c r="M18" t="s">
        <v>692</v>
      </c>
      <c r="N18">
        <f>QUARTILE(C:C,3)</f>
        <v>7521.75</v>
      </c>
      <c r="P18" t="s">
        <v>692</v>
      </c>
      <c r="Q18">
        <f>QUARTILE(D:D,3)</f>
        <v>168</v>
      </c>
    </row>
    <row r="19" spans="1:17">
      <c r="A19">
        <v>3510</v>
      </c>
      <c r="B19">
        <v>0</v>
      </c>
      <c r="C19">
        <v>3510</v>
      </c>
      <c r="D19">
        <v>76</v>
      </c>
      <c r="E19">
        <v>360</v>
      </c>
      <c r="G19" t="s">
        <v>693</v>
      </c>
      <c r="H19">
        <f>H18-H17</f>
        <v>2917.5</v>
      </c>
      <c r="J19" t="s">
        <v>693</v>
      </c>
      <c r="K19">
        <f>K18-K17</f>
        <v>2297.25</v>
      </c>
      <c r="M19" t="s">
        <v>693</v>
      </c>
      <c r="N19">
        <f>N18-N17</f>
        <v>3355.75</v>
      </c>
      <c r="P19" t="s">
        <v>693</v>
      </c>
      <c r="Q19">
        <f>Q18-Q17</f>
        <v>68</v>
      </c>
    </row>
    <row r="20" spans="1:17">
      <c r="A20">
        <v>4887</v>
      </c>
      <c r="B20">
        <v>0</v>
      </c>
      <c r="C20">
        <v>4887</v>
      </c>
      <c r="D20">
        <v>133</v>
      </c>
      <c r="E20">
        <v>360</v>
      </c>
      <c r="G20" t="s">
        <v>694</v>
      </c>
      <c r="H20">
        <f>H17-1.5*H19</f>
        <v>-1498.75</v>
      </c>
      <c r="J20" t="s">
        <v>694</v>
      </c>
      <c r="K20">
        <f>K17-1.5*K19</f>
        <v>-3445.875</v>
      </c>
      <c r="M20" t="s">
        <v>694</v>
      </c>
      <c r="N20">
        <f>N17-1.5*N19</f>
        <v>-867.625</v>
      </c>
      <c r="P20" t="s">
        <v>694</v>
      </c>
      <c r="Q20">
        <f>Q17-1.5*Q19</f>
        <v>-2</v>
      </c>
    </row>
    <row r="21" spans="1:17">
      <c r="A21">
        <v>2600</v>
      </c>
      <c r="B21">
        <v>3500</v>
      </c>
      <c r="C21">
        <v>6100</v>
      </c>
      <c r="D21">
        <v>115</v>
      </c>
      <c r="G21" t="s">
        <v>695</v>
      </c>
      <c r="H21">
        <f>H18+1.5*H19</f>
        <v>10171.25</v>
      </c>
      <c r="J21" t="s">
        <v>695</v>
      </c>
      <c r="K21">
        <f>K18+1.5*K19</f>
        <v>5743.125</v>
      </c>
      <c r="M21" t="s">
        <v>695</v>
      </c>
      <c r="N21">
        <f>N18+1.5*N19</f>
        <v>12555.375</v>
      </c>
      <c r="P21" t="s">
        <v>695</v>
      </c>
      <c r="Q21">
        <f>Q18+1.5*Q19</f>
        <v>270</v>
      </c>
    </row>
    <row r="22" spans="1:17">
      <c r="A22">
        <v>7660</v>
      </c>
      <c r="B22">
        <v>0</v>
      </c>
      <c r="C22">
        <v>7660</v>
      </c>
      <c r="D22">
        <v>104</v>
      </c>
      <c r="E22">
        <v>360</v>
      </c>
    </row>
    <row r="23" spans="1:17">
      <c r="A23">
        <v>5955</v>
      </c>
      <c r="B23">
        <v>5625</v>
      </c>
      <c r="C23">
        <v>11580</v>
      </c>
      <c r="D23">
        <v>315</v>
      </c>
      <c r="E23">
        <v>360</v>
      </c>
    </row>
    <row r="24" spans="1:17">
      <c r="A24">
        <v>2600</v>
      </c>
      <c r="B24">
        <v>1911</v>
      </c>
      <c r="C24">
        <v>4511</v>
      </c>
      <c r="D24">
        <v>116</v>
      </c>
      <c r="E24">
        <v>360</v>
      </c>
    </row>
    <row r="25" spans="1:17">
      <c r="A25">
        <v>3365</v>
      </c>
      <c r="B25">
        <v>1917</v>
      </c>
      <c r="C25">
        <v>5282</v>
      </c>
      <c r="D25">
        <v>112</v>
      </c>
      <c r="E25">
        <v>360</v>
      </c>
    </row>
    <row r="26" spans="1:17">
      <c r="A26">
        <v>3717</v>
      </c>
      <c r="B26">
        <v>2925</v>
      </c>
      <c r="C26">
        <v>6642</v>
      </c>
      <c r="D26">
        <v>151</v>
      </c>
      <c r="E26">
        <v>360</v>
      </c>
    </row>
    <row r="27" spans="1:17">
      <c r="A27">
        <v>9560</v>
      </c>
      <c r="B27">
        <v>0</v>
      </c>
      <c r="C27">
        <v>9560</v>
      </c>
      <c r="D27">
        <v>191</v>
      </c>
      <c r="E27">
        <v>360</v>
      </c>
    </row>
    <row r="28" spans="1:17">
      <c r="A28">
        <v>2799</v>
      </c>
      <c r="B28">
        <v>2253</v>
      </c>
      <c r="C28">
        <v>5052</v>
      </c>
      <c r="D28">
        <v>122</v>
      </c>
      <c r="E28">
        <v>360</v>
      </c>
    </row>
    <row r="29" spans="1:17">
      <c r="A29">
        <v>4226</v>
      </c>
      <c r="B29">
        <v>1040</v>
      </c>
      <c r="C29">
        <v>5266</v>
      </c>
      <c r="D29">
        <v>110</v>
      </c>
      <c r="E29">
        <v>360</v>
      </c>
    </row>
    <row r="30" spans="1:17">
      <c r="A30">
        <v>1442</v>
      </c>
      <c r="B30">
        <v>0</v>
      </c>
      <c r="C30">
        <v>1442</v>
      </c>
      <c r="D30">
        <v>35</v>
      </c>
      <c r="E30">
        <v>360</v>
      </c>
    </row>
    <row r="31" spans="1:17">
      <c r="A31">
        <v>3750</v>
      </c>
      <c r="B31">
        <v>2083</v>
      </c>
      <c r="C31">
        <v>5833</v>
      </c>
      <c r="D31">
        <v>120</v>
      </c>
      <c r="E31">
        <v>360</v>
      </c>
    </row>
    <row r="32" spans="1:17">
      <c r="A32">
        <v>4166</v>
      </c>
      <c r="B32">
        <v>3369</v>
      </c>
      <c r="C32">
        <v>7535</v>
      </c>
      <c r="D32">
        <v>201</v>
      </c>
      <c r="E32">
        <v>360</v>
      </c>
    </row>
    <row r="33" spans="1:5">
      <c r="A33">
        <v>3167</v>
      </c>
      <c r="B33">
        <v>0</v>
      </c>
      <c r="C33">
        <v>3167</v>
      </c>
      <c r="D33">
        <v>74</v>
      </c>
      <c r="E33">
        <v>360</v>
      </c>
    </row>
    <row r="34" spans="1:5">
      <c r="A34">
        <v>4692</v>
      </c>
      <c r="B34">
        <v>0</v>
      </c>
      <c r="C34">
        <v>4692</v>
      </c>
      <c r="D34">
        <v>106</v>
      </c>
      <c r="E34">
        <v>360</v>
      </c>
    </row>
    <row r="35" spans="1:5">
      <c r="A35">
        <v>3500</v>
      </c>
      <c r="B35">
        <v>1667</v>
      </c>
      <c r="C35">
        <v>5167</v>
      </c>
      <c r="D35">
        <v>114</v>
      </c>
      <c r="E35">
        <v>360</v>
      </c>
    </row>
    <row r="36" spans="1:5">
      <c r="A36">
        <v>12500</v>
      </c>
      <c r="B36">
        <v>3000</v>
      </c>
      <c r="C36">
        <v>15500</v>
      </c>
      <c r="D36">
        <v>320</v>
      </c>
      <c r="E36">
        <v>360</v>
      </c>
    </row>
    <row r="37" spans="1:5">
      <c r="A37">
        <v>2275</v>
      </c>
      <c r="B37">
        <v>2067</v>
      </c>
      <c r="C37">
        <v>4342</v>
      </c>
      <c r="E37">
        <v>360</v>
      </c>
    </row>
    <row r="38" spans="1:5">
      <c r="A38">
        <v>1828</v>
      </c>
      <c r="B38">
        <v>1330</v>
      </c>
      <c r="C38">
        <v>3158</v>
      </c>
      <c r="D38">
        <v>100</v>
      </c>
    </row>
    <row r="39" spans="1:5">
      <c r="A39">
        <v>3667</v>
      </c>
      <c r="B39">
        <v>1459</v>
      </c>
      <c r="C39">
        <v>5126</v>
      </c>
      <c r="D39">
        <v>144</v>
      </c>
      <c r="E39">
        <v>360</v>
      </c>
    </row>
    <row r="40" spans="1:5">
      <c r="A40">
        <v>4166</v>
      </c>
      <c r="B40">
        <v>7210</v>
      </c>
      <c r="C40">
        <v>11376</v>
      </c>
      <c r="D40">
        <v>184</v>
      </c>
      <c r="E40">
        <v>360</v>
      </c>
    </row>
    <row r="41" spans="1:5">
      <c r="A41">
        <v>3748</v>
      </c>
      <c r="B41">
        <v>1668</v>
      </c>
      <c r="C41">
        <v>5416</v>
      </c>
      <c r="D41">
        <v>110</v>
      </c>
      <c r="E41">
        <v>360</v>
      </c>
    </row>
    <row r="42" spans="1:5">
      <c r="A42">
        <v>3600</v>
      </c>
      <c r="B42">
        <v>0</v>
      </c>
      <c r="C42">
        <v>3600</v>
      </c>
      <c r="D42">
        <v>80</v>
      </c>
      <c r="E42">
        <v>360</v>
      </c>
    </row>
    <row r="43" spans="1:5">
      <c r="A43">
        <v>1800</v>
      </c>
      <c r="B43">
        <v>1213</v>
      </c>
      <c r="C43">
        <v>3013</v>
      </c>
      <c r="D43">
        <v>47</v>
      </c>
      <c r="E43">
        <v>360</v>
      </c>
    </row>
    <row r="44" spans="1:5">
      <c r="A44">
        <v>2400</v>
      </c>
      <c r="B44">
        <v>0</v>
      </c>
      <c r="C44">
        <v>2400</v>
      </c>
      <c r="D44">
        <v>75</v>
      </c>
      <c r="E44">
        <v>360</v>
      </c>
    </row>
    <row r="45" spans="1:5">
      <c r="A45">
        <v>3941</v>
      </c>
      <c r="B45">
        <v>2336</v>
      </c>
      <c r="C45">
        <v>6277</v>
      </c>
      <c r="D45">
        <v>134</v>
      </c>
      <c r="E45">
        <v>360</v>
      </c>
    </row>
    <row r="46" spans="1:5">
      <c r="A46">
        <v>4695</v>
      </c>
      <c r="B46">
        <v>0</v>
      </c>
      <c r="C46">
        <v>4695</v>
      </c>
      <c r="D46">
        <v>96</v>
      </c>
    </row>
    <row r="47" spans="1:5">
      <c r="A47">
        <v>3410</v>
      </c>
      <c r="B47">
        <v>0</v>
      </c>
      <c r="C47">
        <v>3410</v>
      </c>
      <c r="D47">
        <v>88</v>
      </c>
    </row>
    <row r="48" spans="1:5">
      <c r="A48">
        <v>5649</v>
      </c>
      <c r="B48">
        <v>0</v>
      </c>
      <c r="C48">
        <v>5649</v>
      </c>
      <c r="D48">
        <v>44</v>
      </c>
      <c r="E48">
        <v>360</v>
      </c>
    </row>
    <row r="49" spans="1:5">
      <c r="A49">
        <v>5821</v>
      </c>
      <c r="B49">
        <v>0</v>
      </c>
      <c r="C49">
        <v>5821</v>
      </c>
      <c r="D49">
        <v>144</v>
      </c>
      <c r="E49">
        <v>360</v>
      </c>
    </row>
    <row r="50" spans="1:5">
      <c r="A50">
        <v>2645</v>
      </c>
      <c r="B50">
        <v>3440</v>
      </c>
      <c r="C50">
        <v>6085</v>
      </c>
      <c r="D50">
        <v>120</v>
      </c>
      <c r="E50">
        <v>360</v>
      </c>
    </row>
    <row r="51" spans="1:5">
      <c r="A51">
        <v>4000</v>
      </c>
      <c r="B51">
        <v>2275</v>
      </c>
      <c r="C51">
        <v>6275</v>
      </c>
      <c r="D51">
        <v>144</v>
      </c>
      <c r="E51">
        <v>360</v>
      </c>
    </row>
    <row r="52" spans="1:5">
      <c r="A52">
        <v>1928</v>
      </c>
      <c r="B52">
        <v>1644</v>
      </c>
      <c r="C52">
        <v>3572</v>
      </c>
      <c r="D52">
        <v>100</v>
      </c>
      <c r="E52">
        <v>360</v>
      </c>
    </row>
    <row r="53" spans="1:5">
      <c r="A53">
        <v>3086</v>
      </c>
      <c r="B53">
        <v>0</v>
      </c>
      <c r="C53">
        <v>3086</v>
      </c>
      <c r="D53">
        <v>120</v>
      </c>
      <c r="E53">
        <v>360</v>
      </c>
    </row>
    <row r="54" spans="1:5">
      <c r="A54">
        <v>4230</v>
      </c>
      <c r="B54">
        <v>0</v>
      </c>
      <c r="C54">
        <v>4230</v>
      </c>
      <c r="D54">
        <v>112</v>
      </c>
      <c r="E54">
        <v>360</v>
      </c>
    </row>
    <row r="55" spans="1:5">
      <c r="A55">
        <v>4616</v>
      </c>
      <c r="B55">
        <v>0</v>
      </c>
      <c r="C55">
        <v>4616</v>
      </c>
      <c r="D55">
        <v>134</v>
      </c>
      <c r="E55">
        <v>360</v>
      </c>
    </row>
    <row r="56" spans="1:5">
      <c r="A56">
        <v>11500</v>
      </c>
      <c r="B56">
        <v>0</v>
      </c>
      <c r="C56">
        <v>11500</v>
      </c>
      <c r="D56">
        <v>286</v>
      </c>
      <c r="E56">
        <v>360</v>
      </c>
    </row>
    <row r="57" spans="1:5">
      <c r="A57">
        <v>2708</v>
      </c>
      <c r="B57">
        <v>1167</v>
      </c>
      <c r="C57">
        <v>3875</v>
      </c>
      <c r="D57">
        <v>97</v>
      </c>
      <c r="E57">
        <v>360</v>
      </c>
    </row>
    <row r="58" spans="1:5">
      <c r="A58">
        <v>2132</v>
      </c>
      <c r="B58">
        <v>1591</v>
      </c>
      <c r="C58">
        <v>3723</v>
      </c>
      <c r="D58">
        <v>96</v>
      </c>
      <c r="E58">
        <v>360</v>
      </c>
    </row>
    <row r="59" spans="1:5">
      <c r="A59">
        <v>3366</v>
      </c>
      <c r="B59">
        <v>2200</v>
      </c>
      <c r="C59">
        <v>5566</v>
      </c>
      <c r="D59">
        <v>135</v>
      </c>
      <c r="E59">
        <v>360</v>
      </c>
    </row>
    <row r="60" spans="1:5">
      <c r="A60">
        <v>8080</v>
      </c>
      <c r="B60">
        <v>2250</v>
      </c>
      <c r="C60">
        <v>10330</v>
      </c>
      <c r="D60">
        <v>180</v>
      </c>
      <c r="E60">
        <v>360</v>
      </c>
    </row>
    <row r="61" spans="1:5">
      <c r="A61">
        <v>3357</v>
      </c>
      <c r="B61">
        <v>2859</v>
      </c>
      <c r="C61">
        <v>6216</v>
      </c>
      <c r="D61">
        <v>144</v>
      </c>
      <c r="E61">
        <v>360</v>
      </c>
    </row>
    <row r="62" spans="1:5">
      <c r="A62">
        <v>2500</v>
      </c>
      <c r="B62">
        <v>3796</v>
      </c>
      <c r="C62">
        <v>6296</v>
      </c>
      <c r="D62">
        <v>120</v>
      </c>
      <c r="E62">
        <v>360</v>
      </c>
    </row>
    <row r="63" spans="1:5">
      <c r="A63">
        <v>3029</v>
      </c>
      <c r="B63">
        <v>0</v>
      </c>
      <c r="C63">
        <v>3029</v>
      </c>
      <c r="D63">
        <v>99</v>
      </c>
      <c r="E63">
        <v>360</v>
      </c>
    </row>
    <row r="64" spans="1:5">
      <c r="A64">
        <v>2609</v>
      </c>
      <c r="B64">
        <v>3449</v>
      </c>
      <c r="C64">
        <v>6058</v>
      </c>
      <c r="D64">
        <v>165</v>
      </c>
      <c r="E64">
        <v>180</v>
      </c>
    </row>
    <row r="65" spans="1:5">
      <c r="A65">
        <v>4945</v>
      </c>
      <c r="B65">
        <v>0</v>
      </c>
      <c r="C65">
        <v>4945</v>
      </c>
      <c r="E65">
        <v>360</v>
      </c>
    </row>
    <row r="66" spans="1:5">
      <c r="A66">
        <v>4166</v>
      </c>
      <c r="B66">
        <v>0</v>
      </c>
      <c r="C66">
        <v>4166</v>
      </c>
      <c r="D66">
        <v>116</v>
      </c>
      <c r="E66">
        <v>360</v>
      </c>
    </row>
    <row r="67" spans="1:5">
      <c r="A67">
        <v>5726</v>
      </c>
      <c r="B67">
        <v>4595</v>
      </c>
      <c r="C67">
        <v>10321</v>
      </c>
      <c r="D67">
        <v>258</v>
      </c>
      <c r="E67">
        <v>360</v>
      </c>
    </row>
    <row r="68" spans="1:5">
      <c r="A68">
        <v>3200</v>
      </c>
      <c r="B68">
        <v>2254</v>
      </c>
      <c r="C68">
        <v>5454</v>
      </c>
      <c r="D68">
        <v>126</v>
      </c>
      <c r="E68">
        <v>180</v>
      </c>
    </row>
    <row r="69" spans="1:5">
      <c r="A69">
        <v>10750</v>
      </c>
      <c r="B69">
        <v>0</v>
      </c>
      <c r="C69">
        <v>10750</v>
      </c>
      <c r="D69">
        <v>312</v>
      </c>
      <c r="E69">
        <v>360</v>
      </c>
    </row>
    <row r="70" spans="1:5">
      <c r="A70">
        <v>7100</v>
      </c>
      <c r="B70">
        <v>0</v>
      </c>
      <c r="C70">
        <v>7100</v>
      </c>
      <c r="D70">
        <v>125</v>
      </c>
      <c r="E70">
        <v>60</v>
      </c>
    </row>
    <row r="71" spans="1:5">
      <c r="A71">
        <v>4300</v>
      </c>
      <c r="B71">
        <v>0</v>
      </c>
      <c r="C71">
        <v>4300</v>
      </c>
      <c r="D71">
        <v>136</v>
      </c>
      <c r="E71">
        <v>360</v>
      </c>
    </row>
    <row r="72" spans="1:5">
      <c r="A72">
        <v>3208</v>
      </c>
      <c r="B72">
        <v>3066</v>
      </c>
      <c r="C72">
        <v>6274</v>
      </c>
      <c r="D72">
        <v>172</v>
      </c>
      <c r="E72">
        <v>360</v>
      </c>
    </row>
    <row r="73" spans="1:5">
      <c r="A73">
        <v>1875</v>
      </c>
      <c r="B73">
        <v>1875</v>
      </c>
      <c r="C73">
        <v>3750</v>
      </c>
      <c r="D73">
        <v>97</v>
      </c>
      <c r="E73">
        <v>360</v>
      </c>
    </row>
    <row r="74" spans="1:5">
      <c r="A74">
        <v>3500</v>
      </c>
      <c r="B74">
        <v>0</v>
      </c>
      <c r="C74">
        <v>3500</v>
      </c>
      <c r="D74">
        <v>81</v>
      </c>
      <c r="E74">
        <v>300</v>
      </c>
    </row>
    <row r="75" spans="1:5">
      <c r="A75">
        <v>4755</v>
      </c>
      <c r="B75">
        <v>0</v>
      </c>
      <c r="C75">
        <v>4755</v>
      </c>
      <c r="D75">
        <v>95</v>
      </c>
    </row>
    <row r="76" spans="1:5">
      <c r="A76">
        <v>5266</v>
      </c>
      <c r="B76">
        <v>1774</v>
      </c>
      <c r="C76">
        <v>7040</v>
      </c>
      <c r="D76">
        <v>187</v>
      </c>
      <c r="E76">
        <v>360</v>
      </c>
    </row>
    <row r="77" spans="1:5">
      <c r="A77">
        <v>3750</v>
      </c>
      <c r="B77">
        <v>0</v>
      </c>
      <c r="C77">
        <v>3750</v>
      </c>
      <c r="D77">
        <v>113</v>
      </c>
      <c r="E77">
        <v>480</v>
      </c>
    </row>
    <row r="78" spans="1:5">
      <c r="A78">
        <v>3750</v>
      </c>
      <c r="B78">
        <v>4750</v>
      </c>
      <c r="C78">
        <v>8500</v>
      </c>
      <c r="D78">
        <v>176</v>
      </c>
      <c r="E78">
        <v>360</v>
      </c>
    </row>
    <row r="79" spans="1:5">
      <c r="A79">
        <v>1000</v>
      </c>
      <c r="B79">
        <v>3022</v>
      </c>
      <c r="C79">
        <v>4022</v>
      </c>
      <c r="D79">
        <v>110</v>
      </c>
      <c r="E79">
        <v>360</v>
      </c>
    </row>
    <row r="80" spans="1:5">
      <c r="A80">
        <v>3167</v>
      </c>
      <c r="B80">
        <v>4000</v>
      </c>
      <c r="C80">
        <v>7167</v>
      </c>
      <c r="D80">
        <v>180</v>
      </c>
      <c r="E80">
        <v>300</v>
      </c>
    </row>
    <row r="81" spans="1:5">
      <c r="A81">
        <v>3333</v>
      </c>
      <c r="B81">
        <v>2166</v>
      </c>
      <c r="C81">
        <v>5499</v>
      </c>
      <c r="D81">
        <v>130</v>
      </c>
      <c r="E81">
        <v>360</v>
      </c>
    </row>
    <row r="82" spans="1:5">
      <c r="A82">
        <v>3846</v>
      </c>
      <c r="B82">
        <v>0</v>
      </c>
      <c r="C82">
        <v>3846</v>
      </c>
      <c r="D82">
        <v>111</v>
      </c>
      <c r="E82">
        <v>360</v>
      </c>
    </row>
    <row r="83" spans="1:5">
      <c r="A83">
        <v>2395</v>
      </c>
      <c r="B83">
        <v>0</v>
      </c>
      <c r="C83">
        <v>2395</v>
      </c>
      <c r="E83">
        <v>360</v>
      </c>
    </row>
    <row r="84" spans="1:5">
      <c r="A84">
        <v>1378</v>
      </c>
      <c r="B84">
        <v>1881</v>
      </c>
      <c r="C84">
        <v>3259</v>
      </c>
      <c r="D84">
        <v>167</v>
      </c>
      <c r="E84">
        <v>360</v>
      </c>
    </row>
    <row r="85" spans="1:5">
      <c r="A85">
        <v>6000</v>
      </c>
      <c r="B85">
        <v>2250</v>
      </c>
      <c r="C85">
        <v>8250</v>
      </c>
      <c r="D85">
        <v>265</v>
      </c>
      <c r="E85">
        <v>360</v>
      </c>
    </row>
    <row r="86" spans="1:5">
      <c r="A86">
        <v>3988</v>
      </c>
      <c r="B86">
        <v>0</v>
      </c>
      <c r="C86">
        <v>3988</v>
      </c>
      <c r="D86">
        <v>50</v>
      </c>
      <c r="E86">
        <v>240</v>
      </c>
    </row>
    <row r="87" spans="1:5">
      <c r="A87">
        <v>2366</v>
      </c>
      <c r="B87">
        <v>2531</v>
      </c>
      <c r="C87">
        <v>4897</v>
      </c>
      <c r="D87">
        <v>136</v>
      </c>
      <c r="E87">
        <v>360</v>
      </c>
    </row>
    <row r="88" spans="1:5">
      <c r="A88">
        <v>3333</v>
      </c>
      <c r="B88">
        <v>2000</v>
      </c>
      <c r="C88">
        <v>5333</v>
      </c>
      <c r="D88">
        <v>99</v>
      </c>
      <c r="E88">
        <v>360</v>
      </c>
    </row>
    <row r="89" spans="1:5">
      <c r="A89">
        <v>2500</v>
      </c>
      <c r="B89">
        <v>2118</v>
      </c>
      <c r="C89">
        <v>4618</v>
      </c>
      <c r="D89">
        <v>104</v>
      </c>
      <c r="E89">
        <v>360</v>
      </c>
    </row>
    <row r="90" spans="1:5">
      <c r="A90">
        <v>8566</v>
      </c>
      <c r="B90">
        <v>0</v>
      </c>
      <c r="C90">
        <v>8566</v>
      </c>
      <c r="D90">
        <v>210</v>
      </c>
      <c r="E90">
        <v>360</v>
      </c>
    </row>
    <row r="91" spans="1:5">
      <c r="A91">
        <v>5695</v>
      </c>
      <c r="B91">
        <v>4167</v>
      </c>
      <c r="C91">
        <v>9862</v>
      </c>
      <c r="D91">
        <v>175</v>
      </c>
      <c r="E91">
        <v>360</v>
      </c>
    </row>
    <row r="92" spans="1:5">
      <c r="A92">
        <v>2958</v>
      </c>
      <c r="B92">
        <v>2900</v>
      </c>
      <c r="C92">
        <v>5858</v>
      </c>
      <c r="D92">
        <v>131</v>
      </c>
      <c r="E92">
        <v>360</v>
      </c>
    </row>
    <row r="93" spans="1:5">
      <c r="A93">
        <v>6250</v>
      </c>
      <c r="B93">
        <v>5654</v>
      </c>
      <c r="C93">
        <v>11904</v>
      </c>
      <c r="D93">
        <v>188</v>
      </c>
      <c r="E93">
        <v>180</v>
      </c>
    </row>
    <row r="94" spans="1:5">
      <c r="A94">
        <v>3273</v>
      </c>
      <c r="B94">
        <v>1820</v>
      </c>
      <c r="C94">
        <v>5093</v>
      </c>
      <c r="D94">
        <v>81</v>
      </c>
      <c r="E94">
        <v>360</v>
      </c>
    </row>
    <row r="95" spans="1:5">
      <c r="A95">
        <v>4133</v>
      </c>
      <c r="B95">
        <v>0</v>
      </c>
      <c r="C95">
        <v>4133</v>
      </c>
      <c r="D95">
        <v>122</v>
      </c>
      <c r="E95">
        <v>360</v>
      </c>
    </row>
    <row r="96" spans="1:5">
      <c r="A96">
        <v>3620</v>
      </c>
      <c r="B96">
        <v>0</v>
      </c>
      <c r="C96">
        <v>3620</v>
      </c>
      <c r="D96">
        <v>25</v>
      </c>
      <c r="E96">
        <v>120</v>
      </c>
    </row>
    <row r="97" spans="1:5">
      <c r="A97">
        <v>6782</v>
      </c>
      <c r="B97">
        <v>0</v>
      </c>
      <c r="C97">
        <v>6782</v>
      </c>
      <c r="E97">
        <v>360</v>
      </c>
    </row>
    <row r="98" spans="1:5">
      <c r="A98">
        <v>2484</v>
      </c>
      <c r="B98">
        <v>2302</v>
      </c>
      <c r="C98">
        <v>4786</v>
      </c>
      <c r="D98">
        <v>137</v>
      </c>
      <c r="E98">
        <v>360</v>
      </c>
    </row>
    <row r="99" spans="1:5">
      <c r="A99">
        <v>1977</v>
      </c>
      <c r="B99">
        <v>997</v>
      </c>
      <c r="C99">
        <v>2974</v>
      </c>
      <c r="D99">
        <v>50</v>
      </c>
      <c r="E99">
        <v>360</v>
      </c>
    </row>
    <row r="100" spans="1:5">
      <c r="A100">
        <v>4188</v>
      </c>
      <c r="B100">
        <v>0</v>
      </c>
      <c r="C100">
        <v>4188</v>
      </c>
      <c r="D100">
        <v>115</v>
      </c>
      <c r="E100">
        <v>180</v>
      </c>
    </row>
    <row r="101" spans="1:5">
      <c r="A101">
        <v>1759</v>
      </c>
      <c r="B101">
        <v>3541</v>
      </c>
      <c r="C101">
        <v>5300</v>
      </c>
      <c r="D101">
        <v>131</v>
      </c>
      <c r="E101">
        <v>360</v>
      </c>
    </row>
    <row r="102" spans="1:5">
      <c r="A102">
        <v>4288</v>
      </c>
      <c r="B102">
        <v>3263</v>
      </c>
      <c r="C102">
        <v>7551</v>
      </c>
      <c r="D102">
        <v>133</v>
      </c>
      <c r="E102">
        <v>180</v>
      </c>
    </row>
    <row r="103" spans="1:5">
      <c r="A103">
        <v>4843</v>
      </c>
      <c r="B103">
        <v>3806</v>
      </c>
      <c r="C103">
        <v>8649</v>
      </c>
      <c r="D103">
        <v>151</v>
      </c>
      <c r="E103">
        <v>360</v>
      </c>
    </row>
    <row r="104" spans="1:5">
      <c r="A104">
        <v>13650</v>
      </c>
      <c r="B104">
        <v>0</v>
      </c>
      <c r="C104">
        <v>13650</v>
      </c>
      <c r="E104">
        <v>360</v>
      </c>
    </row>
    <row r="105" spans="1:5">
      <c r="A105">
        <v>4652</v>
      </c>
      <c r="B105">
        <v>3583</v>
      </c>
      <c r="C105">
        <v>8235</v>
      </c>
      <c r="E105">
        <v>360</v>
      </c>
    </row>
    <row r="106" spans="1:5">
      <c r="A106">
        <v>3816</v>
      </c>
      <c r="B106">
        <v>754</v>
      </c>
      <c r="C106">
        <v>4570</v>
      </c>
      <c r="D106">
        <v>160</v>
      </c>
      <c r="E106">
        <v>360</v>
      </c>
    </row>
    <row r="107" spans="1:5">
      <c r="A107">
        <v>3052</v>
      </c>
      <c r="B107">
        <v>1030</v>
      </c>
      <c r="C107">
        <v>4082</v>
      </c>
      <c r="D107">
        <v>100</v>
      </c>
      <c r="E107">
        <v>360</v>
      </c>
    </row>
    <row r="108" spans="1:5">
      <c r="A108">
        <v>11417</v>
      </c>
      <c r="B108">
        <v>1126</v>
      </c>
      <c r="C108">
        <v>12543</v>
      </c>
      <c r="D108">
        <v>225</v>
      </c>
      <c r="E108">
        <v>360</v>
      </c>
    </row>
    <row r="109" spans="1:5">
      <c r="A109">
        <v>7333</v>
      </c>
      <c r="B109">
        <v>0</v>
      </c>
      <c r="C109">
        <v>7333</v>
      </c>
      <c r="D109">
        <v>120</v>
      </c>
      <c r="E109">
        <v>360</v>
      </c>
    </row>
    <row r="110" spans="1:5">
      <c r="A110">
        <v>3800</v>
      </c>
      <c r="B110">
        <v>3600</v>
      </c>
      <c r="C110">
        <v>7400</v>
      </c>
      <c r="D110">
        <v>216</v>
      </c>
      <c r="E110">
        <v>360</v>
      </c>
    </row>
    <row r="111" spans="1:5">
      <c r="A111">
        <v>2071</v>
      </c>
      <c r="B111">
        <v>754</v>
      </c>
      <c r="C111">
        <v>2825</v>
      </c>
      <c r="D111">
        <v>94</v>
      </c>
      <c r="E111">
        <v>480</v>
      </c>
    </row>
    <row r="112" spans="1:5">
      <c r="A112">
        <v>5316</v>
      </c>
      <c r="B112">
        <v>0</v>
      </c>
      <c r="C112">
        <v>5316</v>
      </c>
      <c r="D112">
        <v>136</v>
      </c>
      <c r="E112">
        <v>360</v>
      </c>
    </row>
    <row r="113" spans="1:5">
      <c r="A113">
        <v>2929</v>
      </c>
      <c r="B113">
        <v>2333</v>
      </c>
      <c r="C113">
        <v>5262</v>
      </c>
      <c r="D113">
        <v>139</v>
      </c>
      <c r="E113">
        <v>360</v>
      </c>
    </row>
    <row r="114" spans="1:5">
      <c r="A114">
        <v>3572</v>
      </c>
      <c r="B114">
        <v>4114</v>
      </c>
      <c r="C114">
        <v>7686</v>
      </c>
      <c r="D114">
        <v>152</v>
      </c>
    </row>
    <row r="115" spans="1:5">
      <c r="A115">
        <v>7451</v>
      </c>
      <c r="B115">
        <v>0</v>
      </c>
      <c r="C115">
        <v>7451</v>
      </c>
      <c r="E115">
        <v>360</v>
      </c>
    </row>
    <row r="116" spans="1:5">
      <c r="A116">
        <v>5050</v>
      </c>
      <c r="B116">
        <v>0</v>
      </c>
      <c r="C116">
        <v>5050</v>
      </c>
      <c r="D116">
        <v>118</v>
      </c>
      <c r="E116">
        <v>360</v>
      </c>
    </row>
    <row r="117" spans="1:5">
      <c r="A117">
        <v>14583</v>
      </c>
      <c r="B117">
        <v>0</v>
      </c>
      <c r="C117">
        <v>14583</v>
      </c>
      <c r="D117">
        <v>185</v>
      </c>
      <c r="E117">
        <v>180</v>
      </c>
    </row>
    <row r="118" spans="1:5">
      <c r="A118">
        <v>3167</v>
      </c>
      <c r="B118">
        <v>2283</v>
      </c>
      <c r="C118">
        <v>5450</v>
      </c>
      <c r="D118">
        <v>154</v>
      </c>
      <c r="E118">
        <v>360</v>
      </c>
    </row>
    <row r="119" spans="1:5">
      <c r="A119">
        <v>2214</v>
      </c>
      <c r="B119">
        <v>1398</v>
      </c>
      <c r="C119">
        <v>3612</v>
      </c>
      <c r="D119">
        <v>85</v>
      </c>
      <c r="E119">
        <v>360</v>
      </c>
    </row>
    <row r="120" spans="1:5">
      <c r="A120">
        <v>5568</v>
      </c>
      <c r="B120">
        <v>2142</v>
      </c>
      <c r="C120">
        <v>7710</v>
      </c>
      <c r="D120">
        <v>175</v>
      </c>
      <c r="E120">
        <v>360</v>
      </c>
    </row>
    <row r="121" spans="1:5">
      <c r="A121">
        <v>10408</v>
      </c>
      <c r="B121">
        <v>0</v>
      </c>
      <c r="C121">
        <v>10408</v>
      </c>
      <c r="D121">
        <v>259</v>
      </c>
      <c r="E121">
        <v>360</v>
      </c>
    </row>
    <row r="122" spans="1:5">
      <c r="A122">
        <v>5667</v>
      </c>
      <c r="B122">
        <v>2667</v>
      </c>
      <c r="C122">
        <v>8334</v>
      </c>
      <c r="D122">
        <v>180</v>
      </c>
      <c r="E122">
        <v>360</v>
      </c>
    </row>
    <row r="123" spans="1:5">
      <c r="A123">
        <v>4166</v>
      </c>
      <c r="B123">
        <v>0</v>
      </c>
      <c r="C123">
        <v>4166</v>
      </c>
      <c r="D123">
        <v>44</v>
      </c>
      <c r="E123">
        <v>360</v>
      </c>
    </row>
    <row r="124" spans="1:5">
      <c r="A124">
        <v>2137</v>
      </c>
      <c r="B124">
        <v>8980</v>
      </c>
      <c r="C124">
        <v>11117</v>
      </c>
      <c r="D124">
        <v>137</v>
      </c>
      <c r="E124">
        <v>360</v>
      </c>
    </row>
    <row r="125" spans="1:5">
      <c r="A125">
        <v>2957</v>
      </c>
      <c r="B125">
        <v>0</v>
      </c>
      <c r="C125">
        <v>2957</v>
      </c>
      <c r="D125">
        <v>81</v>
      </c>
      <c r="E125">
        <v>360</v>
      </c>
    </row>
    <row r="126" spans="1:5">
      <c r="A126">
        <v>4300</v>
      </c>
      <c r="B126">
        <v>2014</v>
      </c>
      <c r="C126">
        <v>6314</v>
      </c>
      <c r="D126">
        <v>194</v>
      </c>
      <c r="E126">
        <v>360</v>
      </c>
    </row>
    <row r="127" spans="1:5">
      <c r="A127">
        <v>3692</v>
      </c>
      <c r="B127">
        <v>0</v>
      </c>
      <c r="C127">
        <v>3692</v>
      </c>
      <c r="D127">
        <v>93</v>
      </c>
      <c r="E127">
        <v>360</v>
      </c>
    </row>
    <row r="128" spans="1:5">
      <c r="A128">
        <v>23803</v>
      </c>
      <c r="B128">
        <v>0</v>
      </c>
      <c r="C128">
        <v>23803</v>
      </c>
      <c r="D128">
        <v>370</v>
      </c>
      <c r="E128">
        <v>360</v>
      </c>
    </row>
    <row r="129" spans="1:5">
      <c r="A129">
        <v>3865</v>
      </c>
      <c r="B129">
        <v>1640</v>
      </c>
      <c r="C129">
        <v>5505</v>
      </c>
      <c r="E129">
        <v>360</v>
      </c>
    </row>
    <row r="130" spans="1:5">
      <c r="A130">
        <v>10513</v>
      </c>
      <c r="B130">
        <v>3850</v>
      </c>
      <c r="C130">
        <v>14363</v>
      </c>
      <c r="D130">
        <v>160</v>
      </c>
      <c r="E130">
        <v>180</v>
      </c>
    </row>
    <row r="131" spans="1:5">
      <c r="A131">
        <v>6080</v>
      </c>
      <c r="B131">
        <v>2569</v>
      </c>
      <c r="C131">
        <v>8649</v>
      </c>
      <c r="D131">
        <v>182</v>
      </c>
      <c r="E131">
        <v>360</v>
      </c>
    </row>
    <row r="132" spans="1:5">
      <c r="A132">
        <v>20166</v>
      </c>
      <c r="B132">
        <v>0</v>
      </c>
      <c r="C132">
        <v>20166</v>
      </c>
      <c r="D132">
        <v>650</v>
      </c>
      <c r="E132">
        <v>480</v>
      </c>
    </row>
    <row r="133" spans="1:5">
      <c r="A133">
        <v>2014</v>
      </c>
      <c r="B133">
        <v>1929</v>
      </c>
      <c r="C133">
        <v>3943</v>
      </c>
      <c r="D133">
        <v>74</v>
      </c>
      <c r="E133">
        <v>360</v>
      </c>
    </row>
    <row r="134" spans="1:5">
      <c r="A134">
        <v>2718</v>
      </c>
      <c r="B134">
        <v>0</v>
      </c>
      <c r="C134">
        <v>2718</v>
      </c>
      <c r="D134">
        <v>70</v>
      </c>
      <c r="E134">
        <v>360</v>
      </c>
    </row>
    <row r="135" spans="1:5">
      <c r="A135">
        <v>3459</v>
      </c>
      <c r="B135">
        <v>0</v>
      </c>
      <c r="C135">
        <v>3459</v>
      </c>
      <c r="D135">
        <v>25</v>
      </c>
      <c r="E135">
        <v>120</v>
      </c>
    </row>
    <row r="136" spans="1:5">
      <c r="A136">
        <v>4895</v>
      </c>
      <c r="B136">
        <v>0</v>
      </c>
      <c r="C136">
        <v>4895</v>
      </c>
      <c r="D136">
        <v>102</v>
      </c>
      <c r="E136">
        <v>360</v>
      </c>
    </row>
    <row r="137" spans="1:5">
      <c r="A137">
        <v>4000</v>
      </c>
      <c r="B137">
        <v>7750</v>
      </c>
      <c r="C137">
        <v>11750</v>
      </c>
      <c r="D137">
        <v>290</v>
      </c>
      <c r="E137">
        <v>360</v>
      </c>
    </row>
    <row r="138" spans="1:5">
      <c r="A138">
        <v>4583</v>
      </c>
      <c r="B138">
        <v>0</v>
      </c>
      <c r="C138">
        <v>4583</v>
      </c>
      <c r="D138">
        <v>84</v>
      </c>
      <c r="E138">
        <v>360</v>
      </c>
    </row>
    <row r="139" spans="1:5">
      <c r="A139">
        <v>3316</v>
      </c>
      <c r="B139">
        <v>3500</v>
      </c>
      <c r="C139">
        <v>6816</v>
      </c>
      <c r="D139">
        <v>88</v>
      </c>
      <c r="E139">
        <v>360</v>
      </c>
    </row>
    <row r="140" spans="1:5">
      <c r="A140">
        <v>14999</v>
      </c>
      <c r="B140">
        <v>0</v>
      </c>
      <c r="C140">
        <v>14999</v>
      </c>
      <c r="D140">
        <v>242</v>
      </c>
      <c r="E140">
        <v>360</v>
      </c>
    </row>
    <row r="141" spans="1:5">
      <c r="A141">
        <v>4200</v>
      </c>
      <c r="B141">
        <v>1430</v>
      </c>
      <c r="C141">
        <v>5630</v>
      </c>
      <c r="D141">
        <v>129</v>
      </c>
      <c r="E141">
        <v>360</v>
      </c>
    </row>
    <row r="142" spans="1:5">
      <c r="A142">
        <v>5042</v>
      </c>
      <c r="B142">
        <v>2083</v>
      </c>
      <c r="C142">
        <v>7125</v>
      </c>
      <c r="D142">
        <v>185</v>
      </c>
      <c r="E142">
        <v>360</v>
      </c>
    </row>
    <row r="143" spans="1:5">
      <c r="A143">
        <v>5417</v>
      </c>
      <c r="B143">
        <v>0</v>
      </c>
      <c r="C143">
        <v>5417</v>
      </c>
      <c r="D143">
        <v>168</v>
      </c>
      <c r="E143">
        <v>360</v>
      </c>
    </row>
    <row r="144" spans="1:5">
      <c r="A144">
        <v>6950</v>
      </c>
      <c r="B144">
        <v>0</v>
      </c>
      <c r="C144">
        <v>6950</v>
      </c>
      <c r="D144">
        <v>175</v>
      </c>
      <c r="E144">
        <v>180</v>
      </c>
    </row>
    <row r="145" spans="1:5">
      <c r="A145">
        <v>2698</v>
      </c>
      <c r="B145">
        <v>2034</v>
      </c>
      <c r="C145">
        <v>4732</v>
      </c>
      <c r="D145">
        <v>122</v>
      </c>
      <c r="E145">
        <v>360</v>
      </c>
    </row>
    <row r="146" spans="1:5">
      <c r="A146">
        <v>11757</v>
      </c>
      <c r="B146">
        <v>0</v>
      </c>
      <c r="C146">
        <v>11757</v>
      </c>
      <c r="D146">
        <v>187</v>
      </c>
      <c r="E146">
        <v>180</v>
      </c>
    </row>
    <row r="147" spans="1:5">
      <c r="A147">
        <v>2330</v>
      </c>
      <c r="B147">
        <v>4486</v>
      </c>
      <c r="C147">
        <v>6816</v>
      </c>
      <c r="D147">
        <v>100</v>
      </c>
      <c r="E147">
        <v>360</v>
      </c>
    </row>
    <row r="148" spans="1:5">
      <c r="A148">
        <v>14866</v>
      </c>
      <c r="B148">
        <v>0</v>
      </c>
      <c r="C148">
        <v>14866</v>
      </c>
      <c r="D148">
        <v>70</v>
      </c>
      <c r="E148">
        <v>360</v>
      </c>
    </row>
    <row r="149" spans="1:5">
      <c r="A149">
        <v>1538</v>
      </c>
      <c r="B149">
        <v>1425</v>
      </c>
      <c r="C149">
        <v>2963</v>
      </c>
      <c r="D149">
        <v>30</v>
      </c>
      <c r="E149">
        <v>360</v>
      </c>
    </row>
    <row r="150" spans="1:5">
      <c r="A150">
        <v>10000</v>
      </c>
      <c r="B150">
        <v>1666</v>
      </c>
      <c r="C150">
        <v>11666</v>
      </c>
      <c r="D150">
        <v>225</v>
      </c>
      <c r="E150">
        <v>360</v>
      </c>
    </row>
    <row r="151" spans="1:5">
      <c r="A151">
        <v>4860</v>
      </c>
      <c r="B151">
        <v>830</v>
      </c>
      <c r="C151">
        <v>5690</v>
      </c>
      <c r="D151">
        <v>125</v>
      </c>
      <c r="E151">
        <v>360</v>
      </c>
    </row>
    <row r="152" spans="1:5">
      <c r="A152">
        <v>6277</v>
      </c>
      <c r="B152">
        <v>0</v>
      </c>
      <c r="C152">
        <v>6277</v>
      </c>
      <c r="D152">
        <v>118</v>
      </c>
      <c r="E152">
        <v>360</v>
      </c>
    </row>
    <row r="153" spans="1:5">
      <c r="A153">
        <v>2577</v>
      </c>
      <c r="B153">
        <v>3750</v>
      </c>
      <c r="C153">
        <v>6327</v>
      </c>
      <c r="D153">
        <v>152</v>
      </c>
      <c r="E153">
        <v>360</v>
      </c>
    </row>
    <row r="154" spans="1:5">
      <c r="A154">
        <v>9166</v>
      </c>
      <c r="B154">
        <v>0</v>
      </c>
      <c r="C154">
        <v>9166</v>
      </c>
      <c r="D154">
        <v>244</v>
      </c>
      <c r="E154">
        <v>360</v>
      </c>
    </row>
    <row r="155" spans="1:5">
      <c r="A155">
        <v>2281</v>
      </c>
      <c r="B155">
        <v>0</v>
      </c>
      <c r="C155">
        <v>2281</v>
      </c>
      <c r="D155">
        <v>113</v>
      </c>
      <c r="E155">
        <v>360</v>
      </c>
    </row>
    <row r="156" spans="1:5">
      <c r="A156">
        <v>3254</v>
      </c>
      <c r="B156">
        <v>0</v>
      </c>
      <c r="C156">
        <v>3254</v>
      </c>
      <c r="D156">
        <v>50</v>
      </c>
      <c r="E156">
        <v>360</v>
      </c>
    </row>
    <row r="157" spans="1:5">
      <c r="A157">
        <v>39999</v>
      </c>
      <c r="B157">
        <v>0</v>
      </c>
      <c r="C157">
        <v>39999</v>
      </c>
      <c r="D157">
        <v>600</v>
      </c>
      <c r="E157">
        <v>180</v>
      </c>
    </row>
    <row r="158" spans="1:5">
      <c r="A158">
        <v>6000</v>
      </c>
      <c r="B158">
        <v>0</v>
      </c>
      <c r="C158">
        <v>6000</v>
      </c>
      <c r="D158">
        <v>160</v>
      </c>
      <c r="E158">
        <v>360</v>
      </c>
    </row>
    <row r="159" spans="1:5">
      <c r="A159">
        <v>9538</v>
      </c>
      <c r="B159">
        <v>0</v>
      </c>
      <c r="C159">
        <v>9538</v>
      </c>
      <c r="D159">
        <v>187</v>
      </c>
      <c r="E159">
        <v>360</v>
      </c>
    </row>
    <row r="160" spans="1:5">
      <c r="A160">
        <v>2980</v>
      </c>
      <c r="B160">
        <v>2083</v>
      </c>
      <c r="C160">
        <v>5063</v>
      </c>
      <c r="D160">
        <v>120</v>
      </c>
      <c r="E160">
        <v>360</v>
      </c>
    </row>
    <row r="161" spans="1:5">
      <c r="A161">
        <v>4583</v>
      </c>
      <c r="B161">
        <v>5625</v>
      </c>
      <c r="C161">
        <v>10208</v>
      </c>
      <c r="D161">
        <v>255</v>
      </c>
      <c r="E161">
        <v>360</v>
      </c>
    </row>
    <row r="162" spans="1:5">
      <c r="A162">
        <v>1863</v>
      </c>
      <c r="B162">
        <v>1041</v>
      </c>
      <c r="C162">
        <v>2904</v>
      </c>
      <c r="D162">
        <v>98</v>
      </c>
      <c r="E162">
        <v>360</v>
      </c>
    </row>
    <row r="163" spans="1:5">
      <c r="A163">
        <v>7933</v>
      </c>
      <c r="B163">
        <v>0</v>
      </c>
      <c r="C163">
        <v>7933</v>
      </c>
      <c r="D163">
        <v>275</v>
      </c>
      <c r="E163">
        <v>360</v>
      </c>
    </row>
    <row r="164" spans="1:5">
      <c r="A164">
        <v>3089</v>
      </c>
      <c r="B164">
        <v>1280</v>
      </c>
      <c r="C164">
        <v>4369</v>
      </c>
      <c r="D164">
        <v>121</v>
      </c>
      <c r="E164">
        <v>360</v>
      </c>
    </row>
    <row r="165" spans="1:5">
      <c r="A165">
        <v>4167</v>
      </c>
      <c r="B165">
        <v>1447</v>
      </c>
      <c r="C165">
        <v>5614</v>
      </c>
      <c r="D165">
        <v>158</v>
      </c>
      <c r="E165">
        <v>360</v>
      </c>
    </row>
    <row r="166" spans="1:5">
      <c r="A166">
        <v>9323</v>
      </c>
      <c r="B166">
        <v>0</v>
      </c>
      <c r="C166">
        <v>9323</v>
      </c>
      <c r="D166">
        <v>75</v>
      </c>
      <c r="E166">
        <v>180</v>
      </c>
    </row>
    <row r="167" spans="1:5">
      <c r="A167">
        <v>3707</v>
      </c>
      <c r="B167">
        <v>3166</v>
      </c>
      <c r="C167">
        <v>6873</v>
      </c>
      <c r="D167">
        <v>182</v>
      </c>
    </row>
    <row r="168" spans="1:5">
      <c r="A168">
        <v>4583</v>
      </c>
      <c r="B168">
        <v>0</v>
      </c>
      <c r="C168">
        <v>4583</v>
      </c>
      <c r="D168">
        <v>112</v>
      </c>
      <c r="E168">
        <v>360</v>
      </c>
    </row>
    <row r="169" spans="1:5">
      <c r="A169">
        <v>2439</v>
      </c>
      <c r="B169">
        <v>3333</v>
      </c>
      <c r="C169">
        <v>5772</v>
      </c>
      <c r="D169">
        <v>129</v>
      </c>
      <c r="E169">
        <v>360</v>
      </c>
    </row>
    <row r="170" spans="1:5">
      <c r="A170">
        <v>2237</v>
      </c>
      <c r="B170">
        <v>0</v>
      </c>
      <c r="C170">
        <v>2237</v>
      </c>
      <c r="D170">
        <v>63</v>
      </c>
      <c r="E170">
        <v>480</v>
      </c>
    </row>
    <row r="171" spans="1:5">
      <c r="A171">
        <v>8000</v>
      </c>
      <c r="B171">
        <v>0</v>
      </c>
      <c r="C171">
        <v>8000</v>
      </c>
      <c r="D171">
        <v>200</v>
      </c>
      <c r="E171">
        <v>360</v>
      </c>
    </row>
    <row r="172" spans="1:5">
      <c r="A172">
        <v>1820</v>
      </c>
      <c r="B172">
        <v>1769</v>
      </c>
      <c r="C172">
        <v>3589</v>
      </c>
      <c r="D172">
        <v>95</v>
      </c>
      <c r="E172">
        <v>360</v>
      </c>
    </row>
    <row r="173" spans="1:5">
      <c r="A173">
        <v>51763</v>
      </c>
      <c r="B173">
        <v>0</v>
      </c>
      <c r="C173">
        <v>51763</v>
      </c>
      <c r="D173">
        <v>700</v>
      </c>
      <c r="E173">
        <v>300</v>
      </c>
    </row>
    <row r="174" spans="1:5">
      <c r="A174">
        <v>3522</v>
      </c>
      <c r="B174">
        <v>0</v>
      </c>
      <c r="C174">
        <v>3522</v>
      </c>
      <c r="D174">
        <v>81</v>
      </c>
      <c r="E174">
        <v>180</v>
      </c>
    </row>
    <row r="175" spans="1:5">
      <c r="A175">
        <v>5708</v>
      </c>
      <c r="B175">
        <v>5625</v>
      </c>
      <c r="C175">
        <v>11333</v>
      </c>
      <c r="D175">
        <v>187</v>
      </c>
      <c r="E175">
        <v>360</v>
      </c>
    </row>
    <row r="176" spans="1:5">
      <c r="A176">
        <v>4344</v>
      </c>
      <c r="B176">
        <v>736</v>
      </c>
      <c r="C176">
        <v>5080</v>
      </c>
      <c r="D176">
        <v>87</v>
      </c>
      <c r="E176">
        <v>360</v>
      </c>
    </row>
    <row r="177" spans="1:5">
      <c r="A177">
        <v>3497</v>
      </c>
      <c r="B177">
        <v>1964</v>
      </c>
      <c r="C177">
        <v>5461</v>
      </c>
      <c r="D177">
        <v>116</v>
      </c>
      <c r="E177">
        <v>360</v>
      </c>
    </row>
    <row r="178" spans="1:5">
      <c r="A178">
        <v>2045</v>
      </c>
      <c r="B178">
        <v>1619</v>
      </c>
      <c r="C178">
        <v>3664</v>
      </c>
      <c r="D178">
        <v>101</v>
      </c>
      <c r="E178">
        <v>360</v>
      </c>
    </row>
    <row r="179" spans="1:5">
      <c r="A179">
        <v>5516</v>
      </c>
      <c r="B179">
        <v>11300</v>
      </c>
      <c r="C179">
        <v>16816</v>
      </c>
      <c r="D179">
        <v>495</v>
      </c>
      <c r="E179">
        <v>360</v>
      </c>
    </row>
    <row r="180" spans="1:5">
      <c r="A180">
        <v>3750</v>
      </c>
      <c r="B180">
        <v>0</v>
      </c>
      <c r="C180">
        <v>3750</v>
      </c>
      <c r="D180">
        <v>116</v>
      </c>
      <c r="E180">
        <v>360</v>
      </c>
    </row>
    <row r="181" spans="1:5">
      <c r="A181">
        <v>2333</v>
      </c>
      <c r="B181">
        <v>1451</v>
      </c>
      <c r="C181">
        <v>3784</v>
      </c>
      <c r="D181">
        <v>102</v>
      </c>
      <c r="E181">
        <v>480</v>
      </c>
    </row>
    <row r="182" spans="1:5">
      <c r="A182">
        <v>6400</v>
      </c>
      <c r="B182">
        <v>7250</v>
      </c>
      <c r="C182">
        <v>13650</v>
      </c>
      <c r="D182">
        <v>180</v>
      </c>
      <c r="E182">
        <v>360</v>
      </c>
    </row>
    <row r="183" spans="1:5">
      <c r="A183">
        <v>1916</v>
      </c>
      <c r="B183">
        <v>5063</v>
      </c>
      <c r="C183">
        <v>6979</v>
      </c>
      <c r="D183">
        <v>67</v>
      </c>
      <c r="E183">
        <v>360</v>
      </c>
    </row>
    <row r="184" spans="1:5">
      <c r="A184">
        <v>4600</v>
      </c>
      <c r="B184">
        <v>0</v>
      </c>
      <c r="C184">
        <v>4600</v>
      </c>
      <c r="D184">
        <v>73</v>
      </c>
      <c r="E184">
        <v>180</v>
      </c>
    </row>
    <row r="185" spans="1:5">
      <c r="A185">
        <v>33846</v>
      </c>
      <c r="B185">
        <v>0</v>
      </c>
      <c r="C185">
        <v>33846</v>
      </c>
      <c r="D185">
        <v>260</v>
      </c>
      <c r="E185">
        <v>360</v>
      </c>
    </row>
    <row r="186" spans="1:5">
      <c r="A186">
        <v>3625</v>
      </c>
      <c r="B186">
        <v>0</v>
      </c>
      <c r="C186">
        <v>3625</v>
      </c>
      <c r="D186">
        <v>108</v>
      </c>
      <c r="E186">
        <v>360</v>
      </c>
    </row>
    <row r="187" spans="1:5">
      <c r="A187">
        <v>39147</v>
      </c>
      <c r="B187">
        <v>4750</v>
      </c>
      <c r="C187">
        <v>43897</v>
      </c>
      <c r="D187">
        <v>120</v>
      </c>
      <c r="E187">
        <v>360</v>
      </c>
    </row>
    <row r="188" spans="1:5">
      <c r="A188">
        <v>2178</v>
      </c>
      <c r="B188">
        <v>0</v>
      </c>
      <c r="C188">
        <v>2178</v>
      </c>
      <c r="D188">
        <v>66</v>
      </c>
      <c r="E188">
        <v>300</v>
      </c>
    </row>
    <row r="189" spans="1:5">
      <c r="A189">
        <v>2383</v>
      </c>
      <c r="B189">
        <v>2138</v>
      </c>
      <c r="C189">
        <v>4521</v>
      </c>
      <c r="D189">
        <v>58</v>
      </c>
      <c r="E189">
        <v>360</v>
      </c>
    </row>
    <row r="190" spans="1:5">
      <c r="A190">
        <v>674</v>
      </c>
      <c r="B190">
        <v>5296</v>
      </c>
      <c r="C190">
        <v>5970</v>
      </c>
      <c r="D190">
        <v>168</v>
      </c>
      <c r="E190">
        <v>360</v>
      </c>
    </row>
    <row r="191" spans="1:5">
      <c r="A191">
        <v>9328</v>
      </c>
      <c r="B191">
        <v>0</v>
      </c>
      <c r="C191">
        <v>9328</v>
      </c>
      <c r="D191">
        <v>188</v>
      </c>
      <c r="E191">
        <v>180</v>
      </c>
    </row>
    <row r="192" spans="1:5">
      <c r="A192">
        <v>4885</v>
      </c>
      <c r="B192">
        <v>0</v>
      </c>
      <c r="C192">
        <v>4885</v>
      </c>
      <c r="D192">
        <v>48</v>
      </c>
      <c r="E192">
        <v>360</v>
      </c>
    </row>
    <row r="193" spans="1:5">
      <c r="A193">
        <v>12000</v>
      </c>
      <c r="B193">
        <v>0</v>
      </c>
      <c r="C193">
        <v>12000</v>
      </c>
      <c r="D193">
        <v>164</v>
      </c>
      <c r="E193">
        <v>360</v>
      </c>
    </row>
    <row r="194" spans="1:5">
      <c r="A194">
        <v>6033</v>
      </c>
      <c r="B194">
        <v>0</v>
      </c>
      <c r="C194">
        <v>6033</v>
      </c>
      <c r="D194">
        <v>160</v>
      </c>
      <c r="E194">
        <v>360</v>
      </c>
    </row>
    <row r="195" spans="1:5">
      <c r="A195">
        <v>3858</v>
      </c>
      <c r="B195">
        <v>0</v>
      </c>
      <c r="C195">
        <v>3858</v>
      </c>
      <c r="D195">
        <v>76</v>
      </c>
      <c r="E195">
        <v>360</v>
      </c>
    </row>
    <row r="196" spans="1:5">
      <c r="A196">
        <v>4191</v>
      </c>
      <c r="B196">
        <v>0</v>
      </c>
      <c r="C196">
        <v>4191</v>
      </c>
      <c r="D196">
        <v>120</v>
      </c>
      <c r="E196">
        <v>360</v>
      </c>
    </row>
    <row r="197" spans="1:5">
      <c r="A197">
        <v>3125</v>
      </c>
      <c r="B197">
        <v>2583</v>
      </c>
      <c r="C197">
        <v>5708</v>
      </c>
      <c r="D197">
        <v>170</v>
      </c>
      <c r="E197">
        <v>360</v>
      </c>
    </row>
    <row r="198" spans="1:5">
      <c r="A198">
        <v>8333</v>
      </c>
      <c r="B198">
        <v>3750</v>
      </c>
      <c r="C198">
        <v>12083</v>
      </c>
      <c r="D198">
        <v>187</v>
      </c>
      <c r="E198">
        <v>360</v>
      </c>
    </row>
    <row r="199" spans="1:5">
      <c r="A199">
        <v>1907</v>
      </c>
      <c r="B199">
        <v>2365</v>
      </c>
      <c r="C199">
        <v>4272</v>
      </c>
      <c r="D199">
        <v>120</v>
      </c>
    </row>
    <row r="200" spans="1:5">
      <c r="A200">
        <v>3416</v>
      </c>
      <c r="B200">
        <v>2816</v>
      </c>
      <c r="C200">
        <v>6232</v>
      </c>
      <c r="D200">
        <v>113</v>
      </c>
      <c r="E200">
        <v>360</v>
      </c>
    </row>
    <row r="201" spans="1:5">
      <c r="A201">
        <v>11000</v>
      </c>
      <c r="B201">
        <v>0</v>
      </c>
      <c r="C201">
        <v>11000</v>
      </c>
      <c r="D201">
        <v>83</v>
      </c>
      <c r="E201">
        <v>360</v>
      </c>
    </row>
    <row r="202" spans="1:5">
      <c r="A202">
        <v>2600</v>
      </c>
      <c r="B202">
        <v>2500</v>
      </c>
      <c r="C202">
        <v>5100</v>
      </c>
      <c r="D202">
        <v>90</v>
      </c>
      <c r="E202">
        <v>360</v>
      </c>
    </row>
    <row r="203" spans="1:5">
      <c r="A203">
        <v>4923</v>
      </c>
      <c r="B203">
        <v>0</v>
      </c>
      <c r="C203">
        <v>4923</v>
      </c>
      <c r="D203">
        <v>166</v>
      </c>
      <c r="E203">
        <v>360</v>
      </c>
    </row>
    <row r="204" spans="1:5">
      <c r="A204">
        <v>3992</v>
      </c>
      <c r="B204">
        <v>0</v>
      </c>
      <c r="C204">
        <v>3992</v>
      </c>
      <c r="E204">
        <v>180</v>
      </c>
    </row>
    <row r="205" spans="1:5">
      <c r="A205">
        <v>3500</v>
      </c>
      <c r="B205">
        <v>1083</v>
      </c>
      <c r="C205">
        <v>4583</v>
      </c>
      <c r="D205">
        <v>135</v>
      </c>
      <c r="E205">
        <v>360</v>
      </c>
    </row>
    <row r="206" spans="1:5">
      <c r="A206">
        <v>3917</v>
      </c>
      <c r="B206">
        <v>0</v>
      </c>
      <c r="C206">
        <v>3917</v>
      </c>
      <c r="D206">
        <v>124</v>
      </c>
      <c r="E206">
        <v>360</v>
      </c>
    </row>
    <row r="207" spans="1:5">
      <c r="A207">
        <v>4408</v>
      </c>
      <c r="B207">
        <v>0</v>
      </c>
      <c r="C207">
        <v>4408</v>
      </c>
      <c r="D207">
        <v>120</v>
      </c>
      <c r="E207">
        <v>360</v>
      </c>
    </row>
    <row r="208" spans="1:5">
      <c r="A208">
        <v>3244</v>
      </c>
      <c r="B208">
        <v>0</v>
      </c>
      <c r="C208">
        <v>3244</v>
      </c>
      <c r="D208">
        <v>80</v>
      </c>
      <c r="E208">
        <v>360</v>
      </c>
    </row>
    <row r="209" spans="1:5">
      <c r="A209">
        <v>3975</v>
      </c>
      <c r="B209">
        <v>2531</v>
      </c>
      <c r="C209">
        <v>6506</v>
      </c>
      <c r="D209">
        <v>55</v>
      </c>
      <c r="E209">
        <v>360</v>
      </c>
    </row>
    <row r="210" spans="1:5">
      <c r="A210">
        <v>2479</v>
      </c>
      <c r="B210">
        <v>0</v>
      </c>
      <c r="C210">
        <v>2479</v>
      </c>
      <c r="D210">
        <v>59</v>
      </c>
      <c r="E210">
        <v>360</v>
      </c>
    </row>
    <row r="211" spans="1:5">
      <c r="A211">
        <v>3418</v>
      </c>
      <c r="B211">
        <v>0</v>
      </c>
      <c r="C211">
        <v>3418</v>
      </c>
      <c r="D211">
        <v>127</v>
      </c>
      <c r="E211">
        <v>360</v>
      </c>
    </row>
    <row r="212" spans="1:5">
      <c r="A212">
        <v>10000</v>
      </c>
      <c r="B212">
        <v>0</v>
      </c>
      <c r="C212">
        <v>10000</v>
      </c>
      <c r="D212">
        <v>214</v>
      </c>
      <c r="E212">
        <v>360</v>
      </c>
    </row>
    <row r="213" spans="1:5">
      <c r="A213">
        <v>3430</v>
      </c>
      <c r="B213">
        <v>1250</v>
      </c>
      <c r="C213">
        <v>4680</v>
      </c>
      <c r="D213">
        <v>128</v>
      </c>
      <c r="E213">
        <v>360</v>
      </c>
    </row>
    <row r="214" spans="1:5">
      <c r="A214">
        <v>7787</v>
      </c>
      <c r="B214">
        <v>0</v>
      </c>
      <c r="C214">
        <v>7787</v>
      </c>
      <c r="D214">
        <v>240</v>
      </c>
      <c r="E214">
        <v>360</v>
      </c>
    </row>
    <row r="215" spans="1:5">
      <c r="A215">
        <v>5703</v>
      </c>
      <c r="B215">
        <v>0</v>
      </c>
      <c r="C215">
        <v>5703</v>
      </c>
      <c r="D215">
        <v>130</v>
      </c>
      <c r="E215">
        <v>360</v>
      </c>
    </row>
    <row r="216" spans="1:5">
      <c r="A216">
        <v>3173</v>
      </c>
      <c r="B216">
        <v>3021</v>
      </c>
      <c r="C216">
        <v>6194</v>
      </c>
      <c r="D216">
        <v>137</v>
      </c>
      <c r="E216">
        <v>360</v>
      </c>
    </row>
    <row r="217" spans="1:5">
      <c r="A217">
        <v>3850</v>
      </c>
      <c r="B217">
        <v>983</v>
      </c>
      <c r="C217">
        <v>4833</v>
      </c>
      <c r="D217">
        <v>100</v>
      </c>
      <c r="E217">
        <v>360</v>
      </c>
    </row>
    <row r="218" spans="1:5">
      <c r="A218">
        <v>150</v>
      </c>
      <c r="B218">
        <v>1800</v>
      </c>
      <c r="C218">
        <v>1950</v>
      </c>
      <c r="D218">
        <v>135</v>
      </c>
      <c r="E218">
        <v>360</v>
      </c>
    </row>
    <row r="219" spans="1:5">
      <c r="A219">
        <v>3727</v>
      </c>
      <c r="B219">
        <v>1775</v>
      </c>
      <c r="C219">
        <v>5502</v>
      </c>
      <c r="D219">
        <v>131</v>
      </c>
      <c r="E219">
        <v>360</v>
      </c>
    </row>
    <row r="220" spans="1:5">
      <c r="A220">
        <v>5000</v>
      </c>
      <c r="B220">
        <v>0</v>
      </c>
      <c r="C220">
        <v>5000</v>
      </c>
      <c r="D220">
        <v>72</v>
      </c>
      <c r="E220">
        <v>360</v>
      </c>
    </row>
    <row r="221" spans="1:5">
      <c r="A221">
        <v>4283</v>
      </c>
      <c r="B221">
        <v>2383</v>
      </c>
      <c r="C221">
        <v>6666</v>
      </c>
      <c r="D221">
        <v>127</v>
      </c>
      <c r="E221">
        <v>360</v>
      </c>
    </row>
    <row r="222" spans="1:5">
      <c r="A222">
        <v>2221</v>
      </c>
      <c r="B222">
        <v>0</v>
      </c>
      <c r="C222">
        <v>2221</v>
      </c>
      <c r="D222">
        <v>60</v>
      </c>
      <c r="E222">
        <v>360</v>
      </c>
    </row>
    <row r="223" spans="1:5">
      <c r="A223">
        <v>4009</v>
      </c>
      <c r="B223">
        <v>1717</v>
      </c>
      <c r="C223">
        <v>5726</v>
      </c>
      <c r="D223">
        <v>116</v>
      </c>
      <c r="E223">
        <v>360</v>
      </c>
    </row>
    <row r="224" spans="1:5">
      <c r="A224">
        <v>2971</v>
      </c>
      <c r="B224">
        <v>2791</v>
      </c>
      <c r="C224">
        <v>5762</v>
      </c>
      <c r="D224">
        <v>144</v>
      </c>
      <c r="E224">
        <v>360</v>
      </c>
    </row>
    <row r="225" spans="1:5">
      <c r="A225">
        <v>7578</v>
      </c>
      <c r="B225">
        <v>1010</v>
      </c>
      <c r="C225">
        <v>8588</v>
      </c>
      <c r="D225">
        <v>175</v>
      </c>
    </row>
    <row r="226" spans="1:5">
      <c r="A226">
        <v>6250</v>
      </c>
      <c r="B226">
        <v>0</v>
      </c>
      <c r="C226">
        <v>6250</v>
      </c>
      <c r="D226">
        <v>128</v>
      </c>
      <c r="E226">
        <v>360</v>
      </c>
    </row>
    <row r="227" spans="1:5">
      <c r="A227">
        <v>3250</v>
      </c>
      <c r="B227">
        <v>0</v>
      </c>
      <c r="C227">
        <v>3250</v>
      </c>
      <c r="D227">
        <v>170</v>
      </c>
      <c r="E227">
        <v>360</v>
      </c>
    </row>
    <row r="228" spans="1:5">
      <c r="A228">
        <v>4735</v>
      </c>
      <c r="B228">
        <v>0</v>
      </c>
      <c r="C228">
        <v>4735</v>
      </c>
      <c r="D228">
        <v>138</v>
      </c>
      <c r="E228">
        <v>360</v>
      </c>
    </row>
    <row r="229" spans="1:5">
      <c r="A229">
        <v>6250</v>
      </c>
      <c r="B229">
        <v>1695</v>
      </c>
      <c r="C229">
        <v>7945</v>
      </c>
      <c r="D229">
        <v>210</v>
      </c>
      <c r="E229">
        <v>360</v>
      </c>
    </row>
    <row r="230" spans="1:5">
      <c r="A230">
        <v>4758</v>
      </c>
      <c r="B230">
        <v>0</v>
      </c>
      <c r="C230">
        <v>4758</v>
      </c>
      <c r="D230">
        <v>158</v>
      </c>
      <c r="E230">
        <v>480</v>
      </c>
    </row>
    <row r="231" spans="1:5">
      <c r="A231">
        <v>6400</v>
      </c>
      <c r="B231">
        <v>0</v>
      </c>
      <c r="C231">
        <v>6400</v>
      </c>
      <c r="D231">
        <v>200</v>
      </c>
      <c r="E231">
        <v>360</v>
      </c>
    </row>
    <row r="232" spans="1:5">
      <c r="A232">
        <v>2491</v>
      </c>
      <c r="B232">
        <v>2054</v>
      </c>
      <c r="C232">
        <v>4545</v>
      </c>
      <c r="D232">
        <v>104</v>
      </c>
      <c r="E232">
        <v>360</v>
      </c>
    </row>
    <row r="233" spans="1:5">
      <c r="A233">
        <v>3716</v>
      </c>
      <c r="B233">
        <v>0</v>
      </c>
      <c r="C233">
        <v>3716</v>
      </c>
      <c r="D233">
        <v>42</v>
      </c>
      <c r="E233">
        <v>180</v>
      </c>
    </row>
    <row r="234" spans="1:5">
      <c r="A234">
        <v>3189</v>
      </c>
      <c r="B234">
        <v>2598</v>
      </c>
      <c r="C234">
        <v>5787</v>
      </c>
      <c r="D234">
        <v>120</v>
      </c>
    </row>
    <row r="235" spans="1:5">
      <c r="A235">
        <v>8333</v>
      </c>
      <c r="B235">
        <v>0</v>
      </c>
      <c r="C235">
        <v>8333</v>
      </c>
      <c r="D235">
        <v>280</v>
      </c>
      <c r="E235">
        <v>360</v>
      </c>
    </row>
    <row r="236" spans="1:5">
      <c r="A236">
        <v>3155</v>
      </c>
      <c r="B236">
        <v>1779</v>
      </c>
      <c r="C236">
        <v>4934</v>
      </c>
      <c r="D236">
        <v>140</v>
      </c>
      <c r="E236">
        <v>360</v>
      </c>
    </row>
    <row r="237" spans="1:5">
      <c r="A237">
        <v>5500</v>
      </c>
      <c r="B237">
        <v>1260</v>
      </c>
      <c r="C237">
        <v>6760</v>
      </c>
      <c r="D237">
        <v>170</v>
      </c>
      <c r="E237">
        <v>360</v>
      </c>
    </row>
    <row r="238" spans="1:5">
      <c r="A238">
        <v>5746</v>
      </c>
      <c r="B238">
        <v>0</v>
      </c>
      <c r="C238">
        <v>5746</v>
      </c>
      <c r="D238">
        <v>255</v>
      </c>
      <c r="E238">
        <v>360</v>
      </c>
    </row>
    <row r="239" spans="1:5">
      <c r="A239">
        <v>3463</v>
      </c>
      <c r="B239">
        <v>0</v>
      </c>
      <c r="C239">
        <v>3463</v>
      </c>
      <c r="D239">
        <v>122</v>
      </c>
      <c r="E239">
        <v>360</v>
      </c>
    </row>
    <row r="240" spans="1:5">
      <c r="A240">
        <v>3812</v>
      </c>
      <c r="B240">
        <v>0</v>
      </c>
      <c r="C240">
        <v>3812</v>
      </c>
      <c r="D240">
        <v>112</v>
      </c>
      <c r="E240">
        <v>360</v>
      </c>
    </row>
    <row r="241" spans="1:5">
      <c r="A241">
        <v>3315</v>
      </c>
      <c r="B241">
        <v>0</v>
      </c>
      <c r="C241">
        <v>3315</v>
      </c>
      <c r="D241">
        <v>96</v>
      </c>
      <c r="E241">
        <v>360</v>
      </c>
    </row>
    <row r="242" spans="1:5">
      <c r="A242">
        <v>5819</v>
      </c>
      <c r="B242">
        <v>5000</v>
      </c>
      <c r="C242">
        <v>10819</v>
      </c>
      <c r="D242">
        <v>120</v>
      </c>
      <c r="E242">
        <v>360</v>
      </c>
    </row>
    <row r="243" spans="1:5">
      <c r="A243">
        <v>2510</v>
      </c>
      <c r="B243">
        <v>1983</v>
      </c>
      <c r="C243">
        <v>4493</v>
      </c>
      <c r="D243">
        <v>140</v>
      </c>
      <c r="E243">
        <v>180</v>
      </c>
    </row>
    <row r="244" spans="1:5">
      <c r="A244">
        <v>2965</v>
      </c>
      <c r="B244">
        <v>5701</v>
      </c>
      <c r="C244">
        <v>8666</v>
      </c>
      <c r="D244">
        <v>155</v>
      </c>
      <c r="E244">
        <v>60</v>
      </c>
    </row>
    <row r="245" spans="1:5">
      <c r="A245">
        <v>6250</v>
      </c>
      <c r="B245">
        <v>1300</v>
      </c>
      <c r="C245">
        <v>7550</v>
      </c>
      <c r="D245">
        <v>108</v>
      </c>
      <c r="E245">
        <v>360</v>
      </c>
    </row>
    <row r="246" spans="1:5">
      <c r="A246">
        <v>3406</v>
      </c>
      <c r="B246">
        <v>4417</v>
      </c>
      <c r="C246">
        <v>7823</v>
      </c>
      <c r="D246">
        <v>123</v>
      </c>
      <c r="E246">
        <v>360</v>
      </c>
    </row>
    <row r="247" spans="1:5">
      <c r="A247">
        <v>6050</v>
      </c>
      <c r="B247">
        <v>4333</v>
      </c>
      <c r="C247">
        <v>10383</v>
      </c>
      <c r="D247">
        <v>120</v>
      </c>
      <c r="E247">
        <v>180</v>
      </c>
    </row>
    <row r="248" spans="1:5">
      <c r="A248">
        <v>9703</v>
      </c>
      <c r="B248">
        <v>0</v>
      </c>
      <c r="C248">
        <v>9703</v>
      </c>
      <c r="D248">
        <v>112</v>
      </c>
      <c r="E248">
        <v>360</v>
      </c>
    </row>
    <row r="249" spans="1:5">
      <c r="A249">
        <v>6608</v>
      </c>
      <c r="B249">
        <v>0</v>
      </c>
      <c r="C249">
        <v>6608</v>
      </c>
      <c r="D249">
        <v>137</v>
      </c>
      <c r="E249">
        <v>180</v>
      </c>
    </row>
    <row r="250" spans="1:5">
      <c r="A250">
        <v>2882</v>
      </c>
      <c r="B250">
        <v>1843</v>
      </c>
      <c r="C250">
        <v>4725</v>
      </c>
      <c r="D250">
        <v>123</v>
      </c>
      <c r="E250">
        <v>480</v>
      </c>
    </row>
    <row r="251" spans="1:5">
      <c r="A251">
        <v>1809</v>
      </c>
      <c r="B251">
        <v>1868</v>
      </c>
      <c r="C251">
        <v>3677</v>
      </c>
      <c r="D251">
        <v>90</v>
      </c>
      <c r="E251">
        <v>360</v>
      </c>
    </row>
    <row r="252" spans="1:5">
      <c r="A252">
        <v>1668</v>
      </c>
      <c r="B252">
        <v>3890</v>
      </c>
      <c r="C252">
        <v>5558</v>
      </c>
      <c r="D252">
        <v>201</v>
      </c>
      <c r="E252">
        <v>360</v>
      </c>
    </row>
    <row r="253" spans="1:5">
      <c r="A253">
        <v>3427</v>
      </c>
      <c r="B253">
        <v>0</v>
      </c>
      <c r="C253">
        <v>3427</v>
      </c>
      <c r="D253">
        <v>138</v>
      </c>
      <c r="E253">
        <v>360</v>
      </c>
    </row>
    <row r="254" spans="1:5">
      <c r="A254">
        <v>2583</v>
      </c>
      <c r="B254">
        <v>2167</v>
      </c>
      <c r="C254">
        <v>4750</v>
      </c>
      <c r="D254">
        <v>104</v>
      </c>
      <c r="E254">
        <v>360</v>
      </c>
    </row>
    <row r="255" spans="1:5">
      <c r="A255">
        <v>2661</v>
      </c>
      <c r="B255">
        <v>7101</v>
      </c>
      <c r="C255">
        <v>9762</v>
      </c>
      <c r="D255">
        <v>279</v>
      </c>
      <c r="E255">
        <v>180</v>
      </c>
    </row>
    <row r="256" spans="1:5">
      <c r="A256">
        <v>16250</v>
      </c>
      <c r="B256">
        <v>0</v>
      </c>
      <c r="C256">
        <v>16250</v>
      </c>
      <c r="D256">
        <v>192</v>
      </c>
      <c r="E256">
        <v>360</v>
      </c>
    </row>
    <row r="257" spans="1:5">
      <c r="A257">
        <v>3083</v>
      </c>
      <c r="B257">
        <v>0</v>
      </c>
      <c r="C257">
        <v>3083</v>
      </c>
      <c r="D257">
        <v>255</v>
      </c>
      <c r="E257">
        <v>360</v>
      </c>
    </row>
    <row r="258" spans="1:5">
      <c r="A258">
        <v>6045</v>
      </c>
      <c r="B258">
        <v>0</v>
      </c>
      <c r="C258">
        <v>6045</v>
      </c>
      <c r="D258">
        <v>115</v>
      </c>
      <c r="E258">
        <v>360</v>
      </c>
    </row>
    <row r="259" spans="1:5">
      <c r="A259">
        <v>5250</v>
      </c>
      <c r="B259">
        <v>0</v>
      </c>
      <c r="C259">
        <v>5250</v>
      </c>
      <c r="D259">
        <v>94</v>
      </c>
      <c r="E259">
        <v>360</v>
      </c>
    </row>
    <row r="260" spans="1:5">
      <c r="A260">
        <v>14683</v>
      </c>
      <c r="B260">
        <v>2100</v>
      </c>
      <c r="C260">
        <v>16783</v>
      </c>
      <c r="D260">
        <v>304</v>
      </c>
      <c r="E260">
        <v>360</v>
      </c>
    </row>
    <row r="261" spans="1:5">
      <c r="A261">
        <v>4931</v>
      </c>
      <c r="B261">
        <v>0</v>
      </c>
      <c r="C261">
        <v>4931</v>
      </c>
      <c r="D261">
        <v>128</v>
      </c>
      <c r="E261">
        <v>360</v>
      </c>
    </row>
    <row r="262" spans="1:5">
      <c r="A262">
        <v>6083</v>
      </c>
      <c r="B262">
        <v>4250</v>
      </c>
      <c r="C262">
        <v>10333</v>
      </c>
      <c r="D262">
        <v>330</v>
      </c>
      <c r="E262">
        <v>360</v>
      </c>
    </row>
    <row r="263" spans="1:5">
      <c r="A263">
        <v>2060</v>
      </c>
      <c r="B263">
        <v>2209</v>
      </c>
      <c r="C263">
        <v>4269</v>
      </c>
      <c r="D263">
        <v>134</v>
      </c>
      <c r="E263">
        <v>360</v>
      </c>
    </row>
    <row r="264" spans="1:5">
      <c r="A264">
        <v>3481</v>
      </c>
      <c r="B264">
        <v>0</v>
      </c>
      <c r="C264">
        <v>3481</v>
      </c>
      <c r="D264">
        <v>155</v>
      </c>
      <c r="E264">
        <v>36</v>
      </c>
    </row>
    <row r="265" spans="1:5">
      <c r="A265">
        <v>7200</v>
      </c>
      <c r="B265">
        <v>0</v>
      </c>
      <c r="C265">
        <v>7200</v>
      </c>
      <c r="D265">
        <v>120</v>
      </c>
      <c r="E265">
        <v>360</v>
      </c>
    </row>
    <row r="266" spans="1:5">
      <c r="A266">
        <v>5166</v>
      </c>
      <c r="B266">
        <v>0</v>
      </c>
      <c r="C266">
        <v>5166</v>
      </c>
      <c r="D266">
        <v>128</v>
      </c>
      <c r="E266">
        <v>360</v>
      </c>
    </row>
    <row r="267" spans="1:5">
      <c r="A267">
        <v>4095</v>
      </c>
      <c r="B267">
        <v>3447</v>
      </c>
      <c r="C267">
        <v>7542</v>
      </c>
      <c r="D267">
        <v>151</v>
      </c>
      <c r="E267">
        <v>360</v>
      </c>
    </row>
    <row r="268" spans="1:5">
      <c r="A268">
        <v>4708</v>
      </c>
      <c r="B268">
        <v>1387</v>
      </c>
      <c r="C268">
        <v>6095</v>
      </c>
      <c r="D268">
        <v>150</v>
      </c>
      <c r="E268">
        <v>360</v>
      </c>
    </row>
    <row r="269" spans="1:5">
      <c r="A269">
        <v>4333</v>
      </c>
      <c r="B269">
        <v>1811</v>
      </c>
      <c r="C269">
        <v>6144</v>
      </c>
      <c r="D269">
        <v>160</v>
      </c>
      <c r="E269">
        <v>360</v>
      </c>
    </row>
    <row r="270" spans="1:5">
      <c r="A270">
        <v>3418</v>
      </c>
      <c r="B270">
        <v>0</v>
      </c>
      <c r="C270">
        <v>3418</v>
      </c>
      <c r="D270">
        <v>135</v>
      </c>
      <c r="E270">
        <v>360</v>
      </c>
    </row>
    <row r="271" spans="1:5">
      <c r="A271">
        <v>2876</v>
      </c>
      <c r="B271">
        <v>1560</v>
      </c>
      <c r="C271">
        <v>4436</v>
      </c>
      <c r="D271">
        <v>90</v>
      </c>
      <c r="E271">
        <v>360</v>
      </c>
    </row>
    <row r="272" spans="1:5">
      <c r="A272">
        <v>3237</v>
      </c>
      <c r="B272">
        <v>0</v>
      </c>
      <c r="C272">
        <v>3237</v>
      </c>
      <c r="D272">
        <v>30</v>
      </c>
      <c r="E272">
        <v>360</v>
      </c>
    </row>
    <row r="273" spans="1:5">
      <c r="A273">
        <v>11146</v>
      </c>
      <c r="B273">
        <v>0</v>
      </c>
      <c r="C273">
        <v>11146</v>
      </c>
      <c r="D273">
        <v>136</v>
      </c>
      <c r="E273">
        <v>360</v>
      </c>
    </row>
    <row r="274" spans="1:5">
      <c r="A274">
        <v>2833</v>
      </c>
      <c r="B274">
        <v>1857</v>
      </c>
      <c r="C274">
        <v>4690</v>
      </c>
      <c r="D274">
        <v>126</v>
      </c>
      <c r="E274">
        <v>360</v>
      </c>
    </row>
    <row r="275" spans="1:5">
      <c r="A275">
        <v>2620</v>
      </c>
      <c r="B275">
        <v>2223</v>
      </c>
      <c r="C275">
        <v>4843</v>
      </c>
      <c r="D275">
        <v>150</v>
      </c>
      <c r="E275">
        <v>360</v>
      </c>
    </row>
    <row r="276" spans="1:5">
      <c r="A276">
        <v>3900</v>
      </c>
      <c r="B276">
        <v>0</v>
      </c>
      <c r="C276">
        <v>3900</v>
      </c>
      <c r="D276">
        <v>90</v>
      </c>
      <c r="E276">
        <v>360</v>
      </c>
    </row>
    <row r="277" spans="1:5">
      <c r="A277">
        <v>2750</v>
      </c>
      <c r="B277">
        <v>1842</v>
      </c>
      <c r="C277">
        <v>4592</v>
      </c>
      <c r="D277">
        <v>115</v>
      </c>
      <c r="E277">
        <v>360</v>
      </c>
    </row>
    <row r="278" spans="1:5">
      <c r="A278">
        <v>3993</v>
      </c>
      <c r="B278">
        <v>3274</v>
      </c>
      <c r="C278">
        <v>7267</v>
      </c>
      <c r="D278">
        <v>207</v>
      </c>
      <c r="E278">
        <v>360</v>
      </c>
    </row>
    <row r="279" spans="1:5">
      <c r="A279">
        <v>3103</v>
      </c>
      <c r="B279">
        <v>1300</v>
      </c>
      <c r="C279">
        <v>4403</v>
      </c>
      <c r="D279">
        <v>80</v>
      </c>
      <c r="E279">
        <v>360</v>
      </c>
    </row>
    <row r="280" spans="1:5">
      <c r="A280">
        <v>14583</v>
      </c>
      <c r="B280">
        <v>0</v>
      </c>
      <c r="C280">
        <v>14583</v>
      </c>
      <c r="D280">
        <v>436</v>
      </c>
      <c r="E280">
        <v>360</v>
      </c>
    </row>
    <row r="281" spans="1:5">
      <c r="A281">
        <v>4100</v>
      </c>
      <c r="B281">
        <v>0</v>
      </c>
      <c r="C281">
        <v>4100</v>
      </c>
      <c r="D281">
        <v>124</v>
      </c>
      <c r="E281">
        <v>360</v>
      </c>
    </row>
    <row r="282" spans="1:5">
      <c r="A282">
        <v>4053</v>
      </c>
      <c r="B282">
        <v>2426</v>
      </c>
      <c r="C282">
        <v>6479</v>
      </c>
      <c r="D282">
        <v>158</v>
      </c>
      <c r="E282">
        <v>360</v>
      </c>
    </row>
    <row r="283" spans="1:5">
      <c r="A283">
        <v>3927</v>
      </c>
      <c r="B283">
        <v>800</v>
      </c>
      <c r="C283">
        <v>4727</v>
      </c>
      <c r="D283">
        <v>112</v>
      </c>
      <c r="E283">
        <v>360</v>
      </c>
    </row>
    <row r="284" spans="1:5">
      <c r="A284">
        <v>2301</v>
      </c>
      <c r="B284">
        <v>985.79998780000005</v>
      </c>
      <c r="C284">
        <v>3286.7999878000001</v>
      </c>
      <c r="D284">
        <v>78</v>
      </c>
      <c r="E284">
        <v>180</v>
      </c>
    </row>
    <row r="285" spans="1:5">
      <c r="A285">
        <v>1811</v>
      </c>
      <c r="B285">
        <v>1666</v>
      </c>
      <c r="C285">
        <v>3477</v>
      </c>
      <c r="D285">
        <v>54</v>
      </c>
      <c r="E285">
        <v>360</v>
      </c>
    </row>
    <row r="286" spans="1:5">
      <c r="A286">
        <v>20667</v>
      </c>
      <c r="B286">
        <v>0</v>
      </c>
      <c r="C286">
        <v>20667</v>
      </c>
      <c r="E286">
        <v>360</v>
      </c>
    </row>
    <row r="287" spans="1:5">
      <c r="A287">
        <v>3158</v>
      </c>
      <c r="B287">
        <v>3053</v>
      </c>
      <c r="C287">
        <v>6211</v>
      </c>
      <c r="D287">
        <v>89</v>
      </c>
      <c r="E287">
        <v>360</v>
      </c>
    </row>
    <row r="288" spans="1:5">
      <c r="A288">
        <v>2600</v>
      </c>
      <c r="B288">
        <v>1717</v>
      </c>
      <c r="C288">
        <v>4317</v>
      </c>
      <c r="D288">
        <v>99</v>
      </c>
      <c r="E288">
        <v>300</v>
      </c>
    </row>
    <row r="289" spans="1:5">
      <c r="A289">
        <v>3704</v>
      </c>
      <c r="B289">
        <v>2000</v>
      </c>
      <c r="C289">
        <v>5704</v>
      </c>
      <c r="D289">
        <v>120</v>
      </c>
      <c r="E289">
        <v>360</v>
      </c>
    </row>
    <row r="290" spans="1:5">
      <c r="A290">
        <v>4124</v>
      </c>
      <c r="B290">
        <v>0</v>
      </c>
      <c r="C290">
        <v>4124</v>
      </c>
      <c r="D290">
        <v>115</v>
      </c>
      <c r="E290">
        <v>360</v>
      </c>
    </row>
    <row r="291" spans="1:5">
      <c r="A291">
        <v>9508</v>
      </c>
      <c r="B291">
        <v>0</v>
      </c>
      <c r="C291">
        <v>9508</v>
      </c>
      <c r="D291">
        <v>187</v>
      </c>
      <c r="E291">
        <v>360</v>
      </c>
    </row>
    <row r="292" spans="1:5">
      <c r="A292">
        <v>3075</v>
      </c>
      <c r="B292">
        <v>2416</v>
      </c>
      <c r="C292">
        <v>5491</v>
      </c>
      <c r="D292">
        <v>139</v>
      </c>
      <c r="E292">
        <v>360</v>
      </c>
    </row>
    <row r="293" spans="1:5">
      <c r="A293">
        <v>4400</v>
      </c>
      <c r="B293">
        <v>0</v>
      </c>
      <c r="C293">
        <v>4400</v>
      </c>
      <c r="D293">
        <v>127</v>
      </c>
      <c r="E293">
        <v>360</v>
      </c>
    </row>
    <row r="294" spans="1:5">
      <c r="A294">
        <v>3153</v>
      </c>
      <c r="B294">
        <v>1560</v>
      </c>
      <c r="C294">
        <v>4713</v>
      </c>
      <c r="D294">
        <v>134</v>
      </c>
      <c r="E294">
        <v>360</v>
      </c>
    </row>
    <row r="295" spans="1:5">
      <c r="A295">
        <v>5417</v>
      </c>
      <c r="B295">
        <v>0</v>
      </c>
      <c r="C295">
        <v>5417</v>
      </c>
      <c r="D295">
        <v>143</v>
      </c>
      <c r="E295">
        <v>480</v>
      </c>
    </row>
    <row r="296" spans="1:5">
      <c r="A296">
        <v>2383</v>
      </c>
      <c r="B296">
        <v>3334</v>
      </c>
      <c r="C296">
        <v>5717</v>
      </c>
      <c r="D296">
        <v>172</v>
      </c>
      <c r="E296">
        <v>360</v>
      </c>
    </row>
    <row r="297" spans="1:5">
      <c r="A297">
        <v>4416</v>
      </c>
      <c r="B297">
        <v>1250</v>
      </c>
      <c r="C297">
        <v>5666</v>
      </c>
      <c r="D297">
        <v>110</v>
      </c>
      <c r="E297">
        <v>360</v>
      </c>
    </row>
    <row r="298" spans="1:5">
      <c r="A298">
        <v>6875</v>
      </c>
      <c r="B298">
        <v>0</v>
      </c>
      <c r="C298">
        <v>6875</v>
      </c>
      <c r="D298">
        <v>200</v>
      </c>
      <c r="E298">
        <v>360</v>
      </c>
    </row>
    <row r="299" spans="1:5">
      <c r="A299">
        <v>4666</v>
      </c>
      <c r="B299">
        <v>0</v>
      </c>
      <c r="C299">
        <v>4666</v>
      </c>
      <c r="D299">
        <v>135</v>
      </c>
      <c r="E299">
        <v>360</v>
      </c>
    </row>
    <row r="300" spans="1:5">
      <c r="A300">
        <v>5000</v>
      </c>
      <c r="B300">
        <v>2541</v>
      </c>
      <c r="C300">
        <v>7541</v>
      </c>
      <c r="D300">
        <v>151</v>
      </c>
      <c r="E300">
        <v>480</v>
      </c>
    </row>
    <row r="301" spans="1:5">
      <c r="A301">
        <v>2014</v>
      </c>
      <c r="B301">
        <v>2925</v>
      </c>
      <c r="C301">
        <v>4939</v>
      </c>
      <c r="D301">
        <v>113</v>
      </c>
      <c r="E301">
        <v>360</v>
      </c>
    </row>
    <row r="302" spans="1:5">
      <c r="A302">
        <v>1800</v>
      </c>
      <c r="B302">
        <v>2934</v>
      </c>
      <c r="C302">
        <v>4734</v>
      </c>
      <c r="D302">
        <v>93</v>
      </c>
      <c r="E302">
        <v>360</v>
      </c>
    </row>
    <row r="303" spans="1:5">
      <c r="A303">
        <v>2875</v>
      </c>
      <c r="B303">
        <v>1750</v>
      </c>
      <c r="C303">
        <v>4625</v>
      </c>
      <c r="D303">
        <v>105</v>
      </c>
      <c r="E303">
        <v>360</v>
      </c>
    </row>
    <row r="304" spans="1:5">
      <c r="A304">
        <v>5000</v>
      </c>
      <c r="B304">
        <v>0</v>
      </c>
      <c r="C304">
        <v>5000</v>
      </c>
      <c r="D304">
        <v>132</v>
      </c>
      <c r="E304">
        <v>360</v>
      </c>
    </row>
    <row r="305" spans="1:5">
      <c r="A305">
        <v>1625</v>
      </c>
      <c r="B305">
        <v>1803</v>
      </c>
      <c r="C305">
        <v>3428</v>
      </c>
      <c r="D305">
        <v>96</v>
      </c>
      <c r="E305">
        <v>360</v>
      </c>
    </row>
    <row r="306" spans="1:5">
      <c r="A306">
        <v>4000</v>
      </c>
      <c r="B306">
        <v>2500</v>
      </c>
      <c r="C306">
        <v>6500</v>
      </c>
      <c r="D306">
        <v>140</v>
      </c>
      <c r="E306">
        <v>360</v>
      </c>
    </row>
    <row r="307" spans="1:5">
      <c r="A307">
        <v>2000</v>
      </c>
      <c r="B307">
        <v>0</v>
      </c>
      <c r="C307">
        <v>2000</v>
      </c>
      <c r="E307">
        <v>360</v>
      </c>
    </row>
    <row r="308" spans="1:5">
      <c r="A308">
        <v>3762</v>
      </c>
      <c r="B308">
        <v>1666</v>
      </c>
      <c r="C308">
        <v>5428</v>
      </c>
      <c r="D308">
        <v>135</v>
      </c>
      <c r="E308">
        <v>360</v>
      </c>
    </row>
    <row r="309" spans="1:5">
      <c r="A309">
        <v>2400</v>
      </c>
      <c r="B309">
        <v>1863</v>
      </c>
      <c r="C309">
        <v>4263</v>
      </c>
      <c r="D309">
        <v>104</v>
      </c>
      <c r="E309">
        <v>360</v>
      </c>
    </row>
    <row r="310" spans="1:5">
      <c r="A310">
        <v>20233</v>
      </c>
      <c r="B310">
        <v>0</v>
      </c>
      <c r="C310">
        <v>20233</v>
      </c>
      <c r="D310">
        <v>480</v>
      </c>
      <c r="E310">
        <v>360</v>
      </c>
    </row>
    <row r="311" spans="1:5">
      <c r="A311">
        <v>7667</v>
      </c>
      <c r="B311">
        <v>0</v>
      </c>
      <c r="C311">
        <v>7667</v>
      </c>
      <c r="D311">
        <v>185</v>
      </c>
      <c r="E311">
        <v>360</v>
      </c>
    </row>
    <row r="312" spans="1:5">
      <c r="A312">
        <v>2917</v>
      </c>
      <c r="B312">
        <v>0</v>
      </c>
      <c r="C312">
        <v>2917</v>
      </c>
      <c r="D312">
        <v>84</v>
      </c>
      <c r="E312">
        <v>360</v>
      </c>
    </row>
    <row r="313" spans="1:5">
      <c r="A313">
        <v>2927</v>
      </c>
      <c r="B313">
        <v>2405</v>
      </c>
      <c r="C313">
        <v>5332</v>
      </c>
      <c r="D313">
        <v>111</v>
      </c>
      <c r="E313">
        <v>360</v>
      </c>
    </row>
    <row r="314" spans="1:5">
      <c r="A314">
        <v>2507</v>
      </c>
      <c r="B314">
        <v>0</v>
      </c>
      <c r="C314">
        <v>2507</v>
      </c>
      <c r="D314">
        <v>56</v>
      </c>
      <c r="E314">
        <v>360</v>
      </c>
    </row>
    <row r="315" spans="1:5">
      <c r="A315">
        <v>5746</v>
      </c>
      <c r="B315">
        <v>0</v>
      </c>
      <c r="C315">
        <v>5746</v>
      </c>
      <c r="D315">
        <v>144</v>
      </c>
      <c r="E315">
        <v>84</v>
      </c>
    </row>
    <row r="316" spans="1:5">
      <c r="A316">
        <v>2473</v>
      </c>
      <c r="B316">
        <v>1843</v>
      </c>
      <c r="C316">
        <v>4316</v>
      </c>
      <c r="D316">
        <v>159</v>
      </c>
      <c r="E316">
        <v>360</v>
      </c>
    </row>
    <row r="317" spans="1:5">
      <c r="A317">
        <v>3399</v>
      </c>
      <c r="B317">
        <v>1640</v>
      </c>
      <c r="C317">
        <v>5039</v>
      </c>
      <c r="D317">
        <v>111</v>
      </c>
      <c r="E317">
        <v>180</v>
      </c>
    </row>
    <row r="318" spans="1:5">
      <c r="A318">
        <v>3717</v>
      </c>
      <c r="B318">
        <v>0</v>
      </c>
      <c r="C318">
        <v>3717</v>
      </c>
      <c r="D318">
        <v>120</v>
      </c>
      <c r="E318">
        <v>360</v>
      </c>
    </row>
    <row r="319" spans="1:5">
      <c r="A319">
        <v>2058</v>
      </c>
      <c r="B319">
        <v>2134</v>
      </c>
      <c r="C319">
        <v>4192</v>
      </c>
      <c r="D319">
        <v>88</v>
      </c>
      <c r="E319">
        <v>360</v>
      </c>
    </row>
    <row r="320" spans="1:5">
      <c r="A320">
        <v>3541</v>
      </c>
      <c r="B320">
        <v>0</v>
      </c>
      <c r="C320">
        <v>3541</v>
      </c>
      <c r="D320">
        <v>112</v>
      </c>
      <c r="E320">
        <v>360</v>
      </c>
    </row>
    <row r="321" spans="1:5">
      <c r="A321">
        <v>10000</v>
      </c>
      <c r="B321">
        <v>0</v>
      </c>
      <c r="C321">
        <v>10000</v>
      </c>
      <c r="D321">
        <v>155</v>
      </c>
      <c r="E321">
        <v>360</v>
      </c>
    </row>
    <row r="322" spans="1:5">
      <c r="A322">
        <v>2400</v>
      </c>
      <c r="B322">
        <v>2167</v>
      </c>
      <c r="C322">
        <v>4567</v>
      </c>
      <c r="D322">
        <v>115</v>
      </c>
      <c r="E322">
        <v>360</v>
      </c>
    </row>
    <row r="323" spans="1:5">
      <c r="A323">
        <v>4342</v>
      </c>
      <c r="B323">
        <v>189</v>
      </c>
      <c r="C323">
        <v>4531</v>
      </c>
      <c r="D323">
        <v>124</v>
      </c>
      <c r="E323">
        <v>360</v>
      </c>
    </row>
    <row r="324" spans="1:5">
      <c r="A324">
        <v>3601</v>
      </c>
      <c r="B324">
        <v>1590</v>
      </c>
      <c r="C324">
        <v>5191</v>
      </c>
      <c r="E324">
        <v>360</v>
      </c>
    </row>
    <row r="325" spans="1:5">
      <c r="A325">
        <v>3166</v>
      </c>
      <c r="B325">
        <v>2985</v>
      </c>
      <c r="C325">
        <v>6151</v>
      </c>
      <c r="D325">
        <v>132</v>
      </c>
      <c r="E325">
        <v>360</v>
      </c>
    </row>
    <row r="326" spans="1:5">
      <c r="A326">
        <v>15000</v>
      </c>
      <c r="B326">
        <v>0</v>
      </c>
      <c r="C326">
        <v>15000</v>
      </c>
      <c r="D326">
        <v>300</v>
      </c>
      <c r="E326">
        <v>360</v>
      </c>
    </row>
    <row r="327" spans="1:5">
      <c r="A327">
        <v>8666</v>
      </c>
      <c r="B327">
        <v>4983</v>
      </c>
      <c r="C327">
        <v>13649</v>
      </c>
      <c r="D327">
        <v>376</v>
      </c>
      <c r="E327">
        <v>360</v>
      </c>
    </row>
    <row r="328" spans="1:5">
      <c r="A328">
        <v>4917</v>
      </c>
      <c r="B328">
        <v>0</v>
      </c>
      <c r="C328">
        <v>4917</v>
      </c>
      <c r="D328">
        <v>130</v>
      </c>
      <c r="E328">
        <v>360</v>
      </c>
    </row>
    <row r="329" spans="1:5">
      <c r="A329">
        <v>5818</v>
      </c>
      <c r="B329">
        <v>2160</v>
      </c>
      <c r="C329">
        <v>7978</v>
      </c>
      <c r="D329">
        <v>184</v>
      </c>
      <c r="E329">
        <v>360</v>
      </c>
    </row>
    <row r="330" spans="1:5">
      <c r="A330">
        <v>4333</v>
      </c>
      <c r="B330">
        <v>2451</v>
      </c>
      <c r="C330">
        <v>6784</v>
      </c>
      <c r="D330">
        <v>110</v>
      </c>
      <c r="E330">
        <v>360</v>
      </c>
    </row>
    <row r="331" spans="1:5">
      <c r="A331">
        <v>2500</v>
      </c>
      <c r="B331">
        <v>0</v>
      </c>
      <c r="C331">
        <v>2500</v>
      </c>
      <c r="D331">
        <v>67</v>
      </c>
      <c r="E331">
        <v>360</v>
      </c>
    </row>
    <row r="332" spans="1:5">
      <c r="A332">
        <v>4384</v>
      </c>
      <c r="B332">
        <v>1793</v>
      </c>
      <c r="C332">
        <v>6177</v>
      </c>
      <c r="D332">
        <v>117</v>
      </c>
      <c r="E332">
        <v>360</v>
      </c>
    </row>
    <row r="333" spans="1:5">
      <c r="A333">
        <v>2935</v>
      </c>
      <c r="B333">
        <v>0</v>
      </c>
      <c r="C333">
        <v>2935</v>
      </c>
      <c r="D333">
        <v>98</v>
      </c>
      <c r="E333">
        <v>360</v>
      </c>
    </row>
    <row r="334" spans="1:5">
      <c r="A334">
        <v>2833</v>
      </c>
      <c r="B334">
        <v>0</v>
      </c>
      <c r="C334">
        <v>2833</v>
      </c>
      <c r="D334">
        <v>71</v>
      </c>
      <c r="E334">
        <v>360</v>
      </c>
    </row>
    <row r="335" spans="1:5">
      <c r="A335">
        <v>63337</v>
      </c>
      <c r="B335">
        <v>0</v>
      </c>
      <c r="C335">
        <v>63337</v>
      </c>
      <c r="D335">
        <v>490</v>
      </c>
      <c r="E335">
        <v>180</v>
      </c>
    </row>
    <row r="336" spans="1:5">
      <c r="A336">
        <v>9833</v>
      </c>
      <c r="B336">
        <v>1833</v>
      </c>
      <c r="C336">
        <v>11666</v>
      </c>
      <c r="D336">
        <v>182</v>
      </c>
      <c r="E336">
        <v>180</v>
      </c>
    </row>
    <row r="337" spans="1:5">
      <c r="A337">
        <v>5503</v>
      </c>
      <c r="B337">
        <v>4490</v>
      </c>
      <c r="C337">
        <v>9993</v>
      </c>
      <c r="D337">
        <v>70</v>
      </c>
    </row>
    <row r="338" spans="1:5">
      <c r="A338">
        <v>5250</v>
      </c>
      <c r="B338">
        <v>688</v>
      </c>
      <c r="C338">
        <v>5938</v>
      </c>
      <c r="D338">
        <v>160</v>
      </c>
      <c r="E338">
        <v>360</v>
      </c>
    </row>
    <row r="339" spans="1:5">
      <c r="A339">
        <v>2500</v>
      </c>
      <c r="B339">
        <v>4600</v>
      </c>
      <c r="C339">
        <v>7100</v>
      </c>
      <c r="D339">
        <v>176</v>
      </c>
      <c r="E339">
        <v>360</v>
      </c>
    </row>
    <row r="340" spans="1:5">
      <c r="A340">
        <v>1830</v>
      </c>
      <c r="B340">
        <v>0</v>
      </c>
      <c r="C340">
        <v>1830</v>
      </c>
      <c r="E340">
        <v>360</v>
      </c>
    </row>
    <row r="341" spans="1:5">
      <c r="A341">
        <v>4160</v>
      </c>
      <c r="B341">
        <v>0</v>
      </c>
      <c r="C341">
        <v>4160</v>
      </c>
      <c r="D341">
        <v>71</v>
      </c>
      <c r="E341">
        <v>360</v>
      </c>
    </row>
    <row r="342" spans="1:5">
      <c r="A342">
        <v>2647</v>
      </c>
      <c r="B342">
        <v>1587</v>
      </c>
      <c r="C342">
        <v>4234</v>
      </c>
      <c r="D342">
        <v>173</v>
      </c>
      <c r="E342">
        <v>360</v>
      </c>
    </row>
    <row r="343" spans="1:5">
      <c r="A343">
        <v>2378</v>
      </c>
      <c r="B343">
        <v>0</v>
      </c>
      <c r="C343">
        <v>2378</v>
      </c>
      <c r="D343">
        <v>46</v>
      </c>
      <c r="E343">
        <v>360</v>
      </c>
    </row>
    <row r="344" spans="1:5">
      <c r="A344">
        <v>4554</v>
      </c>
      <c r="B344">
        <v>1229</v>
      </c>
      <c r="C344">
        <v>5783</v>
      </c>
      <c r="D344">
        <v>158</v>
      </c>
      <c r="E344">
        <v>360</v>
      </c>
    </row>
    <row r="345" spans="1:5">
      <c r="A345">
        <v>3173</v>
      </c>
      <c r="B345">
        <v>0</v>
      </c>
      <c r="C345">
        <v>3173</v>
      </c>
      <c r="D345">
        <v>74</v>
      </c>
      <c r="E345">
        <v>360</v>
      </c>
    </row>
    <row r="346" spans="1:5">
      <c r="A346">
        <v>2583</v>
      </c>
      <c r="B346">
        <v>2330</v>
      </c>
      <c r="C346">
        <v>4913</v>
      </c>
      <c r="D346">
        <v>125</v>
      </c>
      <c r="E346">
        <v>360</v>
      </c>
    </row>
    <row r="347" spans="1:5">
      <c r="A347">
        <v>2499</v>
      </c>
      <c r="B347">
        <v>2458</v>
      </c>
      <c r="C347">
        <v>4957</v>
      </c>
      <c r="D347">
        <v>160</v>
      </c>
      <c r="E347">
        <v>360</v>
      </c>
    </row>
    <row r="348" spans="1:5">
      <c r="A348">
        <v>3523</v>
      </c>
      <c r="B348">
        <v>3230</v>
      </c>
      <c r="C348">
        <v>6753</v>
      </c>
      <c r="D348">
        <v>152</v>
      </c>
      <c r="E348">
        <v>360</v>
      </c>
    </row>
    <row r="349" spans="1:5">
      <c r="A349">
        <v>3083</v>
      </c>
      <c r="B349">
        <v>2168</v>
      </c>
      <c r="C349">
        <v>5251</v>
      </c>
      <c r="D349">
        <v>126</v>
      </c>
      <c r="E349">
        <v>360</v>
      </c>
    </row>
    <row r="350" spans="1:5">
      <c r="A350">
        <v>6333</v>
      </c>
      <c r="B350">
        <v>4583</v>
      </c>
      <c r="C350">
        <v>10916</v>
      </c>
      <c r="D350">
        <v>259</v>
      </c>
      <c r="E350">
        <v>360</v>
      </c>
    </row>
    <row r="351" spans="1:5">
      <c r="A351">
        <v>2625</v>
      </c>
      <c r="B351">
        <v>6250</v>
      </c>
      <c r="C351">
        <v>8875</v>
      </c>
      <c r="D351">
        <v>187</v>
      </c>
      <c r="E351">
        <v>360</v>
      </c>
    </row>
    <row r="352" spans="1:5">
      <c r="A352">
        <v>9083</v>
      </c>
      <c r="B352">
        <v>0</v>
      </c>
      <c r="C352">
        <v>9083</v>
      </c>
      <c r="D352">
        <v>228</v>
      </c>
      <c r="E352">
        <v>360</v>
      </c>
    </row>
    <row r="353" spans="1:5">
      <c r="A353">
        <v>8750</v>
      </c>
      <c r="B353">
        <v>4167</v>
      </c>
      <c r="C353">
        <v>12917</v>
      </c>
      <c r="D353">
        <v>308</v>
      </c>
      <c r="E353">
        <v>360</v>
      </c>
    </row>
    <row r="354" spans="1:5">
      <c r="A354">
        <v>2666</v>
      </c>
      <c r="B354">
        <v>2083</v>
      </c>
      <c r="C354">
        <v>4749</v>
      </c>
      <c r="D354">
        <v>95</v>
      </c>
      <c r="E354">
        <v>360</v>
      </c>
    </row>
    <row r="355" spans="1:5">
      <c r="A355">
        <v>5500</v>
      </c>
      <c r="B355">
        <v>0</v>
      </c>
      <c r="C355">
        <v>5500</v>
      </c>
      <c r="D355">
        <v>105</v>
      </c>
      <c r="E355">
        <v>360</v>
      </c>
    </row>
    <row r="356" spans="1:5">
      <c r="A356">
        <v>2423</v>
      </c>
      <c r="B356">
        <v>505</v>
      </c>
      <c r="C356">
        <v>2928</v>
      </c>
      <c r="D356">
        <v>130</v>
      </c>
      <c r="E356">
        <v>360</v>
      </c>
    </row>
    <row r="357" spans="1:5">
      <c r="A357">
        <v>3813</v>
      </c>
      <c r="B357">
        <v>0</v>
      </c>
      <c r="C357">
        <v>3813</v>
      </c>
      <c r="D357">
        <v>116</v>
      </c>
      <c r="E357">
        <v>180</v>
      </c>
    </row>
    <row r="358" spans="1:5">
      <c r="A358">
        <v>8333</v>
      </c>
      <c r="B358">
        <v>3167</v>
      </c>
      <c r="C358">
        <v>11500</v>
      </c>
      <c r="D358">
        <v>165</v>
      </c>
      <c r="E358">
        <v>360</v>
      </c>
    </row>
    <row r="359" spans="1:5">
      <c r="A359">
        <v>3875</v>
      </c>
      <c r="B359">
        <v>0</v>
      </c>
      <c r="C359">
        <v>3875</v>
      </c>
      <c r="D359">
        <v>67</v>
      </c>
      <c r="E359">
        <v>360</v>
      </c>
    </row>
    <row r="360" spans="1:5">
      <c r="A360">
        <v>3000</v>
      </c>
      <c r="B360">
        <v>1666</v>
      </c>
      <c r="C360">
        <v>4666</v>
      </c>
      <c r="D360">
        <v>100</v>
      </c>
      <c r="E360">
        <v>480</v>
      </c>
    </row>
    <row r="361" spans="1:5">
      <c r="A361">
        <v>5167</v>
      </c>
      <c r="B361">
        <v>3167</v>
      </c>
      <c r="C361">
        <v>8334</v>
      </c>
      <c r="D361">
        <v>200</v>
      </c>
      <c r="E361">
        <v>360</v>
      </c>
    </row>
    <row r="362" spans="1:5">
      <c r="A362">
        <v>4723</v>
      </c>
      <c r="B362">
        <v>0</v>
      </c>
      <c r="C362">
        <v>4723</v>
      </c>
      <c r="D362">
        <v>81</v>
      </c>
      <c r="E362">
        <v>360</v>
      </c>
    </row>
    <row r="363" spans="1:5">
      <c r="A363">
        <v>5000</v>
      </c>
      <c r="B363">
        <v>3667</v>
      </c>
      <c r="C363">
        <v>8667</v>
      </c>
      <c r="D363">
        <v>236</v>
      </c>
      <c r="E363">
        <v>360</v>
      </c>
    </row>
    <row r="364" spans="1:5">
      <c r="A364">
        <v>4750</v>
      </c>
      <c r="B364">
        <v>2333</v>
      </c>
      <c r="C364">
        <v>7083</v>
      </c>
      <c r="D364">
        <v>130</v>
      </c>
      <c r="E364">
        <v>360</v>
      </c>
    </row>
    <row r="365" spans="1:5">
      <c r="A365">
        <v>3013</v>
      </c>
      <c r="B365">
        <v>3033</v>
      </c>
      <c r="C365">
        <v>6046</v>
      </c>
      <c r="D365">
        <v>95</v>
      </c>
      <c r="E365">
        <v>300</v>
      </c>
    </row>
    <row r="366" spans="1:5">
      <c r="A366">
        <v>6822</v>
      </c>
      <c r="B366">
        <v>0</v>
      </c>
      <c r="C366">
        <v>6822</v>
      </c>
      <c r="D366">
        <v>141</v>
      </c>
      <c r="E366">
        <v>360</v>
      </c>
    </row>
    <row r="367" spans="1:5">
      <c r="A367">
        <v>6216</v>
      </c>
      <c r="B367">
        <v>0</v>
      </c>
      <c r="C367">
        <v>6216</v>
      </c>
      <c r="D367">
        <v>133</v>
      </c>
      <c r="E367">
        <v>360</v>
      </c>
    </row>
    <row r="368" spans="1:5">
      <c r="A368">
        <v>2500</v>
      </c>
      <c r="B368">
        <v>0</v>
      </c>
      <c r="C368">
        <v>2500</v>
      </c>
      <c r="D368">
        <v>96</v>
      </c>
      <c r="E368">
        <v>480</v>
      </c>
    </row>
    <row r="369" spans="1:5">
      <c r="A369">
        <v>5124</v>
      </c>
      <c r="B369">
        <v>0</v>
      </c>
      <c r="C369">
        <v>5124</v>
      </c>
      <c r="D369">
        <v>124</v>
      </c>
    </row>
    <row r="370" spans="1:5">
      <c r="A370">
        <v>6325</v>
      </c>
      <c r="B370">
        <v>0</v>
      </c>
      <c r="C370">
        <v>6325</v>
      </c>
      <c r="D370">
        <v>175</v>
      </c>
      <c r="E370">
        <v>360</v>
      </c>
    </row>
    <row r="371" spans="1:5">
      <c r="A371">
        <v>19730</v>
      </c>
      <c r="B371">
        <v>5266</v>
      </c>
      <c r="C371">
        <v>24996</v>
      </c>
      <c r="D371">
        <v>570</v>
      </c>
      <c r="E371">
        <v>360</v>
      </c>
    </row>
    <row r="372" spans="1:5">
      <c r="A372">
        <v>15759</v>
      </c>
      <c r="B372">
        <v>0</v>
      </c>
      <c r="C372">
        <v>15759</v>
      </c>
      <c r="D372">
        <v>55</v>
      </c>
      <c r="E372">
        <v>360</v>
      </c>
    </row>
    <row r="373" spans="1:5">
      <c r="A373">
        <v>5185</v>
      </c>
      <c r="B373">
        <v>0</v>
      </c>
      <c r="C373">
        <v>5185</v>
      </c>
      <c r="D373">
        <v>155</v>
      </c>
      <c r="E373">
        <v>360</v>
      </c>
    </row>
    <row r="374" spans="1:5">
      <c r="A374">
        <v>9323</v>
      </c>
      <c r="B374">
        <v>7873</v>
      </c>
      <c r="C374">
        <v>17196</v>
      </c>
      <c r="D374">
        <v>380</v>
      </c>
      <c r="E374">
        <v>300</v>
      </c>
    </row>
    <row r="375" spans="1:5">
      <c r="A375">
        <v>3062</v>
      </c>
      <c r="B375">
        <v>1987</v>
      </c>
      <c r="C375">
        <v>5049</v>
      </c>
      <c r="D375">
        <v>111</v>
      </c>
      <c r="E375">
        <v>180</v>
      </c>
    </row>
    <row r="376" spans="1:5">
      <c r="A376">
        <v>2764</v>
      </c>
      <c r="B376">
        <v>1459</v>
      </c>
      <c r="C376">
        <v>4223</v>
      </c>
      <c r="D376">
        <v>110</v>
      </c>
      <c r="E376">
        <v>360</v>
      </c>
    </row>
    <row r="377" spans="1:5">
      <c r="A377">
        <v>4817</v>
      </c>
      <c r="B377">
        <v>923</v>
      </c>
      <c r="C377">
        <v>5740</v>
      </c>
      <c r="D377">
        <v>120</v>
      </c>
      <c r="E377">
        <v>180</v>
      </c>
    </row>
    <row r="378" spans="1:5">
      <c r="A378">
        <v>8750</v>
      </c>
      <c r="B378">
        <v>4996</v>
      </c>
      <c r="C378">
        <v>13746</v>
      </c>
      <c r="D378">
        <v>130</v>
      </c>
      <c r="E378">
        <v>360</v>
      </c>
    </row>
    <row r="379" spans="1:5">
      <c r="A379">
        <v>4310</v>
      </c>
      <c r="B379">
        <v>0</v>
      </c>
      <c r="C379">
        <v>4310</v>
      </c>
      <c r="D379">
        <v>130</v>
      </c>
      <c r="E379">
        <v>360</v>
      </c>
    </row>
    <row r="380" spans="1:5">
      <c r="A380">
        <v>3069</v>
      </c>
      <c r="B380">
        <v>0</v>
      </c>
      <c r="C380">
        <v>3069</v>
      </c>
      <c r="D380">
        <v>71</v>
      </c>
      <c r="E380">
        <v>480</v>
      </c>
    </row>
    <row r="381" spans="1:5">
      <c r="A381">
        <v>5391</v>
      </c>
      <c r="B381">
        <v>0</v>
      </c>
      <c r="C381">
        <v>5391</v>
      </c>
      <c r="D381">
        <v>130</v>
      </c>
      <c r="E381">
        <v>360</v>
      </c>
    </row>
    <row r="382" spans="1:5">
      <c r="A382">
        <v>3333</v>
      </c>
      <c r="B382">
        <v>2500</v>
      </c>
      <c r="C382">
        <v>5833</v>
      </c>
      <c r="D382">
        <v>128</v>
      </c>
      <c r="E382">
        <v>360</v>
      </c>
    </row>
    <row r="383" spans="1:5">
      <c r="A383">
        <v>5941</v>
      </c>
      <c r="B383">
        <v>4232</v>
      </c>
      <c r="C383">
        <v>10173</v>
      </c>
      <c r="D383">
        <v>296</v>
      </c>
      <c r="E383">
        <v>360</v>
      </c>
    </row>
    <row r="384" spans="1:5">
      <c r="A384">
        <v>6000</v>
      </c>
      <c r="B384">
        <v>0</v>
      </c>
      <c r="C384">
        <v>6000</v>
      </c>
      <c r="D384">
        <v>156</v>
      </c>
      <c r="E384">
        <v>360</v>
      </c>
    </row>
    <row r="385" spans="1:5">
      <c r="A385">
        <v>7167</v>
      </c>
      <c r="B385">
        <v>0</v>
      </c>
      <c r="C385">
        <v>7167</v>
      </c>
      <c r="D385">
        <v>128</v>
      </c>
      <c r="E385">
        <v>360</v>
      </c>
    </row>
    <row r="386" spans="1:5">
      <c r="A386">
        <v>4566</v>
      </c>
      <c r="B386">
        <v>0</v>
      </c>
      <c r="C386">
        <v>4566</v>
      </c>
      <c r="D386">
        <v>100</v>
      </c>
      <c r="E386">
        <v>360</v>
      </c>
    </row>
    <row r="387" spans="1:5">
      <c r="A387">
        <v>3667</v>
      </c>
      <c r="B387">
        <v>0</v>
      </c>
      <c r="C387">
        <v>3667</v>
      </c>
      <c r="D387">
        <v>113</v>
      </c>
      <c r="E387">
        <v>180</v>
      </c>
    </row>
    <row r="388" spans="1:5">
      <c r="A388">
        <v>2346</v>
      </c>
      <c r="B388">
        <v>1600</v>
      </c>
      <c r="C388">
        <v>3946</v>
      </c>
      <c r="D388">
        <v>132</v>
      </c>
      <c r="E388">
        <v>360</v>
      </c>
    </row>
    <row r="389" spans="1:5">
      <c r="A389">
        <v>3010</v>
      </c>
      <c r="B389">
        <v>3136</v>
      </c>
      <c r="C389">
        <v>6146</v>
      </c>
      <c r="E389">
        <v>360</v>
      </c>
    </row>
    <row r="390" spans="1:5">
      <c r="A390">
        <v>2333</v>
      </c>
      <c r="B390">
        <v>2417</v>
      </c>
      <c r="C390">
        <v>4750</v>
      </c>
      <c r="D390">
        <v>136</v>
      </c>
      <c r="E390">
        <v>360</v>
      </c>
    </row>
    <row r="391" spans="1:5">
      <c r="A391">
        <v>5488</v>
      </c>
      <c r="B391">
        <v>0</v>
      </c>
      <c r="C391">
        <v>5488</v>
      </c>
      <c r="D391">
        <v>125</v>
      </c>
      <c r="E391">
        <v>360</v>
      </c>
    </row>
    <row r="392" spans="1:5">
      <c r="A392">
        <v>9167</v>
      </c>
      <c r="B392">
        <v>0</v>
      </c>
      <c r="C392">
        <v>9167</v>
      </c>
      <c r="D392">
        <v>185</v>
      </c>
      <c r="E392">
        <v>360</v>
      </c>
    </row>
    <row r="393" spans="1:5">
      <c r="A393">
        <v>9504</v>
      </c>
      <c r="B393">
        <v>0</v>
      </c>
      <c r="C393">
        <v>9504</v>
      </c>
      <c r="D393">
        <v>275</v>
      </c>
      <c r="E393">
        <v>360</v>
      </c>
    </row>
    <row r="394" spans="1:5">
      <c r="A394">
        <v>2583</v>
      </c>
      <c r="B394">
        <v>2115</v>
      </c>
      <c r="C394">
        <v>4698</v>
      </c>
      <c r="D394">
        <v>120</v>
      </c>
      <c r="E394">
        <v>360</v>
      </c>
    </row>
    <row r="395" spans="1:5">
      <c r="A395">
        <v>1993</v>
      </c>
      <c r="B395">
        <v>1625</v>
      </c>
      <c r="C395">
        <v>3618</v>
      </c>
      <c r="D395">
        <v>113</v>
      </c>
      <c r="E395">
        <v>180</v>
      </c>
    </row>
    <row r="396" spans="1:5">
      <c r="A396">
        <v>3100</v>
      </c>
      <c r="B396">
        <v>1400</v>
      </c>
      <c r="C396">
        <v>4500</v>
      </c>
      <c r="D396">
        <v>113</v>
      </c>
      <c r="E396">
        <v>360</v>
      </c>
    </row>
    <row r="397" spans="1:5">
      <c r="A397">
        <v>3276</v>
      </c>
      <c r="B397">
        <v>484</v>
      </c>
      <c r="C397">
        <v>3760</v>
      </c>
      <c r="D397">
        <v>135</v>
      </c>
      <c r="E397">
        <v>360</v>
      </c>
    </row>
    <row r="398" spans="1:5">
      <c r="A398">
        <v>3180</v>
      </c>
      <c r="B398">
        <v>0</v>
      </c>
      <c r="C398">
        <v>3180</v>
      </c>
      <c r="D398">
        <v>71</v>
      </c>
      <c r="E398">
        <v>360</v>
      </c>
    </row>
    <row r="399" spans="1:5">
      <c r="A399">
        <v>3033</v>
      </c>
      <c r="B399">
        <v>1459</v>
      </c>
      <c r="C399">
        <v>4492</v>
      </c>
      <c r="D399">
        <v>95</v>
      </c>
      <c r="E399">
        <v>360</v>
      </c>
    </row>
    <row r="400" spans="1:5">
      <c r="A400">
        <v>3902</v>
      </c>
      <c r="B400">
        <v>1666</v>
      </c>
      <c r="C400">
        <v>5568</v>
      </c>
      <c r="D400">
        <v>109</v>
      </c>
      <c r="E400">
        <v>360</v>
      </c>
    </row>
    <row r="401" spans="1:5">
      <c r="A401">
        <v>1500</v>
      </c>
      <c r="B401">
        <v>1800</v>
      </c>
      <c r="C401">
        <v>3300</v>
      </c>
      <c r="D401">
        <v>103</v>
      </c>
      <c r="E401">
        <v>360</v>
      </c>
    </row>
    <row r="402" spans="1:5">
      <c r="A402">
        <v>2889</v>
      </c>
      <c r="B402">
        <v>0</v>
      </c>
      <c r="C402">
        <v>2889</v>
      </c>
      <c r="D402">
        <v>45</v>
      </c>
      <c r="E402">
        <v>180</v>
      </c>
    </row>
    <row r="403" spans="1:5">
      <c r="A403">
        <v>2755</v>
      </c>
      <c r="B403">
        <v>0</v>
      </c>
      <c r="C403">
        <v>2755</v>
      </c>
      <c r="D403">
        <v>65</v>
      </c>
      <c r="E403">
        <v>300</v>
      </c>
    </row>
    <row r="404" spans="1:5">
      <c r="A404">
        <v>2500</v>
      </c>
      <c r="B404">
        <v>20000</v>
      </c>
      <c r="C404">
        <v>22500</v>
      </c>
      <c r="D404">
        <v>103</v>
      </c>
      <c r="E404">
        <v>360</v>
      </c>
    </row>
    <row r="405" spans="1:5">
      <c r="A405">
        <v>1963</v>
      </c>
      <c r="B405">
        <v>0</v>
      </c>
      <c r="C405">
        <v>1963</v>
      </c>
      <c r="D405">
        <v>53</v>
      </c>
      <c r="E405">
        <v>360</v>
      </c>
    </row>
    <row r="406" spans="1:5">
      <c r="A406">
        <v>7441</v>
      </c>
      <c r="B406">
        <v>0</v>
      </c>
      <c r="C406">
        <v>7441</v>
      </c>
      <c r="D406">
        <v>194</v>
      </c>
      <c r="E406">
        <v>360</v>
      </c>
    </row>
    <row r="407" spans="1:5">
      <c r="A407">
        <v>4547</v>
      </c>
      <c r="B407">
        <v>0</v>
      </c>
      <c r="C407">
        <v>4547</v>
      </c>
      <c r="D407">
        <v>115</v>
      </c>
      <c r="E407">
        <v>360</v>
      </c>
    </row>
    <row r="408" spans="1:5">
      <c r="A408">
        <v>2167</v>
      </c>
      <c r="B408">
        <v>2400</v>
      </c>
      <c r="C408">
        <v>4567</v>
      </c>
      <c r="D408">
        <v>115</v>
      </c>
      <c r="E408">
        <v>360</v>
      </c>
    </row>
    <row r="409" spans="1:5">
      <c r="A409">
        <v>2213</v>
      </c>
      <c r="B409">
        <v>0</v>
      </c>
      <c r="C409">
        <v>2213</v>
      </c>
      <c r="D409">
        <v>66</v>
      </c>
      <c r="E409">
        <v>360</v>
      </c>
    </row>
    <row r="410" spans="1:5">
      <c r="A410">
        <v>8300</v>
      </c>
      <c r="B410">
        <v>0</v>
      </c>
      <c r="C410">
        <v>8300</v>
      </c>
      <c r="D410">
        <v>152</v>
      </c>
      <c r="E410">
        <v>300</v>
      </c>
    </row>
    <row r="411" spans="1:5">
      <c r="A411">
        <v>81000</v>
      </c>
      <c r="B411">
        <v>0</v>
      </c>
      <c r="C411">
        <v>81000</v>
      </c>
      <c r="D411">
        <v>360</v>
      </c>
      <c r="E411">
        <v>360</v>
      </c>
    </row>
    <row r="412" spans="1:5">
      <c r="A412">
        <v>3867</v>
      </c>
      <c r="B412">
        <v>0</v>
      </c>
      <c r="C412">
        <v>3867</v>
      </c>
      <c r="D412">
        <v>62</v>
      </c>
      <c r="E412">
        <v>360</v>
      </c>
    </row>
    <row r="413" spans="1:5">
      <c r="A413">
        <v>6256</v>
      </c>
      <c r="B413">
        <v>0</v>
      </c>
      <c r="C413">
        <v>6256</v>
      </c>
      <c r="D413">
        <v>160</v>
      </c>
      <c r="E413">
        <v>360</v>
      </c>
    </row>
    <row r="414" spans="1:5">
      <c r="A414">
        <v>6096</v>
      </c>
      <c r="B414">
        <v>0</v>
      </c>
      <c r="C414">
        <v>6096</v>
      </c>
      <c r="D414">
        <v>218</v>
      </c>
      <c r="E414">
        <v>360</v>
      </c>
    </row>
    <row r="415" spans="1:5">
      <c r="A415">
        <v>2253</v>
      </c>
      <c r="B415">
        <v>2033</v>
      </c>
      <c r="C415">
        <v>4286</v>
      </c>
      <c r="D415">
        <v>110</v>
      </c>
      <c r="E415">
        <v>360</v>
      </c>
    </row>
    <row r="416" spans="1:5">
      <c r="A416">
        <v>2149</v>
      </c>
      <c r="B416">
        <v>3237</v>
      </c>
      <c r="C416">
        <v>5386</v>
      </c>
      <c r="D416">
        <v>178</v>
      </c>
      <c r="E416">
        <v>360</v>
      </c>
    </row>
    <row r="417" spans="1:5">
      <c r="A417">
        <v>2995</v>
      </c>
      <c r="B417">
        <v>0</v>
      </c>
      <c r="C417">
        <v>2995</v>
      </c>
      <c r="D417">
        <v>60</v>
      </c>
      <c r="E417">
        <v>360</v>
      </c>
    </row>
    <row r="418" spans="1:5">
      <c r="A418">
        <v>2600</v>
      </c>
      <c r="B418">
        <v>0</v>
      </c>
      <c r="C418">
        <v>2600</v>
      </c>
      <c r="D418">
        <v>160</v>
      </c>
      <c r="E418">
        <v>360</v>
      </c>
    </row>
    <row r="419" spans="1:5">
      <c r="A419">
        <v>1600</v>
      </c>
      <c r="B419">
        <v>20000</v>
      </c>
      <c r="C419">
        <v>21600</v>
      </c>
      <c r="D419">
        <v>239</v>
      </c>
      <c r="E419">
        <v>360</v>
      </c>
    </row>
    <row r="420" spans="1:5">
      <c r="A420">
        <v>1025</v>
      </c>
      <c r="B420">
        <v>2773</v>
      </c>
      <c r="C420">
        <v>3798</v>
      </c>
      <c r="D420">
        <v>112</v>
      </c>
      <c r="E420">
        <v>360</v>
      </c>
    </row>
    <row r="421" spans="1:5">
      <c r="A421">
        <v>3246</v>
      </c>
      <c r="B421">
        <v>1417</v>
      </c>
      <c r="C421">
        <v>4663</v>
      </c>
      <c r="D421">
        <v>138</v>
      </c>
      <c r="E421">
        <v>360</v>
      </c>
    </row>
    <row r="422" spans="1:5">
      <c r="A422">
        <v>5829</v>
      </c>
      <c r="B422">
        <v>0</v>
      </c>
      <c r="C422">
        <v>5829</v>
      </c>
      <c r="D422">
        <v>138</v>
      </c>
      <c r="E422">
        <v>360</v>
      </c>
    </row>
    <row r="423" spans="1:5">
      <c r="A423">
        <v>2720</v>
      </c>
      <c r="B423">
        <v>0</v>
      </c>
      <c r="C423">
        <v>2720</v>
      </c>
      <c r="D423">
        <v>80</v>
      </c>
    </row>
    <row r="424" spans="1:5">
      <c r="A424">
        <v>1820</v>
      </c>
      <c r="B424">
        <v>1719</v>
      </c>
      <c r="C424">
        <v>3539</v>
      </c>
      <c r="D424">
        <v>100</v>
      </c>
      <c r="E424">
        <v>360</v>
      </c>
    </row>
    <row r="425" spans="1:5">
      <c r="A425">
        <v>7250</v>
      </c>
      <c r="B425">
        <v>1667</v>
      </c>
      <c r="C425">
        <v>8917</v>
      </c>
      <c r="D425">
        <v>110</v>
      </c>
    </row>
    <row r="426" spans="1:5">
      <c r="A426">
        <v>14880</v>
      </c>
      <c r="B426">
        <v>0</v>
      </c>
      <c r="C426">
        <v>14880</v>
      </c>
      <c r="D426">
        <v>96</v>
      </c>
      <c r="E426">
        <v>360</v>
      </c>
    </row>
    <row r="427" spans="1:5">
      <c r="A427">
        <v>2666</v>
      </c>
      <c r="B427">
        <v>4300</v>
      </c>
      <c r="C427">
        <v>6966</v>
      </c>
      <c r="D427">
        <v>121</v>
      </c>
      <c r="E427">
        <v>360</v>
      </c>
    </row>
    <row r="428" spans="1:5">
      <c r="A428">
        <v>4606</v>
      </c>
      <c r="B428">
        <v>0</v>
      </c>
      <c r="C428">
        <v>4606</v>
      </c>
      <c r="D428">
        <v>81</v>
      </c>
      <c r="E428">
        <v>360</v>
      </c>
    </row>
    <row r="429" spans="1:5">
      <c r="A429">
        <v>5935</v>
      </c>
      <c r="B429">
        <v>0</v>
      </c>
      <c r="C429">
        <v>5935</v>
      </c>
      <c r="D429">
        <v>133</v>
      </c>
      <c r="E429">
        <v>360</v>
      </c>
    </row>
    <row r="430" spans="1:5">
      <c r="A430">
        <v>2920</v>
      </c>
      <c r="B430">
        <v>16.120000839999999</v>
      </c>
      <c r="C430">
        <v>2936.1200008400001</v>
      </c>
      <c r="D430">
        <v>87</v>
      </c>
      <c r="E430">
        <v>360</v>
      </c>
    </row>
    <row r="431" spans="1:5">
      <c r="A431">
        <v>2717</v>
      </c>
      <c r="B431">
        <v>0</v>
      </c>
      <c r="C431">
        <v>2717</v>
      </c>
      <c r="D431">
        <v>60</v>
      </c>
      <c r="E431">
        <v>180</v>
      </c>
    </row>
    <row r="432" spans="1:5">
      <c r="A432">
        <v>8624</v>
      </c>
      <c r="B432">
        <v>0</v>
      </c>
      <c r="C432">
        <v>8624</v>
      </c>
      <c r="D432">
        <v>150</v>
      </c>
      <c r="E432">
        <v>360</v>
      </c>
    </row>
    <row r="433" spans="1:5">
      <c r="A433">
        <v>6500</v>
      </c>
      <c r="B433">
        <v>0</v>
      </c>
      <c r="C433">
        <v>6500</v>
      </c>
      <c r="D433">
        <v>105</v>
      </c>
      <c r="E433">
        <v>360</v>
      </c>
    </row>
    <row r="434" spans="1:5">
      <c r="A434">
        <v>12876</v>
      </c>
      <c r="B434">
        <v>0</v>
      </c>
      <c r="C434">
        <v>12876</v>
      </c>
      <c r="D434">
        <v>405</v>
      </c>
      <c r="E434">
        <v>360</v>
      </c>
    </row>
    <row r="435" spans="1:5">
      <c r="A435">
        <v>2425</v>
      </c>
      <c r="B435">
        <v>2340</v>
      </c>
      <c r="C435">
        <v>4765</v>
      </c>
      <c r="D435">
        <v>143</v>
      </c>
      <c r="E435">
        <v>360</v>
      </c>
    </row>
    <row r="436" spans="1:5">
      <c r="A436">
        <v>3750</v>
      </c>
      <c r="B436">
        <v>0</v>
      </c>
      <c r="C436">
        <v>3750</v>
      </c>
      <c r="D436">
        <v>100</v>
      </c>
      <c r="E436">
        <v>360</v>
      </c>
    </row>
    <row r="437" spans="1:5">
      <c r="A437">
        <v>10047</v>
      </c>
      <c r="B437">
        <v>0</v>
      </c>
      <c r="C437">
        <v>10047</v>
      </c>
      <c r="E437">
        <v>240</v>
      </c>
    </row>
    <row r="438" spans="1:5">
      <c r="A438">
        <v>1926</v>
      </c>
      <c r="B438">
        <v>1851</v>
      </c>
      <c r="C438">
        <v>3777</v>
      </c>
      <c r="D438">
        <v>50</v>
      </c>
      <c r="E438">
        <v>360</v>
      </c>
    </row>
    <row r="439" spans="1:5">
      <c r="A439">
        <v>2213</v>
      </c>
      <c r="B439">
        <v>1125</v>
      </c>
      <c r="C439">
        <v>3338</v>
      </c>
      <c r="E439">
        <v>360</v>
      </c>
    </row>
    <row r="440" spans="1:5">
      <c r="A440">
        <v>10416</v>
      </c>
      <c r="B440">
        <v>0</v>
      </c>
      <c r="C440">
        <v>10416</v>
      </c>
      <c r="D440">
        <v>187</v>
      </c>
      <c r="E440">
        <v>360</v>
      </c>
    </row>
    <row r="441" spans="1:5">
      <c r="A441">
        <v>7142</v>
      </c>
      <c r="B441">
        <v>0</v>
      </c>
      <c r="C441">
        <v>7142</v>
      </c>
      <c r="D441">
        <v>138</v>
      </c>
      <c r="E441">
        <v>360</v>
      </c>
    </row>
    <row r="442" spans="1:5">
      <c r="A442">
        <v>3660</v>
      </c>
      <c r="B442">
        <v>5064</v>
      </c>
      <c r="C442">
        <v>8724</v>
      </c>
      <c r="D442">
        <v>187</v>
      </c>
      <c r="E442">
        <v>360</v>
      </c>
    </row>
    <row r="443" spans="1:5">
      <c r="A443">
        <v>7901</v>
      </c>
      <c r="B443">
        <v>1833</v>
      </c>
      <c r="C443">
        <v>9734</v>
      </c>
      <c r="D443">
        <v>180</v>
      </c>
      <c r="E443">
        <v>360</v>
      </c>
    </row>
    <row r="444" spans="1:5">
      <c r="A444">
        <v>4707</v>
      </c>
      <c r="B444">
        <v>1993</v>
      </c>
      <c r="C444">
        <v>6700</v>
      </c>
      <c r="D444">
        <v>148</v>
      </c>
      <c r="E444">
        <v>360</v>
      </c>
    </row>
    <row r="445" spans="1:5">
      <c r="A445">
        <v>37719</v>
      </c>
      <c r="B445">
        <v>0</v>
      </c>
      <c r="C445">
        <v>37719</v>
      </c>
      <c r="D445">
        <v>152</v>
      </c>
      <c r="E445">
        <v>360</v>
      </c>
    </row>
    <row r="446" spans="1:5">
      <c r="A446">
        <v>7333</v>
      </c>
      <c r="B446">
        <v>8333</v>
      </c>
      <c r="C446">
        <v>15666</v>
      </c>
      <c r="D446">
        <v>175</v>
      </c>
      <c r="E446">
        <v>300</v>
      </c>
    </row>
    <row r="447" spans="1:5">
      <c r="A447">
        <v>3466</v>
      </c>
      <c r="B447">
        <v>1210</v>
      </c>
      <c r="C447">
        <v>4676</v>
      </c>
      <c r="D447">
        <v>130</v>
      </c>
      <c r="E447">
        <v>360</v>
      </c>
    </row>
    <row r="448" spans="1:5">
      <c r="A448">
        <v>4652</v>
      </c>
      <c r="B448">
        <v>0</v>
      </c>
      <c r="C448">
        <v>4652</v>
      </c>
      <c r="D448">
        <v>110</v>
      </c>
      <c r="E448">
        <v>360</v>
      </c>
    </row>
    <row r="449" spans="1:5">
      <c r="A449">
        <v>3539</v>
      </c>
      <c r="B449">
        <v>1376</v>
      </c>
      <c r="C449">
        <v>4915</v>
      </c>
      <c r="D449">
        <v>55</v>
      </c>
      <c r="E449">
        <v>360</v>
      </c>
    </row>
    <row r="450" spans="1:5">
      <c r="A450">
        <v>3340</v>
      </c>
      <c r="B450">
        <v>1710</v>
      </c>
      <c r="C450">
        <v>5050</v>
      </c>
      <c r="D450">
        <v>150</v>
      </c>
      <c r="E450">
        <v>360</v>
      </c>
    </row>
    <row r="451" spans="1:5">
      <c r="A451">
        <v>2769</v>
      </c>
      <c r="B451">
        <v>1542</v>
      </c>
      <c r="C451">
        <v>4311</v>
      </c>
      <c r="D451">
        <v>190</v>
      </c>
      <c r="E451">
        <v>360</v>
      </c>
    </row>
    <row r="452" spans="1:5">
      <c r="A452">
        <v>2309</v>
      </c>
      <c r="B452">
        <v>1255</v>
      </c>
      <c r="C452">
        <v>3564</v>
      </c>
      <c r="D452">
        <v>125</v>
      </c>
      <c r="E452">
        <v>360</v>
      </c>
    </row>
    <row r="453" spans="1:5">
      <c r="A453">
        <v>1958</v>
      </c>
      <c r="B453">
        <v>1456</v>
      </c>
      <c r="C453">
        <v>3414</v>
      </c>
      <c r="D453">
        <v>60</v>
      </c>
      <c r="E453">
        <v>300</v>
      </c>
    </row>
    <row r="454" spans="1:5">
      <c r="A454">
        <v>3948</v>
      </c>
      <c r="B454">
        <v>1733</v>
      </c>
      <c r="C454">
        <v>5681</v>
      </c>
      <c r="D454">
        <v>149</v>
      </c>
      <c r="E454">
        <v>360</v>
      </c>
    </row>
    <row r="455" spans="1:5">
      <c r="A455">
        <v>2483</v>
      </c>
      <c r="B455">
        <v>2466</v>
      </c>
      <c r="C455">
        <v>4949</v>
      </c>
      <c r="D455">
        <v>90</v>
      </c>
      <c r="E455">
        <v>180</v>
      </c>
    </row>
    <row r="456" spans="1:5">
      <c r="A456">
        <v>7085</v>
      </c>
      <c r="B456">
        <v>0</v>
      </c>
      <c r="C456">
        <v>7085</v>
      </c>
      <c r="D456">
        <v>84</v>
      </c>
      <c r="E456">
        <v>360</v>
      </c>
    </row>
    <row r="457" spans="1:5">
      <c r="A457">
        <v>3859</v>
      </c>
      <c r="B457">
        <v>0</v>
      </c>
      <c r="C457">
        <v>3859</v>
      </c>
      <c r="D457">
        <v>96</v>
      </c>
      <c r="E457">
        <v>360</v>
      </c>
    </row>
    <row r="458" spans="1:5">
      <c r="A458">
        <v>4301</v>
      </c>
      <c r="B458">
        <v>0</v>
      </c>
      <c r="C458">
        <v>4301</v>
      </c>
      <c r="D458">
        <v>118</v>
      </c>
      <c r="E458">
        <v>360</v>
      </c>
    </row>
    <row r="459" spans="1:5">
      <c r="A459">
        <v>3708</v>
      </c>
      <c r="B459">
        <v>2569</v>
      </c>
      <c r="C459">
        <v>6277</v>
      </c>
      <c r="D459">
        <v>173</v>
      </c>
      <c r="E459">
        <v>360</v>
      </c>
    </row>
    <row r="460" spans="1:5">
      <c r="A460">
        <v>4354</v>
      </c>
      <c r="B460">
        <v>0</v>
      </c>
      <c r="C460">
        <v>4354</v>
      </c>
      <c r="D460">
        <v>136</v>
      </c>
      <c r="E460">
        <v>360</v>
      </c>
    </row>
    <row r="461" spans="1:5">
      <c r="A461">
        <v>8334</v>
      </c>
      <c r="B461">
        <v>0</v>
      </c>
      <c r="C461">
        <v>8334</v>
      </c>
      <c r="D461">
        <v>160</v>
      </c>
      <c r="E461">
        <v>360</v>
      </c>
    </row>
    <row r="462" spans="1:5">
      <c r="A462">
        <v>2083</v>
      </c>
      <c r="B462">
        <v>4083</v>
      </c>
      <c r="C462">
        <v>6166</v>
      </c>
      <c r="D462">
        <v>160</v>
      </c>
      <c r="E462">
        <v>360</v>
      </c>
    </row>
    <row r="463" spans="1:5">
      <c r="A463">
        <v>7740</v>
      </c>
      <c r="B463">
        <v>0</v>
      </c>
      <c r="C463">
        <v>7740</v>
      </c>
      <c r="D463">
        <v>128</v>
      </c>
      <c r="E463">
        <v>180</v>
      </c>
    </row>
    <row r="464" spans="1:5">
      <c r="A464">
        <v>3015</v>
      </c>
      <c r="B464">
        <v>2188</v>
      </c>
      <c r="C464">
        <v>5203</v>
      </c>
      <c r="D464">
        <v>153</v>
      </c>
      <c r="E464">
        <v>360</v>
      </c>
    </row>
    <row r="465" spans="1:5">
      <c r="A465">
        <v>5191</v>
      </c>
      <c r="B465">
        <v>0</v>
      </c>
      <c r="C465">
        <v>5191</v>
      </c>
      <c r="D465">
        <v>132</v>
      </c>
      <c r="E465">
        <v>360</v>
      </c>
    </row>
    <row r="466" spans="1:5">
      <c r="A466">
        <v>4166</v>
      </c>
      <c r="B466">
        <v>0</v>
      </c>
      <c r="C466">
        <v>4166</v>
      </c>
      <c r="D466">
        <v>98</v>
      </c>
      <c r="E466">
        <v>360</v>
      </c>
    </row>
    <row r="467" spans="1:5">
      <c r="A467">
        <v>6000</v>
      </c>
      <c r="B467">
        <v>0</v>
      </c>
      <c r="C467">
        <v>6000</v>
      </c>
      <c r="D467">
        <v>140</v>
      </c>
      <c r="E467">
        <v>360</v>
      </c>
    </row>
    <row r="468" spans="1:5">
      <c r="A468">
        <v>2947</v>
      </c>
      <c r="B468">
        <v>1664</v>
      </c>
      <c r="C468">
        <v>4611</v>
      </c>
      <c r="D468">
        <v>70</v>
      </c>
      <c r="E468">
        <v>180</v>
      </c>
    </row>
    <row r="469" spans="1:5">
      <c r="A469">
        <v>16692</v>
      </c>
      <c r="B469">
        <v>0</v>
      </c>
      <c r="C469">
        <v>16692</v>
      </c>
      <c r="D469">
        <v>110</v>
      </c>
      <c r="E469">
        <v>360</v>
      </c>
    </row>
    <row r="470" spans="1:5">
      <c r="A470">
        <v>210</v>
      </c>
      <c r="B470">
        <v>2917</v>
      </c>
      <c r="C470">
        <v>3127</v>
      </c>
      <c r="D470">
        <v>98</v>
      </c>
      <c r="E470">
        <v>360</v>
      </c>
    </row>
    <row r="471" spans="1:5">
      <c r="A471">
        <v>4333</v>
      </c>
      <c r="B471">
        <v>2451</v>
      </c>
      <c r="C471">
        <v>6784</v>
      </c>
      <c r="D471">
        <v>110</v>
      </c>
      <c r="E471">
        <v>360</v>
      </c>
    </row>
    <row r="472" spans="1:5">
      <c r="A472">
        <v>3450</v>
      </c>
      <c r="B472">
        <v>2079</v>
      </c>
      <c r="C472">
        <v>5529</v>
      </c>
      <c r="D472">
        <v>162</v>
      </c>
      <c r="E472">
        <v>360</v>
      </c>
    </row>
    <row r="473" spans="1:5">
      <c r="A473">
        <v>2653</v>
      </c>
      <c r="B473">
        <v>1500</v>
      </c>
      <c r="C473">
        <v>4153</v>
      </c>
      <c r="D473">
        <v>113</v>
      </c>
      <c r="E473">
        <v>180</v>
      </c>
    </row>
    <row r="474" spans="1:5">
      <c r="A474">
        <v>4691</v>
      </c>
      <c r="B474">
        <v>0</v>
      </c>
      <c r="C474">
        <v>4691</v>
      </c>
      <c r="D474">
        <v>100</v>
      </c>
      <c r="E474">
        <v>360</v>
      </c>
    </row>
    <row r="475" spans="1:5">
      <c r="A475">
        <v>2500</v>
      </c>
      <c r="B475">
        <v>0</v>
      </c>
      <c r="C475">
        <v>2500</v>
      </c>
      <c r="D475">
        <v>93</v>
      </c>
      <c r="E475">
        <v>360</v>
      </c>
    </row>
    <row r="476" spans="1:5">
      <c r="A476">
        <v>5532</v>
      </c>
      <c r="B476">
        <v>4648</v>
      </c>
      <c r="C476">
        <v>10180</v>
      </c>
      <c r="D476">
        <v>162</v>
      </c>
      <c r="E476">
        <v>360</v>
      </c>
    </row>
    <row r="477" spans="1:5">
      <c r="A477">
        <v>16525</v>
      </c>
      <c r="B477">
        <v>1014</v>
      </c>
      <c r="C477">
        <v>17539</v>
      </c>
      <c r="D477">
        <v>150</v>
      </c>
      <c r="E477">
        <v>360</v>
      </c>
    </row>
    <row r="478" spans="1:5">
      <c r="A478">
        <v>6700</v>
      </c>
      <c r="B478">
        <v>1750</v>
      </c>
      <c r="C478">
        <v>8450</v>
      </c>
      <c r="D478">
        <v>230</v>
      </c>
      <c r="E478">
        <v>300</v>
      </c>
    </row>
    <row r="479" spans="1:5">
      <c r="A479">
        <v>2873</v>
      </c>
      <c r="B479">
        <v>1872</v>
      </c>
      <c r="C479">
        <v>4745</v>
      </c>
      <c r="D479">
        <v>132</v>
      </c>
      <c r="E479">
        <v>360</v>
      </c>
    </row>
    <row r="480" spans="1:5">
      <c r="A480">
        <v>16667</v>
      </c>
      <c r="B480">
        <v>2250</v>
      </c>
      <c r="C480">
        <v>18917</v>
      </c>
      <c r="D480">
        <v>86</v>
      </c>
      <c r="E480">
        <v>360</v>
      </c>
    </row>
    <row r="481" spans="1:5">
      <c r="A481">
        <v>2947</v>
      </c>
      <c r="B481">
        <v>1603</v>
      </c>
      <c r="C481">
        <v>4550</v>
      </c>
      <c r="E481">
        <v>360</v>
      </c>
    </row>
    <row r="482" spans="1:5">
      <c r="A482">
        <v>4350</v>
      </c>
      <c r="B482">
        <v>0</v>
      </c>
      <c r="C482">
        <v>4350</v>
      </c>
      <c r="D482">
        <v>154</v>
      </c>
      <c r="E482">
        <v>360</v>
      </c>
    </row>
    <row r="483" spans="1:5">
      <c r="A483">
        <v>3095</v>
      </c>
      <c r="B483">
        <v>0</v>
      </c>
      <c r="C483">
        <v>3095</v>
      </c>
      <c r="D483">
        <v>113</v>
      </c>
      <c r="E483">
        <v>360</v>
      </c>
    </row>
    <row r="484" spans="1:5">
      <c r="A484">
        <v>2083</v>
      </c>
      <c r="B484">
        <v>3150</v>
      </c>
      <c r="C484">
        <v>5233</v>
      </c>
      <c r="D484">
        <v>128</v>
      </c>
      <c r="E484">
        <v>360</v>
      </c>
    </row>
    <row r="485" spans="1:5">
      <c r="A485">
        <v>10833</v>
      </c>
      <c r="B485">
        <v>0</v>
      </c>
      <c r="C485">
        <v>10833</v>
      </c>
      <c r="D485">
        <v>234</v>
      </c>
      <c r="E485">
        <v>360</v>
      </c>
    </row>
    <row r="486" spans="1:5">
      <c r="A486">
        <v>8333</v>
      </c>
      <c r="B486">
        <v>0</v>
      </c>
      <c r="C486">
        <v>8333</v>
      </c>
      <c r="D486">
        <v>246</v>
      </c>
      <c r="E486">
        <v>360</v>
      </c>
    </row>
    <row r="487" spans="1:5">
      <c r="A487">
        <v>1958</v>
      </c>
      <c r="B487">
        <v>2436</v>
      </c>
      <c r="C487">
        <v>4394</v>
      </c>
      <c r="D487">
        <v>131</v>
      </c>
      <c r="E487">
        <v>360</v>
      </c>
    </row>
    <row r="488" spans="1:5">
      <c r="A488">
        <v>3547</v>
      </c>
      <c r="B488">
        <v>0</v>
      </c>
      <c r="C488">
        <v>3547</v>
      </c>
      <c r="D488">
        <v>80</v>
      </c>
      <c r="E488">
        <v>360</v>
      </c>
    </row>
    <row r="489" spans="1:5">
      <c r="A489">
        <v>18333</v>
      </c>
      <c r="B489">
        <v>0</v>
      </c>
      <c r="C489">
        <v>18333</v>
      </c>
      <c r="D489">
        <v>500</v>
      </c>
      <c r="E489">
        <v>360</v>
      </c>
    </row>
    <row r="490" spans="1:5">
      <c r="A490">
        <v>4583</v>
      </c>
      <c r="B490">
        <v>2083</v>
      </c>
      <c r="C490">
        <v>6666</v>
      </c>
      <c r="D490">
        <v>160</v>
      </c>
      <c r="E490">
        <v>360</v>
      </c>
    </row>
    <row r="491" spans="1:5">
      <c r="A491">
        <v>2435</v>
      </c>
      <c r="B491">
        <v>0</v>
      </c>
      <c r="C491">
        <v>2435</v>
      </c>
      <c r="D491">
        <v>75</v>
      </c>
      <c r="E491">
        <v>360</v>
      </c>
    </row>
    <row r="492" spans="1:5">
      <c r="A492">
        <v>2699</v>
      </c>
      <c r="B492">
        <v>2785</v>
      </c>
      <c r="C492">
        <v>5484</v>
      </c>
      <c r="D492">
        <v>96</v>
      </c>
      <c r="E492">
        <v>360</v>
      </c>
    </row>
    <row r="493" spans="1:5">
      <c r="A493">
        <v>5333</v>
      </c>
      <c r="B493">
        <v>1131</v>
      </c>
      <c r="C493">
        <v>6464</v>
      </c>
      <c r="D493">
        <v>186</v>
      </c>
      <c r="E493">
        <v>360</v>
      </c>
    </row>
    <row r="494" spans="1:5">
      <c r="A494">
        <v>3691</v>
      </c>
      <c r="B494">
        <v>0</v>
      </c>
      <c r="C494">
        <v>3691</v>
      </c>
      <c r="D494">
        <v>110</v>
      </c>
      <c r="E494">
        <v>360</v>
      </c>
    </row>
    <row r="495" spans="1:5">
      <c r="A495">
        <v>17263</v>
      </c>
      <c r="B495">
        <v>0</v>
      </c>
      <c r="C495">
        <v>17263</v>
      </c>
      <c r="D495">
        <v>225</v>
      </c>
      <c r="E495">
        <v>360</v>
      </c>
    </row>
    <row r="496" spans="1:5">
      <c r="A496">
        <v>3597</v>
      </c>
      <c r="B496">
        <v>2157</v>
      </c>
      <c r="C496">
        <v>5754</v>
      </c>
      <c r="D496">
        <v>119</v>
      </c>
      <c r="E496">
        <v>360</v>
      </c>
    </row>
    <row r="497" spans="1:5">
      <c r="A497">
        <v>3326</v>
      </c>
      <c r="B497">
        <v>913</v>
      </c>
      <c r="C497">
        <v>4239</v>
      </c>
      <c r="D497">
        <v>105</v>
      </c>
      <c r="E497">
        <v>84</v>
      </c>
    </row>
    <row r="498" spans="1:5">
      <c r="A498">
        <v>2600</v>
      </c>
      <c r="B498">
        <v>1700</v>
      </c>
      <c r="C498">
        <v>4300</v>
      </c>
      <c r="D498">
        <v>107</v>
      </c>
      <c r="E498">
        <v>360</v>
      </c>
    </row>
    <row r="499" spans="1:5">
      <c r="A499">
        <v>4625</v>
      </c>
      <c r="B499">
        <v>2857</v>
      </c>
      <c r="C499">
        <v>7482</v>
      </c>
      <c r="D499">
        <v>111</v>
      </c>
      <c r="E499">
        <v>12</v>
      </c>
    </row>
    <row r="500" spans="1:5">
      <c r="A500">
        <v>2895</v>
      </c>
      <c r="B500">
        <v>0</v>
      </c>
      <c r="C500">
        <v>2895</v>
      </c>
      <c r="D500">
        <v>95</v>
      </c>
      <c r="E500">
        <v>360</v>
      </c>
    </row>
    <row r="501" spans="1:5">
      <c r="A501">
        <v>6283</v>
      </c>
      <c r="B501">
        <v>4416</v>
      </c>
      <c r="C501">
        <v>10699</v>
      </c>
      <c r="D501">
        <v>209</v>
      </c>
      <c r="E501">
        <v>360</v>
      </c>
    </row>
    <row r="502" spans="1:5">
      <c r="A502">
        <v>645</v>
      </c>
      <c r="B502">
        <v>3683</v>
      </c>
      <c r="C502">
        <v>4328</v>
      </c>
      <c r="D502">
        <v>113</v>
      </c>
      <c r="E502">
        <v>480</v>
      </c>
    </row>
    <row r="503" spans="1:5">
      <c r="A503">
        <v>3159</v>
      </c>
      <c r="B503">
        <v>0</v>
      </c>
      <c r="C503">
        <v>3159</v>
      </c>
      <c r="D503">
        <v>100</v>
      </c>
      <c r="E503">
        <v>360</v>
      </c>
    </row>
    <row r="504" spans="1:5">
      <c r="A504">
        <v>4865</v>
      </c>
      <c r="B504">
        <v>5624</v>
      </c>
      <c r="C504">
        <v>10489</v>
      </c>
      <c r="D504">
        <v>208</v>
      </c>
      <c r="E504">
        <v>360</v>
      </c>
    </row>
    <row r="505" spans="1:5">
      <c r="A505">
        <v>4050</v>
      </c>
      <c r="B505">
        <v>5302</v>
      </c>
      <c r="C505">
        <v>9352</v>
      </c>
      <c r="D505">
        <v>138</v>
      </c>
      <c r="E505">
        <v>360</v>
      </c>
    </row>
    <row r="506" spans="1:5">
      <c r="A506">
        <v>3814</v>
      </c>
      <c r="B506">
        <v>1483</v>
      </c>
      <c r="C506">
        <v>5297</v>
      </c>
      <c r="D506">
        <v>124</v>
      </c>
      <c r="E506">
        <v>300</v>
      </c>
    </row>
    <row r="507" spans="1:5">
      <c r="A507">
        <v>3510</v>
      </c>
      <c r="B507">
        <v>4416</v>
      </c>
      <c r="C507">
        <v>7926</v>
      </c>
      <c r="D507">
        <v>243</v>
      </c>
      <c r="E507">
        <v>360</v>
      </c>
    </row>
    <row r="508" spans="1:5">
      <c r="A508">
        <v>20833</v>
      </c>
      <c r="B508">
        <v>6667</v>
      </c>
      <c r="C508">
        <v>27500</v>
      </c>
      <c r="D508">
        <v>480</v>
      </c>
      <c r="E508">
        <v>360</v>
      </c>
    </row>
    <row r="509" spans="1:5">
      <c r="A509">
        <v>3583</v>
      </c>
      <c r="B509">
        <v>0</v>
      </c>
      <c r="C509">
        <v>3583</v>
      </c>
      <c r="D509">
        <v>96</v>
      </c>
      <c r="E509">
        <v>360</v>
      </c>
    </row>
    <row r="510" spans="1:5">
      <c r="A510">
        <v>2479</v>
      </c>
      <c r="B510">
        <v>3013</v>
      </c>
      <c r="C510">
        <v>5492</v>
      </c>
      <c r="D510">
        <v>188</v>
      </c>
      <c r="E510">
        <v>360</v>
      </c>
    </row>
    <row r="511" spans="1:5">
      <c r="A511">
        <v>13262</v>
      </c>
      <c r="B511">
        <v>0</v>
      </c>
      <c r="C511">
        <v>13262</v>
      </c>
      <c r="D511">
        <v>40</v>
      </c>
      <c r="E511">
        <v>360</v>
      </c>
    </row>
    <row r="512" spans="1:5">
      <c r="A512">
        <v>3598</v>
      </c>
      <c r="B512">
        <v>1287</v>
      </c>
      <c r="C512">
        <v>4885</v>
      </c>
      <c r="D512">
        <v>100</v>
      </c>
      <c r="E512">
        <v>360</v>
      </c>
    </row>
    <row r="513" spans="1:5">
      <c r="A513">
        <v>6065</v>
      </c>
      <c r="B513">
        <v>2004</v>
      </c>
      <c r="C513">
        <v>8069</v>
      </c>
      <c r="D513">
        <v>250</v>
      </c>
      <c r="E513">
        <v>360</v>
      </c>
    </row>
    <row r="514" spans="1:5">
      <c r="A514">
        <v>3283</v>
      </c>
      <c r="B514">
        <v>2035</v>
      </c>
      <c r="C514">
        <v>5318</v>
      </c>
      <c r="D514">
        <v>148</v>
      </c>
      <c r="E514">
        <v>360</v>
      </c>
    </row>
    <row r="515" spans="1:5">
      <c r="A515">
        <v>2130</v>
      </c>
      <c r="B515">
        <v>6666</v>
      </c>
      <c r="C515">
        <v>8796</v>
      </c>
      <c r="D515">
        <v>70</v>
      </c>
      <c r="E515">
        <v>180</v>
      </c>
    </row>
    <row r="516" spans="1:5">
      <c r="A516">
        <v>5815</v>
      </c>
      <c r="B516">
        <v>3666</v>
      </c>
      <c r="C516">
        <v>9481</v>
      </c>
      <c r="D516">
        <v>311</v>
      </c>
      <c r="E516">
        <v>360</v>
      </c>
    </row>
    <row r="517" spans="1:5">
      <c r="A517">
        <v>3466</v>
      </c>
      <c r="B517">
        <v>3428</v>
      </c>
      <c r="C517">
        <v>6894</v>
      </c>
      <c r="D517">
        <v>150</v>
      </c>
      <c r="E517">
        <v>360</v>
      </c>
    </row>
    <row r="518" spans="1:5">
      <c r="A518">
        <v>2031</v>
      </c>
      <c r="B518">
        <v>1632</v>
      </c>
      <c r="C518">
        <v>3663</v>
      </c>
      <c r="D518">
        <v>113</v>
      </c>
      <c r="E518">
        <v>480</v>
      </c>
    </row>
    <row r="519" spans="1:5">
      <c r="A519">
        <v>3074</v>
      </c>
      <c r="B519">
        <v>1800</v>
      </c>
      <c r="C519">
        <v>4874</v>
      </c>
      <c r="D519">
        <v>123</v>
      </c>
      <c r="E519">
        <v>360</v>
      </c>
    </row>
    <row r="520" spans="1:5">
      <c r="A520">
        <v>4683</v>
      </c>
      <c r="B520">
        <v>1915</v>
      </c>
      <c r="C520">
        <v>6598</v>
      </c>
      <c r="D520">
        <v>185</v>
      </c>
      <c r="E520">
        <v>360</v>
      </c>
    </row>
    <row r="521" spans="1:5">
      <c r="A521">
        <v>3400</v>
      </c>
      <c r="B521">
        <v>0</v>
      </c>
      <c r="C521">
        <v>3400</v>
      </c>
      <c r="D521">
        <v>95</v>
      </c>
      <c r="E521">
        <v>360</v>
      </c>
    </row>
    <row r="522" spans="1:5">
      <c r="A522">
        <v>2192</v>
      </c>
      <c r="B522">
        <v>1742</v>
      </c>
      <c r="C522">
        <v>3934</v>
      </c>
      <c r="D522">
        <v>45</v>
      </c>
      <c r="E522">
        <v>360</v>
      </c>
    </row>
    <row r="523" spans="1:5">
      <c r="A523">
        <v>2500</v>
      </c>
      <c r="B523">
        <v>0</v>
      </c>
      <c r="C523">
        <v>2500</v>
      </c>
      <c r="D523">
        <v>55</v>
      </c>
      <c r="E523">
        <v>360</v>
      </c>
    </row>
    <row r="524" spans="1:5">
      <c r="A524">
        <v>5677</v>
      </c>
      <c r="B524">
        <v>1424</v>
      </c>
      <c r="C524">
        <v>7101</v>
      </c>
      <c r="D524">
        <v>100</v>
      </c>
      <c r="E524">
        <v>360</v>
      </c>
    </row>
    <row r="525" spans="1:5">
      <c r="A525">
        <v>7948</v>
      </c>
      <c r="B525">
        <v>7166</v>
      </c>
      <c r="C525">
        <v>15114</v>
      </c>
      <c r="D525">
        <v>480</v>
      </c>
      <c r="E525">
        <v>360</v>
      </c>
    </row>
    <row r="526" spans="1:5">
      <c r="A526">
        <v>4680</v>
      </c>
      <c r="B526">
        <v>2087</v>
      </c>
      <c r="C526">
        <v>6767</v>
      </c>
      <c r="E526">
        <v>360</v>
      </c>
    </row>
    <row r="527" spans="1:5">
      <c r="A527">
        <v>17500</v>
      </c>
      <c r="B527">
        <v>0</v>
      </c>
      <c r="C527">
        <v>17500</v>
      </c>
      <c r="D527">
        <v>400</v>
      </c>
      <c r="E527">
        <v>360</v>
      </c>
    </row>
    <row r="528" spans="1:5">
      <c r="A528">
        <v>3775</v>
      </c>
      <c r="B528">
        <v>0</v>
      </c>
      <c r="C528">
        <v>3775</v>
      </c>
      <c r="D528">
        <v>110</v>
      </c>
      <c r="E528">
        <v>360</v>
      </c>
    </row>
    <row r="529" spans="1:5">
      <c r="A529">
        <v>5285</v>
      </c>
      <c r="B529">
        <v>1430</v>
      </c>
      <c r="C529">
        <v>6715</v>
      </c>
      <c r="D529">
        <v>161</v>
      </c>
      <c r="E529">
        <v>360</v>
      </c>
    </row>
    <row r="530" spans="1:5">
      <c r="A530">
        <v>2679</v>
      </c>
      <c r="B530">
        <v>1302</v>
      </c>
      <c r="C530">
        <v>3981</v>
      </c>
      <c r="D530">
        <v>94</v>
      </c>
      <c r="E530">
        <v>360</v>
      </c>
    </row>
    <row r="531" spans="1:5">
      <c r="A531">
        <v>6783</v>
      </c>
      <c r="B531">
        <v>0</v>
      </c>
      <c r="C531">
        <v>6783</v>
      </c>
      <c r="D531">
        <v>130</v>
      </c>
      <c r="E531">
        <v>360</v>
      </c>
    </row>
    <row r="532" spans="1:5">
      <c r="A532">
        <v>1025</v>
      </c>
      <c r="B532">
        <v>5500</v>
      </c>
      <c r="C532">
        <v>6525</v>
      </c>
      <c r="D532">
        <v>216</v>
      </c>
      <c r="E532">
        <v>360</v>
      </c>
    </row>
    <row r="533" spans="1:5">
      <c r="A533">
        <v>4281</v>
      </c>
      <c r="B533">
        <v>0</v>
      </c>
      <c r="C533">
        <v>4281</v>
      </c>
      <c r="D533">
        <v>100</v>
      </c>
      <c r="E533">
        <v>360</v>
      </c>
    </row>
    <row r="534" spans="1:5">
      <c r="A534">
        <v>3588</v>
      </c>
      <c r="B534">
        <v>0</v>
      </c>
      <c r="C534">
        <v>3588</v>
      </c>
      <c r="D534">
        <v>110</v>
      </c>
      <c r="E534">
        <v>360</v>
      </c>
    </row>
    <row r="535" spans="1:5">
      <c r="A535">
        <v>11250</v>
      </c>
      <c r="B535">
        <v>0</v>
      </c>
      <c r="C535">
        <v>11250</v>
      </c>
      <c r="D535">
        <v>196</v>
      </c>
      <c r="E535">
        <v>360</v>
      </c>
    </row>
    <row r="536" spans="1:5">
      <c r="A536">
        <v>18165</v>
      </c>
      <c r="B536">
        <v>0</v>
      </c>
      <c r="C536">
        <v>18165</v>
      </c>
      <c r="D536">
        <v>125</v>
      </c>
      <c r="E536">
        <v>360</v>
      </c>
    </row>
    <row r="537" spans="1:5">
      <c r="A537">
        <v>2550</v>
      </c>
      <c r="B537">
        <v>2042</v>
      </c>
      <c r="C537">
        <v>4592</v>
      </c>
      <c r="D537">
        <v>126</v>
      </c>
      <c r="E537">
        <v>360</v>
      </c>
    </row>
    <row r="538" spans="1:5">
      <c r="A538">
        <v>6133</v>
      </c>
      <c r="B538">
        <v>3906</v>
      </c>
      <c r="C538">
        <v>10039</v>
      </c>
      <c r="D538">
        <v>324</v>
      </c>
      <c r="E538">
        <v>360</v>
      </c>
    </row>
    <row r="539" spans="1:5">
      <c r="A539">
        <v>3617</v>
      </c>
      <c r="B539">
        <v>0</v>
      </c>
      <c r="C539">
        <v>3617</v>
      </c>
      <c r="D539">
        <v>107</v>
      </c>
      <c r="E539">
        <v>360</v>
      </c>
    </row>
    <row r="540" spans="1:5">
      <c r="A540">
        <v>2917</v>
      </c>
      <c r="B540">
        <v>536</v>
      </c>
      <c r="C540">
        <v>3453</v>
      </c>
      <c r="D540">
        <v>66</v>
      </c>
      <c r="E540">
        <v>360</v>
      </c>
    </row>
    <row r="541" spans="1:5">
      <c r="A541">
        <v>6417</v>
      </c>
      <c r="B541">
        <v>0</v>
      </c>
      <c r="C541">
        <v>6417</v>
      </c>
      <c r="D541">
        <v>157</v>
      </c>
      <c r="E541">
        <v>180</v>
      </c>
    </row>
    <row r="542" spans="1:5">
      <c r="A542">
        <v>4608</v>
      </c>
      <c r="B542">
        <v>2845</v>
      </c>
      <c r="C542">
        <v>7453</v>
      </c>
      <c r="D542">
        <v>140</v>
      </c>
      <c r="E542">
        <v>180</v>
      </c>
    </row>
    <row r="543" spans="1:5">
      <c r="A543">
        <v>2138</v>
      </c>
      <c r="B543">
        <v>0</v>
      </c>
      <c r="C543">
        <v>2138</v>
      </c>
      <c r="D543">
        <v>99</v>
      </c>
      <c r="E543">
        <v>360</v>
      </c>
    </row>
    <row r="544" spans="1:5">
      <c r="A544">
        <v>3652</v>
      </c>
      <c r="B544">
        <v>0</v>
      </c>
      <c r="C544">
        <v>3652</v>
      </c>
      <c r="D544">
        <v>95</v>
      </c>
      <c r="E544">
        <v>360</v>
      </c>
    </row>
    <row r="545" spans="1:5">
      <c r="A545">
        <v>2239</v>
      </c>
      <c r="B545">
        <v>2524</v>
      </c>
      <c r="C545">
        <v>4763</v>
      </c>
      <c r="D545">
        <v>128</v>
      </c>
      <c r="E545">
        <v>360</v>
      </c>
    </row>
    <row r="546" spans="1:5">
      <c r="A546">
        <v>3017</v>
      </c>
      <c r="B546">
        <v>663</v>
      </c>
      <c r="C546">
        <v>3680</v>
      </c>
      <c r="D546">
        <v>102</v>
      </c>
      <c r="E546">
        <v>360</v>
      </c>
    </row>
    <row r="547" spans="1:5">
      <c r="A547">
        <v>2768</v>
      </c>
      <c r="B547">
        <v>1950</v>
      </c>
      <c r="C547">
        <v>4718</v>
      </c>
      <c r="D547">
        <v>155</v>
      </c>
      <c r="E547">
        <v>360</v>
      </c>
    </row>
    <row r="548" spans="1:5">
      <c r="A548">
        <v>3358</v>
      </c>
      <c r="B548">
        <v>0</v>
      </c>
      <c r="C548">
        <v>3358</v>
      </c>
      <c r="D548">
        <v>80</v>
      </c>
      <c r="E548">
        <v>36</v>
      </c>
    </row>
    <row r="549" spans="1:5">
      <c r="A549">
        <v>2526</v>
      </c>
      <c r="B549">
        <v>1783</v>
      </c>
      <c r="C549">
        <v>4309</v>
      </c>
      <c r="D549">
        <v>145</v>
      </c>
      <c r="E549">
        <v>360</v>
      </c>
    </row>
    <row r="550" spans="1:5">
      <c r="A550">
        <v>5000</v>
      </c>
      <c r="B550">
        <v>0</v>
      </c>
      <c r="C550">
        <v>5000</v>
      </c>
      <c r="D550">
        <v>103</v>
      </c>
      <c r="E550">
        <v>360</v>
      </c>
    </row>
    <row r="551" spans="1:5">
      <c r="A551">
        <v>2785</v>
      </c>
      <c r="B551">
        <v>2016</v>
      </c>
      <c r="C551">
        <v>4801</v>
      </c>
      <c r="D551">
        <v>110</v>
      </c>
      <c r="E551">
        <v>360</v>
      </c>
    </row>
    <row r="552" spans="1:5">
      <c r="A552">
        <v>6633</v>
      </c>
      <c r="B552">
        <v>0</v>
      </c>
      <c r="C552">
        <v>6633</v>
      </c>
      <c r="E552">
        <v>360</v>
      </c>
    </row>
    <row r="553" spans="1:5">
      <c r="A553">
        <v>2492</v>
      </c>
      <c r="B553">
        <v>2375</v>
      </c>
      <c r="C553">
        <v>4867</v>
      </c>
      <c r="E553">
        <v>360</v>
      </c>
    </row>
    <row r="554" spans="1:5">
      <c r="A554">
        <v>3333</v>
      </c>
      <c r="B554">
        <v>3250</v>
      </c>
      <c r="C554">
        <v>6583</v>
      </c>
      <c r="D554">
        <v>158</v>
      </c>
      <c r="E554">
        <v>360</v>
      </c>
    </row>
    <row r="555" spans="1:5">
      <c r="A555">
        <v>2454</v>
      </c>
      <c r="B555">
        <v>2333</v>
      </c>
      <c r="C555">
        <v>4787</v>
      </c>
      <c r="D555">
        <v>181</v>
      </c>
      <c r="E555">
        <v>360</v>
      </c>
    </row>
    <row r="556" spans="1:5">
      <c r="A556">
        <v>3593</v>
      </c>
      <c r="B556">
        <v>4266</v>
      </c>
      <c r="C556">
        <v>7859</v>
      </c>
      <c r="D556">
        <v>132</v>
      </c>
      <c r="E556">
        <v>180</v>
      </c>
    </row>
    <row r="557" spans="1:5">
      <c r="A557">
        <v>5468</v>
      </c>
      <c r="B557">
        <v>1032</v>
      </c>
      <c r="C557">
        <v>6500</v>
      </c>
      <c r="D557">
        <v>26</v>
      </c>
      <c r="E557">
        <v>360</v>
      </c>
    </row>
    <row r="558" spans="1:5">
      <c r="A558">
        <v>2667</v>
      </c>
      <c r="B558">
        <v>1625</v>
      </c>
      <c r="C558">
        <v>4292</v>
      </c>
      <c r="D558">
        <v>84</v>
      </c>
      <c r="E558">
        <v>360</v>
      </c>
    </row>
    <row r="559" spans="1:5">
      <c r="A559">
        <v>10139</v>
      </c>
      <c r="B559">
        <v>0</v>
      </c>
      <c r="C559">
        <v>10139</v>
      </c>
      <c r="D559">
        <v>260</v>
      </c>
      <c r="E559">
        <v>360</v>
      </c>
    </row>
    <row r="560" spans="1:5">
      <c r="A560">
        <v>3887</v>
      </c>
      <c r="B560">
        <v>2669</v>
      </c>
      <c r="C560">
        <v>6556</v>
      </c>
      <c r="D560">
        <v>162</v>
      </c>
      <c r="E560">
        <v>360</v>
      </c>
    </row>
    <row r="561" spans="1:5">
      <c r="A561">
        <v>4180</v>
      </c>
      <c r="B561">
        <v>2306</v>
      </c>
      <c r="C561">
        <v>6486</v>
      </c>
      <c r="D561">
        <v>182</v>
      </c>
      <c r="E561">
        <v>360</v>
      </c>
    </row>
    <row r="562" spans="1:5">
      <c r="A562">
        <v>3675</v>
      </c>
      <c r="B562">
        <v>242</v>
      </c>
      <c r="C562">
        <v>3917</v>
      </c>
      <c r="D562">
        <v>108</v>
      </c>
      <c r="E562">
        <v>360</v>
      </c>
    </row>
    <row r="563" spans="1:5">
      <c r="A563">
        <v>19484</v>
      </c>
      <c r="B563">
        <v>0</v>
      </c>
      <c r="C563">
        <v>19484</v>
      </c>
      <c r="D563">
        <v>600</v>
      </c>
      <c r="E563">
        <v>360</v>
      </c>
    </row>
    <row r="564" spans="1:5">
      <c r="A564">
        <v>5923</v>
      </c>
      <c r="B564">
        <v>2054</v>
      </c>
      <c r="C564">
        <v>7977</v>
      </c>
      <c r="D564">
        <v>211</v>
      </c>
      <c r="E564">
        <v>360</v>
      </c>
    </row>
    <row r="565" spans="1:5">
      <c r="A565">
        <v>5800</v>
      </c>
      <c r="B565">
        <v>0</v>
      </c>
      <c r="C565">
        <v>5800</v>
      </c>
      <c r="D565">
        <v>132</v>
      </c>
      <c r="E565">
        <v>360</v>
      </c>
    </row>
    <row r="566" spans="1:5">
      <c r="A566">
        <v>8799</v>
      </c>
      <c r="B566">
        <v>0</v>
      </c>
      <c r="C566">
        <v>8799</v>
      </c>
      <c r="D566">
        <v>258</v>
      </c>
      <c r="E566">
        <v>360</v>
      </c>
    </row>
    <row r="567" spans="1:5">
      <c r="A567">
        <v>4467</v>
      </c>
      <c r="B567">
        <v>0</v>
      </c>
      <c r="C567">
        <v>4467</v>
      </c>
      <c r="D567">
        <v>120</v>
      </c>
      <c r="E567">
        <v>360</v>
      </c>
    </row>
    <row r="568" spans="1:5">
      <c r="A568">
        <v>3333</v>
      </c>
      <c r="B568">
        <v>0</v>
      </c>
      <c r="C568">
        <v>3333</v>
      </c>
      <c r="D568">
        <v>70</v>
      </c>
      <c r="E568">
        <v>360</v>
      </c>
    </row>
    <row r="569" spans="1:5">
      <c r="A569">
        <v>3400</v>
      </c>
      <c r="B569">
        <v>2500</v>
      </c>
      <c r="C569">
        <v>5900</v>
      </c>
      <c r="D569">
        <v>123</v>
      </c>
      <c r="E569">
        <v>360</v>
      </c>
    </row>
    <row r="570" spans="1:5">
      <c r="A570">
        <v>2378</v>
      </c>
      <c r="B570">
        <v>0</v>
      </c>
      <c r="C570">
        <v>2378</v>
      </c>
      <c r="D570">
        <v>9</v>
      </c>
      <c r="E570">
        <v>360</v>
      </c>
    </row>
    <row r="571" spans="1:5">
      <c r="A571">
        <v>3166</v>
      </c>
      <c r="B571">
        <v>2064</v>
      </c>
      <c r="C571">
        <v>5230</v>
      </c>
      <c r="D571">
        <v>104</v>
      </c>
      <c r="E571">
        <v>360</v>
      </c>
    </row>
    <row r="572" spans="1:5">
      <c r="A572">
        <v>3417</v>
      </c>
      <c r="B572">
        <v>1750</v>
      </c>
      <c r="C572">
        <v>5167</v>
      </c>
      <c r="D572">
        <v>186</v>
      </c>
      <c r="E572">
        <v>360</v>
      </c>
    </row>
    <row r="573" spans="1:5">
      <c r="A573">
        <v>5116</v>
      </c>
      <c r="B573">
        <v>1451</v>
      </c>
      <c r="C573">
        <v>6567</v>
      </c>
      <c r="D573">
        <v>165</v>
      </c>
      <c r="E573">
        <v>360</v>
      </c>
    </row>
    <row r="574" spans="1:5">
      <c r="A574">
        <v>16666</v>
      </c>
      <c r="B574">
        <v>0</v>
      </c>
      <c r="C574">
        <v>16666</v>
      </c>
      <c r="D574">
        <v>275</v>
      </c>
      <c r="E574">
        <v>360</v>
      </c>
    </row>
    <row r="575" spans="1:5">
      <c r="A575">
        <v>6125</v>
      </c>
      <c r="B575">
        <v>1625</v>
      </c>
      <c r="C575">
        <v>7750</v>
      </c>
      <c r="D575">
        <v>187</v>
      </c>
      <c r="E575">
        <v>480</v>
      </c>
    </row>
    <row r="576" spans="1:5">
      <c r="A576">
        <v>6406</v>
      </c>
      <c r="B576">
        <v>0</v>
      </c>
      <c r="C576">
        <v>6406</v>
      </c>
      <c r="D576">
        <v>150</v>
      </c>
      <c r="E576">
        <v>360</v>
      </c>
    </row>
    <row r="577" spans="1:5">
      <c r="A577">
        <v>3159</v>
      </c>
      <c r="B577">
        <v>461</v>
      </c>
      <c r="C577">
        <v>3620</v>
      </c>
      <c r="D577">
        <v>108</v>
      </c>
      <c r="E577">
        <v>84</v>
      </c>
    </row>
    <row r="578" spans="1:5">
      <c r="A578">
        <v>3087</v>
      </c>
      <c r="B578">
        <v>2210</v>
      </c>
      <c r="C578">
        <v>5297</v>
      </c>
      <c r="D578">
        <v>136</v>
      </c>
      <c r="E578">
        <v>360</v>
      </c>
    </row>
    <row r="579" spans="1:5">
      <c r="A579">
        <v>3229</v>
      </c>
      <c r="B579">
        <v>2739</v>
      </c>
      <c r="C579">
        <v>5968</v>
      </c>
      <c r="D579">
        <v>110</v>
      </c>
      <c r="E579">
        <v>360</v>
      </c>
    </row>
    <row r="580" spans="1:5">
      <c r="A580">
        <v>1782</v>
      </c>
      <c r="B580">
        <v>2232</v>
      </c>
      <c r="C580">
        <v>4014</v>
      </c>
      <c r="D580">
        <v>107</v>
      </c>
      <c r="E580">
        <v>360</v>
      </c>
    </row>
    <row r="581" spans="1:5">
      <c r="A581">
        <v>3182</v>
      </c>
      <c r="B581">
        <v>2917</v>
      </c>
      <c r="C581">
        <v>6099</v>
      </c>
      <c r="D581">
        <v>161</v>
      </c>
      <c r="E581">
        <v>360</v>
      </c>
    </row>
    <row r="582" spans="1:5">
      <c r="A582">
        <v>6540</v>
      </c>
      <c r="B582">
        <v>0</v>
      </c>
      <c r="C582">
        <v>6540</v>
      </c>
      <c r="D582">
        <v>205</v>
      </c>
      <c r="E582">
        <v>360</v>
      </c>
    </row>
    <row r="583" spans="1:5">
      <c r="A583">
        <v>1836</v>
      </c>
      <c r="B583">
        <v>33837</v>
      </c>
      <c r="C583">
        <v>35673</v>
      </c>
      <c r="D583">
        <v>90</v>
      </c>
      <c r="E583">
        <v>360</v>
      </c>
    </row>
    <row r="584" spans="1:5">
      <c r="A584">
        <v>3166</v>
      </c>
      <c r="B584">
        <v>0</v>
      </c>
      <c r="C584">
        <v>3166</v>
      </c>
      <c r="D584">
        <v>36</v>
      </c>
      <c r="E584">
        <v>360</v>
      </c>
    </row>
    <row r="585" spans="1:5">
      <c r="A585">
        <v>1880</v>
      </c>
      <c r="B585">
        <v>0</v>
      </c>
      <c r="C585">
        <v>1880</v>
      </c>
      <c r="D585">
        <v>61</v>
      </c>
      <c r="E585">
        <v>360</v>
      </c>
    </row>
    <row r="586" spans="1:5">
      <c r="A586">
        <v>2787</v>
      </c>
      <c r="B586">
        <v>1917</v>
      </c>
      <c r="C586">
        <v>4704</v>
      </c>
      <c r="D586">
        <v>146</v>
      </c>
      <c r="E586">
        <v>360</v>
      </c>
    </row>
    <row r="587" spans="1:5">
      <c r="A587">
        <v>4283</v>
      </c>
      <c r="B587">
        <v>3000</v>
      </c>
      <c r="C587">
        <v>7283</v>
      </c>
      <c r="D587">
        <v>172</v>
      </c>
      <c r="E587">
        <v>84</v>
      </c>
    </row>
    <row r="588" spans="1:5">
      <c r="A588">
        <v>2297</v>
      </c>
      <c r="B588">
        <v>1522</v>
      </c>
      <c r="C588">
        <v>3819</v>
      </c>
      <c r="D588">
        <v>104</v>
      </c>
      <c r="E588">
        <v>360</v>
      </c>
    </row>
    <row r="589" spans="1:5">
      <c r="A589">
        <v>2165</v>
      </c>
      <c r="B589">
        <v>0</v>
      </c>
      <c r="C589">
        <v>2165</v>
      </c>
      <c r="D589">
        <v>70</v>
      </c>
      <c r="E589">
        <v>360</v>
      </c>
    </row>
    <row r="590" spans="1:5">
      <c r="A590">
        <v>4750</v>
      </c>
      <c r="B590">
        <v>0</v>
      </c>
      <c r="C590">
        <v>4750</v>
      </c>
      <c r="D590">
        <v>94</v>
      </c>
      <c r="E590">
        <v>360</v>
      </c>
    </row>
    <row r="591" spans="1:5">
      <c r="A591">
        <v>2726</v>
      </c>
      <c r="B591">
        <v>0</v>
      </c>
      <c r="C591">
        <v>2726</v>
      </c>
      <c r="D591">
        <v>106</v>
      </c>
      <c r="E591">
        <v>360</v>
      </c>
    </row>
    <row r="592" spans="1:5">
      <c r="A592">
        <v>3000</v>
      </c>
      <c r="B592">
        <v>3416</v>
      </c>
      <c r="C592">
        <v>6416</v>
      </c>
      <c r="D592">
        <v>56</v>
      </c>
      <c r="E592">
        <v>180</v>
      </c>
    </row>
    <row r="593" spans="1:5">
      <c r="A593">
        <v>6000</v>
      </c>
      <c r="B593">
        <v>0</v>
      </c>
      <c r="C593">
        <v>6000</v>
      </c>
      <c r="D593">
        <v>205</v>
      </c>
      <c r="E593">
        <v>240</v>
      </c>
    </row>
    <row r="594" spans="1:5">
      <c r="A594">
        <v>9357</v>
      </c>
      <c r="B594">
        <v>0</v>
      </c>
      <c r="C594">
        <v>9357</v>
      </c>
      <c r="D594">
        <v>292</v>
      </c>
      <c r="E594">
        <v>360</v>
      </c>
    </row>
    <row r="595" spans="1:5">
      <c r="A595">
        <v>3859</v>
      </c>
      <c r="B595">
        <v>3300</v>
      </c>
      <c r="C595">
        <v>7159</v>
      </c>
      <c r="D595">
        <v>142</v>
      </c>
      <c r="E595">
        <v>180</v>
      </c>
    </row>
    <row r="596" spans="1:5">
      <c r="A596">
        <v>16120</v>
      </c>
      <c r="B596">
        <v>0</v>
      </c>
      <c r="C596">
        <v>16120</v>
      </c>
      <c r="D596">
        <v>260</v>
      </c>
      <c r="E596">
        <v>360</v>
      </c>
    </row>
    <row r="597" spans="1:5">
      <c r="A597">
        <v>3833</v>
      </c>
      <c r="B597">
        <v>0</v>
      </c>
      <c r="C597">
        <v>3833</v>
      </c>
      <c r="D597">
        <v>110</v>
      </c>
      <c r="E597">
        <v>360</v>
      </c>
    </row>
    <row r="598" spans="1:5">
      <c r="A598">
        <v>6383</v>
      </c>
      <c r="B598">
        <v>1000</v>
      </c>
      <c r="C598">
        <v>7383</v>
      </c>
      <c r="D598">
        <v>187</v>
      </c>
      <c r="E598">
        <v>360</v>
      </c>
    </row>
    <row r="599" spans="1:5">
      <c r="A599">
        <v>2987</v>
      </c>
      <c r="B599">
        <v>0</v>
      </c>
      <c r="C599">
        <v>2987</v>
      </c>
      <c r="D599">
        <v>88</v>
      </c>
      <c r="E599">
        <v>360</v>
      </c>
    </row>
    <row r="600" spans="1:5">
      <c r="A600">
        <v>9963</v>
      </c>
      <c r="B600">
        <v>0</v>
      </c>
      <c r="C600">
        <v>9963</v>
      </c>
      <c r="D600">
        <v>180</v>
      </c>
      <c r="E600">
        <v>360</v>
      </c>
    </row>
    <row r="601" spans="1:5">
      <c r="A601">
        <v>5780</v>
      </c>
      <c r="B601">
        <v>0</v>
      </c>
      <c r="C601">
        <v>5780</v>
      </c>
      <c r="D601">
        <v>192</v>
      </c>
      <c r="E601">
        <v>360</v>
      </c>
    </row>
    <row r="602" spans="1:5">
      <c r="A602">
        <v>416</v>
      </c>
      <c r="B602">
        <v>41667</v>
      </c>
      <c r="C602">
        <v>42083</v>
      </c>
      <c r="D602">
        <v>350</v>
      </c>
      <c r="E602">
        <v>180</v>
      </c>
    </row>
    <row r="603" spans="1:5">
      <c r="A603">
        <v>2894</v>
      </c>
      <c r="B603">
        <v>2792</v>
      </c>
      <c r="C603">
        <v>5686</v>
      </c>
      <c r="D603">
        <v>155</v>
      </c>
      <c r="E603">
        <v>360</v>
      </c>
    </row>
    <row r="604" spans="1:5">
      <c r="A604">
        <v>5703</v>
      </c>
      <c r="B604">
        <v>0</v>
      </c>
      <c r="C604">
        <v>5703</v>
      </c>
      <c r="D604">
        <v>128</v>
      </c>
      <c r="E604">
        <v>360</v>
      </c>
    </row>
    <row r="605" spans="1:5">
      <c r="A605">
        <v>3676</v>
      </c>
      <c r="B605">
        <v>4301</v>
      </c>
      <c r="C605">
        <v>7977</v>
      </c>
      <c r="D605">
        <v>172</v>
      </c>
      <c r="E605">
        <v>360</v>
      </c>
    </row>
    <row r="606" spans="1:5">
      <c r="A606">
        <v>12000</v>
      </c>
      <c r="B606">
        <v>0</v>
      </c>
      <c r="C606">
        <v>12000</v>
      </c>
      <c r="D606">
        <v>496</v>
      </c>
      <c r="E606">
        <v>360</v>
      </c>
    </row>
    <row r="607" spans="1:5">
      <c r="A607">
        <v>2400</v>
      </c>
      <c r="B607">
        <v>3800</v>
      </c>
      <c r="C607">
        <v>6200</v>
      </c>
      <c r="E607">
        <v>180</v>
      </c>
    </row>
    <row r="608" spans="1:5">
      <c r="A608">
        <v>3400</v>
      </c>
      <c r="B608">
        <v>2500</v>
      </c>
      <c r="C608">
        <v>5900</v>
      </c>
      <c r="D608">
        <v>173</v>
      </c>
      <c r="E608">
        <v>360</v>
      </c>
    </row>
    <row r="609" spans="1:5">
      <c r="A609">
        <v>3987</v>
      </c>
      <c r="B609">
        <v>1411</v>
      </c>
      <c r="C609">
        <v>5398</v>
      </c>
      <c r="D609">
        <v>157</v>
      </c>
      <c r="E609">
        <v>360</v>
      </c>
    </row>
    <row r="610" spans="1:5">
      <c r="A610">
        <v>3232</v>
      </c>
      <c r="B610">
        <v>1950</v>
      </c>
      <c r="C610">
        <v>5182</v>
      </c>
      <c r="D610">
        <v>108</v>
      </c>
      <c r="E610">
        <v>360</v>
      </c>
    </row>
    <row r="611" spans="1:5">
      <c r="A611">
        <v>2900</v>
      </c>
      <c r="B611">
        <v>0</v>
      </c>
      <c r="C611">
        <v>2900</v>
      </c>
      <c r="D611">
        <v>71</v>
      </c>
      <c r="E611">
        <v>360</v>
      </c>
    </row>
    <row r="612" spans="1:5">
      <c r="A612">
        <v>4106</v>
      </c>
      <c r="B612">
        <v>0</v>
      </c>
      <c r="C612">
        <v>4106</v>
      </c>
      <c r="D612">
        <v>40</v>
      </c>
      <c r="E612">
        <v>180</v>
      </c>
    </row>
    <row r="613" spans="1:5">
      <c r="A613">
        <v>8072</v>
      </c>
      <c r="B613">
        <v>240</v>
      </c>
      <c r="C613">
        <v>8312</v>
      </c>
      <c r="D613">
        <v>253</v>
      </c>
      <c r="E613">
        <v>360</v>
      </c>
    </row>
    <row r="614" spans="1:5">
      <c r="A614">
        <v>7583</v>
      </c>
      <c r="B614">
        <v>0</v>
      </c>
      <c r="C614">
        <v>7583</v>
      </c>
      <c r="D614">
        <v>187</v>
      </c>
      <c r="E614">
        <v>360</v>
      </c>
    </row>
    <row r="615" spans="1:5">
      <c r="A615">
        <v>4583</v>
      </c>
      <c r="B615">
        <v>0</v>
      </c>
      <c r="C615">
        <v>4583</v>
      </c>
      <c r="D615">
        <v>133</v>
      </c>
      <c r="E615">
        <v>360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0F369-0BB4-4321-A8B8-E7E447D25812}">
  <sheetPr>
    <tabColor theme="4"/>
  </sheetPr>
  <dimension ref="B2:T137"/>
  <sheetViews>
    <sheetView workbookViewId="0">
      <selection activeCell="C32" sqref="C32"/>
    </sheetView>
  </sheetViews>
  <sheetFormatPr defaultRowHeight="15.75"/>
  <cols>
    <col min="2" max="2" width="19.5" bestFit="1" customWidth="1"/>
    <col min="3" max="3" width="15.25" bestFit="1" customWidth="1"/>
    <col min="4" max="4" width="3.875" bestFit="1" customWidth="1"/>
    <col min="5" max="6" width="11" bestFit="1" customWidth="1"/>
    <col min="7" max="7" width="19.5" bestFit="1" customWidth="1"/>
    <col min="8" max="8" width="15.25" bestFit="1" customWidth="1"/>
    <col min="9" max="9" width="6.875" bestFit="1" customWidth="1"/>
    <col min="10" max="10" width="11" bestFit="1" customWidth="1"/>
    <col min="18" max="18" width="19.5" bestFit="1" customWidth="1"/>
    <col min="19" max="19" width="15.25" bestFit="1" customWidth="1"/>
    <col min="20" max="20" width="3.875" bestFit="1" customWidth="1"/>
    <col min="21" max="21" width="11" bestFit="1" customWidth="1"/>
    <col min="22" max="26" width="11.5" bestFit="1" customWidth="1"/>
    <col min="27" max="27" width="11" bestFit="1" customWidth="1"/>
    <col min="28" max="54" width="4.875" bestFit="1" customWidth="1"/>
    <col min="55" max="55" width="11.875" bestFit="1" customWidth="1"/>
    <col min="56" max="79" width="4.875" bestFit="1" customWidth="1"/>
    <col min="80" max="80" width="11.875" bestFit="1" customWidth="1"/>
    <col min="81" max="489" width="4.875" bestFit="1" customWidth="1"/>
    <col min="490" max="572" width="5.875" bestFit="1" customWidth="1"/>
    <col min="573" max="573" width="11" bestFit="1" customWidth="1"/>
  </cols>
  <sheetData>
    <row r="2" spans="2:17">
      <c r="B2" s="6" t="s">
        <v>662</v>
      </c>
      <c r="C2" s="6" t="s">
        <v>663</v>
      </c>
      <c r="G2" s="6" t="s">
        <v>662</v>
      </c>
      <c r="H2" s="6" t="s">
        <v>663</v>
      </c>
    </row>
    <row r="3" spans="2:17">
      <c r="B3" s="6" t="s">
        <v>659</v>
      </c>
      <c r="C3" t="s">
        <v>22</v>
      </c>
      <c r="D3" t="s">
        <v>18</v>
      </c>
      <c r="E3" t="s">
        <v>661</v>
      </c>
      <c r="G3" s="6" t="s">
        <v>659</v>
      </c>
      <c r="H3" t="s">
        <v>22</v>
      </c>
      <c r="I3" t="s">
        <v>18</v>
      </c>
      <c r="J3" t="s">
        <v>661</v>
      </c>
    </row>
    <row r="4" spans="2:17">
      <c r="B4" s="7" t="s">
        <v>42</v>
      </c>
      <c r="C4">
        <v>37</v>
      </c>
      <c r="D4">
        <v>75</v>
      </c>
      <c r="E4">
        <v>112</v>
      </c>
      <c r="G4" s="7" t="s">
        <v>42</v>
      </c>
      <c r="H4" s="8">
        <v>0.33035714285714285</v>
      </c>
      <c r="I4" s="8">
        <v>0.6696428571428571</v>
      </c>
      <c r="J4" s="8">
        <v>1</v>
      </c>
    </row>
    <row r="5" spans="2:17">
      <c r="B5" s="7" t="s">
        <v>14</v>
      </c>
      <c r="C5">
        <v>150</v>
      </c>
      <c r="D5">
        <v>339</v>
      </c>
      <c r="E5">
        <v>489</v>
      </c>
      <c r="G5" s="7" t="s">
        <v>14</v>
      </c>
      <c r="H5" s="8">
        <v>0.30674846625766872</v>
      </c>
      <c r="I5" s="8">
        <v>0.69325153374233128</v>
      </c>
      <c r="J5" s="8">
        <v>1</v>
      </c>
    </row>
    <row r="6" spans="2:17">
      <c r="B6" s="7" t="s">
        <v>660</v>
      </c>
      <c r="C6">
        <v>5</v>
      </c>
      <c r="D6">
        <v>8</v>
      </c>
      <c r="E6">
        <v>13</v>
      </c>
      <c r="G6" s="7" t="s">
        <v>661</v>
      </c>
      <c r="H6" s="8">
        <v>0.31114808652246256</v>
      </c>
      <c r="I6" s="8">
        <v>0.68885191347753749</v>
      </c>
      <c r="J6" s="8">
        <v>1</v>
      </c>
    </row>
    <row r="7" spans="2:17">
      <c r="B7" s="7" t="s">
        <v>661</v>
      </c>
      <c r="C7">
        <v>192</v>
      </c>
      <c r="D7">
        <v>422</v>
      </c>
      <c r="E7">
        <v>614</v>
      </c>
    </row>
    <row r="12" spans="2:17">
      <c r="B12" s="6" t="s">
        <v>662</v>
      </c>
      <c r="C12" s="6" t="s">
        <v>663</v>
      </c>
      <c r="G12" s="6" t="s">
        <v>662</v>
      </c>
      <c r="H12" s="6" t="s">
        <v>663</v>
      </c>
    </row>
    <row r="13" spans="2:17">
      <c r="B13" s="6" t="s">
        <v>659</v>
      </c>
      <c r="C13" t="s">
        <v>22</v>
      </c>
      <c r="D13" t="s">
        <v>18</v>
      </c>
      <c r="E13" t="s">
        <v>661</v>
      </c>
      <c r="G13" s="6" t="s">
        <v>659</v>
      </c>
      <c r="H13" t="s">
        <v>22</v>
      </c>
      <c r="I13" t="s">
        <v>18</v>
      </c>
      <c r="J13" t="s">
        <v>661</v>
      </c>
      <c r="Q13" s="11"/>
    </row>
    <row r="14" spans="2:17">
      <c r="B14" s="7" t="s">
        <v>15</v>
      </c>
      <c r="C14">
        <v>79</v>
      </c>
      <c r="D14">
        <v>134</v>
      </c>
      <c r="E14">
        <v>213</v>
      </c>
      <c r="G14" s="7" t="s">
        <v>15</v>
      </c>
      <c r="H14" s="8">
        <v>0.37089201877934275</v>
      </c>
      <c r="I14" s="8">
        <v>0.62910798122065725</v>
      </c>
      <c r="J14" s="8">
        <v>1</v>
      </c>
    </row>
    <row r="15" spans="2:17">
      <c r="B15" s="7" t="s">
        <v>20</v>
      </c>
      <c r="C15">
        <v>113</v>
      </c>
      <c r="D15">
        <v>285</v>
      </c>
      <c r="E15">
        <v>398</v>
      </c>
      <c r="G15" s="7" t="s">
        <v>20</v>
      </c>
      <c r="H15" s="8">
        <v>0.28391959798994976</v>
      </c>
      <c r="I15" s="8">
        <v>0.7160804020100503</v>
      </c>
      <c r="J15" s="8">
        <v>1</v>
      </c>
    </row>
    <row r="16" spans="2:17">
      <c r="B16" s="7" t="s">
        <v>660</v>
      </c>
      <c r="D16">
        <v>3</v>
      </c>
      <c r="E16">
        <v>3</v>
      </c>
      <c r="G16" s="7" t="s">
        <v>661</v>
      </c>
      <c r="H16" s="8">
        <v>0.31423895253682488</v>
      </c>
      <c r="I16" s="8">
        <v>0.68576104746317512</v>
      </c>
      <c r="J16" s="8">
        <v>1</v>
      </c>
    </row>
    <row r="17" spans="2:10">
      <c r="B17" s="7" t="s">
        <v>661</v>
      </c>
      <c r="C17">
        <v>192</v>
      </c>
      <c r="D17">
        <v>422</v>
      </c>
      <c r="E17">
        <v>614</v>
      </c>
    </row>
    <row r="24" spans="2:10">
      <c r="B24" s="6" t="s">
        <v>662</v>
      </c>
      <c r="C24" s="6" t="s">
        <v>663</v>
      </c>
      <c r="G24" s="6" t="s">
        <v>662</v>
      </c>
      <c r="H24" s="6" t="s">
        <v>663</v>
      </c>
    </row>
    <row r="25" spans="2:10">
      <c r="B25" s="6" t="s">
        <v>659</v>
      </c>
      <c r="C25" t="s">
        <v>22</v>
      </c>
      <c r="D25" t="s">
        <v>18</v>
      </c>
      <c r="E25" t="s">
        <v>661</v>
      </c>
      <c r="G25" s="6" t="s">
        <v>659</v>
      </c>
      <c r="H25" t="s">
        <v>22</v>
      </c>
      <c r="I25" t="s">
        <v>18</v>
      </c>
      <c r="J25" t="s">
        <v>661</v>
      </c>
    </row>
    <row r="26" spans="2:10">
      <c r="B26" s="7">
        <v>0</v>
      </c>
      <c r="C26">
        <v>107</v>
      </c>
      <c r="D26">
        <v>238</v>
      </c>
      <c r="E26">
        <v>345</v>
      </c>
      <c r="G26" s="7">
        <v>0</v>
      </c>
      <c r="H26" s="8">
        <v>0.31014492753623191</v>
      </c>
      <c r="I26" s="8">
        <v>0.68985507246376809</v>
      </c>
      <c r="J26" s="8">
        <v>1</v>
      </c>
    </row>
    <row r="27" spans="2:10">
      <c r="B27" s="7">
        <v>1</v>
      </c>
      <c r="C27">
        <v>36</v>
      </c>
      <c r="D27">
        <v>66</v>
      </c>
      <c r="E27">
        <v>102</v>
      </c>
      <c r="G27" s="7">
        <v>1</v>
      </c>
      <c r="H27" s="8">
        <v>0.35294117647058826</v>
      </c>
      <c r="I27" s="8">
        <v>0.6470588235294118</v>
      </c>
      <c r="J27" s="8">
        <v>1</v>
      </c>
    </row>
    <row r="28" spans="2:10">
      <c r="B28" s="7">
        <v>2</v>
      </c>
      <c r="C28">
        <v>25</v>
      </c>
      <c r="D28">
        <v>76</v>
      </c>
      <c r="E28">
        <v>101</v>
      </c>
      <c r="G28" s="7">
        <v>2</v>
      </c>
      <c r="H28" s="8">
        <v>0.24752475247524752</v>
      </c>
      <c r="I28" s="8">
        <v>0.75247524752475248</v>
      </c>
      <c r="J28" s="8">
        <v>1</v>
      </c>
    </row>
    <row r="29" spans="2:10">
      <c r="B29" s="7" t="s">
        <v>30</v>
      </c>
      <c r="C29">
        <v>18</v>
      </c>
      <c r="D29">
        <v>33</v>
      </c>
      <c r="E29">
        <v>51</v>
      </c>
      <c r="G29" s="7" t="s">
        <v>30</v>
      </c>
      <c r="H29" s="8">
        <v>0.35294117647058826</v>
      </c>
      <c r="I29" s="8">
        <v>0.6470588235294118</v>
      </c>
      <c r="J29" s="8">
        <v>1</v>
      </c>
    </row>
    <row r="30" spans="2:10">
      <c r="B30" s="7" t="s">
        <v>660</v>
      </c>
      <c r="C30">
        <v>6</v>
      </c>
      <c r="D30">
        <v>9</v>
      </c>
      <c r="E30">
        <v>15</v>
      </c>
      <c r="G30" s="7" t="s">
        <v>661</v>
      </c>
      <c r="H30" s="8">
        <v>0.31051752921535891</v>
      </c>
      <c r="I30" s="8">
        <v>0.68948247078464109</v>
      </c>
      <c r="J30" s="8">
        <v>1</v>
      </c>
    </row>
    <row r="31" spans="2:10">
      <c r="B31" s="7" t="s">
        <v>661</v>
      </c>
      <c r="C31">
        <v>192</v>
      </c>
      <c r="D31">
        <v>422</v>
      </c>
      <c r="E31">
        <v>614</v>
      </c>
    </row>
    <row r="38" spans="2:17">
      <c r="B38" s="6" t="s">
        <v>662</v>
      </c>
      <c r="C38" s="6" t="s">
        <v>663</v>
      </c>
      <c r="G38" s="6" t="s">
        <v>662</v>
      </c>
      <c r="H38" s="6" t="s">
        <v>663</v>
      </c>
    </row>
    <row r="39" spans="2:17">
      <c r="B39" s="6" t="s">
        <v>659</v>
      </c>
      <c r="C39" t="s">
        <v>22</v>
      </c>
      <c r="D39" t="s">
        <v>18</v>
      </c>
      <c r="E39" t="s">
        <v>661</v>
      </c>
      <c r="G39" s="6" t="s">
        <v>659</v>
      </c>
      <c r="H39" t="s">
        <v>22</v>
      </c>
      <c r="I39" t="s">
        <v>18</v>
      </c>
      <c r="J39" t="s">
        <v>661</v>
      </c>
      <c r="Q39" s="11"/>
    </row>
    <row r="40" spans="2:17">
      <c r="B40" s="7" t="s">
        <v>16</v>
      </c>
      <c r="C40">
        <v>140</v>
      </c>
      <c r="D40">
        <v>340</v>
      </c>
      <c r="E40">
        <v>480</v>
      </c>
      <c r="G40" s="7" t="s">
        <v>16</v>
      </c>
      <c r="H40" s="8">
        <v>0.29166666666666669</v>
      </c>
      <c r="I40" s="8">
        <v>0.70833333333333337</v>
      </c>
      <c r="J40" s="8">
        <v>1</v>
      </c>
    </row>
    <row r="41" spans="2:17">
      <c r="B41" s="7" t="s">
        <v>25</v>
      </c>
      <c r="C41">
        <v>52</v>
      </c>
      <c r="D41">
        <v>82</v>
      </c>
      <c r="E41">
        <v>134</v>
      </c>
      <c r="G41" s="7" t="s">
        <v>25</v>
      </c>
      <c r="H41" s="8">
        <v>0.38805970149253732</v>
      </c>
      <c r="I41" s="8">
        <v>0.61194029850746268</v>
      </c>
      <c r="J41" s="8">
        <v>1</v>
      </c>
    </row>
    <row r="42" spans="2:17">
      <c r="B42" s="7" t="s">
        <v>661</v>
      </c>
      <c r="C42">
        <v>192</v>
      </c>
      <c r="D42">
        <v>422</v>
      </c>
      <c r="E42">
        <v>614</v>
      </c>
      <c r="G42" s="7" t="s">
        <v>661</v>
      </c>
      <c r="H42" s="8">
        <v>0.31270358306188922</v>
      </c>
      <c r="I42" s="8">
        <v>0.68729641693811072</v>
      </c>
      <c r="J42" s="8">
        <v>1</v>
      </c>
    </row>
    <row r="50" spans="2:17">
      <c r="B50" s="6" t="s">
        <v>662</v>
      </c>
      <c r="C50" s="6" t="s">
        <v>663</v>
      </c>
      <c r="G50" s="6" t="s">
        <v>662</v>
      </c>
      <c r="H50" s="6" t="s">
        <v>663</v>
      </c>
    </row>
    <row r="51" spans="2:17">
      <c r="B51" s="6" t="s">
        <v>659</v>
      </c>
      <c r="C51" t="s">
        <v>22</v>
      </c>
      <c r="D51" t="s">
        <v>18</v>
      </c>
      <c r="E51" t="s">
        <v>661</v>
      </c>
      <c r="G51" s="6" t="s">
        <v>659</v>
      </c>
      <c r="H51" t="s">
        <v>22</v>
      </c>
      <c r="I51" t="s">
        <v>18</v>
      </c>
      <c r="J51" t="s">
        <v>661</v>
      </c>
    </row>
    <row r="52" spans="2:17">
      <c r="B52" s="7" t="s">
        <v>15</v>
      </c>
      <c r="C52">
        <v>157</v>
      </c>
      <c r="D52">
        <v>343</v>
      </c>
      <c r="E52">
        <v>500</v>
      </c>
      <c r="G52" s="7" t="s">
        <v>15</v>
      </c>
      <c r="H52" s="8">
        <v>0.314</v>
      </c>
      <c r="I52" s="8">
        <v>0.68600000000000005</v>
      </c>
      <c r="J52" s="8">
        <v>1</v>
      </c>
    </row>
    <row r="53" spans="2:17">
      <c r="B53" s="7" t="s">
        <v>20</v>
      </c>
      <c r="C53">
        <v>26</v>
      </c>
      <c r="D53">
        <v>56</v>
      </c>
      <c r="E53">
        <v>82</v>
      </c>
      <c r="G53" s="7" t="s">
        <v>20</v>
      </c>
      <c r="H53" s="8">
        <v>0.31707317073170732</v>
      </c>
      <c r="I53" s="8">
        <v>0.68292682926829273</v>
      </c>
      <c r="J53" s="8">
        <v>1</v>
      </c>
    </row>
    <row r="54" spans="2:17">
      <c r="B54" s="7" t="s">
        <v>660</v>
      </c>
      <c r="C54">
        <v>9</v>
      </c>
      <c r="D54">
        <v>23</v>
      </c>
      <c r="E54">
        <v>32</v>
      </c>
      <c r="G54" s="7" t="s">
        <v>661</v>
      </c>
      <c r="H54" s="8">
        <v>0.31443298969072164</v>
      </c>
      <c r="I54" s="8">
        <v>0.68556701030927836</v>
      </c>
      <c r="J54" s="8">
        <v>1</v>
      </c>
    </row>
    <row r="55" spans="2:17">
      <c r="B55" s="7" t="s">
        <v>661</v>
      </c>
      <c r="C55">
        <v>192</v>
      </c>
      <c r="D55">
        <v>422</v>
      </c>
      <c r="E55">
        <v>614</v>
      </c>
    </row>
    <row r="63" spans="2:17">
      <c r="B63" s="6" t="s">
        <v>662</v>
      </c>
      <c r="C63" s="6" t="s">
        <v>663</v>
      </c>
      <c r="G63" s="6" t="s">
        <v>662</v>
      </c>
      <c r="H63" s="6" t="s">
        <v>663</v>
      </c>
    </row>
    <row r="64" spans="2:17">
      <c r="B64" s="6" t="s">
        <v>659</v>
      </c>
      <c r="C64" t="s">
        <v>22</v>
      </c>
      <c r="D64" t="s">
        <v>18</v>
      </c>
      <c r="E64" t="s">
        <v>661</v>
      </c>
      <c r="G64" s="6" t="s">
        <v>659</v>
      </c>
      <c r="H64" t="s">
        <v>22</v>
      </c>
      <c r="I64" t="s">
        <v>18</v>
      </c>
      <c r="J64" t="s">
        <v>661</v>
      </c>
      <c r="Q64" s="11"/>
    </row>
    <row r="65" spans="2:18">
      <c r="B65" s="7" t="s">
        <v>748</v>
      </c>
      <c r="C65">
        <v>87</v>
      </c>
      <c r="D65">
        <v>210</v>
      </c>
      <c r="E65">
        <v>297</v>
      </c>
      <c r="G65" s="7" t="s">
        <v>748</v>
      </c>
      <c r="H65" s="8">
        <v>0.29292929292929293</v>
      </c>
      <c r="I65" s="8">
        <v>0.70707070707070707</v>
      </c>
      <c r="J65" s="8">
        <v>1</v>
      </c>
    </row>
    <row r="66" spans="2:18">
      <c r="B66" s="7" t="s">
        <v>747</v>
      </c>
      <c r="C66">
        <v>80</v>
      </c>
      <c r="D66">
        <v>168</v>
      </c>
      <c r="E66">
        <v>248</v>
      </c>
      <c r="G66" s="7" t="s">
        <v>747</v>
      </c>
      <c r="H66" s="8">
        <v>0.32258064516129031</v>
      </c>
      <c r="I66" s="8">
        <v>0.67741935483870963</v>
      </c>
      <c r="J66" s="8">
        <v>1</v>
      </c>
    </row>
    <row r="67" spans="2:18">
      <c r="B67" s="7" t="s">
        <v>749</v>
      </c>
      <c r="C67">
        <v>25</v>
      </c>
      <c r="D67">
        <v>44</v>
      </c>
      <c r="E67">
        <v>69</v>
      </c>
      <c r="G67" s="7" t="s">
        <v>749</v>
      </c>
      <c r="H67" s="8">
        <v>0.36231884057971014</v>
      </c>
      <c r="I67" s="8">
        <v>0.6376811594202898</v>
      </c>
      <c r="J67" s="8">
        <v>1</v>
      </c>
    </row>
    <row r="68" spans="2:18">
      <c r="B68" s="7" t="s">
        <v>661</v>
      </c>
      <c r="C68">
        <v>192</v>
      </c>
      <c r="D68">
        <v>422</v>
      </c>
      <c r="E68">
        <v>614</v>
      </c>
      <c r="G68" s="7" t="s">
        <v>661</v>
      </c>
      <c r="H68" s="8">
        <v>0.31270358306188922</v>
      </c>
      <c r="I68" s="8">
        <v>0.68729641693811072</v>
      </c>
      <c r="J68" s="8">
        <v>1</v>
      </c>
    </row>
    <row r="76" spans="2:18">
      <c r="B76" s="6" t="s">
        <v>662</v>
      </c>
      <c r="C76" s="6" t="s">
        <v>663</v>
      </c>
      <c r="G76" s="6" t="s">
        <v>662</v>
      </c>
      <c r="H76" s="6" t="s">
        <v>663</v>
      </c>
      <c r="R76" s="7"/>
    </row>
    <row r="77" spans="2:18">
      <c r="B77" s="6" t="s">
        <v>659</v>
      </c>
      <c r="C77" t="s">
        <v>22</v>
      </c>
      <c r="D77" t="s">
        <v>18</v>
      </c>
      <c r="E77" t="s">
        <v>661</v>
      </c>
      <c r="G77" s="6" t="s">
        <v>659</v>
      </c>
      <c r="H77" t="s">
        <v>22</v>
      </c>
      <c r="I77" t="s">
        <v>18</v>
      </c>
      <c r="J77" t="s">
        <v>661</v>
      </c>
      <c r="R77" s="7"/>
    </row>
    <row r="78" spans="2:18">
      <c r="B78" s="7" t="s">
        <v>716</v>
      </c>
      <c r="C78">
        <v>58</v>
      </c>
      <c r="D78">
        <v>118</v>
      </c>
      <c r="E78">
        <v>176</v>
      </c>
      <c r="G78" s="7" t="s">
        <v>716</v>
      </c>
      <c r="H78" s="8">
        <v>0.32954545454545453</v>
      </c>
      <c r="I78" s="8">
        <v>0.67045454545454541</v>
      </c>
      <c r="J78" s="8">
        <v>1</v>
      </c>
      <c r="Q78" s="11"/>
      <c r="R78" s="7"/>
    </row>
    <row r="79" spans="2:18">
      <c r="B79" s="7" t="s">
        <v>731</v>
      </c>
      <c r="C79">
        <v>103</v>
      </c>
      <c r="D79">
        <v>255</v>
      </c>
      <c r="E79">
        <v>358</v>
      </c>
      <c r="G79" s="7" t="s">
        <v>731</v>
      </c>
      <c r="H79" s="8">
        <v>0.28770949720670391</v>
      </c>
      <c r="I79" s="8">
        <v>0.71229050279329609</v>
      </c>
      <c r="J79" s="8">
        <v>1</v>
      </c>
      <c r="R79" s="7"/>
    </row>
    <row r="80" spans="2:18">
      <c r="B80" s="7" t="s">
        <v>732</v>
      </c>
      <c r="C80">
        <v>31</v>
      </c>
      <c r="D80">
        <v>49</v>
      </c>
      <c r="E80">
        <v>80</v>
      </c>
      <c r="G80" s="7" t="s">
        <v>732</v>
      </c>
      <c r="H80" s="8">
        <v>0.38750000000000001</v>
      </c>
      <c r="I80" s="8">
        <v>0.61250000000000004</v>
      </c>
      <c r="J80" s="8">
        <v>1</v>
      </c>
      <c r="R80" s="7"/>
    </row>
    <row r="81" spans="2:20">
      <c r="B81" s="7" t="s">
        <v>661</v>
      </c>
      <c r="C81">
        <v>192</v>
      </c>
      <c r="D81">
        <v>422</v>
      </c>
      <c r="E81">
        <v>614</v>
      </c>
      <c r="G81" s="7" t="s">
        <v>661</v>
      </c>
      <c r="H81" s="8">
        <v>0.31270358306188922</v>
      </c>
      <c r="I81" s="8">
        <v>0.68729641693811072</v>
      </c>
      <c r="J81" s="8">
        <v>1</v>
      </c>
      <c r="R81" s="7"/>
    </row>
    <row r="82" spans="2:20">
      <c r="R82" s="7"/>
    </row>
    <row r="83" spans="2:20">
      <c r="R83" s="7"/>
    </row>
    <row r="84" spans="2:20">
      <c r="E84" s="14">
        <f>358/614</f>
        <v>0.58306188925081437</v>
      </c>
    </row>
    <row r="90" spans="2:20">
      <c r="B90" s="6" t="s">
        <v>662</v>
      </c>
      <c r="C90" s="6" t="s">
        <v>663</v>
      </c>
      <c r="G90" s="6" t="s">
        <v>662</v>
      </c>
      <c r="H90" s="6" t="s">
        <v>663</v>
      </c>
    </row>
    <row r="91" spans="2:20">
      <c r="B91" s="6" t="s">
        <v>659</v>
      </c>
      <c r="C91" t="s">
        <v>22</v>
      </c>
      <c r="D91" t="s">
        <v>18</v>
      </c>
      <c r="E91" t="s">
        <v>661</v>
      </c>
      <c r="G91" s="6" t="s">
        <v>659</v>
      </c>
      <c r="H91" t="s">
        <v>22</v>
      </c>
      <c r="I91" t="s">
        <v>18</v>
      </c>
      <c r="J91" t="s">
        <v>661</v>
      </c>
      <c r="T91" s="11"/>
    </row>
    <row r="92" spans="2:20">
      <c r="B92" s="7">
        <v>12</v>
      </c>
      <c r="D92">
        <v>1</v>
      </c>
      <c r="E92">
        <v>1</v>
      </c>
      <c r="G92" s="7">
        <v>12</v>
      </c>
      <c r="H92" s="8">
        <v>0</v>
      </c>
      <c r="I92" s="8">
        <v>1</v>
      </c>
      <c r="J92" s="8">
        <v>1</v>
      </c>
    </row>
    <row r="93" spans="2:20">
      <c r="B93" s="7">
        <v>36</v>
      </c>
      <c r="C93">
        <v>2</v>
      </c>
      <c r="E93">
        <v>2</v>
      </c>
      <c r="G93" s="7">
        <v>36</v>
      </c>
      <c r="H93" s="8">
        <v>1</v>
      </c>
      <c r="I93" s="8">
        <v>0</v>
      </c>
      <c r="J93" s="8">
        <v>1</v>
      </c>
    </row>
    <row r="94" spans="2:20">
      <c r="B94" s="7">
        <v>60</v>
      </c>
      <c r="D94">
        <v>2</v>
      </c>
      <c r="E94">
        <v>2</v>
      </c>
      <c r="G94" s="7">
        <v>60</v>
      </c>
      <c r="H94" s="8">
        <v>0</v>
      </c>
      <c r="I94" s="8">
        <v>1</v>
      </c>
      <c r="J94" s="8">
        <v>1</v>
      </c>
    </row>
    <row r="95" spans="2:20">
      <c r="B95" s="7">
        <v>84</v>
      </c>
      <c r="C95">
        <v>1</v>
      </c>
      <c r="D95">
        <v>3</v>
      </c>
      <c r="E95">
        <v>4</v>
      </c>
      <c r="G95" s="7">
        <v>84</v>
      </c>
      <c r="H95" s="8">
        <v>0.25</v>
      </c>
      <c r="I95" s="8">
        <v>0.75</v>
      </c>
      <c r="J95" s="8">
        <v>1</v>
      </c>
    </row>
    <row r="96" spans="2:20">
      <c r="B96" s="7">
        <v>120</v>
      </c>
      <c r="D96">
        <v>3</v>
      </c>
      <c r="E96">
        <v>3</v>
      </c>
      <c r="G96" s="7">
        <v>120</v>
      </c>
      <c r="H96" s="8">
        <v>0</v>
      </c>
      <c r="I96" s="8">
        <v>1</v>
      </c>
      <c r="J96" s="8">
        <v>1</v>
      </c>
    </row>
    <row r="97" spans="2:17">
      <c r="B97" s="7">
        <v>180</v>
      </c>
      <c r="C97">
        <v>15</v>
      </c>
      <c r="D97">
        <v>29</v>
      </c>
      <c r="E97">
        <v>44</v>
      </c>
      <c r="G97" s="7">
        <v>180</v>
      </c>
      <c r="H97" s="8">
        <v>0.34090909090909088</v>
      </c>
      <c r="I97" s="8">
        <v>0.65909090909090906</v>
      </c>
      <c r="J97" s="8">
        <v>1</v>
      </c>
    </row>
    <row r="98" spans="2:17">
      <c r="B98" s="7">
        <v>240</v>
      </c>
      <c r="C98">
        <v>1</v>
      </c>
      <c r="D98">
        <v>3</v>
      </c>
      <c r="E98">
        <v>4</v>
      </c>
      <c r="G98" s="7">
        <v>240</v>
      </c>
      <c r="H98" s="8">
        <v>0.25</v>
      </c>
      <c r="I98" s="8">
        <v>0.75</v>
      </c>
      <c r="J98" s="8">
        <v>1</v>
      </c>
    </row>
    <row r="99" spans="2:17">
      <c r="B99" s="7">
        <v>300</v>
      </c>
      <c r="C99">
        <v>5</v>
      </c>
      <c r="D99">
        <v>8</v>
      </c>
      <c r="E99">
        <v>13</v>
      </c>
      <c r="G99" s="7">
        <v>300</v>
      </c>
      <c r="H99" s="8">
        <v>0.38461538461538464</v>
      </c>
      <c r="I99" s="8">
        <v>0.61538461538461542</v>
      </c>
      <c r="J99" s="8">
        <v>1</v>
      </c>
    </row>
    <row r="100" spans="2:17">
      <c r="B100" s="7">
        <v>360</v>
      </c>
      <c r="C100">
        <v>153</v>
      </c>
      <c r="D100">
        <v>359</v>
      </c>
      <c r="E100">
        <v>512</v>
      </c>
      <c r="G100" s="7">
        <v>360</v>
      </c>
      <c r="H100" s="8">
        <v>0.298828125</v>
      </c>
      <c r="I100" s="8">
        <v>0.701171875</v>
      </c>
      <c r="J100" s="8">
        <v>1</v>
      </c>
    </row>
    <row r="101" spans="2:17">
      <c r="B101" s="7">
        <v>480</v>
      </c>
      <c r="C101">
        <v>9</v>
      </c>
      <c r="D101">
        <v>6</v>
      </c>
      <c r="E101">
        <v>15</v>
      </c>
      <c r="G101" s="7">
        <v>480</v>
      </c>
      <c r="H101" s="8">
        <v>0.6</v>
      </c>
      <c r="I101" s="8">
        <v>0.4</v>
      </c>
      <c r="J101" s="8">
        <v>1</v>
      </c>
    </row>
    <row r="102" spans="2:17">
      <c r="B102" s="7" t="s">
        <v>661</v>
      </c>
      <c r="C102">
        <v>186</v>
      </c>
      <c r="D102">
        <v>414</v>
      </c>
      <c r="E102">
        <v>600</v>
      </c>
      <c r="G102" s="7" t="s">
        <v>661</v>
      </c>
      <c r="H102" s="8">
        <v>0.31</v>
      </c>
      <c r="I102" s="8">
        <v>0.69</v>
      </c>
      <c r="J102" s="8">
        <v>1</v>
      </c>
    </row>
    <row r="104" spans="2:17">
      <c r="E104" s="14">
        <f>GETPIVOTDATA("Loan_Status",$B$90,"Loan_Amount_Term",360)/GETPIVOTDATA("Loan_Status",$B$90)</f>
        <v>0.85333333333333339</v>
      </c>
    </row>
    <row r="105" spans="2:17">
      <c r="E105" t="s">
        <v>733</v>
      </c>
    </row>
    <row r="111" spans="2:17">
      <c r="B111" s="6" t="s">
        <v>662</v>
      </c>
      <c r="C111" s="6" t="s">
        <v>663</v>
      </c>
      <c r="G111" s="6" t="s">
        <v>662</v>
      </c>
      <c r="H111" s="6" t="s">
        <v>663</v>
      </c>
      <c r="Q111" s="11"/>
    </row>
    <row r="112" spans="2:17">
      <c r="B112" s="6" t="s">
        <v>659</v>
      </c>
      <c r="C112" t="s">
        <v>22</v>
      </c>
      <c r="D112" t="s">
        <v>18</v>
      </c>
      <c r="E112" t="s">
        <v>661</v>
      </c>
      <c r="G112" s="6" t="s">
        <v>659</v>
      </c>
      <c r="H112" t="s">
        <v>22</v>
      </c>
      <c r="I112" t="s">
        <v>18</v>
      </c>
      <c r="J112" t="s">
        <v>661</v>
      </c>
    </row>
    <row r="113" spans="2:18">
      <c r="B113" s="7">
        <v>0</v>
      </c>
      <c r="C113">
        <v>82</v>
      </c>
      <c r="D113">
        <v>7</v>
      </c>
      <c r="E113">
        <v>89</v>
      </c>
      <c r="G113" s="7">
        <v>0</v>
      </c>
      <c r="H113" s="8">
        <v>0.9213483146067416</v>
      </c>
      <c r="I113" s="8">
        <v>7.8651685393258425E-2</v>
      </c>
      <c r="J113" s="8">
        <v>1</v>
      </c>
    </row>
    <row r="114" spans="2:18">
      <c r="B114" s="7">
        <v>1</v>
      </c>
      <c r="C114">
        <v>97</v>
      </c>
      <c r="D114">
        <v>378</v>
      </c>
      <c r="E114">
        <v>475</v>
      </c>
      <c r="G114" s="7">
        <v>1</v>
      </c>
      <c r="H114" s="8">
        <v>0.20421052631578948</v>
      </c>
      <c r="I114" s="8">
        <v>0.79578947368421049</v>
      </c>
      <c r="J114" s="8">
        <v>1</v>
      </c>
    </row>
    <row r="115" spans="2:18">
      <c r="B115" s="7" t="s">
        <v>661</v>
      </c>
      <c r="C115">
        <v>179</v>
      </c>
      <c r="D115">
        <v>385</v>
      </c>
      <c r="E115">
        <v>564</v>
      </c>
      <c r="G115" s="7" t="s">
        <v>661</v>
      </c>
      <c r="H115" s="8">
        <v>0.31737588652482268</v>
      </c>
      <c r="I115" s="8">
        <v>0.68262411347517726</v>
      </c>
      <c r="J115" s="8">
        <v>1</v>
      </c>
    </row>
    <row r="123" spans="2:18">
      <c r="B123" s="6" t="s">
        <v>662</v>
      </c>
      <c r="C123" s="6" t="s">
        <v>663</v>
      </c>
      <c r="G123" s="6" t="s">
        <v>662</v>
      </c>
      <c r="H123" s="6" t="s">
        <v>663</v>
      </c>
    </row>
    <row r="124" spans="2:18">
      <c r="B124" s="6" t="s">
        <v>659</v>
      </c>
      <c r="C124" t="s">
        <v>22</v>
      </c>
      <c r="D124" t="s">
        <v>18</v>
      </c>
      <c r="E124" t="s">
        <v>661</v>
      </c>
      <c r="G124" s="6" t="s">
        <v>659</v>
      </c>
      <c r="H124" t="s">
        <v>22</v>
      </c>
      <c r="I124" t="s">
        <v>18</v>
      </c>
      <c r="J124" t="s">
        <v>661</v>
      </c>
      <c r="Q124" s="11"/>
    </row>
    <row r="125" spans="2:18">
      <c r="B125" s="7" t="s">
        <v>21</v>
      </c>
      <c r="C125">
        <v>69</v>
      </c>
      <c r="D125">
        <v>110</v>
      </c>
      <c r="E125">
        <v>179</v>
      </c>
      <c r="G125" s="7" t="s">
        <v>21</v>
      </c>
      <c r="H125" s="8">
        <v>0.38547486033519551</v>
      </c>
      <c r="I125" s="8">
        <v>0.61452513966480449</v>
      </c>
      <c r="J125" s="8">
        <v>1</v>
      </c>
      <c r="R125" t="s">
        <v>734</v>
      </c>
    </row>
    <row r="126" spans="2:18">
      <c r="B126" s="7" t="s">
        <v>31</v>
      </c>
      <c r="C126">
        <v>54</v>
      </c>
      <c r="D126">
        <v>179</v>
      </c>
      <c r="E126">
        <v>233</v>
      </c>
      <c r="G126" s="7" t="s">
        <v>31</v>
      </c>
      <c r="H126" s="8">
        <v>0.23175965665236051</v>
      </c>
      <c r="I126" s="8">
        <v>0.76824034334763946</v>
      </c>
      <c r="J126" s="8">
        <v>1</v>
      </c>
    </row>
    <row r="127" spans="2:18">
      <c r="B127" s="7" t="s">
        <v>17</v>
      </c>
      <c r="C127">
        <v>69</v>
      </c>
      <c r="D127">
        <v>133</v>
      </c>
      <c r="E127">
        <v>202</v>
      </c>
      <c r="G127" s="7" t="s">
        <v>17</v>
      </c>
      <c r="H127" s="8">
        <v>0.34158415841584161</v>
      </c>
      <c r="I127" s="8">
        <v>0.65841584158415845</v>
      </c>
      <c r="J127" s="8">
        <v>1</v>
      </c>
    </row>
    <row r="128" spans="2:18">
      <c r="B128" s="7" t="s">
        <v>661</v>
      </c>
      <c r="C128">
        <v>192</v>
      </c>
      <c r="D128">
        <v>422</v>
      </c>
      <c r="E128">
        <v>614</v>
      </c>
      <c r="G128" s="7" t="s">
        <v>661</v>
      </c>
      <c r="H128" s="8">
        <v>0.31270358306188922</v>
      </c>
      <c r="I128" s="8">
        <v>0.68729641693811072</v>
      </c>
      <c r="J128" s="8">
        <v>1</v>
      </c>
    </row>
    <row r="132" spans="2:6">
      <c r="B132" s="6" t="s">
        <v>735</v>
      </c>
      <c r="C132" s="6" t="s">
        <v>663</v>
      </c>
    </row>
    <row r="133" spans="2:6">
      <c r="B133" s="6" t="s">
        <v>659</v>
      </c>
      <c r="C133" t="s">
        <v>748</v>
      </c>
      <c r="D133" t="s">
        <v>747</v>
      </c>
      <c r="E133" t="s">
        <v>749</v>
      </c>
      <c r="F133" t="s">
        <v>661</v>
      </c>
    </row>
    <row r="134" spans="2:6">
      <c r="B134" s="7" t="s">
        <v>21</v>
      </c>
      <c r="C134">
        <v>101</v>
      </c>
      <c r="D134">
        <v>58</v>
      </c>
      <c r="E134">
        <v>20</v>
      </c>
      <c r="F134">
        <v>179</v>
      </c>
    </row>
    <row r="135" spans="2:6">
      <c r="B135" s="7" t="s">
        <v>31</v>
      </c>
      <c r="C135">
        <v>111</v>
      </c>
      <c r="D135">
        <v>99</v>
      </c>
      <c r="E135">
        <v>23</v>
      </c>
      <c r="F135">
        <v>233</v>
      </c>
    </row>
    <row r="136" spans="2:6">
      <c r="B136" s="7" t="s">
        <v>17</v>
      </c>
      <c r="C136">
        <v>85</v>
      </c>
      <c r="D136">
        <v>91</v>
      </c>
      <c r="E136">
        <v>26</v>
      </c>
      <c r="F136">
        <v>202</v>
      </c>
    </row>
    <row r="137" spans="2:6">
      <c r="B137" s="7" t="s">
        <v>661</v>
      </c>
      <c r="C137">
        <v>297</v>
      </c>
      <c r="D137">
        <v>248</v>
      </c>
      <c r="E137">
        <v>69</v>
      </c>
      <c r="F137">
        <v>614</v>
      </c>
    </row>
  </sheetData>
  <pageMargins left="0.7" right="0.7" top="0.75" bottom="0.75" header="0.3" footer="0.3"/>
  <drawing r:id="rId2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A5B4B-2F8C-45DB-B78B-08284C5A9E93}">
  <sheetPr>
    <tabColor theme="4"/>
  </sheetPr>
  <dimension ref="B2:C28"/>
  <sheetViews>
    <sheetView workbookViewId="0">
      <selection activeCell="C8" sqref="C8"/>
    </sheetView>
  </sheetViews>
  <sheetFormatPr defaultRowHeight="15.75"/>
  <cols>
    <col min="2" max="2" width="11.625" bestFit="1" customWidth="1"/>
  </cols>
  <sheetData>
    <row r="2" spans="2:3">
      <c r="B2" s="13" t="s">
        <v>718</v>
      </c>
      <c r="C2" t="s">
        <v>719</v>
      </c>
    </row>
    <row r="3" spans="2:3">
      <c r="B3" s="13"/>
    </row>
    <row r="4" spans="2:3">
      <c r="B4" s="13" t="s">
        <v>720</v>
      </c>
    </row>
    <row r="5" spans="2:3">
      <c r="B5" s="13"/>
    </row>
    <row r="6" spans="2:3">
      <c r="B6" s="13" t="s">
        <v>721</v>
      </c>
      <c r="C6" t="s">
        <v>742</v>
      </c>
    </row>
    <row r="7" spans="2:3">
      <c r="B7" s="13" t="s">
        <v>724</v>
      </c>
      <c r="C7" t="s">
        <v>743</v>
      </c>
    </row>
    <row r="8" spans="2:3">
      <c r="B8" s="13" t="s">
        <v>722</v>
      </c>
      <c r="C8" t="s">
        <v>744</v>
      </c>
    </row>
    <row r="9" spans="2:3">
      <c r="B9" s="13"/>
    </row>
    <row r="10" spans="2:3">
      <c r="B10" s="13" t="s">
        <v>723</v>
      </c>
    </row>
    <row r="11" spans="2:3">
      <c r="B11" s="13"/>
    </row>
    <row r="12" spans="2:3">
      <c r="B12" s="13" t="s">
        <v>726</v>
      </c>
      <c r="C12" t="s">
        <v>745</v>
      </c>
    </row>
    <row r="14" spans="2:3">
      <c r="B14" s="13" t="s">
        <v>738</v>
      </c>
      <c r="C14" t="s">
        <v>741</v>
      </c>
    </row>
    <row r="17" spans="2:3">
      <c r="B17" s="13" t="s">
        <v>739</v>
      </c>
    </row>
    <row r="18" spans="2:3">
      <c r="B18" s="13" t="s">
        <v>740</v>
      </c>
      <c r="C18" t="s">
        <v>746</v>
      </c>
    </row>
    <row r="19" spans="2:3">
      <c r="B19" s="13"/>
    </row>
    <row r="20" spans="2:3">
      <c r="B20" s="13"/>
    </row>
    <row r="21" spans="2:3">
      <c r="B21" s="13"/>
    </row>
    <row r="22" spans="2:3">
      <c r="B22" s="13"/>
    </row>
    <row r="23" spans="2:3">
      <c r="B23" s="13"/>
    </row>
    <row r="24" spans="2:3">
      <c r="B24" s="13"/>
    </row>
    <row r="25" spans="2:3">
      <c r="B25" s="13"/>
    </row>
    <row r="26" spans="2:3">
      <c r="B26" s="13"/>
    </row>
    <row r="27" spans="2:3">
      <c r="B27" s="13"/>
    </row>
    <row r="28" spans="2:3">
      <c r="B28" s="1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7C292-27F7-4401-9E8A-3250CC748C84}">
  <sheetPr>
    <tabColor theme="4"/>
  </sheetPr>
  <dimension ref="B2:T38"/>
  <sheetViews>
    <sheetView topLeftCell="B1" workbookViewId="0">
      <selection activeCell="C29" sqref="C29"/>
    </sheetView>
  </sheetViews>
  <sheetFormatPr defaultRowHeight="15.75"/>
  <cols>
    <col min="2" max="2" width="19.5" bestFit="1" customWidth="1"/>
    <col min="3" max="3" width="15.25" bestFit="1" customWidth="1"/>
    <col min="4" max="4" width="3.875" bestFit="1" customWidth="1"/>
    <col min="5" max="6" width="11" bestFit="1" customWidth="1"/>
    <col min="7" max="7" width="19.5" bestFit="1" customWidth="1"/>
    <col min="8" max="8" width="15.25" bestFit="1" customWidth="1"/>
    <col min="9" max="9" width="6.875" bestFit="1" customWidth="1"/>
    <col min="10" max="10" width="11" bestFit="1" customWidth="1"/>
    <col min="18" max="18" width="19.5" bestFit="1" customWidth="1"/>
    <col min="19" max="19" width="15.25" bestFit="1" customWidth="1"/>
    <col min="20" max="20" width="3.875" bestFit="1" customWidth="1"/>
    <col min="21" max="21" width="11" bestFit="1" customWidth="1"/>
    <col min="22" max="26" width="11.5" bestFit="1" customWidth="1"/>
    <col min="27" max="27" width="11" bestFit="1" customWidth="1"/>
    <col min="28" max="54" width="4.875" bestFit="1" customWidth="1"/>
    <col min="55" max="55" width="11.875" bestFit="1" customWidth="1"/>
    <col min="56" max="79" width="4.875" bestFit="1" customWidth="1"/>
    <col min="80" max="80" width="11.875" bestFit="1" customWidth="1"/>
    <col min="81" max="489" width="4.875" bestFit="1" customWidth="1"/>
    <col min="490" max="572" width="5.875" bestFit="1" customWidth="1"/>
    <col min="573" max="573" width="11" bestFit="1" customWidth="1"/>
  </cols>
  <sheetData>
    <row r="2" spans="2:20">
      <c r="B2" s="6" t="s">
        <v>662</v>
      </c>
      <c r="C2" s="6" t="s">
        <v>663</v>
      </c>
      <c r="G2" s="6" t="s">
        <v>662</v>
      </c>
      <c r="H2" s="6" t="s">
        <v>663</v>
      </c>
    </row>
    <row r="3" spans="2:20">
      <c r="B3" s="6" t="s">
        <v>659</v>
      </c>
      <c r="C3" t="s">
        <v>22</v>
      </c>
      <c r="D3" t="s">
        <v>18</v>
      </c>
      <c r="E3" t="s">
        <v>661</v>
      </c>
      <c r="G3" s="6" t="s">
        <v>659</v>
      </c>
      <c r="H3" t="s">
        <v>22</v>
      </c>
      <c r="I3" t="s">
        <v>18</v>
      </c>
      <c r="J3" t="s">
        <v>661</v>
      </c>
      <c r="Q3" s="11"/>
      <c r="R3" t="s">
        <v>664</v>
      </c>
      <c r="S3" t="s">
        <v>704</v>
      </c>
    </row>
    <row r="4" spans="2:20">
      <c r="B4" s="7" t="s">
        <v>748</v>
      </c>
      <c r="C4">
        <v>87</v>
      </c>
      <c r="D4">
        <v>210</v>
      </c>
      <c r="E4">
        <v>297</v>
      </c>
      <c r="G4" s="7" t="s">
        <v>748</v>
      </c>
      <c r="H4" s="8">
        <v>0.29292929292929293</v>
      </c>
      <c r="I4" s="8">
        <v>0.70707070707070707</v>
      </c>
      <c r="J4" s="8">
        <v>1</v>
      </c>
      <c r="R4">
        <v>0</v>
      </c>
      <c r="S4" t="s">
        <v>712</v>
      </c>
    </row>
    <row r="5" spans="2:20">
      <c r="B5" s="7" t="s">
        <v>747</v>
      </c>
      <c r="C5">
        <v>80</v>
      </c>
      <c r="D5">
        <v>168</v>
      </c>
      <c r="E5">
        <v>248</v>
      </c>
      <c r="G5" s="7" t="s">
        <v>747</v>
      </c>
      <c r="H5" s="8">
        <v>0.32258064516129031</v>
      </c>
      <c r="I5" s="8">
        <v>0.67741935483870963</v>
      </c>
      <c r="J5" s="8">
        <v>1</v>
      </c>
      <c r="R5">
        <v>1</v>
      </c>
      <c r="S5" t="s">
        <v>698</v>
      </c>
    </row>
    <row r="6" spans="2:20">
      <c r="B6" s="7" t="s">
        <v>749</v>
      </c>
      <c r="C6">
        <v>25</v>
      </c>
      <c r="D6">
        <v>44</v>
      </c>
      <c r="E6">
        <v>69</v>
      </c>
      <c r="G6" s="7" t="s">
        <v>749</v>
      </c>
      <c r="H6" s="8">
        <v>0.36231884057971014</v>
      </c>
      <c r="I6" s="8">
        <v>0.6376811594202898</v>
      </c>
      <c r="J6" s="8">
        <v>1</v>
      </c>
      <c r="R6">
        <v>4850</v>
      </c>
      <c r="S6" t="s">
        <v>699</v>
      </c>
    </row>
    <row r="7" spans="2:20">
      <c r="B7" s="7" t="s">
        <v>661</v>
      </c>
      <c r="C7">
        <v>192</v>
      </c>
      <c r="D7">
        <v>422</v>
      </c>
      <c r="E7">
        <v>614</v>
      </c>
      <c r="G7" s="7" t="s">
        <v>661</v>
      </c>
      <c r="H7" s="8">
        <v>0.31270358306188922</v>
      </c>
      <c r="I7" s="8">
        <v>0.68729641693811072</v>
      </c>
      <c r="J7" s="8">
        <v>1</v>
      </c>
      <c r="R7">
        <v>10960</v>
      </c>
      <c r="S7" t="s">
        <v>700</v>
      </c>
    </row>
    <row r="8" spans="2:20">
      <c r="B8" s="7"/>
      <c r="G8" s="7"/>
      <c r="H8" s="8"/>
      <c r="I8" s="8"/>
      <c r="J8" s="8"/>
    </row>
    <row r="9" spans="2:20">
      <c r="B9" s="7"/>
      <c r="E9" s="14">
        <f>GETPIVOTDATA("Loan_Status",$B$2,"CombinedIncome Group","M40")/GETPIVOTDATA("Loan_Status",$B$2)</f>
        <v>0.48371335504885993</v>
      </c>
      <c r="F9" t="s">
        <v>736</v>
      </c>
      <c r="G9" s="7"/>
      <c r="H9" s="8"/>
      <c r="I9" s="8"/>
      <c r="J9" s="8"/>
    </row>
    <row r="10" spans="2:20">
      <c r="B10" s="7"/>
      <c r="G10" s="7"/>
      <c r="H10" s="8"/>
      <c r="I10" s="8"/>
      <c r="J10" s="8"/>
    </row>
    <row r="11" spans="2:20">
      <c r="B11" s="7"/>
      <c r="G11" s="7"/>
      <c r="H11" s="8"/>
      <c r="I11" s="8"/>
      <c r="J11" s="8"/>
    </row>
    <row r="13" spans="2:20">
      <c r="B13" s="6" t="s">
        <v>662</v>
      </c>
      <c r="C13" s="6" t="s">
        <v>663</v>
      </c>
      <c r="G13" s="6" t="s">
        <v>662</v>
      </c>
      <c r="H13" s="6" t="s">
        <v>663</v>
      </c>
    </row>
    <row r="14" spans="2:20">
      <c r="B14" s="6" t="s">
        <v>659</v>
      </c>
      <c r="C14" t="s">
        <v>22</v>
      </c>
      <c r="D14" t="s">
        <v>18</v>
      </c>
      <c r="E14" t="s">
        <v>661</v>
      </c>
      <c r="G14" s="6" t="s">
        <v>659</v>
      </c>
      <c r="H14" t="s">
        <v>22</v>
      </c>
      <c r="I14" t="s">
        <v>18</v>
      </c>
      <c r="J14" t="s">
        <v>661</v>
      </c>
      <c r="T14" s="11"/>
    </row>
    <row r="15" spans="2:20">
      <c r="B15" s="7">
        <v>12</v>
      </c>
      <c r="D15">
        <v>1</v>
      </c>
      <c r="E15">
        <v>1</v>
      </c>
      <c r="G15" s="7">
        <v>12</v>
      </c>
      <c r="H15" s="8">
        <v>0</v>
      </c>
      <c r="I15" s="8">
        <v>1</v>
      </c>
      <c r="J15" s="8">
        <v>1</v>
      </c>
    </row>
    <row r="16" spans="2:20">
      <c r="B16" s="7">
        <v>36</v>
      </c>
      <c r="C16">
        <v>2</v>
      </c>
      <c r="E16">
        <v>2</v>
      </c>
      <c r="G16" s="7">
        <v>36</v>
      </c>
      <c r="H16" s="8">
        <v>1</v>
      </c>
      <c r="I16" s="8">
        <v>0</v>
      </c>
      <c r="J16" s="8">
        <v>1</v>
      </c>
    </row>
    <row r="17" spans="2:10">
      <c r="B17" s="7">
        <v>60</v>
      </c>
      <c r="D17">
        <v>2</v>
      </c>
      <c r="E17">
        <v>2</v>
      </c>
      <c r="G17" s="7">
        <v>60</v>
      </c>
      <c r="H17" s="8">
        <v>0</v>
      </c>
      <c r="I17" s="8">
        <v>1</v>
      </c>
      <c r="J17" s="8">
        <v>1</v>
      </c>
    </row>
    <row r="18" spans="2:10">
      <c r="B18" s="7">
        <v>84</v>
      </c>
      <c r="C18">
        <v>1</v>
      </c>
      <c r="D18">
        <v>3</v>
      </c>
      <c r="E18">
        <v>4</v>
      </c>
      <c r="G18" s="7">
        <v>84</v>
      </c>
      <c r="H18" s="8">
        <v>0.25</v>
      </c>
      <c r="I18" s="8">
        <v>0.75</v>
      </c>
      <c r="J18" s="8">
        <v>1</v>
      </c>
    </row>
    <row r="19" spans="2:10">
      <c r="B19" s="7">
        <v>120</v>
      </c>
      <c r="D19">
        <v>3</v>
      </c>
      <c r="E19">
        <v>3</v>
      </c>
      <c r="G19" s="7">
        <v>120</v>
      </c>
      <c r="H19" s="8">
        <v>0</v>
      </c>
      <c r="I19" s="8">
        <v>1</v>
      </c>
      <c r="J19" s="8">
        <v>1</v>
      </c>
    </row>
    <row r="20" spans="2:10">
      <c r="B20" s="7">
        <v>180</v>
      </c>
      <c r="C20">
        <v>15</v>
      </c>
      <c r="D20">
        <v>29</v>
      </c>
      <c r="E20">
        <v>44</v>
      </c>
      <c r="G20" s="7">
        <v>180</v>
      </c>
      <c r="H20" s="8">
        <v>0.34090909090909088</v>
      </c>
      <c r="I20" s="8">
        <v>0.65909090909090906</v>
      </c>
      <c r="J20" s="8">
        <v>1</v>
      </c>
    </row>
    <row r="21" spans="2:10">
      <c r="B21" s="7">
        <v>240</v>
      </c>
      <c r="C21">
        <v>1</v>
      </c>
      <c r="D21">
        <v>3</v>
      </c>
      <c r="E21">
        <v>4</v>
      </c>
      <c r="G21" s="7">
        <v>240</v>
      </c>
      <c r="H21" s="8">
        <v>0.25</v>
      </c>
      <c r="I21" s="8">
        <v>0.75</v>
      </c>
      <c r="J21" s="8">
        <v>1</v>
      </c>
    </row>
    <row r="22" spans="2:10">
      <c r="B22" s="7">
        <v>300</v>
      </c>
      <c r="C22">
        <v>5</v>
      </c>
      <c r="D22">
        <v>8</v>
      </c>
      <c r="E22">
        <v>13</v>
      </c>
      <c r="G22" s="7">
        <v>300</v>
      </c>
      <c r="H22" s="8">
        <v>0.38461538461538464</v>
      </c>
      <c r="I22" s="8">
        <v>0.61538461538461542</v>
      </c>
      <c r="J22" s="8">
        <v>1</v>
      </c>
    </row>
    <row r="23" spans="2:10">
      <c r="B23" s="7">
        <v>360</v>
      </c>
      <c r="C23">
        <v>153</v>
      </c>
      <c r="D23">
        <v>359</v>
      </c>
      <c r="E23">
        <v>512</v>
      </c>
      <c r="G23" s="7">
        <v>360</v>
      </c>
      <c r="H23" s="8">
        <v>0.298828125</v>
      </c>
      <c r="I23" s="8">
        <v>0.701171875</v>
      </c>
      <c r="J23" s="8">
        <v>1</v>
      </c>
    </row>
    <row r="24" spans="2:10">
      <c r="B24" s="7">
        <v>480</v>
      </c>
      <c r="C24">
        <v>9</v>
      </c>
      <c r="D24">
        <v>6</v>
      </c>
      <c r="E24">
        <v>15</v>
      </c>
      <c r="G24" s="7">
        <v>480</v>
      </c>
      <c r="H24" s="8">
        <v>0.6</v>
      </c>
      <c r="I24" s="8">
        <v>0.4</v>
      </c>
      <c r="J24" s="8">
        <v>1</v>
      </c>
    </row>
    <row r="25" spans="2:10">
      <c r="B25" s="7" t="s">
        <v>661</v>
      </c>
      <c r="C25">
        <v>186</v>
      </c>
      <c r="D25">
        <v>414</v>
      </c>
      <c r="E25">
        <v>600</v>
      </c>
      <c r="G25" s="7" t="s">
        <v>661</v>
      </c>
      <c r="H25" s="8">
        <v>0.31</v>
      </c>
      <c r="I25" s="8">
        <v>0.69</v>
      </c>
      <c r="J25" s="8">
        <v>1</v>
      </c>
    </row>
    <row r="27" spans="2:10">
      <c r="E27" s="14">
        <f>GETPIVOTDATA("Loan_Status",$B$13,"Loan_Amount_Term",360)/GETPIVOTDATA("Loan_Status",$B$13)</f>
        <v>0.85333333333333339</v>
      </c>
    </row>
    <row r="28" spans="2:10">
      <c r="E28" t="s">
        <v>733</v>
      </c>
    </row>
    <row r="34" spans="2:17">
      <c r="B34" s="6" t="s">
        <v>662</v>
      </c>
      <c r="C34" s="6" t="s">
        <v>663</v>
      </c>
      <c r="G34" s="6" t="s">
        <v>662</v>
      </c>
      <c r="H34" s="6" t="s">
        <v>663</v>
      </c>
      <c r="Q34" s="11"/>
    </row>
    <row r="35" spans="2:17">
      <c r="B35" s="6" t="s">
        <v>659</v>
      </c>
      <c r="C35" t="s">
        <v>22</v>
      </c>
      <c r="D35" t="s">
        <v>18</v>
      </c>
      <c r="E35" t="s">
        <v>661</v>
      </c>
      <c r="G35" s="6" t="s">
        <v>659</v>
      </c>
      <c r="H35" t="s">
        <v>22</v>
      </c>
      <c r="I35" t="s">
        <v>18</v>
      </c>
      <c r="J35" t="s">
        <v>661</v>
      </c>
    </row>
    <row r="36" spans="2:17">
      <c r="B36" s="7">
        <v>0</v>
      </c>
      <c r="C36">
        <v>82</v>
      </c>
      <c r="D36">
        <v>7</v>
      </c>
      <c r="E36">
        <v>89</v>
      </c>
      <c r="G36" s="7">
        <v>0</v>
      </c>
      <c r="H36" s="8">
        <v>0.9213483146067416</v>
      </c>
      <c r="I36" s="8">
        <v>7.8651685393258425E-2</v>
      </c>
      <c r="J36" s="8">
        <v>1</v>
      </c>
    </row>
    <row r="37" spans="2:17">
      <c r="B37" s="7">
        <v>1</v>
      </c>
      <c r="C37">
        <v>97</v>
      </c>
      <c r="D37">
        <v>378</v>
      </c>
      <c r="E37">
        <v>475</v>
      </c>
      <c r="G37" s="7">
        <v>1</v>
      </c>
      <c r="H37" s="8">
        <v>0.20421052631578948</v>
      </c>
      <c r="I37" s="8">
        <v>0.79578947368421049</v>
      </c>
      <c r="J37" s="8">
        <v>1</v>
      </c>
    </row>
    <row r="38" spans="2:17">
      <c r="B38" s="7" t="s">
        <v>661</v>
      </c>
      <c r="C38">
        <v>179</v>
      </c>
      <c r="D38">
        <v>385</v>
      </c>
      <c r="E38">
        <v>564</v>
      </c>
      <c r="G38" s="7" t="s">
        <v>661</v>
      </c>
      <c r="H38" s="8">
        <v>0.31737588652482268</v>
      </c>
      <c r="I38" s="8">
        <v>0.68262411347517726</v>
      </c>
      <c r="J38" s="8">
        <v>1</v>
      </c>
    </row>
  </sheetData>
  <pageMargins left="0.7" right="0.7" top="0.75" bottom="0.75" header="0.3" footer="0.3"/>
  <drawing r:id="rId7"/>
  <tableParts count="1">
    <tablePart r:id="rId8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20A42-E3B8-4000-A446-5DF699532786}">
  <sheetPr>
    <tabColor theme="5"/>
  </sheetPr>
  <dimension ref="A3:S149"/>
  <sheetViews>
    <sheetView topLeftCell="A61" workbookViewId="0">
      <selection activeCell="I92" sqref="I92"/>
    </sheetView>
  </sheetViews>
  <sheetFormatPr defaultRowHeight="15.75"/>
  <cols>
    <col min="1" max="1" width="20.375" bestFit="1" customWidth="1"/>
    <col min="2" max="2" width="15.25" bestFit="1" customWidth="1"/>
    <col min="3" max="3" width="3.875" bestFit="1" customWidth="1"/>
    <col min="4" max="4" width="2.875" bestFit="1" customWidth="1"/>
    <col min="5" max="5" width="6.875" bestFit="1" customWidth="1"/>
    <col min="6" max="6" width="11" bestFit="1" customWidth="1"/>
    <col min="8" max="8" width="20.375" bestFit="1" customWidth="1"/>
    <col min="9" max="9" width="15.25" bestFit="1" customWidth="1"/>
    <col min="10" max="10" width="6.875" bestFit="1" customWidth="1"/>
    <col min="11" max="13" width="11" bestFit="1" customWidth="1"/>
  </cols>
  <sheetData>
    <row r="3" spans="1:11">
      <c r="A3" s="6" t="s">
        <v>737</v>
      </c>
      <c r="B3" s="6" t="s">
        <v>663</v>
      </c>
      <c r="H3" s="6" t="s">
        <v>737</v>
      </c>
      <c r="I3" s="6" t="s">
        <v>663</v>
      </c>
    </row>
    <row r="4" spans="1:11">
      <c r="A4" s="6" t="s">
        <v>659</v>
      </c>
      <c r="C4" t="s">
        <v>22</v>
      </c>
      <c r="D4" t="s">
        <v>18</v>
      </c>
      <c r="E4" t="s">
        <v>660</v>
      </c>
      <c r="F4" t="s">
        <v>661</v>
      </c>
      <c r="H4" s="6" t="s">
        <v>659</v>
      </c>
      <c r="I4" t="s">
        <v>22</v>
      </c>
      <c r="J4" t="s">
        <v>18</v>
      </c>
      <c r="K4" t="s">
        <v>661</v>
      </c>
    </row>
    <row r="5" spans="1:11">
      <c r="A5" s="7" t="s">
        <v>42</v>
      </c>
      <c r="B5">
        <v>37</v>
      </c>
      <c r="C5">
        <v>58</v>
      </c>
      <c r="D5">
        <v>17</v>
      </c>
      <c r="F5">
        <v>112</v>
      </c>
      <c r="H5" s="7" t="s">
        <v>42</v>
      </c>
      <c r="I5" s="8">
        <v>0.77333333333333332</v>
      </c>
      <c r="J5" s="8">
        <v>0.22666666666666666</v>
      </c>
      <c r="K5" s="8">
        <v>1</v>
      </c>
    </row>
    <row r="6" spans="1:11">
      <c r="A6" s="7" t="s">
        <v>14</v>
      </c>
      <c r="B6">
        <v>148</v>
      </c>
      <c r="C6">
        <v>264</v>
      </c>
      <c r="D6">
        <v>75</v>
      </c>
      <c r="F6">
        <v>487</v>
      </c>
      <c r="H6" s="7" t="s">
        <v>14</v>
      </c>
      <c r="I6" s="8">
        <v>0.77876106194690264</v>
      </c>
      <c r="J6" s="8">
        <v>0.22123893805309736</v>
      </c>
      <c r="K6" s="8">
        <v>1</v>
      </c>
    </row>
    <row r="7" spans="1:11">
      <c r="A7" s="7" t="s">
        <v>660</v>
      </c>
      <c r="B7">
        <v>5</v>
      </c>
      <c r="C7">
        <v>6</v>
      </c>
      <c r="D7">
        <v>2</v>
      </c>
      <c r="F7">
        <v>13</v>
      </c>
      <c r="H7" s="7" t="s">
        <v>661</v>
      </c>
      <c r="I7" s="8">
        <v>0.77777777777777779</v>
      </c>
      <c r="J7" s="8">
        <v>0.22222222222222221</v>
      </c>
      <c r="K7" s="8">
        <v>1</v>
      </c>
    </row>
    <row r="8" spans="1:11">
      <c r="A8" s="7" t="s">
        <v>661</v>
      </c>
      <c r="B8">
        <v>190</v>
      </c>
      <c r="C8">
        <v>328</v>
      </c>
      <c r="D8">
        <v>94</v>
      </c>
      <c r="F8">
        <v>612</v>
      </c>
    </row>
    <row r="19" spans="1:11">
      <c r="A19" s="6" t="s">
        <v>737</v>
      </c>
      <c r="B19" s="6" t="s">
        <v>663</v>
      </c>
      <c r="H19" s="6" t="s">
        <v>737</v>
      </c>
      <c r="I19" s="6" t="s">
        <v>663</v>
      </c>
    </row>
    <row r="20" spans="1:11">
      <c r="A20" s="6" t="s">
        <v>659</v>
      </c>
      <c r="C20" t="s">
        <v>22</v>
      </c>
      <c r="D20" t="s">
        <v>18</v>
      </c>
      <c r="E20" t="s">
        <v>660</v>
      </c>
      <c r="F20" t="s">
        <v>661</v>
      </c>
      <c r="H20" s="6" t="s">
        <v>659</v>
      </c>
      <c r="I20" t="s">
        <v>22</v>
      </c>
      <c r="J20" t="s">
        <v>18</v>
      </c>
      <c r="K20" t="s">
        <v>661</v>
      </c>
    </row>
    <row r="21" spans="1:11">
      <c r="A21" s="7" t="s">
        <v>15</v>
      </c>
      <c r="B21">
        <v>78</v>
      </c>
      <c r="C21">
        <v>100</v>
      </c>
      <c r="D21">
        <v>34</v>
      </c>
      <c r="F21">
        <v>212</v>
      </c>
      <c r="H21" s="7" t="s">
        <v>15</v>
      </c>
      <c r="I21" s="8">
        <v>0.74626865671641796</v>
      </c>
      <c r="J21" s="8">
        <v>0.2537313432835821</v>
      </c>
      <c r="K21" s="8">
        <v>1</v>
      </c>
    </row>
    <row r="22" spans="1:11">
      <c r="A22" s="7" t="s">
        <v>20</v>
      </c>
      <c r="B22">
        <v>112</v>
      </c>
      <c r="C22">
        <v>226</v>
      </c>
      <c r="D22">
        <v>59</v>
      </c>
      <c r="F22">
        <v>397</v>
      </c>
      <c r="H22" s="7" t="s">
        <v>20</v>
      </c>
      <c r="I22" s="8">
        <v>0.7929824561403509</v>
      </c>
      <c r="J22" s="8">
        <v>0.20701754385964913</v>
      </c>
      <c r="K22" s="8">
        <v>1</v>
      </c>
    </row>
    <row r="23" spans="1:11">
      <c r="A23" s="7" t="s">
        <v>660</v>
      </c>
      <c r="C23">
        <v>2</v>
      </c>
      <c r="D23">
        <v>1</v>
      </c>
      <c r="F23">
        <v>3</v>
      </c>
      <c r="H23" s="7" t="s">
        <v>661</v>
      </c>
      <c r="I23" s="8">
        <v>0.77804295942720769</v>
      </c>
      <c r="J23" s="8">
        <v>0.22195704057279236</v>
      </c>
      <c r="K23" s="8">
        <v>1</v>
      </c>
    </row>
    <row r="24" spans="1:11">
      <c r="A24" s="7" t="s">
        <v>661</v>
      </c>
      <c r="B24">
        <v>190</v>
      </c>
      <c r="C24">
        <v>328</v>
      </c>
      <c r="D24">
        <v>94</v>
      </c>
      <c r="F24">
        <v>612</v>
      </c>
    </row>
    <row r="35" spans="1:11">
      <c r="A35" s="6" t="s">
        <v>737</v>
      </c>
      <c r="B35" s="6" t="s">
        <v>663</v>
      </c>
      <c r="H35" s="6" t="s">
        <v>737</v>
      </c>
      <c r="I35" s="6" t="s">
        <v>663</v>
      </c>
    </row>
    <row r="36" spans="1:11">
      <c r="A36" s="6" t="s">
        <v>659</v>
      </c>
      <c r="C36" t="s">
        <v>22</v>
      </c>
      <c r="D36" t="s">
        <v>18</v>
      </c>
      <c r="E36" t="s">
        <v>660</v>
      </c>
      <c r="F36" t="s">
        <v>661</v>
      </c>
      <c r="H36" s="6" t="s">
        <v>659</v>
      </c>
      <c r="I36" t="s">
        <v>22</v>
      </c>
      <c r="J36" t="s">
        <v>18</v>
      </c>
      <c r="K36" t="s">
        <v>661</v>
      </c>
    </row>
    <row r="37" spans="1:11">
      <c r="A37" s="7">
        <v>0</v>
      </c>
      <c r="B37">
        <v>107</v>
      </c>
      <c r="C37">
        <v>188</v>
      </c>
      <c r="D37">
        <v>50</v>
      </c>
      <c r="F37">
        <v>345</v>
      </c>
      <c r="H37" s="7">
        <v>0</v>
      </c>
      <c r="I37" s="8">
        <v>0.78991596638655459</v>
      </c>
      <c r="J37" s="8">
        <v>0.21008403361344538</v>
      </c>
      <c r="K37" s="8">
        <v>1</v>
      </c>
    </row>
    <row r="38" spans="1:11">
      <c r="A38" s="7">
        <v>1</v>
      </c>
      <c r="B38">
        <v>34</v>
      </c>
      <c r="C38">
        <v>48</v>
      </c>
      <c r="D38">
        <v>18</v>
      </c>
      <c r="F38">
        <v>100</v>
      </c>
      <c r="H38" s="7">
        <v>1</v>
      </c>
      <c r="I38" s="8">
        <v>0.72727272727272729</v>
      </c>
      <c r="J38" s="8">
        <v>0.27272727272727271</v>
      </c>
      <c r="K38" s="8">
        <v>1</v>
      </c>
    </row>
    <row r="39" spans="1:11">
      <c r="A39" s="7">
        <v>2</v>
      </c>
      <c r="B39">
        <v>25</v>
      </c>
      <c r="C39">
        <v>59</v>
      </c>
      <c r="D39">
        <v>17</v>
      </c>
      <c r="F39">
        <v>101</v>
      </c>
      <c r="H39" s="7">
        <v>2</v>
      </c>
      <c r="I39" s="8">
        <v>0.77631578947368418</v>
      </c>
      <c r="J39" s="8">
        <v>0.22368421052631579</v>
      </c>
      <c r="K39" s="8">
        <v>1</v>
      </c>
    </row>
    <row r="40" spans="1:11">
      <c r="A40" s="7" t="s">
        <v>30</v>
      </c>
      <c r="B40">
        <v>18</v>
      </c>
      <c r="C40">
        <v>27</v>
      </c>
      <c r="D40">
        <v>6</v>
      </c>
      <c r="F40">
        <v>51</v>
      </c>
      <c r="H40" s="7" t="s">
        <v>30</v>
      </c>
      <c r="I40" s="8">
        <v>0.81818181818181823</v>
      </c>
      <c r="J40" s="8">
        <v>0.18181818181818182</v>
      </c>
      <c r="K40" s="8">
        <v>1</v>
      </c>
    </row>
    <row r="41" spans="1:11">
      <c r="A41" s="7" t="s">
        <v>660</v>
      </c>
      <c r="B41">
        <v>6</v>
      </c>
      <c r="C41">
        <v>6</v>
      </c>
      <c r="D41">
        <v>3</v>
      </c>
      <c r="F41">
        <v>15</v>
      </c>
      <c r="H41" s="7" t="s">
        <v>661</v>
      </c>
      <c r="I41" s="8">
        <v>0.77966101694915257</v>
      </c>
      <c r="J41" s="8">
        <v>0.22033898305084745</v>
      </c>
      <c r="K41" s="8">
        <v>1</v>
      </c>
    </row>
    <row r="42" spans="1:11">
      <c r="A42" s="7" t="s">
        <v>661</v>
      </c>
      <c r="B42">
        <v>190</v>
      </c>
      <c r="C42">
        <v>328</v>
      </c>
      <c r="D42">
        <v>94</v>
      </c>
      <c r="F42">
        <v>612</v>
      </c>
    </row>
    <row r="50" spans="1:19">
      <c r="A50" s="6" t="s">
        <v>737</v>
      </c>
      <c r="B50" s="6" t="s">
        <v>663</v>
      </c>
      <c r="H50" s="6" t="s">
        <v>737</v>
      </c>
      <c r="I50" s="6" t="s">
        <v>663</v>
      </c>
      <c r="S50" s="11"/>
    </row>
    <row r="51" spans="1:19">
      <c r="A51" s="6" t="s">
        <v>659</v>
      </c>
      <c r="C51" t="s">
        <v>22</v>
      </c>
      <c r="D51" t="s">
        <v>18</v>
      </c>
      <c r="E51" t="s">
        <v>660</v>
      </c>
      <c r="F51" t="s">
        <v>661</v>
      </c>
      <c r="H51" s="6" t="s">
        <v>659</v>
      </c>
      <c r="I51" t="s">
        <v>22</v>
      </c>
      <c r="J51" t="s">
        <v>18</v>
      </c>
      <c r="K51" t="s">
        <v>661</v>
      </c>
    </row>
    <row r="52" spans="1:19">
      <c r="A52" s="7" t="s">
        <v>16</v>
      </c>
      <c r="B52">
        <v>139</v>
      </c>
      <c r="C52">
        <v>273</v>
      </c>
      <c r="D52">
        <v>67</v>
      </c>
      <c r="F52">
        <v>479</v>
      </c>
      <c r="H52" s="7" t="s">
        <v>16</v>
      </c>
      <c r="I52" s="8">
        <v>0.80294117647058827</v>
      </c>
      <c r="J52" s="8">
        <v>0.19705882352941176</v>
      </c>
      <c r="K52" s="8">
        <v>1</v>
      </c>
    </row>
    <row r="53" spans="1:19">
      <c r="A53" s="7" t="s">
        <v>25</v>
      </c>
      <c r="B53">
        <v>51</v>
      </c>
      <c r="C53">
        <v>55</v>
      </c>
      <c r="D53">
        <v>27</v>
      </c>
      <c r="F53">
        <v>133</v>
      </c>
      <c r="H53" s="7" t="s">
        <v>25</v>
      </c>
      <c r="I53" s="8">
        <v>0.67073170731707321</v>
      </c>
      <c r="J53" s="8">
        <v>0.32926829268292684</v>
      </c>
      <c r="K53" s="8">
        <v>1</v>
      </c>
    </row>
    <row r="54" spans="1:19">
      <c r="A54" s="7" t="s">
        <v>661</v>
      </c>
      <c r="B54">
        <v>190</v>
      </c>
      <c r="C54">
        <v>328</v>
      </c>
      <c r="D54">
        <v>94</v>
      </c>
      <c r="F54">
        <v>612</v>
      </c>
      <c r="H54" s="7" t="s">
        <v>661</v>
      </c>
      <c r="I54" s="8">
        <v>0.77725118483412325</v>
      </c>
      <c r="J54" s="8">
        <v>0.22274881516587677</v>
      </c>
      <c r="K54" s="8">
        <v>1</v>
      </c>
    </row>
    <row r="66" spans="1:19">
      <c r="A66" s="6" t="s">
        <v>737</v>
      </c>
      <c r="B66" s="6" t="s">
        <v>663</v>
      </c>
      <c r="H66" s="6" t="s">
        <v>737</v>
      </c>
      <c r="I66" s="6" t="s">
        <v>663</v>
      </c>
      <c r="S66" s="11"/>
    </row>
    <row r="67" spans="1:19">
      <c r="A67" s="6" t="s">
        <v>659</v>
      </c>
      <c r="C67" t="s">
        <v>22</v>
      </c>
      <c r="D67" t="s">
        <v>18</v>
      </c>
      <c r="E67" t="s">
        <v>660</v>
      </c>
      <c r="F67" t="s">
        <v>661</v>
      </c>
      <c r="H67" s="6" t="s">
        <v>659</v>
      </c>
      <c r="I67" t="s">
        <v>22</v>
      </c>
      <c r="J67" t="s">
        <v>18</v>
      </c>
      <c r="K67" t="s">
        <v>661</v>
      </c>
    </row>
    <row r="68" spans="1:19">
      <c r="A68" s="7" t="s">
        <v>15</v>
      </c>
      <c r="B68">
        <v>156</v>
      </c>
      <c r="C68">
        <v>278</v>
      </c>
      <c r="D68">
        <v>65</v>
      </c>
      <c r="F68">
        <v>499</v>
      </c>
      <c r="H68" s="7" t="s">
        <v>15</v>
      </c>
      <c r="I68" s="8">
        <v>0.81049562682215748</v>
      </c>
      <c r="J68" s="8">
        <v>0.18950437317784258</v>
      </c>
      <c r="K68" s="8">
        <v>1</v>
      </c>
    </row>
    <row r="69" spans="1:19">
      <c r="A69" s="7" t="s">
        <v>20</v>
      </c>
      <c r="B69">
        <v>25</v>
      </c>
      <c r="C69">
        <v>31</v>
      </c>
      <c r="D69">
        <v>25</v>
      </c>
      <c r="F69">
        <v>81</v>
      </c>
      <c r="H69" s="7" t="s">
        <v>20</v>
      </c>
      <c r="I69" s="8">
        <v>0.5535714285714286</v>
      </c>
      <c r="J69" s="8">
        <v>0.44642857142857145</v>
      </c>
      <c r="K69" s="8">
        <v>1</v>
      </c>
    </row>
    <row r="70" spans="1:19">
      <c r="A70" s="7" t="s">
        <v>660</v>
      </c>
      <c r="B70">
        <v>9</v>
      </c>
      <c r="C70">
        <v>19</v>
      </c>
      <c r="D70">
        <v>4</v>
      </c>
      <c r="F70">
        <v>32</v>
      </c>
      <c r="H70" s="7" t="s">
        <v>661</v>
      </c>
      <c r="I70" s="8">
        <v>0.77443609022556392</v>
      </c>
      <c r="J70" s="8">
        <v>0.22556390977443608</v>
      </c>
      <c r="K70" s="8">
        <v>1</v>
      </c>
    </row>
    <row r="71" spans="1:19">
      <c r="A71" s="7" t="s">
        <v>661</v>
      </c>
      <c r="B71">
        <v>190</v>
      </c>
      <c r="C71">
        <v>328</v>
      </c>
      <c r="D71">
        <v>94</v>
      </c>
      <c r="F71">
        <v>612</v>
      </c>
    </row>
    <row r="81" spans="1:11">
      <c r="A81" s="6" t="s">
        <v>737</v>
      </c>
      <c r="B81" s="6" t="s">
        <v>663</v>
      </c>
      <c r="H81" s="6" t="s">
        <v>737</v>
      </c>
      <c r="I81" s="6" t="s">
        <v>663</v>
      </c>
    </row>
    <row r="82" spans="1:11">
      <c r="A82" s="6" t="s">
        <v>659</v>
      </c>
      <c r="C82" t="s">
        <v>22</v>
      </c>
      <c r="D82" t="s">
        <v>18</v>
      </c>
      <c r="E82" t="s">
        <v>660</v>
      </c>
      <c r="F82" t="s">
        <v>661</v>
      </c>
      <c r="H82" s="6" t="s">
        <v>659</v>
      </c>
      <c r="I82" t="s">
        <v>22</v>
      </c>
      <c r="J82" t="s">
        <v>18</v>
      </c>
      <c r="K82" t="s">
        <v>661</v>
      </c>
    </row>
    <row r="83" spans="1:11">
      <c r="A83" s="7" t="s">
        <v>748</v>
      </c>
      <c r="B83">
        <v>86</v>
      </c>
      <c r="C83">
        <v>166</v>
      </c>
      <c r="D83">
        <v>44</v>
      </c>
      <c r="F83">
        <v>296</v>
      </c>
      <c r="H83" s="7" t="s">
        <v>748</v>
      </c>
      <c r="I83" s="8">
        <v>0.79047619047619044</v>
      </c>
      <c r="J83" s="8">
        <v>0.20952380952380953</v>
      </c>
      <c r="K83" s="8">
        <v>1</v>
      </c>
    </row>
    <row r="84" spans="1:11">
      <c r="A84" s="7" t="s">
        <v>747</v>
      </c>
      <c r="B84">
        <v>79</v>
      </c>
      <c r="C84">
        <v>126</v>
      </c>
      <c r="D84">
        <v>42</v>
      </c>
      <c r="F84">
        <v>247</v>
      </c>
      <c r="H84" s="7" t="s">
        <v>747</v>
      </c>
      <c r="I84" s="8">
        <v>0.75</v>
      </c>
      <c r="J84" s="8">
        <v>0.25</v>
      </c>
      <c r="K84" s="8">
        <v>1</v>
      </c>
    </row>
    <row r="85" spans="1:11">
      <c r="A85" s="7" t="s">
        <v>749</v>
      </c>
      <c r="B85">
        <v>25</v>
      </c>
      <c r="C85">
        <v>36</v>
      </c>
      <c r="D85">
        <v>8</v>
      </c>
      <c r="F85">
        <v>69</v>
      </c>
      <c r="H85" s="7" t="s">
        <v>749</v>
      </c>
      <c r="I85" s="8">
        <v>0.81818181818181823</v>
      </c>
      <c r="J85" s="8">
        <v>0.18181818181818182</v>
      </c>
      <c r="K85" s="8">
        <v>1</v>
      </c>
    </row>
    <row r="86" spans="1:11">
      <c r="A86" s="7" t="s">
        <v>661</v>
      </c>
      <c r="B86">
        <v>190</v>
      </c>
      <c r="C86">
        <v>328</v>
      </c>
      <c r="D86">
        <v>94</v>
      </c>
      <c r="F86">
        <v>612</v>
      </c>
      <c r="H86" s="7" t="s">
        <v>661</v>
      </c>
      <c r="I86" s="8">
        <v>0.77725118483412325</v>
      </c>
      <c r="J86" s="8">
        <v>0.22274881516587677</v>
      </c>
      <c r="K86" s="8">
        <v>1</v>
      </c>
    </row>
    <row r="98" spans="1:11">
      <c r="A98" s="6" t="s">
        <v>737</v>
      </c>
      <c r="B98" s="6" t="s">
        <v>663</v>
      </c>
      <c r="H98" s="6" t="s">
        <v>737</v>
      </c>
      <c r="I98" s="6" t="s">
        <v>663</v>
      </c>
    </row>
    <row r="99" spans="1:11">
      <c r="A99" s="6" t="s">
        <v>659</v>
      </c>
      <c r="C99" t="s">
        <v>22</v>
      </c>
      <c r="D99" t="s">
        <v>18</v>
      </c>
      <c r="E99" t="s">
        <v>660</v>
      </c>
      <c r="F99" t="s">
        <v>661</v>
      </c>
      <c r="H99" s="6" t="s">
        <v>659</v>
      </c>
      <c r="I99" t="s">
        <v>22</v>
      </c>
      <c r="J99" t="s">
        <v>18</v>
      </c>
      <c r="K99" t="s">
        <v>661</v>
      </c>
    </row>
    <row r="100" spans="1:11">
      <c r="A100" s="7" t="s">
        <v>731</v>
      </c>
      <c r="B100">
        <v>101</v>
      </c>
      <c r="C100">
        <v>201</v>
      </c>
      <c r="D100">
        <v>54</v>
      </c>
      <c r="F100">
        <v>356</v>
      </c>
      <c r="H100" s="7" t="s">
        <v>731</v>
      </c>
      <c r="I100" s="8">
        <v>0.78823529411764703</v>
      </c>
      <c r="J100" s="8">
        <v>0.21176470588235294</v>
      </c>
      <c r="K100" s="8">
        <v>1</v>
      </c>
    </row>
    <row r="101" spans="1:11">
      <c r="A101" s="7" t="s">
        <v>732</v>
      </c>
      <c r="B101">
        <v>31</v>
      </c>
      <c r="C101">
        <v>38</v>
      </c>
      <c r="D101">
        <v>11</v>
      </c>
      <c r="F101">
        <v>80</v>
      </c>
      <c r="H101" s="7" t="s">
        <v>732</v>
      </c>
      <c r="I101" s="8">
        <v>0.77551020408163263</v>
      </c>
      <c r="J101" s="8">
        <v>0.22448979591836735</v>
      </c>
      <c r="K101" s="8">
        <v>1</v>
      </c>
    </row>
    <row r="102" spans="1:11">
      <c r="A102" s="7" t="s">
        <v>716</v>
      </c>
      <c r="B102">
        <v>58</v>
      </c>
      <c r="C102">
        <v>89</v>
      </c>
      <c r="D102">
        <v>29</v>
      </c>
      <c r="F102">
        <v>176</v>
      </c>
      <c r="H102" s="7" t="s">
        <v>716</v>
      </c>
      <c r="I102" s="8">
        <v>0.75423728813559321</v>
      </c>
      <c r="J102" s="8">
        <v>0.24576271186440679</v>
      </c>
      <c r="K102" s="8">
        <v>1</v>
      </c>
    </row>
    <row r="103" spans="1:11">
      <c r="A103" s="7" t="s">
        <v>661</v>
      </c>
      <c r="B103">
        <v>190</v>
      </c>
      <c r="C103">
        <v>328</v>
      </c>
      <c r="D103">
        <v>94</v>
      </c>
      <c r="F103">
        <v>612</v>
      </c>
      <c r="H103" s="7" t="s">
        <v>661</v>
      </c>
      <c r="I103" s="8">
        <v>0.77725118483412325</v>
      </c>
      <c r="J103" s="8">
        <v>0.22274881516587677</v>
      </c>
      <c r="K103" s="8">
        <v>1</v>
      </c>
    </row>
    <row r="113" spans="1:11">
      <c r="A113" s="6" t="s">
        <v>737</v>
      </c>
      <c r="B113" s="6" t="s">
        <v>663</v>
      </c>
      <c r="H113" s="6" t="s">
        <v>737</v>
      </c>
      <c r="I113" s="6" t="s">
        <v>663</v>
      </c>
    </row>
    <row r="114" spans="1:11">
      <c r="A114" s="6" t="s">
        <v>659</v>
      </c>
      <c r="C114" t="s">
        <v>22</v>
      </c>
      <c r="D114" t="s">
        <v>18</v>
      </c>
      <c r="E114" t="s">
        <v>660</v>
      </c>
      <c r="F114" t="s">
        <v>661</v>
      </c>
      <c r="H114" s="6" t="s">
        <v>659</v>
      </c>
      <c r="I114" t="s">
        <v>22</v>
      </c>
      <c r="J114" t="s">
        <v>18</v>
      </c>
      <c r="K114" t="s">
        <v>661</v>
      </c>
    </row>
    <row r="115" spans="1:11">
      <c r="A115" s="7">
        <v>12</v>
      </c>
      <c r="C115">
        <v>1</v>
      </c>
      <c r="F115">
        <v>1</v>
      </c>
      <c r="H115" s="7">
        <v>12</v>
      </c>
      <c r="I115" s="8">
        <v>1</v>
      </c>
      <c r="J115" s="8">
        <v>0</v>
      </c>
      <c r="K115" s="8">
        <v>1</v>
      </c>
    </row>
    <row r="116" spans="1:11">
      <c r="A116" s="7">
        <v>36</v>
      </c>
      <c r="B116">
        <v>2</v>
      </c>
      <c r="F116">
        <v>2</v>
      </c>
      <c r="H116" s="7">
        <v>60</v>
      </c>
      <c r="I116" s="8">
        <v>0.5</v>
      </c>
      <c r="J116" s="8">
        <v>0.5</v>
      </c>
      <c r="K116" s="8">
        <v>1</v>
      </c>
    </row>
    <row r="117" spans="1:11">
      <c r="A117" s="7">
        <v>60</v>
      </c>
      <c r="C117">
        <v>1</v>
      </c>
      <c r="D117">
        <v>1</v>
      </c>
      <c r="F117">
        <v>2</v>
      </c>
      <c r="H117" s="7">
        <v>84</v>
      </c>
      <c r="I117" s="8">
        <v>0.33333333333333331</v>
      </c>
      <c r="J117" s="8">
        <v>0.66666666666666663</v>
      </c>
      <c r="K117" s="8">
        <v>1</v>
      </c>
    </row>
    <row r="118" spans="1:11">
      <c r="A118" s="7">
        <v>84</v>
      </c>
      <c r="B118">
        <v>1</v>
      </c>
      <c r="C118">
        <v>1</v>
      </c>
      <c r="D118">
        <v>2</v>
      </c>
      <c r="F118">
        <v>4</v>
      </c>
      <c r="H118" s="7">
        <v>120</v>
      </c>
      <c r="I118" s="8">
        <v>1</v>
      </c>
      <c r="J118" s="8">
        <v>0</v>
      </c>
      <c r="K118" s="8">
        <v>1</v>
      </c>
    </row>
    <row r="119" spans="1:11">
      <c r="A119" s="7">
        <v>120</v>
      </c>
      <c r="C119">
        <v>3</v>
      </c>
      <c r="F119">
        <v>3</v>
      </c>
      <c r="H119" s="7">
        <v>180</v>
      </c>
      <c r="I119" s="8">
        <v>0.82758620689655171</v>
      </c>
      <c r="J119" s="8">
        <v>0.17241379310344829</v>
      </c>
      <c r="K119" s="8">
        <v>1</v>
      </c>
    </row>
    <row r="120" spans="1:11">
      <c r="A120" s="7">
        <v>180</v>
      </c>
      <c r="B120">
        <v>15</v>
      </c>
      <c r="C120">
        <v>24</v>
      </c>
      <c r="D120">
        <v>5</v>
      </c>
      <c r="F120">
        <v>44</v>
      </c>
      <c r="H120" s="7">
        <v>240</v>
      </c>
      <c r="I120" s="8">
        <v>0.66666666666666663</v>
      </c>
      <c r="J120" s="8">
        <v>0.33333333333333331</v>
      </c>
      <c r="K120" s="8">
        <v>1</v>
      </c>
    </row>
    <row r="121" spans="1:11">
      <c r="A121" s="7">
        <v>240</v>
      </c>
      <c r="B121">
        <v>1</v>
      </c>
      <c r="C121">
        <v>2</v>
      </c>
      <c r="D121">
        <v>1</v>
      </c>
      <c r="F121">
        <v>4</v>
      </c>
      <c r="H121" s="7">
        <v>300</v>
      </c>
      <c r="I121" s="8">
        <v>0.75</v>
      </c>
      <c r="J121" s="8">
        <v>0.25</v>
      </c>
      <c r="K121" s="8">
        <v>1</v>
      </c>
    </row>
    <row r="122" spans="1:11">
      <c r="A122" s="7">
        <v>300</v>
      </c>
      <c r="B122">
        <v>5</v>
      </c>
      <c r="C122">
        <v>6</v>
      </c>
      <c r="D122">
        <v>2</v>
      </c>
      <c r="F122">
        <v>13</v>
      </c>
      <c r="H122" s="7">
        <v>360</v>
      </c>
      <c r="I122" s="8">
        <v>0.78551532033426186</v>
      </c>
      <c r="J122" s="8">
        <v>0.21448467966573817</v>
      </c>
      <c r="K122" s="8">
        <v>1</v>
      </c>
    </row>
    <row r="123" spans="1:11">
      <c r="A123" s="7">
        <v>360</v>
      </c>
      <c r="B123">
        <v>151</v>
      </c>
      <c r="C123">
        <v>282</v>
      </c>
      <c r="D123">
        <v>77</v>
      </c>
      <c r="F123">
        <v>510</v>
      </c>
      <c r="H123" s="7">
        <v>480</v>
      </c>
      <c r="I123" s="8">
        <v>0.66666666666666663</v>
      </c>
      <c r="J123" s="8">
        <v>0.33333333333333331</v>
      </c>
      <c r="K123" s="8">
        <v>1</v>
      </c>
    </row>
    <row r="124" spans="1:11">
      <c r="A124" s="7">
        <v>480</v>
      </c>
      <c r="B124">
        <v>9</v>
      </c>
      <c r="C124">
        <v>4</v>
      </c>
      <c r="D124">
        <v>2</v>
      </c>
      <c r="F124">
        <v>15</v>
      </c>
      <c r="H124" s="7" t="s">
        <v>661</v>
      </c>
      <c r="I124" s="8">
        <v>0.78260869565217395</v>
      </c>
      <c r="J124" s="8">
        <v>0.21739130434782608</v>
      </c>
      <c r="K124" s="8">
        <v>1</v>
      </c>
    </row>
    <row r="125" spans="1:11">
      <c r="A125" s="7" t="s">
        <v>660</v>
      </c>
      <c r="B125">
        <v>6</v>
      </c>
      <c r="C125">
        <v>4</v>
      </c>
      <c r="D125">
        <v>4</v>
      </c>
      <c r="F125">
        <v>14</v>
      </c>
    </row>
    <row r="126" spans="1:11">
      <c r="A126" s="7" t="s">
        <v>661</v>
      </c>
      <c r="B126">
        <v>190</v>
      </c>
      <c r="C126">
        <v>328</v>
      </c>
      <c r="D126">
        <v>94</v>
      </c>
      <c r="F126">
        <v>612</v>
      </c>
    </row>
    <row r="129" spans="1:19">
      <c r="A129" s="6" t="s">
        <v>737</v>
      </c>
      <c r="B129" s="6" t="s">
        <v>663</v>
      </c>
      <c r="H129" s="6" t="s">
        <v>737</v>
      </c>
      <c r="I129" s="6" t="s">
        <v>663</v>
      </c>
      <c r="S129" s="11"/>
    </row>
    <row r="130" spans="1:19">
      <c r="A130" s="6" t="s">
        <v>659</v>
      </c>
      <c r="C130" t="s">
        <v>22</v>
      </c>
      <c r="D130" t="s">
        <v>18</v>
      </c>
      <c r="E130" t="s">
        <v>660</v>
      </c>
      <c r="F130" t="s">
        <v>661</v>
      </c>
      <c r="H130" s="6" t="s">
        <v>659</v>
      </c>
      <c r="I130" t="s">
        <v>22</v>
      </c>
      <c r="J130" t="s">
        <v>18</v>
      </c>
      <c r="K130" t="s">
        <v>661</v>
      </c>
    </row>
    <row r="131" spans="1:19">
      <c r="A131" s="7">
        <v>0</v>
      </c>
      <c r="B131">
        <v>82</v>
      </c>
      <c r="C131">
        <v>2</v>
      </c>
      <c r="D131">
        <v>5</v>
      </c>
      <c r="F131">
        <v>89</v>
      </c>
      <c r="H131" s="7">
        <v>0</v>
      </c>
      <c r="I131" s="8">
        <v>0.2857142857142857</v>
      </c>
      <c r="J131" s="8">
        <v>0.7142857142857143</v>
      </c>
      <c r="K131" s="8">
        <v>1</v>
      </c>
    </row>
    <row r="132" spans="1:19">
      <c r="A132" s="7">
        <v>1</v>
      </c>
      <c r="B132">
        <v>96</v>
      </c>
      <c r="C132">
        <v>308</v>
      </c>
      <c r="D132">
        <v>70</v>
      </c>
      <c r="F132">
        <v>474</v>
      </c>
      <c r="H132" s="7">
        <v>1</v>
      </c>
      <c r="I132" s="8">
        <v>0.81481481481481477</v>
      </c>
      <c r="J132" s="8">
        <v>0.18518518518518517</v>
      </c>
      <c r="K132" s="8">
        <v>1</v>
      </c>
    </row>
    <row r="133" spans="1:19">
      <c r="A133" s="7" t="s">
        <v>660</v>
      </c>
      <c r="B133">
        <v>12</v>
      </c>
      <c r="C133">
        <v>18</v>
      </c>
      <c r="D133">
        <v>19</v>
      </c>
      <c r="F133">
        <v>49</v>
      </c>
      <c r="H133" s="7" t="s">
        <v>661</v>
      </c>
      <c r="I133" s="8">
        <v>0.80519480519480524</v>
      </c>
      <c r="J133" s="8">
        <v>0.19480519480519481</v>
      </c>
      <c r="K133" s="8">
        <v>1</v>
      </c>
    </row>
    <row r="134" spans="1:19">
      <c r="A134" s="7" t="s">
        <v>661</v>
      </c>
      <c r="B134">
        <v>190</v>
      </c>
      <c r="C134">
        <v>328</v>
      </c>
      <c r="D134">
        <v>94</v>
      </c>
      <c r="F134">
        <v>612</v>
      </c>
    </row>
    <row r="144" spans="1:19">
      <c r="A144" s="6" t="s">
        <v>737</v>
      </c>
      <c r="B144" s="6" t="s">
        <v>663</v>
      </c>
      <c r="H144" s="6" t="s">
        <v>737</v>
      </c>
      <c r="I144" s="6" t="s">
        <v>663</v>
      </c>
      <c r="S144" s="11"/>
    </row>
    <row r="145" spans="1:11">
      <c r="A145" s="6" t="s">
        <v>659</v>
      </c>
      <c r="C145" t="s">
        <v>22</v>
      </c>
      <c r="D145" t="s">
        <v>18</v>
      </c>
      <c r="E145" t="s">
        <v>660</v>
      </c>
      <c r="F145" t="s">
        <v>661</v>
      </c>
      <c r="H145" s="6" t="s">
        <v>659</v>
      </c>
      <c r="I145" t="s">
        <v>22</v>
      </c>
      <c r="J145" t="s">
        <v>18</v>
      </c>
      <c r="K145" t="s">
        <v>661</v>
      </c>
    </row>
    <row r="146" spans="1:11">
      <c r="A146" s="7" t="s">
        <v>21</v>
      </c>
      <c r="B146">
        <v>69</v>
      </c>
      <c r="C146">
        <v>98</v>
      </c>
      <c r="D146">
        <v>12</v>
      </c>
      <c r="F146">
        <v>179</v>
      </c>
      <c r="H146" s="7" t="s">
        <v>21</v>
      </c>
      <c r="I146" s="8">
        <v>0.89090909090909087</v>
      </c>
      <c r="J146" s="8">
        <v>0.10909090909090909</v>
      </c>
      <c r="K146" s="8">
        <v>1</v>
      </c>
    </row>
    <row r="147" spans="1:11">
      <c r="A147" s="7" t="s">
        <v>31</v>
      </c>
      <c r="B147">
        <v>52</v>
      </c>
      <c r="C147">
        <v>152</v>
      </c>
      <c r="D147">
        <v>27</v>
      </c>
      <c r="F147">
        <v>231</v>
      </c>
      <c r="H147" s="7" t="s">
        <v>31</v>
      </c>
      <c r="I147" s="8">
        <v>0.84916201117318435</v>
      </c>
      <c r="J147" s="8">
        <v>0.15083798882681565</v>
      </c>
      <c r="K147" s="8">
        <v>1</v>
      </c>
    </row>
    <row r="148" spans="1:11">
      <c r="A148" s="7" t="s">
        <v>17</v>
      </c>
      <c r="B148">
        <v>69</v>
      </c>
      <c r="C148">
        <v>78</v>
      </c>
      <c r="D148">
        <v>55</v>
      </c>
      <c r="F148">
        <v>202</v>
      </c>
      <c r="H148" s="7" t="s">
        <v>17</v>
      </c>
      <c r="I148" s="8">
        <v>0.5864661654135338</v>
      </c>
      <c r="J148" s="8">
        <v>0.41353383458646614</v>
      </c>
      <c r="K148" s="8">
        <v>1</v>
      </c>
    </row>
    <row r="149" spans="1:11">
      <c r="A149" s="7" t="s">
        <v>661</v>
      </c>
      <c r="B149">
        <v>190</v>
      </c>
      <c r="C149">
        <v>328</v>
      </c>
      <c r="D149">
        <v>94</v>
      </c>
      <c r="F149">
        <v>612</v>
      </c>
      <c r="H149" s="7" t="s">
        <v>661</v>
      </c>
      <c r="I149" s="8">
        <v>0.77725118483412325</v>
      </c>
      <c r="J149" s="8">
        <v>0.22274881516587677</v>
      </c>
      <c r="K149" s="8">
        <v>1</v>
      </c>
    </row>
  </sheetData>
  <pageMargins left="0.7" right="0.7" top="0.75" bottom="0.75" header="0.3" footer="0.3"/>
  <drawing r:id="rId2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4068CFA1518443BE16D0FD628441E3" ma:contentTypeVersion="13" ma:contentTypeDescription="Create a new document." ma:contentTypeScope="" ma:versionID="c33ebad330d308baed443c138939a924">
  <xsd:schema xmlns:xsd="http://www.w3.org/2001/XMLSchema" xmlns:xs="http://www.w3.org/2001/XMLSchema" xmlns:p="http://schemas.microsoft.com/office/2006/metadata/properties" xmlns:ns1="http://schemas.microsoft.com/sharepoint/v3" xmlns:ns2="b9aa1da2-e6ea-40ce-b435-c038772223b2" xmlns:ns3="016a01f8-8005-4a43-8983-039792797ec5" targetNamespace="http://schemas.microsoft.com/office/2006/metadata/properties" ma:root="true" ma:fieldsID="fa15bec35a5423471a42d24c486e8b6a" ns1:_="" ns2:_="" ns3:_="">
    <xsd:import namespace="http://schemas.microsoft.com/sharepoint/v3"/>
    <xsd:import namespace="b9aa1da2-e6ea-40ce-b435-c038772223b2"/>
    <xsd:import namespace="016a01f8-8005-4a43-8983-039792797e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aa1da2-e6ea-40ce-b435-c038772223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6a01f8-8005-4a43-8983-039792797ec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CDF28E6-C5E0-46D7-A14E-37B704175EA1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73939F9A-7CE7-4331-981F-0B7692A55E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233245-94AB-4903-A2DC-9D74F715C1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9aa1da2-e6ea-40ce-b435-c038772223b2"/>
    <ds:schemaRef ds:uri="016a01f8-8005-4a43-8983-039792797e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loan_data_set</vt:lpstr>
      <vt:lpstr>data_description</vt:lpstr>
      <vt:lpstr>old_factors</vt:lpstr>
      <vt:lpstr>statistic</vt:lpstr>
      <vt:lpstr>factor_option</vt:lpstr>
      <vt:lpstr>factor_story</vt:lpstr>
      <vt:lpstr>factors</vt:lpstr>
      <vt:lpstr>default_option</vt:lpstr>
      <vt:lpstr>default_story</vt:lpstr>
      <vt:lpstr>default</vt:lpstr>
      <vt:lpstr>workflow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Fakhrul Ammar</cp:lastModifiedBy>
  <dcterms:created xsi:type="dcterms:W3CDTF">2020-10-28T02:01:57Z</dcterms:created>
  <dcterms:modified xsi:type="dcterms:W3CDTF">2022-09-15T07:47:22Z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0x010100CD4068CFA1518443BE16D0FD628441E3</vt:lpwstr>
  </property>
</Properties>
</file>