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mor 1" sheetId="1" r:id="rId3"/>
    <sheet state="visible" name="Nomor 2" sheetId="2" r:id="rId4"/>
    <sheet state="visible" name="Nomor 3" sheetId="3" r:id="rId5"/>
    <sheet state="visible" name="Nomor 4" sheetId="4" r:id="rId6"/>
    <sheet state="visible" name="Nomor 5" sheetId="5" r:id="rId7"/>
    <sheet state="visible" name="Nomor 6" sheetId="6" r:id="rId8"/>
    <sheet state="visible" name="Nomor 7" sheetId="7" r:id="rId9"/>
    <sheet state="visible" name="Nomor 8" sheetId="8" r:id="rId10"/>
  </sheets>
  <definedNames/>
  <calcPr/>
</workbook>
</file>

<file path=xl/sharedStrings.xml><?xml version="1.0" encoding="utf-8"?>
<sst xmlns="http://schemas.openxmlformats.org/spreadsheetml/2006/main" count="166" uniqueCount="69">
  <si>
    <t>Ujian Akhir Semester 2010/2011 R1</t>
  </si>
  <si>
    <t>Soal nomor 2</t>
  </si>
  <si>
    <t>Langkah 1. Jadikan matrix</t>
  </si>
  <si>
    <t>x1</t>
  </si>
  <si>
    <t>x2</t>
  </si>
  <si>
    <t>x3</t>
  </si>
  <si>
    <t>x4</t>
  </si>
  <si>
    <t>Ujian Akhir Semester 2012/2013</t>
  </si>
  <si>
    <t>Soal 1</t>
  </si>
  <si>
    <t>y(x) = x^2-5</t>
  </si>
  <si>
    <t>Langkah 2</t>
  </si>
  <si>
    <t>Ujian Akhir Semester 2010/2011 R2</t>
  </si>
  <si>
    <t>xo = 2</t>
  </si>
  <si>
    <t>y(x)=0</t>
  </si>
  <si>
    <t>x0</t>
  </si>
  <si>
    <t>y(x)</t>
  </si>
  <si>
    <t>y1(x)</t>
  </si>
  <si>
    <t>Galat</t>
  </si>
  <si>
    <t>Langkah 3</t>
  </si>
  <si>
    <t>Langkah 4</t>
  </si>
  <si>
    <t>Langkah 5</t>
  </si>
  <si>
    <t>Hasil</t>
  </si>
  <si>
    <t>R1</t>
  </si>
  <si>
    <t>Soal nomor 1</t>
  </si>
  <si>
    <t xml:space="preserve">Fungsi = f(x) = 7x^2-8x+1 </t>
  </si>
  <si>
    <t>x1 =</t>
  </si>
  <si>
    <t>range (0,1/2)</t>
  </si>
  <si>
    <t>x2 =</t>
  </si>
  <si>
    <t>Iterasi</t>
  </si>
  <si>
    <t>a</t>
  </si>
  <si>
    <t>x</t>
  </si>
  <si>
    <t>x3 =</t>
  </si>
  <si>
    <t>x4 =</t>
  </si>
  <si>
    <t>b</t>
  </si>
  <si>
    <t>f(a)</t>
  </si>
  <si>
    <t>f(x)</t>
  </si>
  <si>
    <t>f(b)</t>
  </si>
  <si>
    <t>f(a) * f(b)</t>
  </si>
  <si>
    <t>f(a) * f(x)</t>
  </si>
  <si>
    <t>X0</t>
  </si>
  <si>
    <t>f1(x)</t>
  </si>
  <si>
    <t>Soal Nomor 3</t>
  </si>
  <si>
    <t>i</t>
  </si>
  <si>
    <t>xn</t>
  </si>
  <si>
    <t>xn-1</t>
  </si>
  <si>
    <t>yn-1</t>
  </si>
  <si>
    <t>y!</t>
  </si>
  <si>
    <t>y</t>
  </si>
  <si>
    <t>Ujian Akhir Semester 2011/2012 R2</t>
  </si>
  <si>
    <t>k1</t>
  </si>
  <si>
    <t>k2</t>
  </si>
  <si>
    <t>k3</t>
  </si>
  <si>
    <t>k4</t>
  </si>
  <si>
    <t>h=</t>
  </si>
  <si>
    <t>y =</t>
  </si>
  <si>
    <t>X+2Y</t>
  </si>
  <si>
    <t>y0=</t>
  </si>
  <si>
    <t xml:space="preserve">Akar persamaan = 0.00012207 </t>
  </si>
  <si>
    <t>Nilai f(x)</t>
  </si>
  <si>
    <t>Iterasi ke</t>
  </si>
  <si>
    <t>1+XY</t>
  </si>
  <si>
    <t>Ujian Tengah Semester 2014/2015</t>
  </si>
  <si>
    <t>Ujian Tengah Semester 2010/2011 R2</t>
  </si>
  <si>
    <t>Soal Nomor 2</t>
  </si>
  <si>
    <t xml:space="preserve">Fungsi = f(x) = 8x^2-9x+1 </t>
  </si>
  <si>
    <t xml:space="preserve">Fungsi = f(x) = x^3-6x^2+11x-6 </t>
  </si>
  <si>
    <t>Range (0,2)</t>
  </si>
  <si>
    <t>Range (0,1/2)</t>
  </si>
  <si>
    <t>Akar Persamaan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</si>
</sst>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1.0"/>
      <color rgb="FF000000"/>
      <name val="Calibri"/>
    </font>
    <font>
      <sz val="12.0"/>
      <color rgb="FF000000"/>
      <name val="Times New Roman"/>
    </font>
    <font/>
    <font>
      <sz val="12.0"/>
      <color rgb="FFFFFFFF"/>
      <name val="Times New Roman"/>
    </font>
    <font>
      <sz val="12.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/>
    </xf>
    <xf borderId="4" fillId="0" fontId="2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5" fillId="5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0" numFmtId="0" xfId="0" applyBorder="1" applyFont="1"/>
    <xf borderId="0" fillId="0" fontId="0" numFmtId="0" xfId="0" applyFont="1"/>
    <xf borderId="1" fillId="0" fontId="0" numFmtId="0" xfId="0" applyBorder="1" applyFont="1"/>
    <xf borderId="3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5" fontId="1" numFmtId="164" xfId="0" applyAlignment="1" applyBorder="1" applyFont="1" applyNumberFormat="1">
      <alignment horizontal="center"/>
    </xf>
    <xf borderId="1" fillId="2" fontId="0" numFmtId="2" xfId="0" applyBorder="1" applyFont="1" applyNumberFormat="1"/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1" fillId="0" fontId="0" numFmtId="0" xfId="0" applyAlignment="1" applyBorder="1" applyFont="1">
      <alignment horizontal="right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 vertical="top"/>
    </xf>
    <xf borderId="1" fillId="2" fontId="0" numFmtId="0" xfId="0" applyAlignment="1" applyBorder="1" applyFont="1">
      <alignment horizontal="center"/>
    </xf>
    <xf borderId="2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4</xdr:row>
      <xdr:rowOff>0</xdr:rowOff>
    </xdr:from>
    <xdr:ext cx="6362700" cy="1285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4</xdr:row>
      <xdr:rowOff>0</xdr:rowOff>
    </xdr:from>
    <xdr:ext cx="6800850" cy="16002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4</xdr:row>
      <xdr:rowOff>0</xdr:rowOff>
    </xdr:from>
    <xdr:ext cx="8010525" cy="1362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4</xdr:row>
      <xdr:rowOff>0</xdr:rowOff>
    </xdr:from>
    <xdr:ext cx="6753225" cy="12001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4</xdr:row>
      <xdr:rowOff>0</xdr:rowOff>
    </xdr:from>
    <xdr:ext cx="6810375" cy="10382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600075</xdr:colOff>
      <xdr:row>3</xdr:row>
      <xdr:rowOff>180975</xdr:rowOff>
    </xdr:from>
    <xdr:ext cx="7010400" cy="8477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4</xdr:row>
      <xdr:rowOff>0</xdr:rowOff>
    </xdr:from>
    <xdr:ext cx="6791325" cy="5619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3</xdr:row>
      <xdr:rowOff>180975</xdr:rowOff>
    </xdr:from>
    <xdr:ext cx="5829300" cy="13144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t="s">
        <v>11</v>
      </c>
    </row>
    <row r="4">
      <c r="B4" t="s">
        <v>1</v>
      </c>
    </row>
    <row r="13">
      <c r="B13" t="s">
        <v>2</v>
      </c>
    </row>
    <row r="14">
      <c r="I14" t="s">
        <v>10</v>
      </c>
    </row>
    <row r="15">
      <c r="B15" s="1" t="s">
        <v>3</v>
      </c>
      <c r="C15" s="1" t="s">
        <v>4</v>
      </c>
      <c r="D15" s="1" t="s">
        <v>5</v>
      </c>
      <c r="E15" s="1" t="s">
        <v>6</v>
      </c>
      <c r="G15" s="2"/>
      <c r="I15" s="1" t="s">
        <v>3</v>
      </c>
      <c r="J15" s="1" t="s">
        <v>4</v>
      </c>
      <c r="K15" s="1" t="s">
        <v>5</v>
      </c>
      <c r="L15" s="1" t="s">
        <v>6</v>
      </c>
      <c r="N15" s="2"/>
    </row>
    <row r="16">
      <c r="B16" s="3">
        <v>1.0</v>
      </c>
      <c r="C16" s="4">
        <v>-1.0</v>
      </c>
      <c r="D16" s="4">
        <v>1.0</v>
      </c>
      <c r="E16" s="4">
        <v>2.0</v>
      </c>
      <c r="G16" s="4">
        <v>4.0</v>
      </c>
      <c r="I16" s="4">
        <f t="shared" ref="I16:L16" si="1">B16</f>
        <v>1</v>
      </c>
      <c r="J16" s="4">
        <f t="shared" si="1"/>
        <v>-1</v>
      </c>
      <c r="K16" s="4">
        <f t="shared" si="1"/>
        <v>1</v>
      </c>
      <c r="L16" s="4">
        <f t="shared" si="1"/>
        <v>2</v>
      </c>
      <c r="N16" s="4">
        <f>G16</f>
        <v>4</v>
      </c>
    </row>
    <row r="17">
      <c r="B17" s="4">
        <v>3.0</v>
      </c>
      <c r="C17" s="4">
        <v>2.0</v>
      </c>
      <c r="D17" s="4">
        <v>2.0</v>
      </c>
      <c r="E17" s="4">
        <v>1.0</v>
      </c>
      <c r="G17" s="5">
        <v>9.0</v>
      </c>
      <c r="I17" s="4">
        <f>B17*B16-B16*B17</f>
        <v>0</v>
      </c>
      <c r="J17" s="3">
        <v>5.0</v>
      </c>
      <c r="K17" s="4">
        <f>D17*B16-B17*D16</f>
        <v>-1</v>
      </c>
      <c r="L17" s="4">
        <f>E17*B16-B17*E16</f>
        <v>-5</v>
      </c>
      <c r="N17" s="5">
        <f>G17*B16-B17*G16</f>
        <v>-3</v>
      </c>
    </row>
    <row r="18">
      <c r="B18" s="4">
        <v>2.0</v>
      </c>
      <c r="C18" s="4">
        <v>-3.0</v>
      </c>
      <c r="D18" s="4">
        <v>2.0</v>
      </c>
      <c r="E18" s="4">
        <v>5.0</v>
      </c>
      <c r="G18" s="4">
        <v>8.0</v>
      </c>
      <c r="I18" s="4">
        <f>B18*B16-B16*B18</f>
        <v>0</v>
      </c>
      <c r="J18" s="4">
        <f>C18*B16-B18*C16</f>
        <v>-1</v>
      </c>
      <c r="K18" s="4">
        <f>D18*B16-B18*D16</f>
        <v>0</v>
      </c>
      <c r="L18" s="4">
        <f>E18*B16-B18*E16</f>
        <v>1</v>
      </c>
      <c r="N18" s="4">
        <f>G18*B16-B18*G16</f>
        <v>0</v>
      </c>
    </row>
    <row r="19">
      <c r="B19" s="4">
        <v>1.0</v>
      </c>
      <c r="C19" s="4">
        <v>1.0</v>
      </c>
      <c r="D19" s="4">
        <v>-3.0</v>
      </c>
      <c r="E19" s="4">
        <v>-1.0</v>
      </c>
      <c r="G19" s="4">
        <v>-9.0</v>
      </c>
      <c r="I19" s="4">
        <f>B19*B16-B16*B19</f>
        <v>0</v>
      </c>
      <c r="J19" s="4">
        <f>C19*B16-B19*C16</f>
        <v>2</v>
      </c>
      <c r="K19" s="4">
        <f>D19*B16-B19*D16</f>
        <v>-4</v>
      </c>
      <c r="L19" s="4">
        <f>E19*B16-B19*E16</f>
        <v>-3</v>
      </c>
      <c r="N19" s="4">
        <f>G19*B16-B19*G16</f>
        <v>-13</v>
      </c>
    </row>
    <row r="21" ht="15.75" customHeight="1">
      <c r="B21" t="s">
        <v>18</v>
      </c>
      <c r="I21" t="s">
        <v>19</v>
      </c>
    </row>
    <row r="22" ht="15.75" customHeight="1">
      <c r="B22" s="1" t="s">
        <v>3</v>
      </c>
      <c r="C22" s="1" t="s">
        <v>4</v>
      </c>
      <c r="D22" s="1" t="s">
        <v>5</v>
      </c>
      <c r="E22" s="1" t="s">
        <v>6</v>
      </c>
      <c r="G22" s="2"/>
      <c r="I22" s="1" t="s">
        <v>3</v>
      </c>
      <c r="J22" s="1" t="s">
        <v>4</v>
      </c>
      <c r="K22" s="1" t="s">
        <v>5</v>
      </c>
      <c r="L22" s="1" t="s">
        <v>6</v>
      </c>
      <c r="N22" s="2"/>
    </row>
    <row r="23" ht="15.75" customHeight="1">
      <c r="B23" s="4">
        <f>I16*J17-I17*J16</f>
        <v>5</v>
      </c>
      <c r="C23" s="4">
        <f>J16*J17-J17*J16</f>
        <v>0</v>
      </c>
      <c r="D23" s="4">
        <f>K16*J17-J16*K17</f>
        <v>4</v>
      </c>
      <c r="E23" s="4">
        <f>L16*J17-J16*L17</f>
        <v>5</v>
      </c>
      <c r="G23" s="4">
        <f>N16*J17-J16*N17</f>
        <v>17</v>
      </c>
      <c r="I23" s="4">
        <f t="shared" ref="I23:I26" si="2">B23</f>
        <v>5</v>
      </c>
      <c r="J23" s="4">
        <f>C23*D25-C25*D23</f>
        <v>0</v>
      </c>
      <c r="K23" s="4">
        <f>D23*D25-D25*D23</f>
        <v>0</v>
      </c>
      <c r="L23" s="4">
        <f>E23*D25-D23*E25</f>
        <v>-5</v>
      </c>
      <c r="N23" s="4">
        <f>G23*D25-G25*D23</f>
        <v>-5</v>
      </c>
    </row>
    <row r="24" ht="15.75" customHeight="1">
      <c r="B24" s="4">
        <f>I17*I16-I16*I17</f>
        <v>0</v>
      </c>
      <c r="C24" s="4">
        <f>J17*I16-I17*J16</f>
        <v>5</v>
      </c>
      <c r="D24" s="4">
        <f>K17*I16-I17*K16</f>
        <v>-1</v>
      </c>
      <c r="E24" s="4">
        <f>L17*I16-I17*L16</f>
        <v>-5</v>
      </c>
      <c r="G24" s="5">
        <f>N17</f>
        <v>-3</v>
      </c>
      <c r="I24" s="4">
        <f t="shared" si="2"/>
        <v>0</v>
      </c>
      <c r="J24" s="4">
        <f>C24*D25-C25*D24</f>
        <v>-5</v>
      </c>
      <c r="K24" s="4">
        <f>D24*D25-D25*D24</f>
        <v>0</v>
      </c>
      <c r="L24" s="4">
        <f>E24*D25-D24*E25</f>
        <v>5</v>
      </c>
      <c r="N24" s="5">
        <f>G24*D25-G25*D24</f>
        <v>0</v>
      </c>
    </row>
    <row r="25" ht="15.75" customHeight="1">
      <c r="B25" s="4">
        <f>I18*J17-I17*J18</f>
        <v>0</v>
      </c>
      <c r="C25" s="4">
        <f>J17*J18-J17*J18</f>
        <v>0</v>
      </c>
      <c r="D25" s="3">
        <f>K18*J17-J18*K17</f>
        <v>-1</v>
      </c>
      <c r="E25" s="4">
        <f>L18*J17-J18*L17</f>
        <v>0</v>
      </c>
      <c r="G25" s="4">
        <f>N18*J17-J18*N17</f>
        <v>-3</v>
      </c>
      <c r="I25" s="4">
        <f t="shared" si="2"/>
        <v>0</v>
      </c>
      <c r="J25" s="4">
        <f t="shared" ref="J25:L25" si="3">C25</f>
        <v>0</v>
      </c>
      <c r="K25" s="4">
        <f t="shared" si="3"/>
        <v>-1</v>
      </c>
      <c r="L25" s="4">
        <f t="shared" si="3"/>
        <v>0</v>
      </c>
      <c r="N25" s="4">
        <f>G25</f>
        <v>-3</v>
      </c>
    </row>
    <row r="26" ht="15.75" customHeight="1">
      <c r="B26" s="4">
        <f>I19*J17-I17*J19</f>
        <v>0</v>
      </c>
      <c r="C26" s="4">
        <f>J17*J19-J19*J17</f>
        <v>0</v>
      </c>
      <c r="D26" s="4">
        <f>K19*J17-J19*K17</f>
        <v>-18</v>
      </c>
      <c r="E26" s="4">
        <f>L19*J17-J19*L17</f>
        <v>-5</v>
      </c>
      <c r="G26" s="4">
        <f>N19*J17-J19*N17</f>
        <v>-59</v>
      </c>
      <c r="I26" s="4">
        <f t="shared" si="2"/>
        <v>0</v>
      </c>
      <c r="J26" s="4">
        <f>C26*D25-C25*D26</f>
        <v>0</v>
      </c>
      <c r="K26" s="4">
        <f>D26*D25-D25*D26</f>
        <v>0</v>
      </c>
      <c r="L26" s="3">
        <f>E26*D25-D26*E25</f>
        <v>5</v>
      </c>
      <c r="N26" s="4">
        <f>G26*D25-D26*G25</f>
        <v>5</v>
      </c>
    </row>
    <row r="27" ht="15.75" customHeight="1"/>
    <row r="28" ht="15.75" customHeight="1">
      <c r="B28" t="s">
        <v>20</v>
      </c>
    </row>
    <row r="29" ht="15.75" customHeight="1">
      <c r="B29" s="1" t="s">
        <v>3</v>
      </c>
      <c r="C29" s="1" t="s">
        <v>4</v>
      </c>
      <c r="D29" s="1" t="s">
        <v>5</v>
      </c>
      <c r="E29" s="1" t="s">
        <v>6</v>
      </c>
      <c r="G29" s="2"/>
      <c r="I29" s="14" t="s">
        <v>21</v>
      </c>
      <c r="J29" s="15"/>
    </row>
    <row r="30" ht="15.75" customHeight="1">
      <c r="B30" s="4">
        <f>I23*L26-B26*E23</f>
        <v>25</v>
      </c>
      <c r="C30" s="4">
        <f>J23*L26-J26*L23</f>
        <v>0</v>
      </c>
      <c r="D30" s="4">
        <f>K23*L26-K26*L23</f>
        <v>0</v>
      </c>
      <c r="E30" s="4">
        <f>L23*L26-L26*L23</f>
        <v>0</v>
      </c>
      <c r="G30" s="4">
        <f>N23*L26-L23*N26</f>
        <v>0</v>
      </c>
      <c r="I30" s="16" t="s">
        <v>25</v>
      </c>
      <c r="J30" s="16">
        <v>0.0</v>
      </c>
    </row>
    <row r="31" ht="15.75" customHeight="1">
      <c r="B31" s="4">
        <f>I24*L26-I26*L24</f>
        <v>0</v>
      </c>
      <c r="C31" s="4">
        <f>J24*L26-J26*L24</f>
        <v>-25</v>
      </c>
      <c r="D31" s="4">
        <f>K24*L26-K26*L24</f>
        <v>0</v>
      </c>
      <c r="E31" s="4">
        <f>L24*L26-L26*L24</f>
        <v>0</v>
      </c>
      <c r="G31" s="5">
        <f>N24*L26-L24*N26</f>
        <v>-25</v>
      </c>
      <c r="I31" s="16" t="s">
        <v>27</v>
      </c>
      <c r="J31" s="16">
        <v>1.0</v>
      </c>
    </row>
    <row r="32" ht="15.75" customHeight="1">
      <c r="B32" s="4">
        <f>I25*L26-I26*L25</f>
        <v>0</v>
      </c>
      <c r="C32" s="4">
        <f>J25*L26-J26*L25</f>
        <v>0</v>
      </c>
      <c r="D32" s="4">
        <f>K25*L26-K26*L25</f>
        <v>-5</v>
      </c>
      <c r="E32" s="4">
        <f>L25*L26-L26*L25</f>
        <v>0</v>
      </c>
      <c r="G32" s="4">
        <f>N25*L26-L25*N26</f>
        <v>-15</v>
      </c>
      <c r="I32" s="16" t="s">
        <v>31</v>
      </c>
      <c r="J32" s="16">
        <v>3.0</v>
      </c>
    </row>
    <row r="33" ht="15.75" customHeight="1">
      <c r="B33" s="4">
        <f>I26</f>
        <v>0</v>
      </c>
      <c r="C33" s="4">
        <f>J26*K25-J25*K26</f>
        <v>0</v>
      </c>
      <c r="D33" s="4">
        <f>K26*K25-K25*K26</f>
        <v>0</v>
      </c>
      <c r="E33" s="3">
        <f>L26*K25-K26*L25</f>
        <v>-5</v>
      </c>
      <c r="G33" s="4">
        <f>N26*K25-K26*N25</f>
        <v>-5</v>
      </c>
      <c r="I33" s="16" t="s">
        <v>32</v>
      </c>
      <c r="J33" s="16">
        <v>1.0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t="s">
        <v>0</v>
      </c>
    </row>
    <row r="4">
      <c r="B4" t="s">
        <v>1</v>
      </c>
    </row>
    <row r="13">
      <c r="B13" t="s">
        <v>2</v>
      </c>
    </row>
    <row r="15">
      <c r="B15" s="1" t="s">
        <v>3</v>
      </c>
      <c r="C15" s="1" t="s">
        <v>4</v>
      </c>
      <c r="D15" s="1" t="s">
        <v>5</v>
      </c>
      <c r="E15" s="1" t="s">
        <v>6</v>
      </c>
      <c r="G15" s="2"/>
    </row>
    <row r="16">
      <c r="B16" s="3">
        <v>1.0</v>
      </c>
      <c r="C16" s="4">
        <v>-1.0</v>
      </c>
      <c r="D16" s="4">
        <v>1.0</v>
      </c>
      <c r="E16" s="4">
        <v>2.0</v>
      </c>
      <c r="G16" s="4">
        <v>5.0</v>
      </c>
    </row>
    <row r="17">
      <c r="B17" s="4">
        <v>3.0</v>
      </c>
      <c r="C17" s="4">
        <v>2.0</v>
      </c>
      <c r="D17" s="4">
        <v>2.0</v>
      </c>
      <c r="E17" s="4">
        <v>1.0</v>
      </c>
      <c r="G17" s="5">
        <v>12.0</v>
      </c>
    </row>
    <row r="18">
      <c r="B18" s="4">
        <v>2.0</v>
      </c>
      <c r="C18" s="4">
        <v>-3.0</v>
      </c>
      <c r="D18" s="4">
        <v>2.0</v>
      </c>
      <c r="E18" s="4">
        <v>5.0</v>
      </c>
      <c r="G18" s="4">
        <v>10.0</v>
      </c>
    </row>
    <row r="19">
      <c r="B19" s="4">
        <v>1.0</v>
      </c>
      <c r="C19" s="4">
        <v>1.0</v>
      </c>
      <c r="D19" s="4">
        <v>-3.0</v>
      </c>
      <c r="E19" s="4">
        <v>-1.0</v>
      </c>
      <c r="G19" s="4">
        <v>-8.0</v>
      </c>
    </row>
    <row r="21" ht="15.75" customHeight="1">
      <c r="B21" t="s">
        <v>10</v>
      </c>
    </row>
    <row r="22" ht="15.75" customHeight="1">
      <c r="B22" s="1" t="s">
        <v>3</v>
      </c>
      <c r="C22" s="1" t="s">
        <v>4</v>
      </c>
      <c r="D22" s="1" t="s">
        <v>5</v>
      </c>
      <c r="E22" s="1" t="s">
        <v>6</v>
      </c>
      <c r="G22" s="2"/>
    </row>
    <row r="23" ht="15.75" customHeight="1">
      <c r="B23" s="4">
        <f t="shared" ref="B23:E23" si="1">B16</f>
        <v>1</v>
      </c>
      <c r="C23" s="4">
        <f t="shared" si="1"/>
        <v>-1</v>
      </c>
      <c r="D23" s="4">
        <f t="shared" si="1"/>
        <v>1</v>
      </c>
      <c r="E23" s="4">
        <f t="shared" si="1"/>
        <v>2</v>
      </c>
      <c r="G23" s="4">
        <f>G16</f>
        <v>5</v>
      </c>
    </row>
    <row r="24" ht="15.75" customHeight="1">
      <c r="B24" s="4">
        <f>B17*B16-B16*B17</f>
        <v>0</v>
      </c>
      <c r="C24" s="3">
        <v>5.0</v>
      </c>
      <c r="D24" s="4">
        <f>D17*B16-B17*D16</f>
        <v>-1</v>
      </c>
      <c r="E24" s="4">
        <f>E17*B16-B17*E16</f>
        <v>-5</v>
      </c>
      <c r="G24" s="5">
        <f>G17*B16-B17*G16</f>
        <v>-3</v>
      </c>
    </row>
    <row r="25" ht="15.75" customHeight="1">
      <c r="B25" s="4">
        <f>B18*B16-B16*B18</f>
        <v>0</v>
      </c>
      <c r="C25" s="4">
        <f>C18*B16-B18*C16</f>
        <v>-1</v>
      </c>
      <c r="D25" s="4">
        <f>D18*B16-B18*D16</f>
        <v>0</v>
      </c>
      <c r="E25" s="4">
        <f>E18*B16-B18*E16</f>
        <v>1</v>
      </c>
      <c r="G25" s="4">
        <f>G18*B16-B18*G16</f>
        <v>0</v>
      </c>
    </row>
    <row r="26" ht="15.75" customHeight="1">
      <c r="B26" s="4">
        <f>B19*B16-B16*B19</f>
        <v>0</v>
      </c>
      <c r="C26" s="4">
        <f>C19*B16-B19*C16</f>
        <v>2</v>
      </c>
      <c r="D26" s="4">
        <f>D19*B16-B19*D16</f>
        <v>-4</v>
      </c>
      <c r="E26" s="4">
        <f>E19*B16-B19*E16</f>
        <v>-3</v>
      </c>
      <c r="G26" s="4">
        <f>G19*B16-B19*G16</f>
        <v>-13</v>
      </c>
    </row>
    <row r="27" ht="15.75" customHeight="1"/>
    <row r="28" ht="15.75" customHeight="1">
      <c r="B28" t="s">
        <v>18</v>
      </c>
    </row>
    <row r="29" ht="15.75" customHeight="1">
      <c r="B29" s="1" t="s">
        <v>3</v>
      </c>
      <c r="C29" s="1" t="s">
        <v>4</v>
      </c>
      <c r="D29" s="1" t="s">
        <v>5</v>
      </c>
      <c r="E29" s="1" t="s">
        <v>6</v>
      </c>
      <c r="G29" s="2"/>
    </row>
    <row r="30" ht="15.75" customHeight="1">
      <c r="B30" s="4">
        <f>B23*C24-B24*C23</f>
        <v>5</v>
      </c>
      <c r="C30" s="4">
        <f>C23*C24-C24*C23</f>
        <v>0</v>
      </c>
      <c r="D30" s="4">
        <f>D23*C24-C23*D24</f>
        <v>4</v>
      </c>
      <c r="E30" s="4">
        <f>E23*C24-C23*E24</f>
        <v>5</v>
      </c>
      <c r="G30" s="4">
        <f>G23*C24-C23*G24</f>
        <v>22</v>
      </c>
    </row>
    <row r="31" ht="15.75" customHeight="1">
      <c r="B31" s="4">
        <f>B24*B23-B23*B24</f>
        <v>0</v>
      </c>
      <c r="C31" s="4">
        <f>C24*B23-B24*C23</f>
        <v>5</v>
      </c>
      <c r="D31" s="4">
        <f>D24*B23-B24*D23</f>
        <v>-1</v>
      </c>
      <c r="E31" s="4">
        <f>E24*B23-B24*E23</f>
        <v>-5</v>
      </c>
      <c r="G31" s="5">
        <f>G24</f>
        <v>-3</v>
      </c>
    </row>
    <row r="32" ht="15.75" customHeight="1">
      <c r="B32" s="4">
        <f>B25*C24-B24*C25</f>
        <v>0</v>
      </c>
      <c r="C32" s="4">
        <f>C24*C25-C24*C25</f>
        <v>0</v>
      </c>
      <c r="D32" s="3">
        <f>D25*C24-C25*D24</f>
        <v>-1</v>
      </c>
      <c r="E32" s="4">
        <f>E25*C24-C25*E24</f>
        <v>0</v>
      </c>
      <c r="G32" s="4">
        <f>G25*C24-C25*G24</f>
        <v>-3</v>
      </c>
    </row>
    <row r="33" ht="15.75" customHeight="1">
      <c r="B33" s="4">
        <f>B26*C24-B24*C26</f>
        <v>0</v>
      </c>
      <c r="C33" s="4">
        <f>C24*C26-C26*C24</f>
        <v>0</v>
      </c>
      <c r="D33" s="4">
        <f>D26*C24-C26*D24</f>
        <v>-18</v>
      </c>
      <c r="E33" s="4">
        <f>E26*C24-C26*E24</f>
        <v>-5</v>
      </c>
      <c r="G33" s="4">
        <f>G26*C24-C26*G24</f>
        <v>-59</v>
      </c>
    </row>
    <row r="34" ht="15.75" customHeight="1"/>
    <row r="35" ht="15.75" customHeight="1">
      <c r="B35" t="s">
        <v>19</v>
      </c>
    </row>
    <row r="36" ht="15.75" customHeight="1">
      <c r="B36" s="1" t="s">
        <v>3</v>
      </c>
      <c r="C36" s="1" t="s">
        <v>4</v>
      </c>
      <c r="D36" s="1" t="s">
        <v>5</v>
      </c>
      <c r="E36" s="1" t="s">
        <v>6</v>
      </c>
      <c r="G36" s="2"/>
    </row>
    <row r="37" ht="15.75" customHeight="1">
      <c r="B37" s="4">
        <f t="shared" ref="B37:B40" si="2">B30</f>
        <v>5</v>
      </c>
      <c r="C37" s="4">
        <f>C30*D32-C32*D30</f>
        <v>0</v>
      </c>
      <c r="D37" s="4">
        <f>D30*D32-D32*D30</f>
        <v>0</v>
      </c>
      <c r="E37" s="4">
        <f>E30*D32-D30*E32</f>
        <v>-5</v>
      </c>
      <c r="G37" s="4">
        <f>G30*D32-G32*D30</f>
        <v>-10</v>
      </c>
    </row>
    <row r="38" ht="15.75" customHeight="1">
      <c r="B38" s="4">
        <f t="shared" si="2"/>
        <v>0</v>
      </c>
      <c r="C38" s="4">
        <f>C31*D32-C32*D31</f>
        <v>-5</v>
      </c>
      <c r="D38" s="4">
        <f>D31*D32-D32*D31</f>
        <v>0</v>
      </c>
      <c r="E38" s="4">
        <f>E31*D32-D31*E32</f>
        <v>5</v>
      </c>
      <c r="G38" s="5">
        <f>G31*D32-G32*D31</f>
        <v>0</v>
      </c>
    </row>
    <row r="39" ht="15.75" customHeight="1">
      <c r="B39" s="4">
        <f t="shared" si="2"/>
        <v>0</v>
      </c>
      <c r="C39" s="4">
        <f t="shared" ref="C39:E39" si="3">C32</f>
        <v>0</v>
      </c>
      <c r="D39" s="4">
        <f t="shared" si="3"/>
        <v>-1</v>
      </c>
      <c r="E39" s="4">
        <f t="shared" si="3"/>
        <v>0</v>
      </c>
      <c r="G39" s="4">
        <f>G32</f>
        <v>-3</v>
      </c>
    </row>
    <row r="40" ht="15.75" customHeight="1">
      <c r="B40" s="4">
        <f t="shared" si="2"/>
        <v>0</v>
      </c>
      <c r="C40" s="4">
        <f>C33*D32-C32*D33</f>
        <v>0</v>
      </c>
      <c r="D40" s="4">
        <f>D33*D32-D32*D33</f>
        <v>0</v>
      </c>
      <c r="E40" s="3">
        <f>E33*D32-D33*E32</f>
        <v>5</v>
      </c>
      <c r="G40" s="4">
        <f>G33*D32-D33*G32</f>
        <v>5</v>
      </c>
    </row>
    <row r="41" ht="15.75" customHeight="1"/>
    <row r="42" ht="15.75" customHeight="1">
      <c r="B42" t="s">
        <v>20</v>
      </c>
    </row>
    <row r="43" ht="15.75" customHeight="1">
      <c r="B43" s="1" t="s">
        <v>3</v>
      </c>
      <c r="C43" s="1" t="s">
        <v>4</v>
      </c>
      <c r="D43" s="1" t="s">
        <v>5</v>
      </c>
      <c r="E43" s="1" t="s">
        <v>6</v>
      </c>
      <c r="G43" s="2"/>
    </row>
    <row r="44" ht="15.75" customHeight="1">
      <c r="B44" s="4">
        <f>B37*E40-B33*E30</f>
        <v>25</v>
      </c>
      <c r="C44" s="4">
        <f>C37*E40-C40*E37</f>
        <v>0</v>
      </c>
      <c r="D44" s="4">
        <f>D37*E40-D40*E37</f>
        <v>0</v>
      </c>
      <c r="E44" s="4">
        <f>E37*E40-E40*E37</f>
        <v>0</v>
      </c>
      <c r="G44" s="4">
        <f>G37*E40-E37*G40</f>
        <v>-25</v>
      </c>
    </row>
    <row r="45" ht="15.75" customHeight="1">
      <c r="B45" s="4">
        <f>B38*E40-B40*E38</f>
        <v>0</v>
      </c>
      <c r="C45" s="4">
        <f>C38*E40-C40*E38</f>
        <v>-25</v>
      </c>
      <c r="D45" s="4">
        <f>D38*E40-D40*E38</f>
        <v>0</v>
      </c>
      <c r="E45" s="4">
        <f>E38*E40-E40*E38</f>
        <v>0</v>
      </c>
      <c r="G45" s="5">
        <f>G38*E40-E38*G40</f>
        <v>-25</v>
      </c>
    </row>
    <row r="46" ht="15.75" customHeight="1">
      <c r="B46" s="4">
        <f>B39*E40-B40*E39</f>
        <v>0</v>
      </c>
      <c r="C46" s="4">
        <f>C39*E40-C40*E39</f>
        <v>0</v>
      </c>
      <c r="D46" s="4">
        <f>D39*E40-D40*E39</f>
        <v>-5</v>
      </c>
      <c r="E46" s="4">
        <f>E39*E40-E40*E39</f>
        <v>0</v>
      </c>
      <c r="G46" s="4">
        <f>G39*E40-E39*G40</f>
        <v>-15</v>
      </c>
    </row>
    <row r="47" ht="15.75" customHeight="1">
      <c r="B47" s="4">
        <f>B40</f>
        <v>0</v>
      </c>
      <c r="C47" s="4">
        <f>C40*D39-C39*D40</f>
        <v>0</v>
      </c>
      <c r="D47" s="4">
        <f>D40*D39-D39*D40</f>
        <v>0</v>
      </c>
      <c r="E47" s="3">
        <f>E40*D39-D40*E39</f>
        <v>-5</v>
      </c>
      <c r="G47" s="4">
        <f>G40*D39-D40*G39</f>
        <v>-5</v>
      </c>
    </row>
    <row r="48" ht="15.75" customHeight="1"/>
    <row r="49" ht="15.75" customHeight="1">
      <c r="B49" s="14" t="s">
        <v>21</v>
      </c>
      <c r="C49" s="15"/>
    </row>
    <row r="50" ht="15.75" customHeight="1">
      <c r="B50" s="16" t="s">
        <v>25</v>
      </c>
      <c r="C50" s="16">
        <f>G44/B44</f>
        <v>-1</v>
      </c>
    </row>
    <row r="51" ht="15.75" customHeight="1">
      <c r="B51" s="16" t="s">
        <v>27</v>
      </c>
      <c r="C51" s="16">
        <f>G45/C45</f>
        <v>1</v>
      </c>
    </row>
    <row r="52" ht="15.75" customHeight="1">
      <c r="B52" s="16" t="s">
        <v>31</v>
      </c>
      <c r="C52" s="16">
        <f>G46/D46</f>
        <v>3</v>
      </c>
    </row>
    <row r="53" ht="15.75" customHeight="1">
      <c r="B53" s="16" t="s">
        <v>32</v>
      </c>
      <c r="C53" s="16">
        <f>G47/E47</f>
        <v>1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t="s">
        <v>7</v>
      </c>
    </row>
    <row r="4">
      <c r="B4" t="s">
        <v>8</v>
      </c>
    </row>
    <row r="13">
      <c r="B13" s="6" t="s">
        <v>9</v>
      </c>
      <c r="C13" s="7"/>
      <c r="D13" s="8"/>
      <c r="E13" s="9"/>
    </row>
    <row r="14">
      <c r="B14" s="8" t="s">
        <v>12</v>
      </c>
      <c r="C14" s="8"/>
      <c r="D14" s="8"/>
      <c r="E14" s="9"/>
    </row>
    <row r="15">
      <c r="B15" s="8" t="s">
        <v>13</v>
      </c>
      <c r="C15" s="8"/>
      <c r="D15" s="8"/>
      <c r="E15" s="9"/>
    </row>
    <row r="16">
      <c r="B16" s="10" t="s">
        <v>14</v>
      </c>
      <c r="C16" s="10" t="s">
        <v>15</v>
      </c>
      <c r="D16" s="10" t="s">
        <v>16</v>
      </c>
      <c r="E16" s="10" t="s">
        <v>17</v>
      </c>
    </row>
    <row r="17">
      <c r="B17" s="8">
        <v>2.0</v>
      </c>
      <c r="C17" s="8">
        <f t="shared" ref="C17:C21" si="1">B17^2-5</f>
        <v>-1</v>
      </c>
      <c r="D17" s="8">
        <f t="shared" ref="D17:D21" si="2">2*B17</f>
        <v>4</v>
      </c>
      <c r="E17" s="8">
        <f>B21-B20/B21</f>
        <v>1.236067977</v>
      </c>
    </row>
    <row r="18">
      <c r="B18" s="11">
        <f t="shared" ref="B18:B21" si="3">B17-C17/D17</f>
        <v>2.25</v>
      </c>
      <c r="C18" s="8">
        <f t="shared" si="1"/>
        <v>0.0625</v>
      </c>
      <c r="D18" s="8">
        <f t="shared" si="2"/>
        <v>4.5</v>
      </c>
      <c r="E18" s="12"/>
    </row>
    <row r="19">
      <c r="B19" s="11">
        <f t="shared" si="3"/>
        <v>2.236111111</v>
      </c>
      <c r="C19" s="8">
        <f t="shared" si="1"/>
        <v>0.0001929012346</v>
      </c>
      <c r="D19" s="8">
        <f t="shared" si="2"/>
        <v>4.472222222</v>
      </c>
      <c r="E19" s="9"/>
    </row>
    <row r="20">
      <c r="B20" s="11">
        <f t="shared" si="3"/>
        <v>2.236067978</v>
      </c>
      <c r="C20" s="8">
        <f t="shared" si="1"/>
        <v>0.000000001860473553</v>
      </c>
      <c r="D20" s="8">
        <f t="shared" si="2"/>
        <v>4.472135956</v>
      </c>
    </row>
    <row r="21" ht="15.75" customHeight="1">
      <c r="B21" s="13">
        <f t="shared" si="3"/>
        <v>2.236067977</v>
      </c>
      <c r="C21" s="13">
        <f t="shared" si="1"/>
        <v>0</v>
      </c>
      <c r="D21" s="13">
        <f t="shared" si="2"/>
        <v>4.472135955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3:C1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5.29"/>
    <col customWidth="1" min="3" max="26" width="8.71"/>
  </cols>
  <sheetData>
    <row r="3">
      <c r="B3" t="s">
        <v>22</v>
      </c>
    </row>
    <row r="4">
      <c r="B4" t="s">
        <v>23</v>
      </c>
    </row>
    <row r="12">
      <c r="B12" s="17" t="s">
        <v>24</v>
      </c>
      <c r="C12" s="7"/>
      <c r="D12" s="9"/>
      <c r="E12" s="9"/>
      <c r="F12" s="9"/>
      <c r="G12" s="9"/>
      <c r="H12" s="9"/>
      <c r="I12" s="9"/>
      <c r="J12" s="9"/>
    </row>
    <row r="13">
      <c r="B13" s="13" t="s">
        <v>26</v>
      </c>
      <c r="C13" s="9"/>
      <c r="D13" s="9"/>
      <c r="E13" s="9"/>
      <c r="F13" s="9"/>
      <c r="G13" s="9"/>
      <c r="H13" s="9"/>
      <c r="I13" s="9"/>
      <c r="J13" s="9"/>
    </row>
    <row r="14">
      <c r="B14" s="9"/>
      <c r="C14" s="9"/>
      <c r="D14" s="9"/>
      <c r="E14" s="9"/>
      <c r="F14" s="9"/>
      <c r="G14" s="9"/>
      <c r="H14" s="9"/>
      <c r="I14" s="9"/>
      <c r="J14" s="9"/>
    </row>
    <row r="15">
      <c r="B15" s="13" t="s">
        <v>28</v>
      </c>
      <c r="C15" s="13" t="s">
        <v>29</v>
      </c>
      <c r="D15" s="18" t="s">
        <v>30</v>
      </c>
      <c r="E15" s="13" t="s">
        <v>33</v>
      </c>
      <c r="F15" s="13" t="s">
        <v>34</v>
      </c>
      <c r="G15" s="13" t="s">
        <v>35</v>
      </c>
      <c r="H15" s="19" t="s">
        <v>36</v>
      </c>
      <c r="I15" s="19" t="s">
        <v>37</v>
      </c>
      <c r="J15" s="13" t="s">
        <v>38</v>
      </c>
      <c r="M15" s="14" t="s">
        <v>28</v>
      </c>
      <c r="N15" s="14" t="s">
        <v>39</v>
      </c>
      <c r="O15" s="14" t="s">
        <v>35</v>
      </c>
      <c r="P15" s="14" t="s">
        <v>40</v>
      </c>
      <c r="Q15" s="14" t="s">
        <v>17</v>
      </c>
    </row>
    <row r="16">
      <c r="B16" s="8">
        <v>1.0</v>
      </c>
      <c r="C16" s="8">
        <v>0.0</v>
      </c>
      <c r="D16" s="8">
        <f t="shared" ref="D16:D29" si="1">(C16+E16)/2</f>
        <v>0.25</v>
      </c>
      <c r="E16" s="8">
        <v>0.5</v>
      </c>
      <c r="F16" s="8">
        <f t="shared" ref="F16:F29" si="2">(7*C16)^2-(8*C16)+1</f>
        <v>1</v>
      </c>
      <c r="G16" s="8">
        <f t="shared" ref="G16:G29" si="3">(F16+H16)/2</f>
        <v>5.125</v>
      </c>
      <c r="H16" s="8">
        <f t="shared" ref="H16:H29" si="4">(7*E16)^2-(8*E16)+1</f>
        <v>9.25</v>
      </c>
      <c r="I16" s="20">
        <f t="shared" ref="I16:I29" si="5">F16*H16</f>
        <v>9.25</v>
      </c>
      <c r="J16" s="8">
        <f t="shared" ref="J16:J29" si="6">F16*G16</f>
        <v>5.125</v>
      </c>
      <c r="M16" s="16"/>
      <c r="N16" s="16">
        <v>0.0</v>
      </c>
      <c r="O16" s="16">
        <f t="shared" ref="O16:O19" si="7">(7*N16)^2-(8*N16)+1</f>
        <v>1</v>
      </c>
      <c r="P16" s="16">
        <f t="shared" ref="P16:P19" si="8">(14*N16)-8</f>
        <v>-8</v>
      </c>
      <c r="Q16" s="16">
        <f>N18-N17/N18</f>
        <v>-0.2575505051</v>
      </c>
    </row>
    <row r="17">
      <c r="B17" s="11">
        <v>2.0</v>
      </c>
      <c r="C17" s="11">
        <f t="shared" ref="C17:C29" si="9">IF(F16*G16&gt;=0,C16,D16)</f>
        <v>0</v>
      </c>
      <c r="D17" s="11">
        <f t="shared" si="1"/>
        <v>0.125</v>
      </c>
      <c r="E17" s="11">
        <f t="shared" ref="E17:E29" si="10">IF(G16*H16&lt;0,E16,D16)</f>
        <v>0.25</v>
      </c>
      <c r="F17" s="11">
        <f t="shared" si="2"/>
        <v>1</v>
      </c>
      <c r="G17" s="11">
        <f t="shared" si="3"/>
        <v>1.53125</v>
      </c>
      <c r="H17" s="11">
        <f t="shared" si="4"/>
        <v>2.0625</v>
      </c>
      <c r="I17" s="21">
        <f t="shared" si="5"/>
        <v>2.0625</v>
      </c>
      <c r="J17" s="11">
        <f t="shared" si="6"/>
        <v>1.53125</v>
      </c>
      <c r="M17" s="16"/>
      <c r="N17" s="16">
        <f t="shared" ref="N17:N19" si="11">N16-O16/P16</f>
        <v>0.125</v>
      </c>
      <c r="O17" s="16">
        <f t="shared" si="7"/>
        <v>0.765625</v>
      </c>
      <c r="P17" s="16">
        <f t="shared" si="8"/>
        <v>-6.25</v>
      </c>
    </row>
    <row r="18">
      <c r="B18" s="8">
        <v>3.0</v>
      </c>
      <c r="C18" s="8">
        <f t="shared" si="9"/>
        <v>0</v>
      </c>
      <c r="D18" s="8">
        <f t="shared" si="1"/>
        <v>0.0625</v>
      </c>
      <c r="E18" s="8">
        <f t="shared" si="10"/>
        <v>0.125</v>
      </c>
      <c r="F18" s="8">
        <f t="shared" si="2"/>
        <v>1</v>
      </c>
      <c r="G18" s="11">
        <f t="shared" si="3"/>
        <v>0.8828125</v>
      </c>
      <c r="H18" s="8">
        <f t="shared" si="4"/>
        <v>0.765625</v>
      </c>
      <c r="I18" s="20">
        <f t="shared" si="5"/>
        <v>0.765625</v>
      </c>
      <c r="J18" s="8">
        <f t="shared" si="6"/>
        <v>0.8828125</v>
      </c>
      <c r="M18" s="16"/>
      <c r="N18" s="16">
        <f t="shared" si="11"/>
        <v>0.2475</v>
      </c>
      <c r="O18" s="16">
        <f t="shared" si="7"/>
        <v>2.02155625</v>
      </c>
      <c r="P18" s="16">
        <f t="shared" si="8"/>
        <v>-4.535</v>
      </c>
    </row>
    <row r="19">
      <c r="B19" s="11">
        <v>4.0</v>
      </c>
      <c r="C19" s="8">
        <f t="shared" si="9"/>
        <v>0</v>
      </c>
      <c r="D19" s="8">
        <f t="shared" si="1"/>
        <v>0.03125</v>
      </c>
      <c r="E19" s="8">
        <f t="shared" si="10"/>
        <v>0.0625</v>
      </c>
      <c r="F19" s="8">
        <f t="shared" si="2"/>
        <v>1</v>
      </c>
      <c r="G19" s="11">
        <f t="shared" si="3"/>
        <v>0.845703125</v>
      </c>
      <c r="H19" s="8">
        <f t="shared" si="4"/>
        <v>0.69140625</v>
      </c>
      <c r="I19" s="20">
        <f t="shared" si="5"/>
        <v>0.69140625</v>
      </c>
      <c r="J19" s="8">
        <f t="shared" si="6"/>
        <v>0.845703125</v>
      </c>
      <c r="M19" s="16"/>
      <c r="N19" s="16">
        <f t="shared" si="11"/>
        <v>0.6932676406</v>
      </c>
      <c r="O19" s="16">
        <f t="shared" si="7"/>
        <v>19.00423993</v>
      </c>
      <c r="P19" s="16">
        <f t="shared" si="8"/>
        <v>1.705746968</v>
      </c>
    </row>
    <row r="20">
      <c r="B20" s="8">
        <v>5.0</v>
      </c>
      <c r="C20" s="8">
        <f t="shared" si="9"/>
        <v>0</v>
      </c>
      <c r="D20" s="8">
        <f t="shared" si="1"/>
        <v>0.015625</v>
      </c>
      <c r="E20" s="8">
        <f t="shared" si="10"/>
        <v>0.03125</v>
      </c>
      <c r="F20" s="8">
        <f t="shared" si="2"/>
        <v>1</v>
      </c>
      <c r="G20" s="11">
        <f t="shared" si="3"/>
        <v>0.8989257813</v>
      </c>
      <c r="H20" s="8">
        <f t="shared" si="4"/>
        <v>0.7978515625</v>
      </c>
      <c r="I20" s="20">
        <f t="shared" si="5"/>
        <v>0.7978515625</v>
      </c>
      <c r="J20" s="8">
        <f t="shared" si="6"/>
        <v>0.8989257813</v>
      </c>
    </row>
    <row r="21" ht="15.75" customHeight="1">
      <c r="B21" s="11">
        <v>6.0</v>
      </c>
      <c r="C21" s="8">
        <f t="shared" si="9"/>
        <v>0</v>
      </c>
      <c r="D21" s="8">
        <f t="shared" si="1"/>
        <v>0.0078125</v>
      </c>
      <c r="E21" s="8">
        <f t="shared" si="10"/>
        <v>0.015625</v>
      </c>
      <c r="F21" s="8">
        <f t="shared" si="2"/>
        <v>1</v>
      </c>
      <c r="G21" s="11">
        <f t="shared" si="3"/>
        <v>0.9434814453</v>
      </c>
      <c r="H21" s="8">
        <f t="shared" si="4"/>
        <v>0.8869628906</v>
      </c>
      <c r="I21" s="20">
        <f t="shared" si="5"/>
        <v>0.8869628906</v>
      </c>
      <c r="J21" s="8">
        <f t="shared" si="6"/>
        <v>0.9434814453</v>
      </c>
    </row>
    <row r="22" ht="15.75" customHeight="1">
      <c r="B22" s="8">
        <v>7.0</v>
      </c>
      <c r="C22" s="8">
        <f t="shared" si="9"/>
        <v>0</v>
      </c>
      <c r="D22" s="8">
        <f t="shared" si="1"/>
        <v>0.00390625</v>
      </c>
      <c r="E22" s="8">
        <f t="shared" si="10"/>
        <v>0.0078125</v>
      </c>
      <c r="F22" s="8">
        <f t="shared" si="2"/>
        <v>1</v>
      </c>
      <c r="G22" s="11">
        <f t="shared" si="3"/>
        <v>0.9702453613</v>
      </c>
      <c r="H22" s="8">
        <f t="shared" si="4"/>
        <v>0.9404907227</v>
      </c>
      <c r="I22" s="20">
        <f t="shared" si="5"/>
        <v>0.9404907227</v>
      </c>
      <c r="J22" s="8">
        <f t="shared" si="6"/>
        <v>0.9702453613</v>
      </c>
    </row>
    <row r="23" ht="15.75" customHeight="1">
      <c r="B23" s="11">
        <v>8.0</v>
      </c>
      <c r="C23" s="8">
        <f t="shared" si="9"/>
        <v>0</v>
      </c>
      <c r="D23" s="8">
        <f t="shared" si="1"/>
        <v>0.001953125</v>
      </c>
      <c r="E23" s="8">
        <f t="shared" si="10"/>
        <v>0.00390625</v>
      </c>
      <c r="F23" s="8">
        <f t="shared" si="2"/>
        <v>1</v>
      </c>
      <c r="G23" s="11">
        <f t="shared" si="3"/>
        <v>0.9847488403</v>
      </c>
      <c r="H23" s="8">
        <f t="shared" si="4"/>
        <v>0.9694976807</v>
      </c>
      <c r="I23" s="20">
        <f t="shared" si="5"/>
        <v>0.9694976807</v>
      </c>
      <c r="J23" s="8">
        <f t="shared" si="6"/>
        <v>0.9847488403</v>
      </c>
    </row>
    <row r="24" ht="15.75" customHeight="1">
      <c r="B24" s="8">
        <v>9.0</v>
      </c>
      <c r="C24" s="8">
        <f t="shared" si="9"/>
        <v>0</v>
      </c>
      <c r="D24" s="8">
        <f t="shared" si="1"/>
        <v>0.0009765625</v>
      </c>
      <c r="E24" s="8">
        <f t="shared" si="10"/>
        <v>0.001953125</v>
      </c>
      <c r="F24" s="8">
        <f t="shared" si="2"/>
        <v>1</v>
      </c>
      <c r="G24" s="11">
        <f t="shared" si="3"/>
        <v>0.9922809601</v>
      </c>
      <c r="H24" s="8">
        <f t="shared" si="4"/>
        <v>0.9845619202</v>
      </c>
      <c r="I24" s="20">
        <f t="shared" si="5"/>
        <v>0.9845619202</v>
      </c>
      <c r="J24" s="8">
        <f t="shared" si="6"/>
        <v>0.9922809601</v>
      </c>
    </row>
    <row r="25" ht="15.75" customHeight="1">
      <c r="B25" s="11">
        <v>10.0</v>
      </c>
      <c r="C25" s="8">
        <f t="shared" si="9"/>
        <v>0</v>
      </c>
      <c r="D25" s="8">
        <f t="shared" si="1"/>
        <v>0.00048828125</v>
      </c>
      <c r="E25" s="8">
        <f t="shared" si="10"/>
        <v>0.0009765625</v>
      </c>
      <c r="F25" s="8">
        <f t="shared" si="2"/>
        <v>1</v>
      </c>
      <c r="G25" s="11">
        <f t="shared" si="3"/>
        <v>0.996117115</v>
      </c>
      <c r="H25" s="8">
        <f t="shared" si="4"/>
        <v>0.99223423</v>
      </c>
      <c r="I25" s="20">
        <f t="shared" si="5"/>
        <v>0.99223423</v>
      </c>
      <c r="J25" s="8">
        <f t="shared" si="6"/>
        <v>0.996117115</v>
      </c>
    </row>
    <row r="26" ht="15.75" customHeight="1">
      <c r="B26" s="8">
        <v>11.0</v>
      </c>
      <c r="C26" s="8">
        <f t="shared" si="9"/>
        <v>0</v>
      </c>
      <c r="D26" s="8">
        <f t="shared" si="1"/>
        <v>0.000244140625</v>
      </c>
      <c r="E26" s="8">
        <f t="shared" si="10"/>
        <v>0.00048828125</v>
      </c>
      <c r="F26" s="8">
        <f t="shared" si="2"/>
        <v>1</v>
      </c>
      <c r="G26" s="11">
        <f t="shared" si="3"/>
        <v>0.9980527163</v>
      </c>
      <c r="H26" s="8">
        <f t="shared" si="4"/>
        <v>0.9961054325</v>
      </c>
      <c r="I26" s="20">
        <f t="shared" si="5"/>
        <v>0.9961054325</v>
      </c>
      <c r="J26" s="8">
        <f t="shared" si="6"/>
        <v>0.9980527163</v>
      </c>
    </row>
    <row r="27" ht="15.75" customHeight="1">
      <c r="B27" s="23">
        <v>12.0</v>
      </c>
      <c r="C27" s="23">
        <f t="shared" si="9"/>
        <v>0</v>
      </c>
      <c r="D27" s="23">
        <f t="shared" si="1"/>
        <v>0.0001220703125</v>
      </c>
      <c r="E27" s="23">
        <f t="shared" si="10"/>
        <v>0.000244140625</v>
      </c>
      <c r="F27" s="23">
        <f t="shared" si="2"/>
        <v>1</v>
      </c>
      <c r="G27" s="23">
        <f t="shared" si="3"/>
        <v>0.9990248978</v>
      </c>
      <c r="H27" s="23">
        <f t="shared" si="4"/>
        <v>0.9980497956</v>
      </c>
      <c r="I27" s="24">
        <f t="shared" si="5"/>
        <v>0.9980497956</v>
      </c>
      <c r="J27" s="23">
        <f t="shared" si="6"/>
        <v>0.9990248978</v>
      </c>
    </row>
    <row r="28" ht="15.75" customHeight="1">
      <c r="B28" s="11">
        <v>13.0</v>
      </c>
      <c r="C28" s="11">
        <f t="shared" si="9"/>
        <v>0</v>
      </c>
      <c r="D28" s="11">
        <f t="shared" si="1"/>
        <v>0.00006103515625</v>
      </c>
      <c r="E28" s="11">
        <f t="shared" si="10"/>
        <v>0.0001220703125</v>
      </c>
      <c r="F28" s="11">
        <f t="shared" si="2"/>
        <v>1</v>
      </c>
      <c r="G28" s="11">
        <f t="shared" si="3"/>
        <v>0.9995120838</v>
      </c>
      <c r="H28" s="11">
        <f t="shared" si="4"/>
        <v>0.9990241677</v>
      </c>
      <c r="I28" s="21">
        <f t="shared" si="5"/>
        <v>0.9990241677</v>
      </c>
      <c r="J28" s="11">
        <f t="shared" si="6"/>
        <v>0.9995120838</v>
      </c>
    </row>
    <row r="29" ht="15.75" customHeight="1">
      <c r="B29" s="11">
        <v>14.0</v>
      </c>
      <c r="C29" s="8">
        <f t="shared" si="9"/>
        <v>0</v>
      </c>
      <c r="D29" s="8">
        <f t="shared" si="1"/>
        <v>0.00003051757813</v>
      </c>
      <c r="E29" s="8">
        <f t="shared" si="10"/>
        <v>0.00006103515625</v>
      </c>
      <c r="F29" s="8">
        <f t="shared" si="2"/>
        <v>1</v>
      </c>
      <c r="G29" s="11">
        <f t="shared" si="3"/>
        <v>0.9997559506</v>
      </c>
      <c r="H29" s="8">
        <f t="shared" si="4"/>
        <v>0.9995119013</v>
      </c>
      <c r="I29" s="20">
        <f t="shared" si="5"/>
        <v>0.9995119013</v>
      </c>
      <c r="J29" s="8">
        <f t="shared" si="6"/>
        <v>0.9997559506</v>
      </c>
    </row>
    <row r="30" ht="15.75" customHeight="1">
      <c r="D30" s="26"/>
      <c r="E30" s="26"/>
      <c r="F30" s="26"/>
      <c r="G30" s="26"/>
      <c r="H30" s="26"/>
      <c r="I30" s="26"/>
      <c r="J30" s="26"/>
    </row>
    <row r="31" ht="15.75" customHeight="1">
      <c r="B31" s="26" t="s">
        <v>57</v>
      </c>
      <c r="C31" s="26"/>
    </row>
    <row r="32" ht="15.75" customHeight="1">
      <c r="B32" t="s">
        <v>58</v>
      </c>
      <c r="C32">
        <v>0.99902</v>
      </c>
    </row>
    <row r="33" ht="15.75" customHeight="1">
      <c r="B33" t="s">
        <v>59</v>
      </c>
      <c r="C33">
        <v>12.0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2:C1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t="s">
        <v>0</v>
      </c>
    </row>
    <row r="4">
      <c r="B4" t="s">
        <v>41</v>
      </c>
    </row>
    <row r="11">
      <c r="B11" s="22" t="s">
        <v>42</v>
      </c>
      <c r="C11" s="22" t="s">
        <v>43</v>
      </c>
      <c r="D11" s="22" t="s">
        <v>44</v>
      </c>
      <c r="E11" s="22" t="s">
        <v>45</v>
      </c>
      <c r="F11" s="22" t="s">
        <v>46</v>
      </c>
      <c r="G11" s="22" t="s">
        <v>47</v>
      </c>
    </row>
    <row r="12">
      <c r="B12" s="16">
        <v>1.0</v>
      </c>
      <c r="C12" s="16">
        <v>0.125</v>
      </c>
      <c r="D12" s="16">
        <v>0.0</v>
      </c>
      <c r="E12" s="16">
        <v>1.0</v>
      </c>
      <c r="F12" s="16">
        <f t="shared" ref="F12:F19" si="1">D12+2*E12</f>
        <v>2</v>
      </c>
      <c r="G12" s="16">
        <f>E12+C21*F12</f>
        <v>1.25</v>
      </c>
      <c r="K12" s="14" t="s">
        <v>42</v>
      </c>
      <c r="L12" s="14" t="s">
        <v>30</v>
      </c>
      <c r="M12" s="14" t="s">
        <v>47</v>
      </c>
      <c r="N12" s="14" t="s">
        <v>49</v>
      </c>
      <c r="O12" s="14" t="s">
        <v>50</v>
      </c>
      <c r="P12" s="14" t="s">
        <v>51</v>
      </c>
      <c r="Q12" s="14" t="s">
        <v>52</v>
      </c>
    </row>
    <row r="13">
      <c r="B13" s="16">
        <v>2.0</v>
      </c>
      <c r="C13" s="16">
        <v>0.25</v>
      </c>
      <c r="D13" s="16">
        <v>0.125</v>
      </c>
      <c r="E13" s="16">
        <f t="shared" ref="E13:E19" si="2">G12</f>
        <v>1.25</v>
      </c>
      <c r="F13" s="16">
        <f t="shared" si="1"/>
        <v>2.625</v>
      </c>
      <c r="G13" s="16">
        <f>E13+C21*F13</f>
        <v>1.578125</v>
      </c>
      <c r="K13" s="16">
        <v>0.0</v>
      </c>
      <c r="L13" s="16">
        <v>0.0</v>
      </c>
      <c r="M13" s="16">
        <v>1.0</v>
      </c>
      <c r="N13" s="16">
        <f t="shared" ref="N13:N15" si="3">L13+2*M13</f>
        <v>2</v>
      </c>
      <c r="O13" s="16">
        <f>(L13+0.5*C24)+(2*M13+0.5*C24*N13)</f>
        <v>2.75</v>
      </c>
      <c r="P13" s="16">
        <f>(L13+0.5*C24)+(2*M13+0.5*C24*O13)</f>
        <v>2.9375</v>
      </c>
      <c r="Q13" s="16">
        <f>(L13+C24)+(2*M13+C24*P13)</f>
        <v>3.96875</v>
      </c>
    </row>
    <row r="14">
      <c r="B14" s="16">
        <v>3.0</v>
      </c>
      <c r="C14" s="16">
        <v>0.375</v>
      </c>
      <c r="D14" s="16">
        <v>0.25</v>
      </c>
      <c r="E14" s="16">
        <f t="shared" si="2"/>
        <v>1.578125</v>
      </c>
      <c r="F14" s="16">
        <f t="shared" si="1"/>
        <v>3.40625</v>
      </c>
      <c r="G14" s="16">
        <f>E14+C21*F14</f>
        <v>2.00390625</v>
      </c>
      <c r="K14" s="16">
        <v>1.0</v>
      </c>
      <c r="L14" s="16">
        <f>L13+C24</f>
        <v>0.5</v>
      </c>
      <c r="M14" s="16">
        <f>M13+C24*(N13+2*O13+2*P13+Q13)/6</f>
        <v>2.4453125</v>
      </c>
      <c r="N14" s="16">
        <f t="shared" si="3"/>
        <v>5.390625</v>
      </c>
      <c r="O14" s="16">
        <f>(L14+0.5*C24)+(2*M14+0.5*C24*N14)</f>
        <v>6.98828125</v>
      </c>
      <c r="P14" s="16">
        <f>(L14+0.5*C24)+(2*M14+0.5*C24*O14)</f>
        <v>7.387695313</v>
      </c>
      <c r="Q14" s="16">
        <f>(L14+C24)+(2*M14+C24*P14)</f>
        <v>9.584472656</v>
      </c>
    </row>
    <row r="15">
      <c r="B15" s="16">
        <v>4.0</v>
      </c>
      <c r="C15" s="16">
        <v>0.5</v>
      </c>
      <c r="D15" s="16">
        <v>0.375</v>
      </c>
      <c r="E15" s="16">
        <f t="shared" si="2"/>
        <v>2.00390625</v>
      </c>
      <c r="F15" s="16">
        <f t="shared" si="1"/>
        <v>4.3828125</v>
      </c>
      <c r="G15" s="16">
        <f>E15+C21*F15</f>
        <v>2.551757813</v>
      </c>
      <c r="K15" s="16">
        <v>2.0</v>
      </c>
      <c r="L15" s="16">
        <f>L14+C24</f>
        <v>1</v>
      </c>
      <c r="M15" s="16">
        <f>M14+C24*(N14+2*O14+2*P14+Q14)/6</f>
        <v>6.089233398</v>
      </c>
      <c r="N15" s="16">
        <f t="shared" si="3"/>
        <v>13.1784668</v>
      </c>
      <c r="O15" s="16">
        <f>(L15+0.5*C24)+(2*M15+0.5*C24*N15)</f>
        <v>16.7230835</v>
      </c>
      <c r="P15" s="16">
        <f>(L15+0.5*C24)+(2*M15+0.5*C24*O15)</f>
        <v>17.60923767</v>
      </c>
      <c r="Q15" s="16">
        <f>(L15+C24)+(2*M15+C24*P15)</f>
        <v>22.48308563</v>
      </c>
    </row>
    <row r="16">
      <c r="B16" s="16">
        <v>5.0</v>
      </c>
      <c r="C16" s="16">
        <v>0.625</v>
      </c>
      <c r="D16" s="16">
        <v>0.5</v>
      </c>
      <c r="E16" s="16">
        <f t="shared" si="2"/>
        <v>2.551757813</v>
      </c>
      <c r="F16" s="16">
        <f t="shared" si="1"/>
        <v>5.603515625</v>
      </c>
      <c r="G16" s="16">
        <f>E16+C21*F16</f>
        <v>3.252197266</v>
      </c>
    </row>
    <row r="17">
      <c r="B17" s="16">
        <v>6.0</v>
      </c>
      <c r="C17" s="16">
        <v>0.75</v>
      </c>
      <c r="D17" s="16">
        <v>0.625</v>
      </c>
      <c r="E17" s="16">
        <f t="shared" si="2"/>
        <v>3.252197266</v>
      </c>
      <c r="F17" s="16">
        <f t="shared" si="1"/>
        <v>7.129394531</v>
      </c>
      <c r="G17" s="16">
        <f>E17+C21*F17</f>
        <v>4.143371582</v>
      </c>
    </row>
    <row r="18">
      <c r="B18" s="16">
        <v>7.0</v>
      </c>
      <c r="C18" s="16">
        <v>0.875</v>
      </c>
      <c r="D18" s="16">
        <v>0.75</v>
      </c>
      <c r="E18" s="16">
        <f t="shared" si="2"/>
        <v>4.143371582</v>
      </c>
      <c r="F18" s="16">
        <f t="shared" si="1"/>
        <v>9.036743164</v>
      </c>
      <c r="G18" s="16">
        <f>E18+C21*F18</f>
        <v>5.272964478</v>
      </c>
    </row>
    <row r="19">
      <c r="B19" s="16">
        <v>8.0</v>
      </c>
      <c r="C19" s="16">
        <v>1.0</v>
      </c>
      <c r="D19" s="16">
        <v>0.875</v>
      </c>
      <c r="E19" s="16">
        <f t="shared" si="2"/>
        <v>5.272964478</v>
      </c>
      <c r="F19" s="16">
        <f t="shared" si="1"/>
        <v>11.42092896</v>
      </c>
      <c r="G19" s="16">
        <f>E19+C21*F19</f>
        <v>6.700580597</v>
      </c>
    </row>
    <row r="21" ht="15.75" customHeight="1">
      <c r="B21" s="14" t="s">
        <v>53</v>
      </c>
      <c r="C21" s="16">
        <v>0.125</v>
      </c>
    </row>
    <row r="22" ht="15.75" customHeight="1">
      <c r="B22" s="14" t="s">
        <v>54</v>
      </c>
      <c r="C22" s="25" t="s">
        <v>55</v>
      </c>
    </row>
    <row r="23" ht="15.75" customHeight="1"/>
    <row r="24" ht="15.75" customHeight="1">
      <c r="B24" s="14" t="s">
        <v>53</v>
      </c>
      <c r="C24" s="16">
        <v>0.5</v>
      </c>
    </row>
    <row r="25" ht="15.75" customHeight="1">
      <c r="B25" s="14" t="s">
        <v>56</v>
      </c>
      <c r="C25" s="16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t="s">
        <v>48</v>
      </c>
    </row>
    <row r="4">
      <c r="B4" t="s">
        <v>41</v>
      </c>
    </row>
    <row r="10">
      <c r="B10" s="22" t="s">
        <v>42</v>
      </c>
      <c r="C10" s="22" t="s">
        <v>43</v>
      </c>
      <c r="D10" s="22" t="s">
        <v>44</v>
      </c>
      <c r="E10" s="22" t="s">
        <v>45</v>
      </c>
      <c r="F10" s="22" t="s">
        <v>46</v>
      </c>
      <c r="G10" s="22" t="s">
        <v>47</v>
      </c>
      <c r="K10" s="14" t="s">
        <v>42</v>
      </c>
      <c r="L10" s="14" t="s">
        <v>30</v>
      </c>
      <c r="M10" s="14" t="s">
        <v>47</v>
      </c>
      <c r="N10" s="14" t="s">
        <v>49</v>
      </c>
      <c r="O10" s="14" t="s">
        <v>50</v>
      </c>
      <c r="P10" s="14" t="s">
        <v>51</v>
      </c>
      <c r="Q10" s="14" t="s">
        <v>52</v>
      </c>
    </row>
    <row r="11">
      <c r="B11" s="16">
        <v>1.0</v>
      </c>
      <c r="C11" s="16">
        <v>0.125</v>
      </c>
      <c r="D11" s="16">
        <v>0.0</v>
      </c>
      <c r="E11" s="16">
        <v>1.0</v>
      </c>
      <c r="F11" s="16">
        <f>D11+2*E11</f>
        <v>2</v>
      </c>
      <c r="G11" s="16">
        <f>E11+C20*F11</f>
        <v>1.25</v>
      </c>
      <c r="K11" s="16">
        <v>0.0</v>
      </c>
      <c r="L11" s="16">
        <v>0.0</v>
      </c>
      <c r="M11" s="16">
        <v>1.0</v>
      </c>
      <c r="N11" s="16">
        <f t="shared" ref="N11:N13" si="1">1+L11*M11</f>
        <v>1</v>
      </c>
      <c r="O11" s="16">
        <f>1+(L11+0.5*C23)*(M11+0.5*C23*N11)</f>
        <v>1.3125</v>
      </c>
      <c r="P11" s="16">
        <f>1+(L11+0.5*C23)*(M11+0.5*C23*O11)</f>
        <v>1.33203125</v>
      </c>
      <c r="Q11" s="16">
        <f>1+(L11+C23)*(M11+C23*P11)</f>
        <v>1.833007813</v>
      </c>
    </row>
    <row r="12">
      <c r="B12" s="16">
        <v>2.0</v>
      </c>
      <c r="C12" s="16">
        <v>0.25</v>
      </c>
      <c r="D12" s="16">
        <v>0.125</v>
      </c>
      <c r="E12" s="16">
        <f t="shared" ref="E12:E18" si="2">G11</f>
        <v>1.25</v>
      </c>
      <c r="F12" s="16">
        <f t="shared" ref="F12:F18" si="3">1+D12*E12</f>
        <v>1.15625</v>
      </c>
      <c r="G12" s="16">
        <f>E12+C20*F12</f>
        <v>1.39453125</v>
      </c>
      <c r="K12" s="16">
        <v>1.0</v>
      </c>
      <c r="L12" s="16">
        <f>L11+C23</f>
        <v>0.5</v>
      </c>
      <c r="M12" s="16">
        <f>M11+C23*(N11+2*O11+2*P11+Q11)/6</f>
        <v>1.676839193</v>
      </c>
      <c r="N12" s="16">
        <f t="shared" si="1"/>
        <v>1.838419596</v>
      </c>
      <c r="O12" s="16">
        <f>1+(L12+0.5*C23)*(M12+0.5*C23*N12)</f>
        <v>2.602333069</v>
      </c>
      <c r="P12" s="16">
        <f>1+(L12+0.5*C23)*(M12+0.5*C23*O12)</f>
        <v>2.745566845</v>
      </c>
      <c r="Q12" s="16">
        <f>(L12+C23)+(M12+C23*P12)</f>
        <v>4.049622615</v>
      </c>
    </row>
    <row r="13">
      <c r="B13" s="16">
        <v>3.0</v>
      </c>
      <c r="C13" s="16">
        <v>0.375</v>
      </c>
      <c r="D13" s="16">
        <v>0.25</v>
      </c>
      <c r="E13" s="16">
        <f t="shared" si="2"/>
        <v>1.39453125</v>
      </c>
      <c r="F13" s="16">
        <f t="shared" si="3"/>
        <v>1.348632813</v>
      </c>
      <c r="G13" s="16">
        <f>E13+C20*F13</f>
        <v>1.563110352</v>
      </c>
      <c r="K13" s="16">
        <v>2.0</v>
      </c>
      <c r="L13" s="16">
        <f>L12+C23</f>
        <v>1</v>
      </c>
      <c r="M13" s="16">
        <f>M12+C23*(N12+2*O12+2*P12+Q12)/6</f>
        <v>3.058826029</v>
      </c>
      <c r="N13" s="16">
        <f t="shared" si="1"/>
        <v>4.058826029</v>
      </c>
      <c r="O13" s="16">
        <f>1+(L13+0.5*C23)*(M13+0.5*C23*N13)</f>
        <v>6.091915671</v>
      </c>
      <c r="P13" s="16">
        <f>1+(L13+0.5*C23)*(M13+0.5*C23*O13)</f>
        <v>6.727256184</v>
      </c>
      <c r="Q13" s="16">
        <f>(L13+C23)+(M13+C23*P13)</f>
        <v>7.922454121</v>
      </c>
    </row>
    <row r="14">
      <c r="B14" s="16">
        <v>4.0</v>
      </c>
      <c r="C14" s="16">
        <v>0.5</v>
      </c>
      <c r="D14" s="16">
        <v>0.375</v>
      </c>
      <c r="E14" s="16">
        <f t="shared" si="2"/>
        <v>1.563110352</v>
      </c>
      <c r="F14" s="16">
        <f t="shared" si="3"/>
        <v>1.586166382</v>
      </c>
      <c r="G14" s="16">
        <f>E14+C20*F14</f>
        <v>1.761381149</v>
      </c>
    </row>
    <row r="15">
      <c r="B15" s="16">
        <v>5.0</v>
      </c>
      <c r="C15" s="16">
        <v>0.625</v>
      </c>
      <c r="D15" s="16">
        <v>0.5</v>
      </c>
      <c r="E15" s="16">
        <f t="shared" si="2"/>
        <v>1.761381149</v>
      </c>
      <c r="F15" s="16">
        <f t="shared" si="3"/>
        <v>1.880690575</v>
      </c>
      <c r="G15" s="16">
        <f>E15+C20*F15</f>
        <v>1.996467471</v>
      </c>
    </row>
    <row r="16">
      <c r="B16" s="16">
        <v>6.0</v>
      </c>
      <c r="C16" s="16">
        <v>0.75</v>
      </c>
      <c r="D16" s="16">
        <v>0.625</v>
      </c>
      <c r="E16" s="16">
        <f t="shared" si="2"/>
        <v>1.996467471</v>
      </c>
      <c r="F16" s="16">
        <f t="shared" si="3"/>
        <v>2.247792169</v>
      </c>
      <c r="G16" s="16">
        <f>E16+C20*F16</f>
        <v>2.277441492</v>
      </c>
    </row>
    <row r="17">
      <c r="B17" s="16">
        <v>7.0</v>
      </c>
      <c r="C17" s="16">
        <v>0.875</v>
      </c>
      <c r="D17" s="16">
        <v>0.75</v>
      </c>
      <c r="E17" s="16">
        <f t="shared" si="2"/>
        <v>2.277441492</v>
      </c>
      <c r="F17" s="16">
        <f t="shared" si="3"/>
        <v>2.708081119</v>
      </c>
      <c r="G17" s="16">
        <f>E17+C20*F17</f>
        <v>2.615951632</v>
      </c>
    </row>
    <row r="18">
      <c r="B18" s="16">
        <v>8.0</v>
      </c>
      <c r="C18" s="16">
        <v>1.0</v>
      </c>
      <c r="D18" s="16">
        <v>0.875</v>
      </c>
      <c r="E18" s="16">
        <f t="shared" si="2"/>
        <v>2.615951632</v>
      </c>
      <c r="F18" s="16">
        <f t="shared" si="3"/>
        <v>3.288957678</v>
      </c>
      <c r="G18" s="16">
        <f>E18+C20*F18</f>
        <v>3.027071342</v>
      </c>
    </row>
    <row r="20">
      <c r="B20" s="14" t="s">
        <v>53</v>
      </c>
      <c r="C20" s="16">
        <v>0.125</v>
      </c>
    </row>
    <row r="21" ht="15.75" customHeight="1">
      <c r="B21" s="14" t="s">
        <v>54</v>
      </c>
      <c r="C21" s="25" t="s">
        <v>60</v>
      </c>
    </row>
    <row r="22" ht="15.75" customHeight="1"/>
    <row r="23" ht="15.75" customHeight="1">
      <c r="B23" s="14" t="s">
        <v>53</v>
      </c>
      <c r="C23" s="16">
        <v>0.5</v>
      </c>
    </row>
    <row r="24" ht="15.75" customHeight="1">
      <c r="B24" s="14" t="s">
        <v>56</v>
      </c>
      <c r="C24" s="16">
        <v>1.0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14"/>
    <col customWidth="1" min="3" max="26" width="8.71"/>
  </cols>
  <sheetData>
    <row r="3">
      <c r="B3" t="s">
        <v>61</v>
      </c>
    </row>
    <row r="4">
      <c r="B4" t="s">
        <v>63</v>
      </c>
    </row>
    <row r="9">
      <c r="B9" s="28" t="s">
        <v>65</v>
      </c>
      <c r="C9" s="7"/>
      <c r="D9" s="9"/>
      <c r="E9" s="13" t="s">
        <v>28</v>
      </c>
      <c r="F9" s="13" t="s">
        <v>29</v>
      </c>
      <c r="G9" s="18" t="s">
        <v>30</v>
      </c>
      <c r="H9" s="13" t="s">
        <v>33</v>
      </c>
      <c r="I9" s="13" t="s">
        <v>34</v>
      </c>
      <c r="J9" s="13" t="s">
        <v>35</v>
      </c>
      <c r="K9" s="19" t="s">
        <v>36</v>
      </c>
    </row>
    <row r="10">
      <c r="B10" s="30" t="s">
        <v>66</v>
      </c>
      <c r="C10" s="9"/>
      <c r="D10" s="9"/>
      <c r="E10" s="8">
        <v>1.0</v>
      </c>
      <c r="F10" s="8">
        <v>0.0</v>
      </c>
      <c r="G10" s="8">
        <f t="shared" ref="G10:G15" si="2">(F10+H10)/2</f>
        <v>1</v>
      </c>
      <c r="H10" s="8">
        <v>2.0</v>
      </c>
      <c r="I10" s="8">
        <f t="shared" ref="I10:K10" si="1">F10^3-6*F10^2+11*F10-6</f>
        <v>-6</v>
      </c>
      <c r="J10" s="8">
        <f t="shared" si="1"/>
        <v>0</v>
      </c>
      <c r="K10" s="8">
        <f t="shared" si="1"/>
        <v>0</v>
      </c>
    </row>
    <row r="11">
      <c r="B11" s="9"/>
      <c r="C11" s="9"/>
      <c r="D11" s="9"/>
      <c r="E11" s="11">
        <v>2.0</v>
      </c>
      <c r="F11" s="11">
        <f>IF(I10*J10&gt;=0,F10,G10)</f>
        <v>0</v>
      </c>
      <c r="G11" s="11">
        <f t="shared" si="2"/>
        <v>0.5</v>
      </c>
      <c r="H11" s="11">
        <f t="shared" ref="H11:H15" si="3">IF(J10*K10&lt;0,H10,G10)</f>
        <v>1</v>
      </c>
      <c r="I11" s="11">
        <f t="shared" ref="I11:I15" si="4">G11^3-6*G11^2+11*G11-6</f>
        <v>-1.875</v>
      </c>
      <c r="J11" s="11">
        <f t="shared" ref="J11:J15" si="5">(I11+K11)/2</f>
        <v>20.0625</v>
      </c>
      <c r="K11" s="11">
        <f t="shared" ref="K11:K15" si="6">(7*H11)^2-(8*H11)+1</f>
        <v>42</v>
      </c>
    </row>
    <row r="12">
      <c r="E12" s="8">
        <v>3.0</v>
      </c>
      <c r="F12" s="8">
        <f t="shared" ref="F12:F15" si="7">IF(I11*J11&lt;0,F11,G11)</f>
        <v>0</v>
      </c>
      <c r="G12" s="8">
        <f t="shared" si="2"/>
        <v>0.25</v>
      </c>
      <c r="H12" s="8">
        <f t="shared" si="3"/>
        <v>0.5</v>
      </c>
      <c r="I12" s="8">
        <f t="shared" si="4"/>
        <v>-3.609375</v>
      </c>
      <c r="J12" s="11">
        <f t="shared" si="5"/>
        <v>2.8203125</v>
      </c>
      <c r="K12" s="8">
        <f t="shared" si="6"/>
        <v>9.25</v>
      </c>
    </row>
    <row r="13">
      <c r="E13" s="8">
        <v>4.0</v>
      </c>
      <c r="F13" s="8">
        <f t="shared" si="7"/>
        <v>0</v>
      </c>
      <c r="G13" s="8">
        <f t="shared" si="2"/>
        <v>0.125</v>
      </c>
      <c r="H13" s="8">
        <f t="shared" si="3"/>
        <v>0.25</v>
      </c>
      <c r="I13" s="8">
        <f t="shared" si="4"/>
        <v>-4.716796875</v>
      </c>
      <c r="J13" s="8">
        <f t="shared" si="5"/>
        <v>-1.327148438</v>
      </c>
      <c r="K13" s="8">
        <f t="shared" si="6"/>
        <v>2.0625</v>
      </c>
    </row>
    <row r="14">
      <c r="E14" s="8">
        <v>5.0</v>
      </c>
      <c r="F14" s="8">
        <f t="shared" si="7"/>
        <v>0.125</v>
      </c>
      <c r="G14" s="8">
        <f t="shared" si="2"/>
        <v>0.1875</v>
      </c>
      <c r="H14" s="8">
        <f t="shared" si="3"/>
        <v>0.25</v>
      </c>
      <c r="I14" s="8">
        <f t="shared" si="4"/>
        <v>-4.141845703</v>
      </c>
      <c r="J14" s="11">
        <f t="shared" si="5"/>
        <v>-1.039672852</v>
      </c>
      <c r="K14" s="8">
        <f t="shared" si="6"/>
        <v>2.0625</v>
      </c>
    </row>
    <row r="15">
      <c r="E15" s="8">
        <v>6.0</v>
      </c>
      <c r="F15" s="8">
        <f t="shared" si="7"/>
        <v>0.1875</v>
      </c>
      <c r="G15" s="8">
        <f t="shared" si="2"/>
        <v>0.21875</v>
      </c>
      <c r="H15" s="8">
        <f t="shared" si="3"/>
        <v>0.25</v>
      </c>
      <c r="I15" s="8">
        <f t="shared" si="4"/>
        <v>-3.870391846</v>
      </c>
      <c r="J15" s="11">
        <f t="shared" si="5"/>
        <v>-0.9039459229</v>
      </c>
      <c r="K15" s="8">
        <f t="shared" si="6"/>
        <v>2.0625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C9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57"/>
    <col customWidth="1" min="3" max="26" width="8.71"/>
  </cols>
  <sheetData>
    <row r="3">
      <c r="B3" t="s">
        <v>62</v>
      </c>
    </row>
    <row r="4">
      <c r="B4" t="s">
        <v>41</v>
      </c>
    </row>
    <row r="12">
      <c r="B12" s="27" t="s">
        <v>64</v>
      </c>
      <c r="C12" s="9"/>
      <c r="D12" s="13" t="s">
        <v>28</v>
      </c>
      <c r="E12" s="13" t="s">
        <v>29</v>
      </c>
      <c r="F12" s="13" t="s">
        <v>30</v>
      </c>
      <c r="G12" s="13" t="s">
        <v>33</v>
      </c>
      <c r="H12" s="13" t="s">
        <v>34</v>
      </c>
      <c r="I12" s="13" t="s">
        <v>35</v>
      </c>
      <c r="J12" s="19" t="s">
        <v>36</v>
      </c>
      <c r="K12" s="19" t="s">
        <v>37</v>
      </c>
      <c r="L12" s="13" t="s">
        <v>38</v>
      </c>
      <c r="N12" s="13" t="s">
        <v>28</v>
      </c>
      <c r="O12" s="29" t="s">
        <v>39</v>
      </c>
      <c r="P12" s="13" t="s">
        <v>35</v>
      </c>
      <c r="Q12" s="13" t="s">
        <v>40</v>
      </c>
      <c r="R12" s="13" t="s">
        <v>17</v>
      </c>
    </row>
    <row r="13">
      <c r="B13" s="27" t="s">
        <v>67</v>
      </c>
      <c r="C13" s="9"/>
      <c r="D13" s="8">
        <v>1.0</v>
      </c>
      <c r="E13" s="8">
        <v>0.0</v>
      </c>
      <c r="F13" s="8">
        <f t="shared" ref="F13:F26" si="2">(E13+G13)/2</f>
        <v>0.25</v>
      </c>
      <c r="G13" s="8">
        <v>0.5</v>
      </c>
      <c r="H13" s="8">
        <f t="shared" ref="H13:J13" si="1">(8*E13)^2-(9*E13)+1</f>
        <v>1</v>
      </c>
      <c r="I13" s="8">
        <f t="shared" si="1"/>
        <v>2.75</v>
      </c>
      <c r="J13" s="8">
        <f t="shared" si="1"/>
        <v>12.5</v>
      </c>
      <c r="K13" s="20">
        <f t="shared" ref="K13:K26" si="4">H13*J13</f>
        <v>12.5</v>
      </c>
      <c r="L13" s="8">
        <f t="shared" ref="L13:L26" si="5">H13*I13</f>
        <v>2.75</v>
      </c>
      <c r="N13" s="8"/>
      <c r="O13" s="8">
        <v>0.0</v>
      </c>
      <c r="P13" s="8">
        <f t="shared" ref="P13:P16" si="6">(8*O13)^2-(9*O13)+1</f>
        <v>1</v>
      </c>
      <c r="Q13" s="8">
        <f t="shared" ref="Q13:Q16" si="7">(16*O13)-9</f>
        <v>-9</v>
      </c>
      <c r="R13" s="8">
        <f>O15-O14/O15</f>
        <v>-0.2833631485</v>
      </c>
    </row>
    <row r="14">
      <c r="D14" s="11">
        <v>2.0</v>
      </c>
      <c r="E14" s="11">
        <f t="shared" ref="E14:E26" si="8">IF(H13*I13&gt;=0,E13,F13)</f>
        <v>0</v>
      </c>
      <c r="F14" s="11">
        <f t="shared" si="2"/>
        <v>0.125</v>
      </c>
      <c r="G14" s="11">
        <f t="shared" ref="G14:G26" si="9">IF(I13*J13&lt;0,G13,F13)</f>
        <v>0.25</v>
      </c>
      <c r="H14" s="11">
        <f t="shared" ref="H14:J14" si="3">(8*E14)^2-(9*E14)+1</f>
        <v>1</v>
      </c>
      <c r="I14" s="11">
        <f t="shared" si="3"/>
        <v>0.875</v>
      </c>
      <c r="J14" s="11">
        <f t="shared" si="3"/>
        <v>2.75</v>
      </c>
      <c r="K14" s="21">
        <f t="shared" si="4"/>
        <v>2.75</v>
      </c>
      <c r="L14" s="11">
        <f t="shared" si="5"/>
        <v>0.875</v>
      </c>
      <c r="N14" s="8"/>
      <c r="O14" s="8">
        <f t="shared" ref="O14:O16" si="11">O13-P13/Q13</f>
        <v>0.1111111111</v>
      </c>
      <c r="P14" s="8">
        <f t="shared" si="6"/>
        <v>0.7901234568</v>
      </c>
      <c r="Q14" s="8">
        <f t="shared" si="7"/>
        <v>-7.222222222</v>
      </c>
      <c r="R14" s="9"/>
    </row>
    <row r="15">
      <c r="D15" s="8">
        <v>3.0</v>
      </c>
      <c r="E15" s="8">
        <f t="shared" si="8"/>
        <v>0</v>
      </c>
      <c r="F15" s="8">
        <f t="shared" si="2"/>
        <v>0.0625</v>
      </c>
      <c r="G15" s="8">
        <f t="shared" si="9"/>
        <v>0.125</v>
      </c>
      <c r="H15" s="8">
        <f t="shared" ref="H15:J15" si="10">(8*E15)^2-(9*E15)+1</f>
        <v>1</v>
      </c>
      <c r="I15" s="8">
        <f t="shared" si="10"/>
        <v>0.6875</v>
      </c>
      <c r="J15" s="8">
        <f t="shared" si="10"/>
        <v>0.875</v>
      </c>
      <c r="K15" s="20">
        <f t="shared" si="4"/>
        <v>0.875</v>
      </c>
      <c r="L15" s="8">
        <f t="shared" si="5"/>
        <v>0.6875</v>
      </c>
      <c r="N15" s="8"/>
      <c r="O15" s="8">
        <f t="shared" si="11"/>
        <v>0.2205128205</v>
      </c>
      <c r="P15" s="8">
        <f t="shared" si="6"/>
        <v>2.127442472</v>
      </c>
      <c r="Q15" s="8">
        <f t="shared" si="7"/>
        <v>-5.471794872</v>
      </c>
      <c r="R15" s="9"/>
    </row>
    <row r="16">
      <c r="D16" s="11">
        <v>4.0</v>
      </c>
      <c r="E16" s="11">
        <f t="shared" si="8"/>
        <v>0</v>
      </c>
      <c r="F16" s="11">
        <f t="shared" si="2"/>
        <v>0.03125</v>
      </c>
      <c r="G16" s="11">
        <f t="shared" si="9"/>
        <v>0.0625</v>
      </c>
      <c r="H16" s="11">
        <f t="shared" ref="H16:J16" si="12">(8*E16)^2-(9*E16)+1</f>
        <v>1</v>
      </c>
      <c r="I16" s="11">
        <f t="shared" si="12"/>
        <v>0.78125</v>
      </c>
      <c r="J16" s="11">
        <f t="shared" si="12"/>
        <v>0.6875</v>
      </c>
      <c r="K16" s="21">
        <f t="shared" si="4"/>
        <v>0.6875</v>
      </c>
      <c r="L16" s="11">
        <f t="shared" si="5"/>
        <v>0.78125</v>
      </c>
      <c r="N16" s="16"/>
      <c r="O16" s="11">
        <f t="shared" si="11"/>
        <v>0.6093143969</v>
      </c>
      <c r="P16" s="11">
        <f t="shared" si="6"/>
        <v>19.27706862</v>
      </c>
      <c r="Q16" s="11">
        <f t="shared" si="7"/>
        <v>0.7490303511</v>
      </c>
    </row>
    <row r="17">
      <c r="D17" s="8">
        <v>5.0</v>
      </c>
      <c r="E17" s="8">
        <f t="shared" si="8"/>
        <v>0</v>
      </c>
      <c r="F17" s="8">
        <f t="shared" si="2"/>
        <v>0.015625</v>
      </c>
      <c r="G17" s="8">
        <f t="shared" si="9"/>
        <v>0.03125</v>
      </c>
      <c r="H17" s="8">
        <f t="shared" ref="H17:J17" si="13">(8*E17)^2-(9*E17)+1</f>
        <v>1</v>
      </c>
      <c r="I17" s="8">
        <f t="shared" si="13"/>
        <v>0.875</v>
      </c>
      <c r="J17" s="8">
        <f t="shared" si="13"/>
        <v>0.78125</v>
      </c>
      <c r="K17" s="20">
        <f t="shared" si="4"/>
        <v>0.78125</v>
      </c>
      <c r="L17" s="8">
        <f t="shared" si="5"/>
        <v>0.875</v>
      </c>
    </row>
    <row r="18">
      <c r="D18" s="11">
        <v>6.0</v>
      </c>
      <c r="E18" s="11">
        <f t="shared" si="8"/>
        <v>0</v>
      </c>
      <c r="F18" s="11">
        <f t="shared" si="2"/>
        <v>0.0078125</v>
      </c>
      <c r="G18" s="11">
        <f t="shared" si="9"/>
        <v>0.015625</v>
      </c>
      <c r="H18" s="11">
        <f t="shared" ref="H18:J18" si="14">(8*E18)^2-(9*E18)+1</f>
        <v>1</v>
      </c>
      <c r="I18" s="11">
        <f t="shared" si="14"/>
        <v>0.93359375</v>
      </c>
      <c r="J18" s="11">
        <f t="shared" si="14"/>
        <v>0.875</v>
      </c>
      <c r="K18" s="21">
        <f t="shared" si="4"/>
        <v>0.875</v>
      </c>
      <c r="L18" s="11">
        <f t="shared" si="5"/>
        <v>0.93359375</v>
      </c>
    </row>
    <row r="19">
      <c r="D19" s="8">
        <v>7.0</v>
      </c>
      <c r="E19" s="8">
        <f t="shared" si="8"/>
        <v>0</v>
      </c>
      <c r="F19" s="8">
        <f t="shared" si="2"/>
        <v>0.00390625</v>
      </c>
      <c r="G19" s="8">
        <f t="shared" si="9"/>
        <v>0.0078125</v>
      </c>
      <c r="H19" s="8">
        <f t="shared" ref="H19:J19" si="15">(8*E19)^2-(9*E19)+1</f>
        <v>1</v>
      </c>
      <c r="I19" s="8">
        <f t="shared" si="15"/>
        <v>0.9658203125</v>
      </c>
      <c r="J19" s="8">
        <f t="shared" si="15"/>
        <v>0.93359375</v>
      </c>
      <c r="K19" s="20">
        <f t="shared" si="4"/>
        <v>0.93359375</v>
      </c>
      <c r="L19" s="8">
        <f t="shared" si="5"/>
        <v>0.9658203125</v>
      </c>
    </row>
    <row r="20">
      <c r="D20" s="11">
        <v>8.0</v>
      </c>
      <c r="E20" s="11">
        <f t="shared" si="8"/>
        <v>0</v>
      </c>
      <c r="F20" s="11">
        <f t="shared" si="2"/>
        <v>0.001953125</v>
      </c>
      <c r="G20" s="11">
        <f t="shared" si="9"/>
        <v>0.00390625</v>
      </c>
      <c r="H20" s="11">
        <f t="shared" ref="H20:J20" si="16">(8*E20)^2-(9*E20)+1</f>
        <v>1</v>
      </c>
      <c r="I20" s="11">
        <f t="shared" si="16"/>
        <v>0.9826660156</v>
      </c>
      <c r="J20" s="11">
        <f t="shared" si="16"/>
        <v>0.9658203125</v>
      </c>
      <c r="K20" s="21">
        <f t="shared" si="4"/>
        <v>0.9658203125</v>
      </c>
      <c r="L20" s="11">
        <f t="shared" si="5"/>
        <v>0.9826660156</v>
      </c>
    </row>
    <row r="21" ht="15.75" customHeight="1">
      <c r="D21" s="8">
        <v>9.0</v>
      </c>
      <c r="E21" s="8">
        <f t="shared" si="8"/>
        <v>0</v>
      </c>
      <c r="F21" s="8">
        <f t="shared" si="2"/>
        <v>0.0009765625</v>
      </c>
      <c r="G21" s="8">
        <f t="shared" si="9"/>
        <v>0.001953125</v>
      </c>
      <c r="H21" s="8">
        <f t="shared" ref="H21:J21" si="17">(8*E21)^2-(9*E21)+1</f>
        <v>1</v>
      </c>
      <c r="I21" s="8">
        <f t="shared" si="17"/>
        <v>0.9912719727</v>
      </c>
      <c r="J21" s="8">
        <f t="shared" si="17"/>
        <v>0.9826660156</v>
      </c>
      <c r="K21" s="20">
        <f t="shared" si="4"/>
        <v>0.9826660156</v>
      </c>
      <c r="L21" s="8">
        <f t="shared" si="5"/>
        <v>0.9912719727</v>
      </c>
    </row>
    <row r="22" ht="15.75" customHeight="1">
      <c r="D22" s="11">
        <v>10.0</v>
      </c>
      <c r="E22" s="11">
        <f t="shared" si="8"/>
        <v>0</v>
      </c>
      <c r="F22" s="11">
        <f t="shared" si="2"/>
        <v>0.00048828125</v>
      </c>
      <c r="G22" s="11">
        <f t="shared" si="9"/>
        <v>0.0009765625</v>
      </c>
      <c r="H22" s="11">
        <f t="shared" ref="H22:J22" si="18">(8*E22)^2-(9*E22)+1</f>
        <v>1</v>
      </c>
      <c r="I22" s="11">
        <f t="shared" si="18"/>
        <v>0.9956207275</v>
      </c>
      <c r="J22" s="11">
        <f t="shared" si="18"/>
        <v>0.9912719727</v>
      </c>
      <c r="K22" s="21">
        <f t="shared" si="4"/>
        <v>0.9912719727</v>
      </c>
      <c r="L22" s="11">
        <f t="shared" si="5"/>
        <v>0.9956207275</v>
      </c>
    </row>
    <row r="23" ht="15.75" customHeight="1">
      <c r="D23" s="8">
        <v>11.0</v>
      </c>
      <c r="E23" s="11">
        <f t="shared" si="8"/>
        <v>0</v>
      </c>
      <c r="F23" s="11">
        <f t="shared" si="2"/>
        <v>0.000244140625</v>
      </c>
      <c r="G23" s="11">
        <f t="shared" si="9"/>
        <v>0.00048828125</v>
      </c>
      <c r="H23" s="11">
        <f t="shared" ref="H23:J23" si="19">(8*E23)^2-(9*E23)+1</f>
        <v>1</v>
      </c>
      <c r="I23" s="11">
        <f t="shared" si="19"/>
        <v>0.9978065491</v>
      </c>
      <c r="J23" s="11">
        <f t="shared" si="19"/>
        <v>0.9956207275</v>
      </c>
      <c r="K23" s="21">
        <f t="shared" si="4"/>
        <v>0.9956207275</v>
      </c>
      <c r="L23" s="11">
        <f t="shared" si="5"/>
        <v>0.9978065491</v>
      </c>
    </row>
    <row r="24" ht="15.75" customHeight="1">
      <c r="D24" s="8">
        <v>12.0</v>
      </c>
      <c r="E24" s="8">
        <f t="shared" si="8"/>
        <v>0</v>
      </c>
      <c r="F24" s="8">
        <f t="shared" si="2"/>
        <v>0.0001220703125</v>
      </c>
      <c r="G24" s="8">
        <f t="shared" si="9"/>
        <v>0.000244140625</v>
      </c>
      <c r="H24" s="8">
        <f t="shared" ref="H24:J24" si="20">(8*E24)^2-(9*E24)+1</f>
        <v>1</v>
      </c>
      <c r="I24" s="8">
        <f t="shared" si="20"/>
        <v>0.9989023209</v>
      </c>
      <c r="J24" s="8">
        <f t="shared" si="20"/>
        <v>0.9978065491</v>
      </c>
      <c r="K24" s="20">
        <f t="shared" si="4"/>
        <v>0.9978065491</v>
      </c>
      <c r="L24" s="8">
        <f t="shared" si="5"/>
        <v>0.9989023209</v>
      </c>
    </row>
    <row r="25" ht="15.75" customHeight="1">
      <c r="D25" s="8">
        <v>13.0</v>
      </c>
      <c r="E25" s="11">
        <f t="shared" si="8"/>
        <v>0</v>
      </c>
      <c r="F25" s="11">
        <f t="shared" si="2"/>
        <v>0.00006103515625</v>
      </c>
      <c r="G25" s="11">
        <f t="shared" si="9"/>
        <v>0.0001220703125</v>
      </c>
      <c r="H25" s="11">
        <f t="shared" ref="H25:J25" si="21">(8*E25)^2-(9*E25)+1</f>
        <v>1</v>
      </c>
      <c r="I25" s="11">
        <f t="shared" si="21"/>
        <v>0.999450922</v>
      </c>
      <c r="J25" s="11">
        <f t="shared" si="21"/>
        <v>0.9989023209</v>
      </c>
      <c r="K25" s="21">
        <f t="shared" si="4"/>
        <v>0.9989023209</v>
      </c>
      <c r="L25" s="11">
        <f t="shared" si="5"/>
        <v>0.999450922</v>
      </c>
    </row>
    <row r="26" ht="15.75" customHeight="1">
      <c r="D26" s="11">
        <v>14.0</v>
      </c>
      <c r="E26" s="11">
        <f t="shared" si="8"/>
        <v>0</v>
      </c>
      <c r="F26" s="11">
        <f t="shared" si="2"/>
        <v>0.00003051757813</v>
      </c>
      <c r="G26" s="11">
        <f t="shared" si="9"/>
        <v>0.00006103515625</v>
      </c>
      <c r="H26" s="11">
        <f t="shared" ref="H26:J26" si="22">(8*E26)^2-(9*E26)+1</f>
        <v>1</v>
      </c>
      <c r="I26" s="11">
        <f t="shared" si="22"/>
        <v>0.9997254014</v>
      </c>
      <c r="J26" s="11">
        <f t="shared" si="22"/>
        <v>0.999450922</v>
      </c>
      <c r="K26" s="21">
        <f t="shared" si="4"/>
        <v>0.999450922</v>
      </c>
      <c r="L26" s="11">
        <f t="shared" si="5"/>
        <v>0.9997254014</v>
      </c>
    </row>
    <row r="27" ht="15.75" customHeight="1">
      <c r="D27" s="9"/>
      <c r="E27" s="9"/>
      <c r="F27" s="9"/>
      <c r="G27" s="9"/>
      <c r="H27" s="9"/>
      <c r="I27" s="9"/>
      <c r="J27" s="9"/>
      <c r="K27" s="9"/>
      <c r="L27" s="9"/>
    </row>
    <row r="28" ht="15.75" customHeight="1">
      <c r="B28" s="15"/>
      <c r="C28" s="15"/>
      <c r="D28" s="31" t="s">
        <v>68</v>
      </c>
      <c r="E28" s="9"/>
      <c r="F28" s="9">
        <f>F24</f>
        <v>0.0001220703125</v>
      </c>
      <c r="G28" s="9"/>
      <c r="H28" s="9"/>
      <c r="I28" s="9"/>
      <c r="J28" s="9"/>
      <c r="K28" s="32"/>
      <c r="L28" s="9"/>
    </row>
    <row r="29" ht="15.75" customHeight="1">
      <c r="D29" t="s">
        <v>58</v>
      </c>
      <c r="F29">
        <f>I24</f>
        <v>0.9989023209</v>
      </c>
      <c r="I29" s="9"/>
      <c r="J29" s="9"/>
      <c r="K29" s="32"/>
      <c r="L29" s="9"/>
    </row>
    <row r="30" ht="15.75" customHeight="1">
      <c r="D30" s="9" t="s">
        <v>59</v>
      </c>
      <c r="F30">
        <f>D24</f>
        <v>12</v>
      </c>
      <c r="I30" s="9"/>
      <c r="J30" s="9"/>
      <c r="K30" s="32"/>
      <c r="L30" s="9"/>
    </row>
    <row r="31" ht="15.75" customHeight="1"/>
    <row r="32" ht="15.75" customHeight="1">
      <c r="J32" s="9"/>
      <c r="K32" s="9"/>
      <c r="L32" s="32"/>
      <c r="M32" s="9"/>
    </row>
    <row r="33" ht="15.75" customHeight="1">
      <c r="J33" s="9"/>
      <c r="K33" s="9"/>
      <c r="L33" s="32"/>
      <c r="M33" s="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