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HOST\"/>
    </mc:Choice>
  </mc:AlternateContent>
  <xr:revisionPtr revIDLastSave="0" documentId="13_ncr:1_{4FA5C211-F5FA-46E5-A302-77F48E2B3827}" xr6:coauthVersionLast="45" xr6:coauthVersionMax="45" xr10:uidLastSave="{00000000-0000-0000-0000-000000000000}"/>
  <bookViews>
    <workbookView xWindow="612" yWindow="-108" windowWidth="22536" windowHeight="131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Sheet1!$A$4:$T$52</definedName>
    <definedName name="_xlnm._FilterDatabase" localSheetId="1" hidden="1">Sheet2!$E$4:$O$52</definedName>
    <definedName name="弹药权计算">Sheet2!$A:$A</definedName>
    <definedName name="权计算列">Sheet2!$A:$A</definedName>
    <definedName name="人力权计算">Sheet2!#REF!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7" i="2" l="1"/>
  <c r="C57" i="2"/>
  <c r="B58" i="2"/>
  <c r="B59" i="2" s="1"/>
  <c r="B60" i="2" s="1"/>
  <c r="C58" i="2"/>
  <c r="C59" i="2" s="1"/>
  <c r="C60" i="2" s="1"/>
  <c r="H53" i="1"/>
  <c r="H54" i="1"/>
  <c r="H55" i="1"/>
  <c r="H56" i="1"/>
  <c r="H57" i="1"/>
  <c r="H58" i="1"/>
  <c r="T58" i="1" s="1"/>
  <c r="H59" i="1"/>
  <c r="H60" i="1"/>
  <c r="T60" i="1" s="1"/>
  <c r="L49" i="1"/>
  <c r="M49" i="1"/>
  <c r="N49" i="1"/>
  <c r="Q49" i="1" s="1"/>
  <c r="O49" i="1"/>
  <c r="P49" i="1"/>
  <c r="R49" i="1"/>
  <c r="L50" i="1"/>
  <c r="P50" i="1" s="1"/>
  <c r="M50" i="1"/>
  <c r="N50" i="1"/>
  <c r="O50" i="1"/>
  <c r="L51" i="1"/>
  <c r="P51" i="1" s="1"/>
  <c r="M51" i="1"/>
  <c r="N51" i="1"/>
  <c r="O51" i="1"/>
  <c r="L52" i="1"/>
  <c r="P52" i="1" s="1"/>
  <c r="M52" i="1"/>
  <c r="N52" i="1"/>
  <c r="O52" i="1"/>
  <c r="M54" i="1"/>
  <c r="N55" i="1"/>
  <c r="T49" i="1"/>
  <c r="T50" i="1"/>
  <c r="T51" i="1"/>
  <c r="T52" i="1"/>
  <c r="T53" i="1"/>
  <c r="L53" i="1" s="1"/>
  <c r="T54" i="1"/>
  <c r="N54" i="1" s="1"/>
  <c r="T55" i="1"/>
  <c r="L55" i="1" s="1"/>
  <c r="T56" i="1"/>
  <c r="L56" i="1" s="1"/>
  <c r="T57" i="1"/>
  <c r="L57" i="1" s="1"/>
  <c r="T59" i="1"/>
  <c r="L59" i="1" s="1"/>
  <c r="M58" i="1" l="1"/>
  <c r="Q58" i="1" s="1"/>
  <c r="N58" i="1"/>
  <c r="O58" i="1"/>
  <c r="L58" i="1"/>
  <c r="M60" i="1"/>
  <c r="P60" i="1" s="1"/>
  <c r="N60" i="1"/>
  <c r="R60" i="1" s="1"/>
  <c r="O60" i="1"/>
  <c r="L60" i="1"/>
  <c r="R56" i="1"/>
  <c r="Q56" i="1"/>
  <c r="O59" i="1"/>
  <c r="O55" i="1"/>
  <c r="L54" i="1"/>
  <c r="M59" i="1"/>
  <c r="P59" i="1" s="1"/>
  <c r="O56" i="1"/>
  <c r="M55" i="1"/>
  <c r="R55" i="1" s="1"/>
  <c r="N53" i="1"/>
  <c r="P53" i="1" s="1"/>
  <c r="N59" i="1"/>
  <c r="Q59" i="1" s="1"/>
  <c r="O53" i="1"/>
  <c r="O57" i="1"/>
  <c r="N56" i="1"/>
  <c r="M53" i="1"/>
  <c r="R53" i="1" s="1"/>
  <c r="N57" i="1"/>
  <c r="M56" i="1"/>
  <c r="P56" i="1" s="1"/>
  <c r="M57" i="1"/>
  <c r="P57" i="1" s="1"/>
  <c r="O54" i="1"/>
  <c r="R54" i="1" s="1"/>
  <c r="R50" i="1"/>
  <c r="R51" i="1"/>
  <c r="Q50" i="1"/>
  <c r="R52" i="1"/>
  <c r="Q51" i="1"/>
  <c r="Q52" i="1"/>
  <c r="Q53" i="1"/>
  <c r="B53" i="2"/>
  <c r="B54" i="2"/>
  <c r="B55" i="2" s="1"/>
  <c r="B56" i="2" s="1"/>
  <c r="Q57" i="1" l="1"/>
  <c r="R57" i="1"/>
  <c r="P55" i="1"/>
  <c r="Q55" i="1"/>
  <c r="Q54" i="1"/>
  <c r="P54" i="1"/>
  <c r="R59" i="1"/>
  <c r="P58" i="1"/>
  <c r="R58" i="1"/>
  <c r="Q60" i="1"/>
  <c r="S54" i="1"/>
  <c r="S56" i="1"/>
  <c r="D4" i="2"/>
  <c r="D5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A4" i="2"/>
  <c r="A5" i="2" s="1"/>
  <c r="S55" i="1" l="1"/>
  <c r="S53" i="1"/>
  <c r="A6" i="2"/>
  <c r="D6" i="2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H6" i="1"/>
  <c r="T6" i="1" s="1"/>
  <c r="H7" i="1"/>
  <c r="T7" i="1" s="1"/>
  <c r="H8" i="1"/>
  <c r="T8" i="1" s="1"/>
  <c r="H9" i="1"/>
  <c r="T9" i="1" s="1"/>
  <c r="H10" i="1"/>
  <c r="T10" i="1" s="1"/>
  <c r="H11" i="1"/>
  <c r="T11" i="1" s="1"/>
  <c r="H12" i="1"/>
  <c r="T12" i="1" s="1"/>
  <c r="H13" i="1"/>
  <c r="T13" i="1" s="1"/>
  <c r="H14" i="1"/>
  <c r="T14" i="1" s="1"/>
  <c r="H15" i="1"/>
  <c r="T15" i="1" s="1"/>
  <c r="H16" i="1"/>
  <c r="T16" i="1" s="1"/>
  <c r="H17" i="1"/>
  <c r="T17" i="1" s="1"/>
  <c r="H18" i="1"/>
  <c r="T18" i="1" s="1"/>
  <c r="H19" i="1"/>
  <c r="T19" i="1" s="1"/>
  <c r="H20" i="1"/>
  <c r="T20" i="1" s="1"/>
  <c r="H21" i="1"/>
  <c r="T21" i="1" s="1"/>
  <c r="H22" i="1"/>
  <c r="T22" i="1" s="1"/>
  <c r="H23" i="1"/>
  <c r="T23" i="1" s="1"/>
  <c r="H24" i="1"/>
  <c r="T24" i="1" s="1"/>
  <c r="H25" i="1"/>
  <c r="T25" i="1" s="1"/>
  <c r="H26" i="1"/>
  <c r="T26" i="1" s="1"/>
  <c r="H27" i="1"/>
  <c r="T27" i="1" s="1"/>
  <c r="H28" i="1"/>
  <c r="T28" i="1" s="1"/>
  <c r="H29" i="1"/>
  <c r="T29" i="1" s="1"/>
  <c r="H30" i="1"/>
  <c r="T30" i="1" s="1"/>
  <c r="H31" i="1"/>
  <c r="T31" i="1" s="1"/>
  <c r="H32" i="1"/>
  <c r="T32" i="1" s="1"/>
  <c r="H33" i="1"/>
  <c r="T33" i="1" s="1"/>
  <c r="H34" i="1"/>
  <c r="T34" i="1" s="1"/>
  <c r="H35" i="1"/>
  <c r="T35" i="1" s="1"/>
  <c r="H36" i="1"/>
  <c r="T36" i="1" s="1"/>
  <c r="H37" i="1"/>
  <c r="T37" i="1" s="1"/>
  <c r="H38" i="1"/>
  <c r="T38" i="1" s="1"/>
  <c r="H39" i="1"/>
  <c r="T39" i="1" s="1"/>
  <c r="H40" i="1"/>
  <c r="T40" i="1" s="1"/>
  <c r="H41" i="1"/>
  <c r="T41" i="1" s="1"/>
  <c r="H42" i="1"/>
  <c r="T42" i="1" s="1"/>
  <c r="H43" i="1"/>
  <c r="T43" i="1" s="1"/>
  <c r="H44" i="1"/>
  <c r="T44" i="1" s="1"/>
  <c r="H45" i="1"/>
  <c r="T45" i="1" s="1"/>
  <c r="H46" i="1"/>
  <c r="T46" i="1" s="1"/>
  <c r="H47" i="1"/>
  <c r="T47" i="1" s="1"/>
  <c r="H48" i="1"/>
  <c r="T48" i="1" s="1"/>
  <c r="H49" i="1"/>
  <c r="H50" i="1"/>
  <c r="H51" i="1"/>
  <c r="H52" i="1"/>
  <c r="H5" i="1"/>
  <c r="D54" i="2" l="1"/>
  <c r="A7" i="2"/>
  <c r="M47" i="1"/>
  <c r="L47" i="1"/>
  <c r="N47" i="1"/>
  <c r="O47" i="1"/>
  <c r="M31" i="1"/>
  <c r="L31" i="1"/>
  <c r="O31" i="1"/>
  <c r="N31" i="1"/>
  <c r="L15" i="1"/>
  <c r="M15" i="1"/>
  <c r="O15" i="1"/>
  <c r="N15" i="1"/>
  <c r="M46" i="1"/>
  <c r="N46" i="1"/>
  <c r="O46" i="1"/>
  <c r="L46" i="1"/>
  <c r="M30" i="1"/>
  <c r="N30" i="1"/>
  <c r="O30" i="1"/>
  <c r="L30" i="1"/>
  <c r="M14" i="1"/>
  <c r="N14" i="1"/>
  <c r="O14" i="1"/>
  <c r="L14" i="1"/>
  <c r="M37" i="1"/>
  <c r="L37" i="1"/>
  <c r="N37" i="1"/>
  <c r="O37" i="1"/>
  <c r="M13" i="1"/>
  <c r="N13" i="1"/>
  <c r="L13" i="1"/>
  <c r="O13" i="1"/>
  <c r="M44" i="1"/>
  <c r="N44" i="1"/>
  <c r="O44" i="1"/>
  <c r="L44" i="1"/>
  <c r="M36" i="1"/>
  <c r="N36" i="1"/>
  <c r="O36" i="1"/>
  <c r="L36" i="1"/>
  <c r="M28" i="1"/>
  <c r="N28" i="1"/>
  <c r="O28" i="1"/>
  <c r="L28" i="1"/>
  <c r="M20" i="1"/>
  <c r="N20" i="1"/>
  <c r="O20" i="1"/>
  <c r="L20" i="1"/>
  <c r="M12" i="1"/>
  <c r="N12" i="1"/>
  <c r="O12" i="1"/>
  <c r="L12" i="1"/>
  <c r="N39" i="1"/>
  <c r="M39" i="1"/>
  <c r="L39" i="1"/>
  <c r="O39" i="1"/>
  <c r="M23" i="1"/>
  <c r="N23" i="1"/>
  <c r="L23" i="1"/>
  <c r="O23" i="1"/>
  <c r="N7" i="1"/>
  <c r="M7" i="1"/>
  <c r="L7" i="1"/>
  <c r="O7" i="1"/>
  <c r="M38" i="1"/>
  <c r="N38" i="1"/>
  <c r="O38" i="1"/>
  <c r="L38" i="1"/>
  <c r="M22" i="1"/>
  <c r="N22" i="1"/>
  <c r="O22" i="1"/>
  <c r="L22" i="1"/>
  <c r="M6" i="1"/>
  <c r="N6" i="1"/>
  <c r="O6" i="1"/>
  <c r="L6" i="1"/>
  <c r="M45" i="1"/>
  <c r="N45" i="1"/>
  <c r="L45" i="1"/>
  <c r="O45" i="1"/>
  <c r="M29" i="1"/>
  <c r="L29" i="1"/>
  <c r="N29" i="1"/>
  <c r="O29" i="1"/>
  <c r="M21" i="1"/>
  <c r="L21" i="1"/>
  <c r="N21" i="1"/>
  <c r="O21" i="1"/>
  <c r="N43" i="1"/>
  <c r="M43" i="1"/>
  <c r="L43" i="1"/>
  <c r="O43" i="1"/>
  <c r="N35" i="1"/>
  <c r="L35" i="1"/>
  <c r="M35" i="1"/>
  <c r="O35" i="1"/>
  <c r="N27" i="1"/>
  <c r="L27" i="1"/>
  <c r="M27" i="1"/>
  <c r="O27" i="1"/>
  <c r="N19" i="1"/>
  <c r="L19" i="1"/>
  <c r="M19" i="1"/>
  <c r="O19" i="1"/>
  <c r="L11" i="1"/>
  <c r="M11" i="1"/>
  <c r="N11" i="1"/>
  <c r="O11" i="1"/>
  <c r="M42" i="1"/>
  <c r="N42" i="1"/>
  <c r="O42" i="1"/>
  <c r="L42" i="1"/>
  <c r="M34" i="1"/>
  <c r="N34" i="1"/>
  <c r="O34" i="1"/>
  <c r="L34" i="1"/>
  <c r="M26" i="1"/>
  <c r="N26" i="1"/>
  <c r="O26" i="1"/>
  <c r="L26" i="1"/>
  <c r="M18" i="1"/>
  <c r="N18" i="1"/>
  <c r="O18" i="1"/>
  <c r="L18" i="1"/>
  <c r="M10" i="1"/>
  <c r="N10" i="1"/>
  <c r="O10" i="1"/>
  <c r="L10" i="1"/>
  <c r="L41" i="1"/>
  <c r="M41" i="1"/>
  <c r="O41" i="1"/>
  <c r="N41" i="1"/>
  <c r="N33" i="1"/>
  <c r="M33" i="1"/>
  <c r="L33" i="1"/>
  <c r="O33" i="1"/>
  <c r="M25" i="1"/>
  <c r="N25" i="1"/>
  <c r="L25" i="1"/>
  <c r="O25" i="1"/>
  <c r="M17" i="1"/>
  <c r="N17" i="1"/>
  <c r="L17" i="1"/>
  <c r="O17" i="1"/>
  <c r="M9" i="1"/>
  <c r="N9" i="1"/>
  <c r="L9" i="1"/>
  <c r="O9" i="1"/>
  <c r="M48" i="1"/>
  <c r="N48" i="1"/>
  <c r="O48" i="1"/>
  <c r="L48" i="1"/>
  <c r="M40" i="1"/>
  <c r="N40" i="1"/>
  <c r="O40" i="1"/>
  <c r="L40" i="1"/>
  <c r="M32" i="1"/>
  <c r="N32" i="1"/>
  <c r="O32" i="1"/>
  <c r="L32" i="1"/>
  <c r="M24" i="1"/>
  <c r="N24" i="1"/>
  <c r="O24" i="1"/>
  <c r="L24" i="1"/>
  <c r="M16" i="1"/>
  <c r="N16" i="1"/>
  <c r="O16" i="1"/>
  <c r="L16" i="1"/>
  <c r="M8" i="1"/>
  <c r="N8" i="1"/>
  <c r="O8" i="1"/>
  <c r="L8" i="1"/>
  <c r="T5" i="1"/>
  <c r="D55" i="2" l="1"/>
  <c r="A8" i="2"/>
  <c r="S41" i="1"/>
  <c r="S49" i="1"/>
  <c r="S36" i="1"/>
  <c r="S24" i="1"/>
  <c r="S26" i="1"/>
  <c r="S38" i="1"/>
  <c r="S44" i="1"/>
  <c r="S46" i="1"/>
  <c r="S25" i="1"/>
  <c r="S51" i="1"/>
  <c r="S23" i="1"/>
  <c r="S40" i="1"/>
  <c r="S42" i="1"/>
  <c r="S28" i="1"/>
  <c r="S19" i="1"/>
  <c r="S35" i="1"/>
  <c r="S29" i="1"/>
  <c r="S31" i="1"/>
  <c r="S52" i="1"/>
  <c r="S30" i="1"/>
  <c r="S50" i="1"/>
  <c r="S48" i="1"/>
  <c r="S34" i="1"/>
  <c r="S22" i="1"/>
  <c r="S20" i="1"/>
  <c r="S33" i="1"/>
  <c r="S43" i="1"/>
  <c r="S45" i="1"/>
  <c r="S39" i="1"/>
  <c r="S16" i="1"/>
  <c r="S32" i="1"/>
  <c r="S27" i="1"/>
  <c r="S21" i="1"/>
  <c r="S37" i="1"/>
  <c r="S47" i="1"/>
  <c r="S14" i="1"/>
  <c r="S18" i="1"/>
  <c r="Q8" i="1"/>
  <c r="S8" i="1"/>
  <c r="Q24" i="1"/>
  <c r="Q40" i="1"/>
  <c r="S10" i="1"/>
  <c r="Q10" i="1"/>
  <c r="Q26" i="1"/>
  <c r="Q42" i="1"/>
  <c r="Q6" i="1"/>
  <c r="S6" i="1"/>
  <c r="Q38" i="1"/>
  <c r="Q12" i="1"/>
  <c r="S12" i="1"/>
  <c r="Q28" i="1"/>
  <c r="Q44" i="1"/>
  <c r="Q14" i="1"/>
  <c r="Q46" i="1"/>
  <c r="S9" i="1"/>
  <c r="Q9" i="1"/>
  <c r="Q25" i="1"/>
  <c r="Q23" i="1"/>
  <c r="Q13" i="1"/>
  <c r="Q35" i="1"/>
  <c r="Q31" i="1"/>
  <c r="Q41" i="1"/>
  <c r="Q29" i="1"/>
  <c r="Q16" i="1"/>
  <c r="Q32" i="1"/>
  <c r="Q48" i="1"/>
  <c r="Q18" i="1"/>
  <c r="Q34" i="1"/>
  <c r="Q22" i="1"/>
  <c r="Q20" i="1"/>
  <c r="Q36" i="1"/>
  <c r="Q30" i="1"/>
  <c r="Q19" i="1"/>
  <c r="Q17" i="1"/>
  <c r="Q33" i="1"/>
  <c r="Q43" i="1"/>
  <c r="Q45" i="1"/>
  <c r="Q7" i="1"/>
  <c r="S7" i="1"/>
  <c r="Q39" i="1"/>
  <c r="Q27" i="1"/>
  <c r="Q21" i="1"/>
  <c r="Q37" i="1"/>
  <c r="Q47" i="1"/>
  <c r="S11" i="1"/>
  <c r="Q11" i="1"/>
  <c r="Q15" i="1"/>
  <c r="P11" i="1"/>
  <c r="R11" i="1"/>
  <c r="R15" i="1"/>
  <c r="P15" i="1"/>
  <c r="R42" i="1"/>
  <c r="P42" i="1"/>
  <c r="P38" i="1"/>
  <c r="R38" i="1"/>
  <c r="R28" i="1"/>
  <c r="P28" i="1"/>
  <c r="R9" i="1"/>
  <c r="P9" i="1"/>
  <c r="R25" i="1"/>
  <c r="P25" i="1"/>
  <c r="R23" i="1"/>
  <c r="P23" i="1"/>
  <c r="R13" i="1"/>
  <c r="P13" i="1"/>
  <c r="R10" i="1"/>
  <c r="P10" i="1"/>
  <c r="P6" i="1"/>
  <c r="R6" i="1"/>
  <c r="R44" i="1"/>
  <c r="P44" i="1"/>
  <c r="P46" i="1"/>
  <c r="R46" i="1"/>
  <c r="R19" i="1"/>
  <c r="P19" i="1"/>
  <c r="P35" i="1"/>
  <c r="R35" i="1"/>
  <c r="R29" i="1"/>
  <c r="P29" i="1"/>
  <c r="R31" i="1"/>
  <c r="P31" i="1"/>
  <c r="R24" i="1"/>
  <c r="P24" i="1"/>
  <c r="R26" i="1"/>
  <c r="P26" i="1"/>
  <c r="R12" i="1"/>
  <c r="P12" i="1"/>
  <c r="P14" i="1"/>
  <c r="R14" i="1"/>
  <c r="N5" i="1"/>
  <c r="M5" i="1"/>
  <c r="O5" i="1"/>
  <c r="L5" i="1"/>
  <c r="R41" i="1"/>
  <c r="P41" i="1"/>
  <c r="R40" i="1"/>
  <c r="P40" i="1"/>
  <c r="R32" i="1"/>
  <c r="P32" i="1"/>
  <c r="R34" i="1"/>
  <c r="P34" i="1"/>
  <c r="P22" i="1"/>
  <c r="R22" i="1"/>
  <c r="R20" i="1"/>
  <c r="P20" i="1"/>
  <c r="R36" i="1"/>
  <c r="P36" i="1"/>
  <c r="P30" i="1"/>
  <c r="R30" i="1"/>
  <c r="R17" i="1"/>
  <c r="P17" i="1"/>
  <c r="R33" i="1"/>
  <c r="P33" i="1"/>
  <c r="R43" i="1"/>
  <c r="P43" i="1"/>
  <c r="R45" i="1"/>
  <c r="P45" i="1"/>
  <c r="R7" i="1"/>
  <c r="P7" i="1"/>
  <c r="R39" i="1"/>
  <c r="P39" i="1"/>
  <c r="R8" i="1"/>
  <c r="P8" i="1"/>
  <c r="R16" i="1"/>
  <c r="P16" i="1"/>
  <c r="R48" i="1"/>
  <c r="P48" i="1"/>
  <c r="R18" i="1"/>
  <c r="P18" i="1"/>
  <c r="P27" i="1"/>
  <c r="R27" i="1"/>
  <c r="R21" i="1"/>
  <c r="P21" i="1"/>
  <c r="R37" i="1"/>
  <c r="P37" i="1"/>
  <c r="R47" i="1"/>
  <c r="P47" i="1"/>
  <c r="D56" i="2" l="1"/>
  <c r="D57" i="2" s="1"/>
  <c r="D58" i="2" s="1"/>
  <c r="D59" i="2" s="1"/>
  <c r="D60" i="2" s="1"/>
  <c r="A9" i="2"/>
  <c r="S15" i="1"/>
  <c r="S13" i="1"/>
  <c r="Q5" i="1"/>
  <c r="P5" i="1"/>
  <c r="S5" i="1"/>
  <c r="R5" i="1"/>
  <c r="A10" i="2" l="1"/>
  <c r="S17" i="1"/>
  <c r="A11" i="2" l="1"/>
  <c r="A12" i="2" l="1"/>
  <c r="A13" i="2" l="1"/>
  <c r="A14" i="2" l="1"/>
  <c r="A15" i="2" l="1"/>
  <c r="A16" i="2" l="1"/>
  <c r="A17" i="2" l="1"/>
  <c r="A18" i="2" l="1"/>
  <c r="A19" i="2" l="1"/>
  <c r="A20" i="2" l="1"/>
  <c r="A21" i="2" l="1"/>
  <c r="A22" i="2" l="1"/>
  <c r="A23" i="2" l="1"/>
  <c r="A24" i="2" l="1"/>
  <c r="A25" i="2" l="1"/>
  <c r="A26" i="2" l="1"/>
  <c r="A27" i="2" l="1"/>
  <c r="A28" i="2" l="1"/>
  <c r="A29" i="2" l="1"/>
  <c r="N23" i="2" l="1"/>
  <c r="A30" i="2"/>
  <c r="A31" i="2" l="1"/>
  <c r="A32" i="2" l="1"/>
  <c r="A33" i="2" l="1"/>
  <c r="N5" i="2" s="1"/>
  <c r="A34" i="2" l="1"/>
  <c r="N33" i="2" l="1"/>
  <c r="A35" i="2"/>
  <c r="N9" i="2"/>
  <c r="A36" i="2" l="1"/>
  <c r="N12" i="2"/>
  <c r="A37" i="2" l="1"/>
  <c r="N13" i="2"/>
  <c r="N27" i="2" l="1"/>
  <c r="N7" i="2"/>
  <c r="A38" i="2"/>
  <c r="A39" i="2" l="1"/>
  <c r="A40" i="2" l="1"/>
  <c r="N14" i="2" l="1"/>
  <c r="N26" i="2"/>
  <c r="A41" i="2"/>
  <c r="A42" i="2" l="1"/>
  <c r="N42" i="2" s="1"/>
  <c r="N19" i="2"/>
  <c r="N38" i="2" l="1"/>
  <c r="N30" i="2"/>
  <c r="A43" i="2"/>
  <c r="N15" i="2" s="1"/>
  <c r="N20" i="2"/>
  <c r="A44" i="2" l="1"/>
  <c r="N29" i="2" s="1"/>
  <c r="N21" i="2"/>
  <c r="A45" i="2" l="1"/>
  <c r="N22" i="2"/>
  <c r="N6" i="2" l="1"/>
  <c r="A46" i="2"/>
  <c r="N46" i="2" s="1"/>
  <c r="A47" i="2" l="1"/>
  <c r="N32" i="2"/>
  <c r="A48" i="2" l="1"/>
  <c r="N48" i="2" s="1"/>
  <c r="N34" i="2"/>
  <c r="N40" i="2" l="1"/>
  <c r="N41" i="2"/>
  <c r="A49" i="2"/>
  <c r="N49" i="2" s="1"/>
  <c r="N35" i="2"/>
  <c r="N28" i="2" l="1"/>
  <c r="N18" i="2"/>
  <c r="A50" i="2"/>
  <c r="N50" i="2" s="1"/>
  <c r="N36" i="2"/>
  <c r="N43" i="2" l="1"/>
  <c r="N16" i="2"/>
  <c r="A51" i="2"/>
  <c r="N37" i="2"/>
  <c r="N25" i="2" l="1"/>
  <c r="N51" i="2"/>
  <c r="A52" i="2"/>
  <c r="N39" i="2"/>
  <c r="A53" i="2" l="1"/>
  <c r="N53" i="2" s="1"/>
  <c r="N52" i="2"/>
  <c r="A54" i="2"/>
  <c r="N54" i="2" s="1"/>
  <c r="N8" i="2"/>
  <c r="N47" i="2"/>
  <c r="N45" i="2"/>
  <c r="A55" i="2" l="1"/>
  <c r="N55" i="2" s="1"/>
  <c r="N31" i="2"/>
  <c r="A56" i="2" l="1"/>
  <c r="N56" i="2" s="1"/>
  <c r="N17" i="2"/>
  <c r="A57" i="2" l="1"/>
  <c r="N57" i="2" s="1"/>
  <c r="N24" i="2"/>
  <c r="A58" i="2" l="1"/>
  <c r="N58" i="2" s="1"/>
  <c r="N10" i="2"/>
  <c r="A59" i="2" l="1"/>
  <c r="N59" i="2" s="1"/>
  <c r="N11" i="2"/>
  <c r="A60" i="2" l="1"/>
  <c r="N60" i="2" s="1"/>
  <c r="N4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LXY</author>
  </authors>
  <commentList>
    <comment ref="J6" authorId="0" shapeId="0" xr:uid="{BD2AA732-A7EE-4743-AC5C-21E686ECB317}">
      <text>
        <r>
          <rPr>
            <b/>
            <sz val="9"/>
            <color indexed="81"/>
            <rFont val="宋体"/>
            <family val="3"/>
            <charset val="134"/>
          </rPr>
          <t>LXY:</t>
        </r>
        <r>
          <rPr>
            <sz val="9"/>
            <color indexed="81"/>
            <rFont val="宋体"/>
            <family val="3"/>
            <charset val="134"/>
          </rPr>
          <t xml:space="preserve">
零件三倍权最速</t>
        </r>
      </text>
    </comment>
    <comment ref="J33" authorId="0" shapeId="0" xr:uid="{0F419E18-54F6-4EA8-9CA8-362D8510F48E}">
      <text>
        <r>
          <rPr>
            <b/>
            <sz val="9"/>
            <color indexed="81"/>
            <rFont val="宋体"/>
            <family val="3"/>
            <charset val="134"/>
          </rPr>
          <t>LXY:
三项最速
四项最速
人力最速
口粮最速</t>
        </r>
      </text>
    </comment>
    <comment ref="J38" authorId="0" shapeId="0" xr:uid="{50C6B69F-8793-4DF0-8D98-474F846CCC4B}">
      <text>
        <r>
          <rPr>
            <b/>
            <sz val="9"/>
            <color indexed="81"/>
            <rFont val="宋体"/>
            <family val="3"/>
            <charset val="134"/>
          </rPr>
          <t>LXY:</t>
        </r>
        <r>
          <rPr>
            <sz val="9"/>
            <color indexed="81"/>
            <rFont val="宋体"/>
            <family val="3"/>
            <charset val="134"/>
          </rPr>
          <t xml:space="preserve">
零件最速</t>
        </r>
      </text>
    </comment>
    <comment ref="J45" authorId="0" shapeId="0" xr:uid="{C416E680-344A-48B5-ADA9-275345BFB6DF}">
      <text>
        <r>
          <rPr>
            <b/>
            <sz val="9"/>
            <color indexed="81"/>
            <rFont val="宋体"/>
            <family val="3"/>
            <charset val="134"/>
          </rPr>
          <t>LXY:</t>
        </r>
        <r>
          <rPr>
            <sz val="9"/>
            <color indexed="81"/>
            <rFont val="宋体"/>
            <family val="3"/>
            <charset val="134"/>
          </rPr>
          <t xml:space="preserve">
弹药最速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LXY</author>
  </authors>
  <commentList>
    <comment ref="E5" authorId="0" shapeId="0" xr:uid="{7B060739-B346-43BE-8273-989FA06E26C0}">
      <text>
        <r>
          <rPr>
            <b/>
            <sz val="9"/>
            <color indexed="81"/>
            <rFont val="宋体"/>
            <family val="3"/>
            <charset val="134"/>
          </rPr>
          <t>LXY:</t>
        </r>
        <r>
          <rPr>
            <sz val="9"/>
            <color indexed="81"/>
            <rFont val="宋体"/>
            <family val="3"/>
            <charset val="134"/>
          </rPr>
          <t xml:space="preserve">
三项最速
四项最速
人力最速</t>
        </r>
      </text>
    </comment>
    <comment ref="E6" authorId="0" shapeId="0" xr:uid="{637761CA-CFE8-47E1-8382-2B6BFCD8DAF2}">
      <text>
        <r>
          <rPr>
            <b/>
            <sz val="9"/>
            <color indexed="81"/>
            <rFont val="宋体"/>
            <family val="3"/>
            <charset val="134"/>
          </rPr>
          <t>LXY:</t>
        </r>
        <r>
          <rPr>
            <sz val="9"/>
            <color indexed="81"/>
            <rFont val="宋体"/>
            <family val="3"/>
            <charset val="134"/>
          </rPr>
          <t xml:space="preserve">
弹药最速</t>
        </r>
      </text>
    </comment>
    <comment ref="E10" authorId="0" shapeId="0" xr:uid="{A6B0BC7D-C60D-44B9-A7B0-5B49FEB8D6A8}">
      <text>
        <r>
          <rPr>
            <b/>
            <sz val="9"/>
            <color indexed="81"/>
            <rFont val="宋体"/>
            <family val="3"/>
            <charset val="134"/>
          </rPr>
          <t>LXY:</t>
        </r>
        <r>
          <rPr>
            <sz val="9"/>
            <color indexed="81"/>
            <rFont val="宋体"/>
            <family val="3"/>
            <charset val="134"/>
          </rPr>
          <t xml:space="preserve">
口粮最速</t>
        </r>
      </text>
    </comment>
    <comment ref="E11" authorId="0" shapeId="0" xr:uid="{00DA4B82-3064-4A6C-9E67-D0D4229CF7A6}">
      <text>
        <r>
          <rPr>
            <b/>
            <sz val="9"/>
            <color indexed="81"/>
            <rFont val="宋体"/>
            <family val="3"/>
            <charset val="134"/>
          </rPr>
          <t>LXY:</t>
        </r>
        <r>
          <rPr>
            <sz val="9"/>
            <color indexed="81"/>
            <rFont val="宋体"/>
            <family val="3"/>
            <charset val="134"/>
          </rPr>
          <t xml:space="preserve">
零件三倍权最速</t>
        </r>
      </text>
    </comment>
    <comment ref="E60" authorId="0" shapeId="0" xr:uid="{47D4DA16-F169-4BB8-AE04-430DAA120EAC}">
      <text>
        <r>
          <rPr>
            <b/>
            <sz val="9"/>
            <color indexed="81"/>
            <rFont val="宋体"/>
            <family val="3"/>
            <charset val="134"/>
          </rPr>
          <t>LXY:</t>
        </r>
        <r>
          <rPr>
            <sz val="9"/>
            <color indexed="81"/>
            <rFont val="宋体"/>
            <family val="3"/>
            <charset val="134"/>
          </rPr>
          <t xml:space="preserve">
零件最速</t>
        </r>
      </text>
    </comment>
  </commentList>
</comments>
</file>

<file path=xl/sharedStrings.xml><?xml version="1.0" encoding="utf-8"?>
<sst xmlns="http://schemas.openxmlformats.org/spreadsheetml/2006/main" count="213" uniqueCount="142">
  <si>
    <t>关卡</t>
    <phoneticPr fontId="1" type="noConversion"/>
  </si>
  <si>
    <t>人力</t>
    <phoneticPr fontId="1" type="noConversion"/>
  </si>
  <si>
    <t>弹药</t>
    <phoneticPr fontId="1" type="noConversion"/>
  </si>
  <si>
    <t>口粮</t>
    <phoneticPr fontId="1" type="noConversion"/>
  </si>
  <si>
    <t>零件</t>
    <phoneticPr fontId="1" type="noConversion"/>
  </si>
  <si>
    <t>时间(min)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</si>
  <si>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</si>
  <si>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</si>
  <si>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</si>
  <si>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</si>
  <si>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</si>
  <si>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</si>
  <si>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</si>
  <si>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</si>
  <si>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</si>
  <si>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</si>
  <si>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</si>
  <si>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</si>
  <si>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</si>
  <si>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</si>
  <si>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</si>
  <si>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</si>
  <si>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</si>
  <si>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</si>
  <si>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</si>
  <si>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</si>
  <si>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</si>
  <si>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</si>
  <si>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</si>
  <si>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</si>
  <si>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</si>
  <si>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</si>
  <si>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</si>
  <si>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6-4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</si>
  <si>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</si>
  <si>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</si>
  <si>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</si>
  <si>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</si>
  <si>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</si>
  <si>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</si>
  <si>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</si>
  <si>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8-4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</si>
  <si>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</si>
  <si>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</si>
  <si>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</si>
  <si>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9-4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</si>
  <si>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</si>
  <si>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</si>
  <si>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</si>
  <si>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10-4</t>
    <phoneticPr fontId="1" type="noConversion"/>
  </si>
  <si>
    <t>11-1</t>
    <phoneticPr fontId="1" type="noConversion"/>
  </si>
  <si>
    <t>11-2</t>
    <phoneticPr fontId="1" type="noConversion"/>
  </si>
  <si>
    <t>11-3</t>
    <phoneticPr fontId="1" type="noConversion"/>
  </si>
  <si>
    <t>11-4</t>
    <phoneticPr fontId="1" type="noConversion"/>
  </si>
  <si>
    <t>代号</t>
    <phoneticPr fontId="1" type="noConversion"/>
  </si>
  <si>
    <t>人弹粮</t>
    <phoneticPr fontId="1" type="noConversion"/>
  </si>
  <si>
    <t>均四项</t>
    <phoneticPr fontId="1" type="noConversion"/>
  </si>
  <si>
    <t>零件x3</t>
    <phoneticPr fontId="1" type="noConversion"/>
  </si>
  <si>
    <t>缪蔻Mouko</t>
    <phoneticPr fontId="1" type="noConversion"/>
  </si>
  <si>
    <t>时间(h)</t>
    <phoneticPr fontId="1" type="noConversion"/>
  </si>
  <si>
    <t>该列</t>
    <phoneticPr fontId="1" type="noConversion"/>
  </si>
  <si>
    <t>获取数量(n)</t>
    <phoneticPr fontId="1" type="noConversion"/>
  </si>
  <si>
    <t>获取速度(n/h)</t>
    <phoneticPr fontId="1" type="noConversion"/>
  </si>
  <si>
    <t>item</t>
    <phoneticPr fontId="1" type="noConversion"/>
  </si>
  <si>
    <t>人力权</t>
  </si>
  <si>
    <t>弹药权</t>
  </si>
  <si>
    <t>口粮权</t>
  </si>
  <si>
    <t>零件权</t>
  </si>
  <si>
    <t>获取速度(n/h)</t>
  </si>
  <si>
    <t>关卡</t>
  </si>
  <si>
    <t>代号</t>
  </si>
  <si>
    <t>人力</t>
  </si>
  <si>
    <t>弹药</t>
  </si>
  <si>
    <t>口粮</t>
  </si>
  <si>
    <t>零件</t>
  </si>
  <si>
    <t>人弹粮</t>
  </si>
  <si>
    <t>均四项</t>
  </si>
  <si>
    <t>零件x3</t>
  </si>
  <si>
    <t>自定义权</t>
  </si>
  <si>
    <t>时间(min)</t>
  </si>
  <si>
    <t>0-1</t>
  </si>
  <si>
    <t>0-2</t>
  </si>
  <si>
    <t>0-3</t>
  </si>
  <si>
    <t>0-4</t>
  </si>
  <si>
    <t>1-1</t>
  </si>
  <si>
    <t>1-2</t>
  </si>
  <si>
    <t>1-3</t>
  </si>
  <si>
    <t>1-4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</si>
  <si>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</si>
  <si>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</si>
  <si>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</si>
  <si>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</si>
  <si>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</si>
  <si>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</si>
  <si>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</si>
  <si>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</si>
  <si>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</si>
  <si>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</si>
  <si>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</si>
  <si>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</si>
  <si>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5-1</t>
  </si>
  <si>
    <t>5-2</t>
  </si>
  <si>
    <t>5-3</t>
  </si>
  <si>
    <t>5-4</t>
  </si>
  <si>
    <t>6-1</t>
  </si>
  <si>
    <t>6-2</t>
  </si>
  <si>
    <t>6-3</t>
  </si>
  <si>
    <t>6-4</t>
  </si>
  <si>
    <t>7-1</t>
  </si>
  <si>
    <t>7-2</t>
  </si>
  <si>
    <t>7-3</t>
  </si>
  <si>
    <t>7-4</t>
  </si>
  <si>
    <t>8-1</t>
  </si>
  <si>
    <t>8-2</t>
  </si>
  <si>
    <t>8-3</t>
  </si>
  <si>
    <t>8-4</t>
  </si>
  <si>
    <t>9-1</t>
  </si>
  <si>
    <t>9-2</t>
  </si>
  <si>
    <t>9-3</t>
  </si>
  <si>
    <t>9-4</t>
  </si>
  <si>
    <t>10-1</t>
  </si>
  <si>
    <t>10-2</t>
  </si>
  <si>
    <t>10-3</t>
  </si>
  <si>
    <t>10-4</t>
  </si>
  <si>
    <t>11-1</t>
  </si>
  <si>
    <t>11-2</t>
  </si>
  <si>
    <t>11-3</t>
  </si>
  <si>
    <t>11-4</t>
  </si>
  <si>
    <t>作废</t>
    <phoneticPr fontId="1" type="noConversion"/>
  </si>
  <si>
    <t>(代号升序即可恢复默认排序)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</si>
  <si>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</si>
  <si>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</si>
  <si>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</si>
  <si>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12-4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</si>
  <si>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</si>
  <si>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</si>
  <si>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</si>
  <si>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12-4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</si>
  <si>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</si>
  <si>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</si>
  <si>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</si>
  <si>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13-4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</si>
</sst>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h&quot;时&quot;mm&quot;分&quot;;@"/>
    <numFmt numFmtId="177" formatCode="0.00_ "/>
    <numFmt numFmtId="178" formatCode="0.00_);\(0.00\)"/>
    <numFmt numFmtId="179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等线"/>
      <family val="2"/>
      <scheme val="minor"/>
    </font>
    <font>
      <sz val="11"/>
      <color rgb="FF000000"/>
      <name val="Adobe 黑体 Std R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Dashed">
        <color auto="1"/>
      </right>
      <top style="medium">
        <color auto="1"/>
      </top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mediumDash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Dash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Dashed">
        <color auto="1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Dashed">
        <color auto="1"/>
      </left>
      <right style="dotted">
        <color auto="1"/>
      </right>
      <top style="medium">
        <color theme="1" tint="0.499984740745262"/>
      </top>
      <bottom style="medium">
        <color theme="1" tint="0.499984740745262"/>
      </bottom>
      <diagonal/>
    </border>
    <border>
      <left style="dotted">
        <color auto="1"/>
      </left>
      <right style="dotted">
        <color auto="1"/>
      </right>
      <top style="medium">
        <color theme="1" tint="0.499984740745262"/>
      </top>
      <bottom style="medium">
        <color theme="1" tint="0.499984740745262"/>
      </bottom>
      <diagonal/>
    </border>
    <border>
      <left style="dotted">
        <color auto="1"/>
      </left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auto="1"/>
      </left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auto="1"/>
      </left>
      <right/>
      <top/>
      <bottom style="medium">
        <color theme="1" tint="0.499984740745262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0" fontId="0" fillId="4" borderId="6" xfId="0" applyNumberFormat="1" applyFill="1" applyBorder="1"/>
    <xf numFmtId="176" fontId="0" fillId="0" borderId="0" xfId="0" applyNumberFormat="1" applyBorder="1"/>
    <xf numFmtId="0" fontId="0" fillId="0" borderId="0" xfId="0" applyNumberFormat="1" applyBorder="1"/>
    <xf numFmtId="178" fontId="0" fillId="0" borderId="0" xfId="0" applyNumberFormat="1"/>
    <xf numFmtId="0" fontId="0" fillId="5" borderId="6" xfId="0" applyNumberFormat="1" applyFill="1" applyBorder="1"/>
    <xf numFmtId="0" fontId="0" fillId="6" borderId="6" xfId="0" applyNumberFormat="1" applyFill="1" applyBorder="1"/>
    <xf numFmtId="0" fontId="0" fillId="7" borderId="6" xfId="0" applyNumberFormat="1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76" fontId="0" fillId="6" borderId="6" xfId="0" applyNumberFormat="1" applyFill="1" applyBorder="1"/>
    <xf numFmtId="176" fontId="0" fillId="4" borderId="15" xfId="0" applyNumberFormat="1" applyFill="1" applyBorder="1"/>
    <xf numFmtId="176" fontId="0" fillId="6" borderId="15" xfId="0" applyNumberFormat="1" applyFill="1" applyBorder="1"/>
    <xf numFmtId="176" fontId="0" fillId="4" borderId="16" xfId="0" applyNumberFormat="1" applyFill="1" applyBorder="1"/>
    <xf numFmtId="176" fontId="0" fillId="7" borderId="6" xfId="0" applyNumberFormat="1" applyFill="1" applyBorder="1"/>
    <xf numFmtId="176" fontId="0" fillId="5" borderId="15" xfId="0" applyNumberFormat="1" applyFill="1" applyBorder="1"/>
    <xf numFmtId="176" fontId="0" fillId="7" borderId="15" xfId="0" applyNumberFormat="1" applyFill="1" applyBorder="1"/>
    <xf numFmtId="176" fontId="0" fillId="5" borderId="16" xfId="0" applyNumberFormat="1" applyFill="1" applyBorder="1"/>
    <xf numFmtId="0" fontId="0" fillId="6" borderId="17" xfId="0" applyNumberFormat="1" applyFill="1" applyBorder="1"/>
    <xf numFmtId="0" fontId="0" fillId="4" borderId="17" xfId="0" applyNumberFormat="1" applyFill="1" applyBorder="1"/>
    <xf numFmtId="0" fontId="0" fillId="7" borderId="17" xfId="0" applyNumberFormat="1" applyFill="1" applyBorder="1"/>
    <xf numFmtId="0" fontId="0" fillId="5" borderId="17" xfId="0" applyNumberFormat="1" applyFill="1" applyBorder="1"/>
    <xf numFmtId="0" fontId="0" fillId="5" borderId="18" xfId="0" applyNumberFormat="1" applyFill="1" applyBorder="1"/>
    <xf numFmtId="0" fontId="0" fillId="0" borderId="0" xfId="0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7" borderId="19" xfId="0" applyNumberFormat="1" applyFill="1" applyBorder="1"/>
    <xf numFmtId="0" fontId="0" fillId="0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8" borderId="11" xfId="0" applyFill="1" applyBorder="1" applyAlignment="1">
      <alignment horizontal="right"/>
    </xf>
    <xf numFmtId="0" fontId="0" fillId="8" borderId="12" xfId="0" applyFill="1" applyBorder="1" applyAlignment="1">
      <alignment horizontal="right"/>
    </xf>
    <xf numFmtId="0" fontId="0" fillId="8" borderId="13" xfId="0" applyFill="1" applyBorder="1" applyAlignment="1">
      <alignment horizontal="right"/>
    </xf>
    <xf numFmtId="179" fontId="0" fillId="9" borderId="11" xfId="0" applyNumberFormat="1" applyFill="1" applyBorder="1" applyAlignment="1">
      <alignment horizontal="right"/>
    </xf>
    <xf numFmtId="179" fontId="0" fillId="9" borderId="12" xfId="0" applyNumberFormat="1" applyFill="1" applyBorder="1" applyAlignment="1">
      <alignment horizontal="right"/>
    </xf>
    <xf numFmtId="179" fontId="0" fillId="9" borderId="13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6" fontId="0" fillId="2" borderId="1" xfId="0" applyNumberFormat="1" applyFill="1" applyBorder="1" applyAlignment="1">
      <alignment horizontal="left"/>
    </xf>
    <xf numFmtId="0" fontId="0" fillId="2" borderId="14" xfId="0" applyNumberFormat="1" applyFill="1" applyBorder="1" applyAlignment="1">
      <alignment horizontal="left"/>
    </xf>
    <xf numFmtId="0" fontId="2" fillId="0" borderId="0" xfId="0" applyFont="1"/>
    <xf numFmtId="49" fontId="0" fillId="2" borderId="1" xfId="0" applyNumberFormat="1" applyFill="1" applyBorder="1" applyAlignment="1">
      <alignment horizontal="left"/>
    </xf>
    <xf numFmtId="177" fontId="0" fillId="6" borderId="4" xfId="0" applyNumberFormat="1" applyFill="1" applyBorder="1" applyAlignment="1">
      <alignment horizontal="right"/>
    </xf>
    <xf numFmtId="177" fontId="0" fillId="6" borderId="5" xfId="0" applyNumberFormat="1" applyFill="1" applyBorder="1" applyAlignment="1">
      <alignment horizontal="right"/>
    </xf>
    <xf numFmtId="177" fontId="0" fillId="6" borderId="6" xfId="0" applyNumberFormat="1" applyFill="1" applyBorder="1" applyAlignment="1">
      <alignment horizontal="right"/>
    </xf>
    <xf numFmtId="177" fontId="0" fillId="4" borderId="7" xfId="0" applyNumberFormat="1" applyFill="1" applyBorder="1" applyAlignment="1">
      <alignment horizontal="right"/>
    </xf>
    <xf numFmtId="177" fontId="0" fillId="4" borderId="8" xfId="0" applyNumberFormat="1" applyFill="1" applyBorder="1" applyAlignment="1">
      <alignment horizontal="right"/>
    </xf>
    <xf numFmtId="177" fontId="0" fillId="4" borderId="15" xfId="0" applyNumberFormat="1" applyFill="1" applyBorder="1" applyAlignment="1">
      <alignment horizontal="right"/>
    </xf>
    <xf numFmtId="177" fontId="0" fillId="6" borderId="7" xfId="0" applyNumberFormat="1" applyFill="1" applyBorder="1" applyAlignment="1">
      <alignment horizontal="right"/>
    </xf>
    <xf numFmtId="177" fontId="0" fillId="6" borderId="8" xfId="0" applyNumberFormat="1" applyFill="1" applyBorder="1" applyAlignment="1">
      <alignment horizontal="right"/>
    </xf>
    <xf numFmtId="177" fontId="0" fillId="6" borderId="15" xfId="0" applyNumberFormat="1" applyFill="1" applyBorder="1" applyAlignment="1">
      <alignment horizontal="right"/>
    </xf>
    <xf numFmtId="177" fontId="0" fillId="4" borderId="9" xfId="0" applyNumberFormat="1" applyFill="1" applyBorder="1" applyAlignment="1">
      <alignment horizontal="right"/>
    </xf>
    <xf numFmtId="177" fontId="0" fillId="4" borderId="10" xfId="0" applyNumberFormat="1" applyFill="1" applyBorder="1" applyAlignment="1">
      <alignment horizontal="right"/>
    </xf>
    <xf numFmtId="177" fontId="0" fillId="4" borderId="16" xfId="0" applyNumberFormat="1" applyFill="1" applyBorder="1" applyAlignment="1">
      <alignment horizontal="right"/>
    </xf>
    <xf numFmtId="177" fontId="0" fillId="7" borderId="4" xfId="0" applyNumberFormat="1" applyFill="1" applyBorder="1" applyAlignment="1">
      <alignment horizontal="right"/>
    </xf>
    <xf numFmtId="177" fontId="0" fillId="7" borderId="5" xfId="0" applyNumberFormat="1" applyFill="1" applyBorder="1" applyAlignment="1">
      <alignment horizontal="right"/>
    </xf>
    <xf numFmtId="177" fontId="0" fillId="7" borderId="6" xfId="0" applyNumberFormat="1" applyFill="1" applyBorder="1" applyAlignment="1">
      <alignment horizontal="right"/>
    </xf>
    <xf numFmtId="177" fontId="0" fillId="5" borderId="7" xfId="0" applyNumberFormat="1" applyFill="1" applyBorder="1" applyAlignment="1">
      <alignment horizontal="right"/>
    </xf>
    <xf numFmtId="177" fontId="0" fillId="5" borderId="8" xfId="0" applyNumberFormat="1" applyFill="1" applyBorder="1" applyAlignment="1">
      <alignment horizontal="right"/>
    </xf>
    <xf numFmtId="177" fontId="0" fillId="5" borderId="15" xfId="0" applyNumberFormat="1" applyFill="1" applyBorder="1" applyAlignment="1">
      <alignment horizontal="right"/>
    </xf>
    <xf numFmtId="177" fontId="0" fillId="7" borderId="7" xfId="0" applyNumberFormat="1" applyFill="1" applyBorder="1" applyAlignment="1">
      <alignment horizontal="right"/>
    </xf>
    <xf numFmtId="177" fontId="0" fillId="7" borderId="8" xfId="0" applyNumberFormat="1" applyFill="1" applyBorder="1" applyAlignment="1">
      <alignment horizontal="right"/>
    </xf>
    <xf numFmtId="177" fontId="0" fillId="7" borderId="15" xfId="0" applyNumberFormat="1" applyFill="1" applyBorder="1" applyAlignment="1">
      <alignment horizontal="right"/>
    </xf>
    <xf numFmtId="177" fontId="0" fillId="5" borderId="9" xfId="0" applyNumberFormat="1" applyFill="1" applyBorder="1" applyAlignment="1">
      <alignment horizontal="right"/>
    </xf>
    <xf numFmtId="177" fontId="0" fillId="5" borderId="10" xfId="0" applyNumberFormat="1" applyFill="1" applyBorder="1" applyAlignment="1">
      <alignment horizontal="right"/>
    </xf>
    <xf numFmtId="177" fontId="0" fillId="5" borderId="16" xfId="0" applyNumberFormat="1" applyFill="1" applyBorder="1" applyAlignment="1">
      <alignment horizontal="right"/>
    </xf>
    <xf numFmtId="0" fontId="0" fillId="2" borderId="0" xfId="0" applyNumberFormat="1" applyFill="1" applyBorder="1" applyAlignment="1">
      <alignment horizontal="left"/>
    </xf>
    <xf numFmtId="179" fontId="5" fillId="11" borderId="0" xfId="0" applyNumberFormat="1" applyFont="1" applyFill="1"/>
    <xf numFmtId="0" fontId="0" fillId="0" borderId="0" xfId="0" applyFill="1" applyBorder="1" applyAlignment="1">
      <alignment horizontal="right"/>
    </xf>
    <xf numFmtId="179" fontId="0" fillId="0" borderId="0" xfId="0" applyNumberFormat="1" applyFill="1" applyBorder="1" applyAlignment="1">
      <alignment horizontal="right"/>
    </xf>
    <xf numFmtId="49" fontId="0" fillId="3" borderId="21" xfId="0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177" fontId="0" fillId="4" borderId="23" xfId="0" applyNumberFormat="1" applyFill="1" applyBorder="1" applyAlignment="1">
      <alignment horizontal="right"/>
    </xf>
    <xf numFmtId="177" fontId="0" fillId="4" borderId="24" xfId="0" applyNumberFormat="1" applyFill="1" applyBorder="1" applyAlignment="1">
      <alignment horizontal="right"/>
    </xf>
    <xf numFmtId="177" fontId="0" fillId="4" borderId="25" xfId="0" applyNumberFormat="1" applyFill="1" applyBorder="1" applyAlignment="1">
      <alignment horizontal="right"/>
    </xf>
    <xf numFmtId="0" fontId="0" fillId="4" borderId="26" xfId="0" applyFill="1" applyBorder="1"/>
    <xf numFmtId="0" fontId="0" fillId="4" borderId="25" xfId="0" applyFill="1" applyBorder="1"/>
    <xf numFmtId="177" fontId="0" fillId="6" borderId="23" xfId="0" applyNumberFormat="1" applyFill="1" applyBorder="1" applyAlignment="1">
      <alignment horizontal="right"/>
    </xf>
    <xf numFmtId="177" fontId="0" fillId="6" borderId="24" xfId="0" applyNumberFormat="1" applyFill="1" applyBorder="1" applyAlignment="1">
      <alignment horizontal="right"/>
    </xf>
    <xf numFmtId="177" fontId="0" fillId="6" borderId="25" xfId="0" applyNumberFormat="1" applyFill="1" applyBorder="1" applyAlignment="1">
      <alignment horizontal="right"/>
    </xf>
    <xf numFmtId="0" fontId="0" fillId="6" borderId="26" xfId="0" applyFill="1" applyBorder="1"/>
    <xf numFmtId="0" fontId="0" fillId="6" borderId="25" xfId="0" applyFill="1" applyBorder="1"/>
    <xf numFmtId="177" fontId="0" fillId="7" borderId="23" xfId="0" applyNumberFormat="1" applyFill="1" applyBorder="1" applyAlignment="1">
      <alignment horizontal="right"/>
    </xf>
    <xf numFmtId="177" fontId="0" fillId="7" borderId="24" xfId="0" applyNumberFormat="1" applyFill="1" applyBorder="1" applyAlignment="1">
      <alignment horizontal="right"/>
    </xf>
    <xf numFmtId="177" fontId="0" fillId="7" borderId="25" xfId="0" applyNumberFormat="1" applyFill="1" applyBorder="1" applyAlignment="1">
      <alignment horizontal="right"/>
    </xf>
    <xf numFmtId="0" fontId="0" fillId="7" borderId="26" xfId="0" applyFill="1" applyBorder="1"/>
    <xf numFmtId="0" fontId="0" fillId="7" borderId="25" xfId="0" applyFill="1" applyBorder="1"/>
    <xf numFmtId="177" fontId="0" fillId="5" borderId="23" xfId="0" applyNumberFormat="1" applyFill="1" applyBorder="1" applyAlignment="1">
      <alignment horizontal="right"/>
    </xf>
    <xf numFmtId="177" fontId="0" fillId="5" borderId="24" xfId="0" applyNumberFormat="1" applyFill="1" applyBorder="1" applyAlignment="1">
      <alignment horizontal="right"/>
    </xf>
    <xf numFmtId="177" fontId="0" fillId="5" borderId="25" xfId="0" applyNumberFormat="1" applyFill="1" applyBorder="1" applyAlignment="1">
      <alignment horizontal="right"/>
    </xf>
    <xf numFmtId="0" fontId="0" fillId="5" borderId="26" xfId="0" applyFill="1" applyBorder="1"/>
    <xf numFmtId="0" fontId="0" fillId="5" borderId="25" xfId="0" applyFill="1" applyBorder="1"/>
    <xf numFmtId="49" fontId="0" fillId="2" borderId="20" xfId="0" applyNumberFormat="1" applyFill="1" applyBorder="1" applyAlignment="1">
      <alignment horizontal="left"/>
    </xf>
    <xf numFmtId="0" fontId="0" fillId="0" borderId="20" xfId="0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1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人弹粮</a:t>
            </a:r>
            <a:r>
              <a:rPr lang="en-US" altLang="zh-CN"/>
              <a:t>&amp;</a:t>
            </a:r>
            <a:r>
              <a:rPr lang="zh-CN"/>
              <a:t>零件</a:t>
            </a:r>
            <a:endParaRPr lang="en-US" altLang="zh-CN"/>
          </a:p>
        </c:rich>
      </c:tx>
      <c:layout>
        <c:manualLayout>
          <c:xMode val="edge"/>
          <c:yMode val="edge"/>
          <c:x val="0.13398692810457516"/>
          <c:y val="4.351610095735421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631448029780591"/>
          <c:y val="6.7173697658653594E-2"/>
          <c:w val="0.78151784948450076"/>
          <c:h val="0.9030737341607133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Sheet2!$J$4</c:f>
              <c:strCache>
                <c:ptCount val="1"/>
                <c:pt idx="0">
                  <c:v>零件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Sheet2!$E$5:$E$60</c:f>
              <c:strCache>
                <c:ptCount val="56"/>
                <c:pt idx="0">
                  <c:v>7-1</c:v>
                </c:pt>
                <c:pt idx="1">
                  <c:v>10-1</c:v>
                </c:pt>
                <c:pt idx="2">
                  <c:v>8-1</c:v>
                </c:pt>
                <c:pt idx="3">
                  <c:v>12-1</c:v>
                </c:pt>
                <c:pt idx="4">
                  <c:v>5-3</c:v>
                </c:pt>
                <c:pt idx="5">
                  <c:v>13-1</c:v>
                </c:pt>
                <c:pt idx="6">
                  <c:v>13-2</c:v>
                </c:pt>
                <c:pt idx="7">
                  <c:v>7-3</c:v>
                </c:pt>
                <c:pt idx="8">
                  <c:v>3-1</c:v>
                </c:pt>
                <c:pt idx="9">
                  <c:v>4-1</c:v>
                </c:pt>
                <c:pt idx="10">
                  <c:v>5-2</c:v>
                </c:pt>
                <c:pt idx="11">
                  <c:v>11-2</c:v>
                </c:pt>
                <c:pt idx="12">
                  <c:v>12-3</c:v>
                </c:pt>
                <c:pt idx="13">
                  <c:v>11-1</c:v>
                </c:pt>
                <c:pt idx="14">
                  <c:v>0-1</c:v>
                </c:pt>
                <c:pt idx="15">
                  <c:v>8-3</c:v>
                </c:pt>
                <c:pt idx="16">
                  <c:v>9-3</c:v>
                </c:pt>
                <c:pt idx="17">
                  <c:v>9-4</c:v>
                </c:pt>
                <c:pt idx="18">
                  <c:v>6-1</c:v>
                </c:pt>
                <c:pt idx="19">
                  <c:v>12-4</c:v>
                </c:pt>
                <c:pt idx="20">
                  <c:v>11-3</c:v>
                </c:pt>
                <c:pt idx="21">
                  <c:v>8-4</c:v>
                </c:pt>
                <c:pt idx="22">
                  <c:v>3-2</c:v>
                </c:pt>
                <c:pt idx="23">
                  <c:v>10-2</c:v>
                </c:pt>
                <c:pt idx="24">
                  <c:v>6-2</c:v>
                </c:pt>
                <c:pt idx="25">
                  <c:v>9-2</c:v>
                </c:pt>
                <c:pt idx="26">
                  <c:v>12-2</c:v>
                </c:pt>
                <c:pt idx="27">
                  <c:v>2-2</c:v>
                </c:pt>
                <c:pt idx="28">
                  <c:v>0-3</c:v>
                </c:pt>
                <c:pt idx="29">
                  <c:v>4-3</c:v>
                </c:pt>
                <c:pt idx="30">
                  <c:v>1-1</c:v>
                </c:pt>
                <c:pt idx="31">
                  <c:v>1-2</c:v>
                </c:pt>
                <c:pt idx="32">
                  <c:v>3-3</c:v>
                </c:pt>
                <c:pt idx="33">
                  <c:v>5-1</c:v>
                </c:pt>
                <c:pt idx="34">
                  <c:v>6-4</c:v>
                </c:pt>
                <c:pt idx="35">
                  <c:v>9-1</c:v>
                </c:pt>
                <c:pt idx="36">
                  <c:v>10-4</c:v>
                </c:pt>
                <c:pt idx="37">
                  <c:v>0-2</c:v>
                </c:pt>
                <c:pt idx="38">
                  <c:v>10-3</c:v>
                </c:pt>
                <c:pt idx="39">
                  <c:v>13-3</c:v>
                </c:pt>
                <c:pt idx="40">
                  <c:v>11-4</c:v>
                </c:pt>
                <c:pt idx="41">
                  <c:v>7-2</c:v>
                </c:pt>
                <c:pt idx="42">
                  <c:v>1-4</c:v>
                </c:pt>
                <c:pt idx="43">
                  <c:v>2-1</c:v>
                </c:pt>
                <c:pt idx="44">
                  <c:v>4-4</c:v>
                </c:pt>
                <c:pt idx="45">
                  <c:v>2-4</c:v>
                </c:pt>
                <c:pt idx="46">
                  <c:v>7-4</c:v>
                </c:pt>
                <c:pt idx="47">
                  <c:v>0-4</c:v>
                </c:pt>
                <c:pt idx="48">
                  <c:v>1-3</c:v>
                </c:pt>
                <c:pt idx="49">
                  <c:v>3-4</c:v>
                </c:pt>
                <c:pt idx="50">
                  <c:v>6-3</c:v>
                </c:pt>
                <c:pt idx="51">
                  <c:v>5-4</c:v>
                </c:pt>
                <c:pt idx="52">
                  <c:v>2-3</c:v>
                </c:pt>
                <c:pt idx="53">
                  <c:v>4-2</c:v>
                </c:pt>
                <c:pt idx="54">
                  <c:v>8-2</c:v>
                </c:pt>
                <c:pt idx="55">
                  <c:v>13-4</c:v>
                </c:pt>
              </c:strCache>
            </c:strRef>
          </c:cat>
          <c:val>
            <c:numRef>
              <c:f>Sheet2!$J$5:$J$60</c:f>
              <c:numCache>
                <c:formatCode>0.00_ 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50</c:v>
                </c:pt>
                <c:pt idx="19">
                  <c:v>0</c:v>
                </c:pt>
                <c:pt idx="20">
                  <c:v>31.250000000000004</c:v>
                </c:pt>
                <c:pt idx="21">
                  <c:v>11.111111111111111</c:v>
                </c:pt>
                <c:pt idx="22">
                  <c:v>40</c:v>
                </c:pt>
                <c:pt idx="23">
                  <c:v>0</c:v>
                </c:pt>
                <c:pt idx="24">
                  <c:v>33.333333333333336</c:v>
                </c:pt>
                <c:pt idx="25">
                  <c:v>66.666666666666671</c:v>
                </c:pt>
                <c:pt idx="26">
                  <c:v>80</c:v>
                </c:pt>
                <c:pt idx="27">
                  <c:v>0</c:v>
                </c:pt>
                <c:pt idx="28">
                  <c:v>20.833333333333332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90</c:v>
                </c:pt>
                <c:pt idx="34">
                  <c:v>0</c:v>
                </c:pt>
                <c:pt idx="35">
                  <c:v>100</c:v>
                </c:pt>
                <c:pt idx="36">
                  <c:v>33</c:v>
                </c:pt>
                <c:pt idx="37">
                  <c:v>116.66666666666667</c:v>
                </c:pt>
                <c:pt idx="38">
                  <c:v>56.25</c:v>
                </c:pt>
                <c:pt idx="39">
                  <c:v>50</c:v>
                </c:pt>
                <c:pt idx="40">
                  <c:v>90</c:v>
                </c:pt>
                <c:pt idx="41">
                  <c:v>75</c:v>
                </c:pt>
                <c:pt idx="42">
                  <c:v>0</c:v>
                </c:pt>
                <c:pt idx="43">
                  <c:v>45</c:v>
                </c:pt>
                <c:pt idx="44">
                  <c:v>18.75</c:v>
                </c:pt>
                <c:pt idx="45">
                  <c:v>10</c:v>
                </c:pt>
                <c:pt idx="46">
                  <c:v>75</c:v>
                </c:pt>
                <c:pt idx="47">
                  <c:v>31.271716469770674</c:v>
                </c:pt>
                <c:pt idx="48">
                  <c:v>10</c:v>
                </c:pt>
                <c:pt idx="49">
                  <c:v>60</c:v>
                </c:pt>
                <c:pt idx="50">
                  <c:v>100</c:v>
                </c:pt>
                <c:pt idx="51">
                  <c:v>100</c:v>
                </c:pt>
                <c:pt idx="52">
                  <c:v>57.5</c:v>
                </c:pt>
                <c:pt idx="53">
                  <c:v>105</c:v>
                </c:pt>
                <c:pt idx="54">
                  <c:v>150</c:v>
                </c:pt>
                <c:pt idx="55">
                  <c:v>166.7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FA-43A6-9A18-A1CEE54ABC4F}"/>
            </c:ext>
          </c:extLst>
        </c:ser>
        <c:ser>
          <c:idx val="1"/>
          <c:order val="1"/>
          <c:tx>
            <c:strRef>
              <c:f>Sheet2!$K$4</c:f>
              <c:strCache>
                <c:ptCount val="1"/>
                <c:pt idx="0">
                  <c:v>人弹粮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Sheet2!$E$5:$E$60</c:f>
              <c:strCache>
                <c:ptCount val="56"/>
                <c:pt idx="0">
                  <c:v>7-1</c:v>
                </c:pt>
                <c:pt idx="1">
                  <c:v>10-1</c:v>
                </c:pt>
                <c:pt idx="2">
                  <c:v>8-1</c:v>
                </c:pt>
                <c:pt idx="3">
                  <c:v>12-1</c:v>
                </c:pt>
                <c:pt idx="4">
                  <c:v>5-3</c:v>
                </c:pt>
                <c:pt idx="5">
                  <c:v>13-1</c:v>
                </c:pt>
                <c:pt idx="6">
                  <c:v>13-2</c:v>
                </c:pt>
                <c:pt idx="7">
                  <c:v>7-3</c:v>
                </c:pt>
                <c:pt idx="8">
                  <c:v>3-1</c:v>
                </c:pt>
                <c:pt idx="9">
                  <c:v>4-1</c:v>
                </c:pt>
                <c:pt idx="10">
                  <c:v>5-2</c:v>
                </c:pt>
                <c:pt idx="11">
                  <c:v>11-2</c:v>
                </c:pt>
                <c:pt idx="12">
                  <c:v>12-3</c:v>
                </c:pt>
                <c:pt idx="13">
                  <c:v>11-1</c:v>
                </c:pt>
                <c:pt idx="14">
                  <c:v>0-1</c:v>
                </c:pt>
                <c:pt idx="15">
                  <c:v>8-3</c:v>
                </c:pt>
                <c:pt idx="16">
                  <c:v>9-3</c:v>
                </c:pt>
                <c:pt idx="17">
                  <c:v>9-4</c:v>
                </c:pt>
                <c:pt idx="18">
                  <c:v>6-1</c:v>
                </c:pt>
                <c:pt idx="19">
                  <c:v>12-4</c:v>
                </c:pt>
                <c:pt idx="20">
                  <c:v>11-3</c:v>
                </c:pt>
                <c:pt idx="21">
                  <c:v>8-4</c:v>
                </c:pt>
                <c:pt idx="22">
                  <c:v>3-2</c:v>
                </c:pt>
                <c:pt idx="23">
                  <c:v>10-2</c:v>
                </c:pt>
                <c:pt idx="24">
                  <c:v>6-2</c:v>
                </c:pt>
                <c:pt idx="25">
                  <c:v>9-2</c:v>
                </c:pt>
                <c:pt idx="26">
                  <c:v>12-2</c:v>
                </c:pt>
                <c:pt idx="27">
                  <c:v>2-2</c:v>
                </c:pt>
                <c:pt idx="28">
                  <c:v>0-3</c:v>
                </c:pt>
                <c:pt idx="29">
                  <c:v>4-3</c:v>
                </c:pt>
                <c:pt idx="30">
                  <c:v>1-1</c:v>
                </c:pt>
                <c:pt idx="31">
                  <c:v>1-2</c:v>
                </c:pt>
                <c:pt idx="32">
                  <c:v>3-3</c:v>
                </c:pt>
                <c:pt idx="33">
                  <c:v>5-1</c:v>
                </c:pt>
                <c:pt idx="34">
                  <c:v>6-4</c:v>
                </c:pt>
                <c:pt idx="35">
                  <c:v>9-1</c:v>
                </c:pt>
                <c:pt idx="36">
                  <c:v>10-4</c:v>
                </c:pt>
                <c:pt idx="37">
                  <c:v>0-2</c:v>
                </c:pt>
                <c:pt idx="38">
                  <c:v>10-3</c:v>
                </c:pt>
                <c:pt idx="39">
                  <c:v>13-3</c:v>
                </c:pt>
                <c:pt idx="40">
                  <c:v>11-4</c:v>
                </c:pt>
                <c:pt idx="41">
                  <c:v>7-2</c:v>
                </c:pt>
                <c:pt idx="42">
                  <c:v>1-4</c:v>
                </c:pt>
                <c:pt idx="43">
                  <c:v>2-1</c:v>
                </c:pt>
                <c:pt idx="44">
                  <c:v>4-4</c:v>
                </c:pt>
                <c:pt idx="45">
                  <c:v>2-4</c:v>
                </c:pt>
                <c:pt idx="46">
                  <c:v>7-4</c:v>
                </c:pt>
                <c:pt idx="47">
                  <c:v>0-4</c:v>
                </c:pt>
                <c:pt idx="48">
                  <c:v>1-3</c:v>
                </c:pt>
                <c:pt idx="49">
                  <c:v>3-4</c:v>
                </c:pt>
                <c:pt idx="50">
                  <c:v>6-3</c:v>
                </c:pt>
                <c:pt idx="51">
                  <c:v>5-4</c:v>
                </c:pt>
                <c:pt idx="52">
                  <c:v>2-3</c:v>
                </c:pt>
                <c:pt idx="53">
                  <c:v>4-2</c:v>
                </c:pt>
                <c:pt idx="54">
                  <c:v>8-2</c:v>
                </c:pt>
                <c:pt idx="55">
                  <c:v>13-4</c:v>
                </c:pt>
              </c:strCache>
            </c:strRef>
          </c:cat>
          <c:val>
            <c:numRef>
              <c:f>Sheet2!$K$5:$K$60</c:f>
              <c:numCache>
                <c:formatCode>General</c:formatCode>
                <c:ptCount val="56"/>
                <c:pt idx="0">
                  <c:v>520</c:v>
                </c:pt>
                <c:pt idx="1">
                  <c:v>510</c:v>
                </c:pt>
                <c:pt idx="2">
                  <c:v>450</c:v>
                </c:pt>
                <c:pt idx="3">
                  <c:v>440</c:v>
                </c:pt>
                <c:pt idx="4">
                  <c:v>400</c:v>
                </c:pt>
                <c:pt idx="5">
                  <c:v>400</c:v>
                </c:pt>
                <c:pt idx="6">
                  <c:v>399.9</c:v>
                </c:pt>
                <c:pt idx="7">
                  <c:v>381.81818181818187</c:v>
                </c:pt>
                <c:pt idx="8">
                  <c:v>375</c:v>
                </c:pt>
                <c:pt idx="9">
                  <c:v>370</c:v>
                </c:pt>
                <c:pt idx="10">
                  <c:v>360</c:v>
                </c:pt>
                <c:pt idx="11">
                  <c:v>360</c:v>
                </c:pt>
                <c:pt idx="12">
                  <c:v>355.6</c:v>
                </c:pt>
                <c:pt idx="13">
                  <c:v>350</c:v>
                </c:pt>
                <c:pt idx="14">
                  <c:v>348</c:v>
                </c:pt>
                <c:pt idx="15">
                  <c:v>333.33333333333337</c:v>
                </c:pt>
                <c:pt idx="16">
                  <c:v>333.33333333333331</c:v>
                </c:pt>
                <c:pt idx="17">
                  <c:v>328.57142857142856</c:v>
                </c:pt>
                <c:pt idx="18">
                  <c:v>300</c:v>
                </c:pt>
                <c:pt idx="19">
                  <c:v>300</c:v>
                </c:pt>
                <c:pt idx="20">
                  <c:v>281.25</c:v>
                </c:pt>
                <c:pt idx="21">
                  <c:v>255.55555555555554</c:v>
                </c:pt>
                <c:pt idx="22">
                  <c:v>253.33333333333331</c:v>
                </c:pt>
                <c:pt idx="23">
                  <c:v>252</c:v>
                </c:pt>
                <c:pt idx="24">
                  <c:v>250</c:v>
                </c:pt>
                <c:pt idx="25">
                  <c:v>240</c:v>
                </c:pt>
                <c:pt idx="26">
                  <c:v>240</c:v>
                </c:pt>
                <c:pt idx="27">
                  <c:v>226.66666666666669</c:v>
                </c:pt>
                <c:pt idx="28">
                  <c:v>225</c:v>
                </c:pt>
                <c:pt idx="29">
                  <c:v>225</c:v>
                </c:pt>
                <c:pt idx="30">
                  <c:v>220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198</c:v>
                </c:pt>
                <c:pt idx="37">
                  <c:v>183.33333333333331</c:v>
                </c:pt>
                <c:pt idx="38">
                  <c:v>180</c:v>
                </c:pt>
                <c:pt idx="39">
                  <c:v>166.7</c:v>
                </c:pt>
                <c:pt idx="40">
                  <c:v>165</c:v>
                </c:pt>
                <c:pt idx="41">
                  <c:v>162.5</c:v>
                </c:pt>
                <c:pt idx="42">
                  <c:v>160</c:v>
                </c:pt>
                <c:pt idx="43">
                  <c:v>150</c:v>
                </c:pt>
                <c:pt idx="44">
                  <c:v>150</c:v>
                </c:pt>
                <c:pt idx="45">
                  <c:v>141.66666666666666</c:v>
                </c:pt>
                <c:pt idx="46">
                  <c:v>93.750000000000014</c:v>
                </c:pt>
                <c:pt idx="47">
                  <c:v>83.391243919388472</c:v>
                </c:pt>
                <c:pt idx="48">
                  <c:v>60</c:v>
                </c:pt>
                <c:pt idx="49">
                  <c:v>60</c:v>
                </c:pt>
                <c:pt idx="50">
                  <c:v>40</c:v>
                </c:pt>
                <c:pt idx="51">
                  <c:v>14.285714285714285</c:v>
                </c:pt>
                <c:pt idx="52">
                  <c:v>7.5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80FA-43A6-9A18-A1CEE54AB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475948176"/>
        <c:axId val="320307488"/>
      </c:barChart>
      <c:catAx>
        <c:axId val="475948176"/>
        <c:scaling>
          <c:orientation val="maxMin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0307488"/>
        <c:crosses val="autoZero"/>
        <c:auto val="1"/>
        <c:lblAlgn val="ctr"/>
        <c:lblOffset val="100"/>
        <c:noMultiLvlLbl val="0"/>
      </c:catAx>
      <c:valAx>
        <c:axId val="320307488"/>
        <c:scaling>
          <c:orientation val="minMax"/>
        </c:scaling>
        <c:delete val="0"/>
        <c:axPos val="t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94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四项自定义权</a:t>
            </a:r>
            <a:r>
              <a:rPr lang="zh-CN" altLang="en-US"/>
              <a:t>重</a:t>
            </a:r>
            <a:endParaRPr lang="zh-CN"/>
          </a:p>
        </c:rich>
      </c:tx>
      <c:layout>
        <c:manualLayout>
          <c:xMode val="edge"/>
          <c:yMode val="edge"/>
          <c:x val="0.13398692810457516"/>
          <c:y val="4.351610095735421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452798792307824"/>
          <c:y val="6.8204208199736799E-2"/>
          <c:w val="0.78151784948450076"/>
          <c:h val="0.9038196798247901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Sheet2!$N$4</c:f>
              <c:strCache>
                <c:ptCount val="1"/>
                <c:pt idx="0">
                  <c:v>自定义权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Sheet2!$E$5:$E$60</c:f>
              <c:strCache>
                <c:ptCount val="56"/>
                <c:pt idx="0">
                  <c:v>7-1</c:v>
                </c:pt>
                <c:pt idx="1">
                  <c:v>10-1</c:v>
                </c:pt>
                <c:pt idx="2">
                  <c:v>8-1</c:v>
                </c:pt>
                <c:pt idx="3">
                  <c:v>12-1</c:v>
                </c:pt>
                <c:pt idx="4">
                  <c:v>5-3</c:v>
                </c:pt>
                <c:pt idx="5">
                  <c:v>13-1</c:v>
                </c:pt>
                <c:pt idx="6">
                  <c:v>13-2</c:v>
                </c:pt>
                <c:pt idx="7">
                  <c:v>7-3</c:v>
                </c:pt>
                <c:pt idx="8">
                  <c:v>3-1</c:v>
                </c:pt>
                <c:pt idx="9">
                  <c:v>4-1</c:v>
                </c:pt>
                <c:pt idx="10">
                  <c:v>5-2</c:v>
                </c:pt>
                <c:pt idx="11">
                  <c:v>11-2</c:v>
                </c:pt>
                <c:pt idx="12">
                  <c:v>12-3</c:v>
                </c:pt>
                <c:pt idx="13">
                  <c:v>11-1</c:v>
                </c:pt>
                <c:pt idx="14">
                  <c:v>0-1</c:v>
                </c:pt>
                <c:pt idx="15">
                  <c:v>8-3</c:v>
                </c:pt>
                <c:pt idx="16">
                  <c:v>9-3</c:v>
                </c:pt>
                <c:pt idx="17">
                  <c:v>9-4</c:v>
                </c:pt>
                <c:pt idx="18">
                  <c:v>6-1</c:v>
                </c:pt>
                <c:pt idx="19">
                  <c:v>12-4</c:v>
                </c:pt>
                <c:pt idx="20">
                  <c:v>11-3</c:v>
                </c:pt>
                <c:pt idx="21">
                  <c:v>8-4</c:v>
                </c:pt>
                <c:pt idx="22">
                  <c:v>3-2</c:v>
                </c:pt>
                <c:pt idx="23">
                  <c:v>10-2</c:v>
                </c:pt>
                <c:pt idx="24">
                  <c:v>6-2</c:v>
                </c:pt>
                <c:pt idx="25">
                  <c:v>9-2</c:v>
                </c:pt>
                <c:pt idx="26">
                  <c:v>12-2</c:v>
                </c:pt>
                <c:pt idx="27">
                  <c:v>2-2</c:v>
                </c:pt>
                <c:pt idx="28">
                  <c:v>0-3</c:v>
                </c:pt>
                <c:pt idx="29">
                  <c:v>4-3</c:v>
                </c:pt>
                <c:pt idx="30">
                  <c:v>1-1</c:v>
                </c:pt>
                <c:pt idx="31">
                  <c:v>1-2</c:v>
                </c:pt>
                <c:pt idx="32">
                  <c:v>3-3</c:v>
                </c:pt>
                <c:pt idx="33">
                  <c:v>5-1</c:v>
                </c:pt>
                <c:pt idx="34">
                  <c:v>6-4</c:v>
                </c:pt>
                <c:pt idx="35">
                  <c:v>9-1</c:v>
                </c:pt>
                <c:pt idx="36">
                  <c:v>10-4</c:v>
                </c:pt>
                <c:pt idx="37">
                  <c:v>0-2</c:v>
                </c:pt>
                <c:pt idx="38">
                  <c:v>10-3</c:v>
                </c:pt>
                <c:pt idx="39">
                  <c:v>13-3</c:v>
                </c:pt>
                <c:pt idx="40">
                  <c:v>11-4</c:v>
                </c:pt>
                <c:pt idx="41">
                  <c:v>7-2</c:v>
                </c:pt>
                <c:pt idx="42">
                  <c:v>1-4</c:v>
                </c:pt>
                <c:pt idx="43">
                  <c:v>2-1</c:v>
                </c:pt>
                <c:pt idx="44">
                  <c:v>4-4</c:v>
                </c:pt>
                <c:pt idx="45">
                  <c:v>2-4</c:v>
                </c:pt>
                <c:pt idx="46">
                  <c:v>7-4</c:v>
                </c:pt>
                <c:pt idx="47">
                  <c:v>0-4</c:v>
                </c:pt>
                <c:pt idx="48">
                  <c:v>1-3</c:v>
                </c:pt>
                <c:pt idx="49">
                  <c:v>3-4</c:v>
                </c:pt>
                <c:pt idx="50">
                  <c:v>6-3</c:v>
                </c:pt>
                <c:pt idx="51">
                  <c:v>5-4</c:v>
                </c:pt>
                <c:pt idx="52">
                  <c:v>2-3</c:v>
                </c:pt>
                <c:pt idx="53">
                  <c:v>4-2</c:v>
                </c:pt>
                <c:pt idx="54">
                  <c:v>8-2</c:v>
                </c:pt>
                <c:pt idx="55">
                  <c:v>13-4</c:v>
                </c:pt>
              </c:strCache>
            </c:strRef>
          </c:cat>
          <c:val>
            <c:numRef>
              <c:f>Sheet2!$N$5:$N$60</c:f>
              <c:numCache>
                <c:formatCode>General</c:formatCode>
                <c:ptCount val="56"/>
                <c:pt idx="0">
                  <c:v>520</c:v>
                </c:pt>
                <c:pt idx="1">
                  <c:v>510</c:v>
                </c:pt>
                <c:pt idx="2">
                  <c:v>450</c:v>
                </c:pt>
                <c:pt idx="3">
                  <c:v>440</c:v>
                </c:pt>
                <c:pt idx="4">
                  <c:v>400</c:v>
                </c:pt>
                <c:pt idx="5">
                  <c:v>400</c:v>
                </c:pt>
                <c:pt idx="6">
                  <c:v>449.90000000000003</c:v>
                </c:pt>
                <c:pt idx="7">
                  <c:v>381.81818181818187</c:v>
                </c:pt>
                <c:pt idx="8">
                  <c:v>375</c:v>
                </c:pt>
                <c:pt idx="9">
                  <c:v>370</c:v>
                </c:pt>
                <c:pt idx="10">
                  <c:v>360</c:v>
                </c:pt>
                <c:pt idx="11">
                  <c:v>360</c:v>
                </c:pt>
                <c:pt idx="12">
                  <c:v>355.5</c:v>
                </c:pt>
                <c:pt idx="13">
                  <c:v>350</c:v>
                </c:pt>
                <c:pt idx="14">
                  <c:v>348</c:v>
                </c:pt>
                <c:pt idx="15">
                  <c:v>333.33333333333337</c:v>
                </c:pt>
                <c:pt idx="16">
                  <c:v>333.33333333333331</c:v>
                </c:pt>
                <c:pt idx="17">
                  <c:v>328.57142857142856</c:v>
                </c:pt>
                <c:pt idx="18">
                  <c:v>350</c:v>
                </c:pt>
                <c:pt idx="19">
                  <c:v>300</c:v>
                </c:pt>
                <c:pt idx="20">
                  <c:v>312.5</c:v>
                </c:pt>
                <c:pt idx="21">
                  <c:v>266.66666666666663</c:v>
                </c:pt>
                <c:pt idx="22">
                  <c:v>293.33333333333331</c:v>
                </c:pt>
                <c:pt idx="23">
                  <c:v>252</c:v>
                </c:pt>
                <c:pt idx="24">
                  <c:v>283.33333333333331</c:v>
                </c:pt>
                <c:pt idx="25">
                  <c:v>306.66666666666669</c:v>
                </c:pt>
                <c:pt idx="26">
                  <c:v>320</c:v>
                </c:pt>
                <c:pt idx="27">
                  <c:v>226.66666666666669</c:v>
                </c:pt>
                <c:pt idx="28">
                  <c:v>245.83333333333334</c:v>
                </c:pt>
                <c:pt idx="29">
                  <c:v>225</c:v>
                </c:pt>
                <c:pt idx="30">
                  <c:v>220</c:v>
                </c:pt>
                <c:pt idx="31">
                  <c:v>200</c:v>
                </c:pt>
                <c:pt idx="32">
                  <c:v>200</c:v>
                </c:pt>
                <c:pt idx="33">
                  <c:v>290</c:v>
                </c:pt>
                <c:pt idx="34">
                  <c:v>200</c:v>
                </c:pt>
                <c:pt idx="35">
                  <c:v>300</c:v>
                </c:pt>
                <c:pt idx="36">
                  <c:v>231</c:v>
                </c:pt>
                <c:pt idx="37">
                  <c:v>300</c:v>
                </c:pt>
                <c:pt idx="38">
                  <c:v>236.25</c:v>
                </c:pt>
                <c:pt idx="39">
                  <c:v>216.7</c:v>
                </c:pt>
                <c:pt idx="40">
                  <c:v>255</c:v>
                </c:pt>
                <c:pt idx="41">
                  <c:v>237.5</c:v>
                </c:pt>
                <c:pt idx="42">
                  <c:v>160</c:v>
                </c:pt>
                <c:pt idx="43">
                  <c:v>195</c:v>
                </c:pt>
                <c:pt idx="44">
                  <c:v>168.75</c:v>
                </c:pt>
                <c:pt idx="45">
                  <c:v>151.66666666666666</c:v>
                </c:pt>
                <c:pt idx="46">
                  <c:v>168.75</c:v>
                </c:pt>
                <c:pt idx="47">
                  <c:v>114.66296038915914</c:v>
                </c:pt>
                <c:pt idx="48">
                  <c:v>70</c:v>
                </c:pt>
                <c:pt idx="49">
                  <c:v>120</c:v>
                </c:pt>
                <c:pt idx="50">
                  <c:v>140</c:v>
                </c:pt>
                <c:pt idx="51">
                  <c:v>114.28571428571428</c:v>
                </c:pt>
                <c:pt idx="52">
                  <c:v>65</c:v>
                </c:pt>
                <c:pt idx="53">
                  <c:v>105</c:v>
                </c:pt>
                <c:pt idx="54">
                  <c:v>150</c:v>
                </c:pt>
                <c:pt idx="55">
                  <c:v>166.7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A2-41E5-95A1-34D148581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475948176"/>
        <c:axId val="320307488"/>
      </c:barChart>
      <c:catAx>
        <c:axId val="4759481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0307488"/>
        <c:crosses val="autoZero"/>
        <c:auto val="1"/>
        <c:lblAlgn val="ctr"/>
        <c:lblOffset val="100"/>
        <c:noMultiLvlLbl val="0"/>
      </c:catAx>
      <c:valAx>
        <c:axId val="3203074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94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62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</xdr:colOff>
      <xdr:row>0</xdr:row>
      <xdr:rowOff>0</xdr:rowOff>
    </xdr:from>
    <xdr:to>
      <xdr:col>21</xdr:col>
      <xdr:colOff>0</xdr:colOff>
      <xdr:row>62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7620</xdr:colOff>
          <xdr:row>0</xdr:row>
          <xdr:rowOff>0</xdr:rowOff>
        </xdr:from>
        <xdr:to>
          <xdr:col>11</xdr:col>
          <xdr:colOff>0</xdr:colOff>
          <xdr:row>2</xdr:row>
          <xdr:rowOff>7620</xdr:rowOff>
        </xdr:to>
        <xdr:sp macro="" textlink="">
          <xdr:nvSpPr>
            <xdr:cNvPr id="2133" name="Button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Adobe 黑体 Std R"/>
                  <a:ea typeface="Adobe 黑体 Std R"/>
                </a:rPr>
                <a:t>人力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7620</xdr:colOff>
          <xdr:row>2</xdr:row>
          <xdr:rowOff>7620</xdr:rowOff>
        </xdr:from>
        <xdr:to>
          <xdr:col>14</xdr:col>
          <xdr:colOff>0</xdr:colOff>
          <xdr:row>2</xdr:row>
          <xdr:rowOff>182880</xdr:rowOff>
        </xdr:to>
        <xdr:sp macro="" textlink="">
          <xdr:nvSpPr>
            <xdr:cNvPr id="2134" name="Button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Adobe 黑体 Std R"/>
                  <a:ea typeface="Adobe 黑体 Std R"/>
                </a:rPr>
                <a:t>恢复默认排序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0</xdr:row>
          <xdr:rowOff>0</xdr:rowOff>
        </xdr:from>
        <xdr:to>
          <xdr:col>12</xdr:col>
          <xdr:colOff>0</xdr:colOff>
          <xdr:row>2</xdr:row>
          <xdr:rowOff>7620</xdr:rowOff>
        </xdr:to>
        <xdr:sp macro="" textlink="">
          <xdr:nvSpPr>
            <xdr:cNvPr id="2135" name="Button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Adobe 黑体 Std R"/>
                  <a:ea typeface="Adobe 黑体 Std R"/>
                </a:rPr>
                <a:t>弹药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0</xdr:rowOff>
        </xdr:from>
        <xdr:to>
          <xdr:col>12</xdr:col>
          <xdr:colOff>601980</xdr:colOff>
          <xdr:row>2</xdr:row>
          <xdr:rowOff>7620</xdr:rowOff>
        </xdr:to>
        <xdr:sp macro="" textlink="">
          <xdr:nvSpPr>
            <xdr:cNvPr id="2136" name="Button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Adobe 黑体 Std R"/>
                  <a:ea typeface="Adobe 黑体 Std R"/>
                </a:rPr>
                <a:t>口粮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0</xdr:row>
          <xdr:rowOff>0</xdr:rowOff>
        </xdr:from>
        <xdr:to>
          <xdr:col>13</xdr:col>
          <xdr:colOff>601980</xdr:colOff>
          <xdr:row>2</xdr:row>
          <xdr:rowOff>7620</xdr:rowOff>
        </xdr:to>
        <xdr:sp macro="" textlink="">
          <xdr:nvSpPr>
            <xdr:cNvPr id="2137" name="Button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Adobe 黑体 Std R"/>
                  <a:ea typeface="Adobe 黑体 Std R"/>
                </a:rPr>
                <a:t>零件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T67"/>
  <sheetViews>
    <sheetView tabSelected="1" topLeftCell="A30" zoomScaleNormal="100" workbookViewId="0">
      <selection activeCell="V15" sqref="V15"/>
    </sheetView>
  </sheetViews>
  <sheetFormatPr defaultRowHeight="13.8" x14ac:dyDescent="0.25"/>
  <cols>
    <col min="1" max="1" width="6.77734375" style="2" customWidth="1"/>
    <col min="2" max="2" width="6.77734375" style="13" customWidth="1"/>
    <col min="3" max="5" width="7.77734375" style="13" customWidth="1"/>
    <col min="6" max="6" width="7.77734375" style="14" customWidth="1"/>
    <col min="7" max="7" width="11.33203125" style="1" customWidth="1"/>
    <col min="8" max="8" width="11.33203125" customWidth="1"/>
    <col min="9" max="9" width="12" customWidth="1"/>
    <col min="10" max="10" width="6.77734375" style="2" customWidth="1"/>
    <col min="11" max="11" width="6.77734375" style="13" customWidth="1"/>
    <col min="12" max="14" width="7.77734375" style="55" customWidth="1"/>
    <col min="15" max="15" width="7.77734375" style="56" customWidth="1"/>
    <col min="16" max="16" width="9.21875" bestFit="1" customWidth="1"/>
    <col min="17" max="17" width="9.88671875" customWidth="1"/>
    <col min="18" max="18" width="9.21875" bestFit="1" customWidth="1"/>
    <col min="19" max="19" width="10.88671875" style="8" hidden="1" customWidth="1"/>
    <col min="20" max="20" width="11.33203125" customWidth="1"/>
  </cols>
  <sheetData>
    <row r="1" spans="1:20" ht="14.4" customHeight="1" x14ac:dyDescent="0.25">
      <c r="C1"/>
      <c r="D1"/>
      <c r="E1"/>
      <c r="F1"/>
      <c r="G1"/>
      <c r="L1" s="87"/>
      <c r="M1" s="87"/>
      <c r="N1" s="87"/>
      <c r="O1" s="87"/>
      <c r="P1" s="1"/>
      <c r="Q1" s="1"/>
      <c r="R1" s="1"/>
    </row>
    <row r="2" spans="1:20" x14ac:dyDescent="0.25">
      <c r="C2"/>
      <c r="D2"/>
      <c r="E2"/>
      <c r="F2"/>
      <c r="G2"/>
      <c r="L2" s="88"/>
      <c r="M2" s="88"/>
      <c r="N2" s="88"/>
      <c r="O2" s="88"/>
      <c r="P2" s="29"/>
      <c r="Q2" s="29"/>
      <c r="R2" s="29"/>
      <c r="S2" s="29" t="s">
        <v>60</v>
      </c>
    </row>
    <row r="3" spans="1:20" x14ac:dyDescent="0.25">
      <c r="A3" s="115" t="s">
        <v>61</v>
      </c>
      <c r="B3" s="115"/>
      <c r="D3" s="32"/>
      <c r="E3" s="32"/>
      <c r="F3" s="32"/>
      <c r="G3" s="6"/>
      <c r="H3" s="7"/>
      <c r="J3" s="115" t="s">
        <v>62</v>
      </c>
      <c r="K3" s="115"/>
      <c r="S3" s="8" t="s">
        <v>128</v>
      </c>
    </row>
    <row r="4" spans="1:20" ht="14.4" thickBot="1" x14ac:dyDescent="0.3">
      <c r="A4" s="60" t="s">
        <v>0</v>
      </c>
      <c r="B4" s="15" t="s">
        <v>54</v>
      </c>
      <c r="C4" s="12" t="s">
        <v>1</v>
      </c>
      <c r="D4" s="12" t="s">
        <v>2</v>
      </c>
      <c r="E4" s="12" t="s">
        <v>3</v>
      </c>
      <c r="F4" s="12" t="s">
        <v>4</v>
      </c>
      <c r="G4" s="57" t="s">
        <v>59</v>
      </c>
      <c r="H4" s="58" t="s">
        <v>5</v>
      </c>
      <c r="I4" s="85" t="s">
        <v>63</v>
      </c>
      <c r="J4" s="60" t="s">
        <v>0</v>
      </c>
      <c r="K4" s="15" t="s">
        <v>54</v>
      </c>
      <c r="L4" s="12" t="s">
        <v>1</v>
      </c>
      <c r="M4" s="12" t="s">
        <v>2</v>
      </c>
      <c r="N4" s="12" t="s">
        <v>3</v>
      </c>
      <c r="O4" s="12" t="s">
        <v>4</v>
      </c>
      <c r="P4" s="30" t="s">
        <v>55</v>
      </c>
      <c r="Q4" s="12" t="s">
        <v>56</v>
      </c>
      <c r="R4" s="12" t="s">
        <v>57</v>
      </c>
      <c r="S4" s="12"/>
      <c r="T4" s="30" t="s">
        <v>5</v>
      </c>
    </row>
    <row r="5" spans="1:20" ht="14.4" thickBot="1" x14ac:dyDescent="0.3">
      <c r="A5" s="3" t="s">
        <v>6</v>
      </c>
      <c r="B5" s="13">
        <v>1</v>
      </c>
      <c r="C5" s="33">
        <v>0</v>
      </c>
      <c r="D5" s="34">
        <v>145</v>
      </c>
      <c r="E5" s="34">
        <v>145</v>
      </c>
      <c r="F5" s="34">
        <v>0</v>
      </c>
      <c r="G5" s="16">
        <v>3.4722222222222224E-2</v>
      </c>
      <c r="H5" s="24">
        <f t="shared" ref="H5:H60" si="0">HOUR(G5)*60+MINUTE(G5)</f>
        <v>50</v>
      </c>
      <c r="J5" s="3" t="s">
        <v>6</v>
      </c>
      <c r="K5" s="13">
        <v>1</v>
      </c>
      <c r="L5" s="61">
        <f t="shared" ref="L5:L48" si="1">(C5/T5)*60</f>
        <v>0</v>
      </c>
      <c r="M5" s="62">
        <f t="shared" ref="M5:M48" si="2">(D5/T5)*60</f>
        <v>174</v>
      </c>
      <c r="N5" s="62">
        <f t="shared" ref="N5:N48" si="3">(E5/T5)*60</f>
        <v>174</v>
      </c>
      <c r="O5" s="63">
        <f t="shared" ref="O5:O48" si="4">(F5/T5)*60</f>
        <v>0</v>
      </c>
      <c r="P5" s="24">
        <f t="shared" ref="P5:P48" si="5">L5+M5+N5</f>
        <v>348</v>
      </c>
      <c r="Q5" s="10">
        <f t="shared" ref="Q5:Q48" si="6">L5+M5+N5+O5</f>
        <v>348</v>
      </c>
      <c r="R5" s="10">
        <f t="shared" ref="R5:R48" si="7">L5+M5+N5+3*O5</f>
        <v>348</v>
      </c>
      <c r="S5" s="10">
        <f>L5*L2+M5*M2+N5*N2+O5*O2</f>
        <v>0</v>
      </c>
      <c r="T5" s="24">
        <f t="shared" ref="T5:T60" si="8">H5</f>
        <v>50</v>
      </c>
    </row>
    <row r="6" spans="1:20" ht="14.4" thickBot="1" x14ac:dyDescent="0.3">
      <c r="A6" s="4" t="s">
        <v>7</v>
      </c>
      <c r="B6" s="13">
        <v>2</v>
      </c>
      <c r="C6" s="35">
        <v>550</v>
      </c>
      <c r="D6" s="36">
        <v>0</v>
      </c>
      <c r="E6" s="36">
        <v>0</v>
      </c>
      <c r="F6" s="36">
        <v>350</v>
      </c>
      <c r="G6" s="17">
        <v>0.125</v>
      </c>
      <c r="H6" s="25">
        <f t="shared" si="0"/>
        <v>180</v>
      </c>
      <c r="I6" s="13"/>
      <c r="J6" s="4" t="s">
        <v>7</v>
      </c>
      <c r="K6" s="13">
        <v>2</v>
      </c>
      <c r="L6" s="64">
        <f t="shared" si="1"/>
        <v>183.33333333333331</v>
      </c>
      <c r="M6" s="65">
        <f t="shared" si="2"/>
        <v>0</v>
      </c>
      <c r="N6" s="65">
        <f t="shared" si="3"/>
        <v>0</v>
      </c>
      <c r="O6" s="66">
        <f t="shared" si="4"/>
        <v>116.66666666666667</v>
      </c>
      <c r="P6" s="25">
        <f t="shared" si="5"/>
        <v>183.33333333333331</v>
      </c>
      <c r="Q6" s="5">
        <f t="shared" si="6"/>
        <v>300</v>
      </c>
      <c r="R6" s="5">
        <f t="shared" si="7"/>
        <v>533.33333333333326</v>
      </c>
      <c r="S6" s="5">
        <f>L6*L2+M6*M2+N6*N2+O6*O2</f>
        <v>0</v>
      </c>
      <c r="T6" s="25">
        <f t="shared" si="8"/>
        <v>180</v>
      </c>
    </row>
    <row r="7" spans="1:20" ht="14.4" thickBot="1" x14ac:dyDescent="0.3">
      <c r="A7" s="4" t="s">
        <v>8</v>
      </c>
      <c r="B7" s="13">
        <v>3</v>
      </c>
      <c r="C7" s="37">
        <v>900</v>
      </c>
      <c r="D7" s="38">
        <v>900</v>
      </c>
      <c r="E7" s="38">
        <v>900</v>
      </c>
      <c r="F7" s="38">
        <v>250</v>
      </c>
      <c r="G7" s="18">
        <v>0.5</v>
      </c>
      <c r="H7" s="24">
        <f t="shared" si="0"/>
        <v>720</v>
      </c>
      <c r="J7" s="4" t="s">
        <v>8</v>
      </c>
      <c r="K7" s="13">
        <v>3</v>
      </c>
      <c r="L7" s="67">
        <f t="shared" si="1"/>
        <v>75</v>
      </c>
      <c r="M7" s="68">
        <f t="shared" si="2"/>
        <v>75</v>
      </c>
      <c r="N7" s="68">
        <f t="shared" si="3"/>
        <v>75</v>
      </c>
      <c r="O7" s="69">
        <f t="shared" si="4"/>
        <v>20.833333333333332</v>
      </c>
      <c r="P7" s="24">
        <f t="shared" si="5"/>
        <v>225</v>
      </c>
      <c r="Q7" s="10">
        <f t="shared" si="6"/>
        <v>245.83333333333334</v>
      </c>
      <c r="R7" s="10">
        <f t="shared" si="7"/>
        <v>287.5</v>
      </c>
      <c r="S7" s="10">
        <f>L7*L2+M7*M2+N7*N2+O7*O2</f>
        <v>0</v>
      </c>
      <c r="T7" s="24">
        <f t="shared" si="8"/>
        <v>720</v>
      </c>
    </row>
    <row r="8" spans="1:20" ht="14.4" thickBot="1" x14ac:dyDescent="0.3">
      <c r="A8" s="4" t="s">
        <v>9</v>
      </c>
      <c r="B8" s="13">
        <v>4</v>
      </c>
      <c r="C8" s="39">
        <v>0</v>
      </c>
      <c r="D8" s="40">
        <v>1200</v>
      </c>
      <c r="E8" s="40">
        <v>800</v>
      </c>
      <c r="F8" s="40">
        <v>750</v>
      </c>
      <c r="G8" s="19">
        <v>0.99998842592592585</v>
      </c>
      <c r="H8" s="25">
        <f t="shared" si="0"/>
        <v>1439</v>
      </c>
      <c r="J8" s="4" t="s">
        <v>9</v>
      </c>
      <c r="K8" s="13">
        <v>4</v>
      </c>
      <c r="L8" s="70">
        <f t="shared" si="1"/>
        <v>0</v>
      </c>
      <c r="M8" s="71">
        <f t="shared" si="2"/>
        <v>50.034746351633082</v>
      </c>
      <c r="N8" s="71">
        <f t="shared" si="3"/>
        <v>33.35649756775539</v>
      </c>
      <c r="O8" s="72">
        <f t="shared" si="4"/>
        <v>31.271716469770674</v>
      </c>
      <c r="P8" s="25">
        <f t="shared" si="5"/>
        <v>83.391243919388472</v>
      </c>
      <c r="Q8" s="5">
        <f t="shared" si="6"/>
        <v>114.66296038915914</v>
      </c>
      <c r="R8" s="5">
        <f t="shared" si="7"/>
        <v>177.2063933287005</v>
      </c>
      <c r="S8" s="5">
        <f>L8*L2+M8*M2+N8*N2+O8*O2</f>
        <v>0</v>
      </c>
      <c r="T8" s="25">
        <f t="shared" si="8"/>
        <v>1439</v>
      </c>
    </row>
    <row r="9" spans="1:20" ht="14.4" thickBot="1" x14ac:dyDescent="0.3">
      <c r="A9" s="3" t="s">
        <v>10</v>
      </c>
      <c r="B9" s="13">
        <v>5</v>
      </c>
      <c r="C9" s="41">
        <v>10</v>
      </c>
      <c r="D9" s="42">
        <v>30</v>
      </c>
      <c r="E9" s="42">
        <v>15</v>
      </c>
      <c r="F9" s="42">
        <v>0</v>
      </c>
      <c r="G9" s="20">
        <v>1.0416666666666666E-2</v>
      </c>
      <c r="H9" s="26">
        <f t="shared" si="0"/>
        <v>15</v>
      </c>
      <c r="J9" s="3" t="s">
        <v>10</v>
      </c>
      <c r="K9" s="13">
        <v>5</v>
      </c>
      <c r="L9" s="73">
        <f t="shared" si="1"/>
        <v>40</v>
      </c>
      <c r="M9" s="74">
        <f t="shared" si="2"/>
        <v>120</v>
      </c>
      <c r="N9" s="74">
        <f t="shared" si="3"/>
        <v>60</v>
      </c>
      <c r="O9" s="75">
        <f t="shared" si="4"/>
        <v>0</v>
      </c>
      <c r="P9" s="26">
        <f t="shared" si="5"/>
        <v>220</v>
      </c>
      <c r="Q9" s="11">
        <f t="shared" si="6"/>
        <v>220</v>
      </c>
      <c r="R9" s="11">
        <f t="shared" si="7"/>
        <v>220</v>
      </c>
      <c r="S9" s="11">
        <f>L9*L2+M9*M2+N9*N2+O9*O2</f>
        <v>0</v>
      </c>
      <c r="T9" s="26">
        <f t="shared" si="8"/>
        <v>15</v>
      </c>
    </row>
    <row r="10" spans="1:20" ht="14.4" thickBot="1" x14ac:dyDescent="0.3">
      <c r="A10" s="4" t="s">
        <v>11</v>
      </c>
      <c r="B10" s="13">
        <v>6</v>
      </c>
      <c r="C10" s="43">
        <v>0</v>
      </c>
      <c r="D10" s="44">
        <v>40</v>
      </c>
      <c r="E10" s="44">
        <v>60</v>
      </c>
      <c r="F10" s="44">
        <v>0</v>
      </c>
      <c r="G10" s="21">
        <v>2.0833333333333332E-2</v>
      </c>
      <c r="H10" s="27">
        <f t="shared" si="0"/>
        <v>30</v>
      </c>
      <c r="J10" s="4" t="s">
        <v>11</v>
      </c>
      <c r="K10" s="13">
        <v>6</v>
      </c>
      <c r="L10" s="76">
        <f t="shared" si="1"/>
        <v>0</v>
      </c>
      <c r="M10" s="77">
        <f t="shared" si="2"/>
        <v>80</v>
      </c>
      <c r="N10" s="77">
        <f t="shared" si="3"/>
        <v>120</v>
      </c>
      <c r="O10" s="78">
        <f t="shared" si="4"/>
        <v>0</v>
      </c>
      <c r="P10" s="27">
        <f t="shared" si="5"/>
        <v>200</v>
      </c>
      <c r="Q10" s="9">
        <f t="shared" si="6"/>
        <v>200</v>
      </c>
      <c r="R10" s="9">
        <f t="shared" si="7"/>
        <v>200</v>
      </c>
      <c r="S10" s="9">
        <f>L10*L2+M10*M2+N10*N2+O10*O2</f>
        <v>0</v>
      </c>
      <c r="T10" s="27">
        <f t="shared" si="8"/>
        <v>30</v>
      </c>
    </row>
    <row r="11" spans="1:20" ht="14.4" thickBot="1" x14ac:dyDescent="0.3">
      <c r="A11" s="4" t="s">
        <v>12</v>
      </c>
      <c r="B11" s="13">
        <v>7</v>
      </c>
      <c r="C11" s="45">
        <v>30</v>
      </c>
      <c r="D11" s="46">
        <v>0</v>
      </c>
      <c r="E11" s="46">
        <v>30</v>
      </c>
      <c r="F11" s="46">
        <v>10</v>
      </c>
      <c r="G11" s="22">
        <v>4.1666666666666664E-2</v>
      </c>
      <c r="H11" s="26">
        <f t="shared" si="0"/>
        <v>60</v>
      </c>
      <c r="J11" s="4" t="s">
        <v>12</v>
      </c>
      <c r="K11" s="13">
        <v>7</v>
      </c>
      <c r="L11" s="79">
        <f t="shared" si="1"/>
        <v>30</v>
      </c>
      <c r="M11" s="80">
        <f t="shared" si="2"/>
        <v>0</v>
      </c>
      <c r="N11" s="80">
        <f t="shared" si="3"/>
        <v>30</v>
      </c>
      <c r="O11" s="81">
        <f t="shared" si="4"/>
        <v>10</v>
      </c>
      <c r="P11" s="26">
        <f t="shared" si="5"/>
        <v>60</v>
      </c>
      <c r="Q11" s="11">
        <f t="shared" si="6"/>
        <v>70</v>
      </c>
      <c r="R11" s="11">
        <f t="shared" si="7"/>
        <v>90</v>
      </c>
      <c r="S11" s="11">
        <f>L11*L2+M11*M2+N11*N2+O11*O2</f>
        <v>0</v>
      </c>
      <c r="T11" s="26">
        <f t="shared" si="8"/>
        <v>60</v>
      </c>
    </row>
    <row r="12" spans="1:20" ht="14.4" thickBot="1" x14ac:dyDescent="0.3">
      <c r="A12" s="4" t="s">
        <v>13</v>
      </c>
      <c r="B12" s="13">
        <v>8</v>
      </c>
      <c r="C12" s="47">
        <v>160</v>
      </c>
      <c r="D12" s="48">
        <v>160</v>
      </c>
      <c r="E12" s="48">
        <v>0</v>
      </c>
      <c r="F12" s="48">
        <v>0</v>
      </c>
      <c r="G12" s="23">
        <v>8.3333333333333329E-2</v>
      </c>
      <c r="H12" s="27">
        <f t="shared" si="0"/>
        <v>120</v>
      </c>
      <c r="J12" s="4" t="s">
        <v>13</v>
      </c>
      <c r="K12" s="13">
        <v>8</v>
      </c>
      <c r="L12" s="82">
        <f t="shared" si="1"/>
        <v>80</v>
      </c>
      <c r="M12" s="83">
        <f t="shared" si="2"/>
        <v>80</v>
      </c>
      <c r="N12" s="83">
        <f t="shared" si="3"/>
        <v>0</v>
      </c>
      <c r="O12" s="84">
        <f t="shared" si="4"/>
        <v>0</v>
      </c>
      <c r="P12" s="27">
        <f t="shared" si="5"/>
        <v>160</v>
      </c>
      <c r="Q12" s="9">
        <f t="shared" si="6"/>
        <v>160</v>
      </c>
      <c r="R12" s="9">
        <f t="shared" si="7"/>
        <v>160</v>
      </c>
      <c r="S12" s="9">
        <f>L12*L2+M12*M2+N12*N2+O12*O2</f>
        <v>0</v>
      </c>
      <c r="T12" s="27">
        <f t="shared" si="8"/>
        <v>120</v>
      </c>
    </row>
    <row r="13" spans="1:20" ht="14.4" thickBot="1" x14ac:dyDescent="0.3">
      <c r="A13" s="3" t="s">
        <v>14</v>
      </c>
      <c r="B13" s="13">
        <v>9</v>
      </c>
      <c r="C13" s="33">
        <v>100</v>
      </c>
      <c r="D13" s="34">
        <v>0</v>
      </c>
      <c r="E13" s="34">
        <v>0</v>
      </c>
      <c r="F13" s="34">
        <v>30</v>
      </c>
      <c r="G13" s="16">
        <v>2.7777777777777776E-2</v>
      </c>
      <c r="H13" s="24">
        <f t="shared" si="0"/>
        <v>40</v>
      </c>
      <c r="J13" s="3" t="s">
        <v>14</v>
      </c>
      <c r="K13" s="13">
        <v>9</v>
      </c>
      <c r="L13" s="61">
        <f t="shared" si="1"/>
        <v>150</v>
      </c>
      <c r="M13" s="62">
        <f t="shared" si="2"/>
        <v>0</v>
      </c>
      <c r="N13" s="62">
        <f t="shared" si="3"/>
        <v>0</v>
      </c>
      <c r="O13" s="63">
        <f t="shared" si="4"/>
        <v>45</v>
      </c>
      <c r="P13" s="24">
        <f t="shared" si="5"/>
        <v>150</v>
      </c>
      <c r="Q13" s="10">
        <f t="shared" si="6"/>
        <v>195</v>
      </c>
      <c r="R13" s="10">
        <f t="shared" si="7"/>
        <v>285</v>
      </c>
      <c r="S13" s="10">
        <f>L13*L2+M13*M2+N13*N2+O13*O2</f>
        <v>0</v>
      </c>
      <c r="T13" s="24">
        <f t="shared" si="8"/>
        <v>40</v>
      </c>
    </row>
    <row r="14" spans="1:20" ht="14.4" thickBot="1" x14ac:dyDescent="0.3">
      <c r="A14" s="4" t="s">
        <v>15</v>
      </c>
      <c r="B14" s="13">
        <v>10</v>
      </c>
      <c r="C14" s="35">
        <v>60</v>
      </c>
      <c r="D14" s="36">
        <v>200</v>
      </c>
      <c r="E14" s="36">
        <v>80</v>
      </c>
      <c r="F14" s="36">
        <v>0</v>
      </c>
      <c r="G14" s="17">
        <v>6.25E-2</v>
      </c>
      <c r="H14" s="25">
        <f t="shared" si="0"/>
        <v>90</v>
      </c>
      <c r="J14" s="4" t="s">
        <v>15</v>
      </c>
      <c r="K14" s="13">
        <v>10</v>
      </c>
      <c r="L14" s="64">
        <f t="shared" si="1"/>
        <v>40</v>
      </c>
      <c r="M14" s="65">
        <f t="shared" si="2"/>
        <v>133.33333333333334</v>
      </c>
      <c r="N14" s="65">
        <f t="shared" si="3"/>
        <v>53.333333333333329</v>
      </c>
      <c r="O14" s="66">
        <f t="shared" si="4"/>
        <v>0</v>
      </c>
      <c r="P14" s="25">
        <f t="shared" si="5"/>
        <v>226.66666666666669</v>
      </c>
      <c r="Q14" s="5">
        <f t="shared" si="6"/>
        <v>226.66666666666669</v>
      </c>
      <c r="R14" s="5">
        <f t="shared" si="7"/>
        <v>226.66666666666669</v>
      </c>
      <c r="S14" s="5">
        <f>L14*L2+M14*M2+N14*N2+O14*O2</f>
        <v>0</v>
      </c>
      <c r="T14" s="25">
        <f t="shared" si="8"/>
        <v>90</v>
      </c>
    </row>
    <row r="15" spans="1:20" ht="14.4" thickBot="1" x14ac:dyDescent="0.3">
      <c r="A15" s="4" t="s">
        <v>16</v>
      </c>
      <c r="B15" s="13">
        <v>11</v>
      </c>
      <c r="C15" s="37">
        <v>10</v>
      </c>
      <c r="D15" s="38">
        <v>10</v>
      </c>
      <c r="E15" s="38">
        <v>10</v>
      </c>
      <c r="F15" s="38">
        <v>230</v>
      </c>
      <c r="G15" s="18">
        <v>0.16666666666666666</v>
      </c>
      <c r="H15" s="24">
        <f t="shared" si="0"/>
        <v>240</v>
      </c>
      <c r="J15" s="4" t="s">
        <v>16</v>
      </c>
      <c r="K15" s="13">
        <v>11</v>
      </c>
      <c r="L15" s="67">
        <f t="shared" si="1"/>
        <v>2.5</v>
      </c>
      <c r="M15" s="68">
        <f t="shared" si="2"/>
        <v>2.5</v>
      </c>
      <c r="N15" s="68">
        <f t="shared" si="3"/>
        <v>2.5</v>
      </c>
      <c r="O15" s="69">
        <f t="shared" si="4"/>
        <v>57.5</v>
      </c>
      <c r="P15" s="24">
        <f t="shared" si="5"/>
        <v>7.5</v>
      </c>
      <c r="Q15" s="10">
        <f t="shared" si="6"/>
        <v>65</v>
      </c>
      <c r="R15" s="10">
        <f t="shared" si="7"/>
        <v>180</v>
      </c>
      <c r="S15" s="10">
        <f>L15*L2+M15*M2+N15*N2+O15*O2</f>
        <v>0</v>
      </c>
      <c r="T15" s="24">
        <f t="shared" si="8"/>
        <v>240</v>
      </c>
    </row>
    <row r="16" spans="1:20" ht="14.4" thickBot="1" x14ac:dyDescent="0.3">
      <c r="A16" s="4" t="s">
        <v>17</v>
      </c>
      <c r="B16" s="13">
        <v>12</v>
      </c>
      <c r="C16" s="39">
        <v>0</v>
      </c>
      <c r="D16" s="40">
        <v>250</v>
      </c>
      <c r="E16" s="40">
        <v>600</v>
      </c>
      <c r="F16" s="40">
        <v>60</v>
      </c>
      <c r="G16" s="19">
        <v>0.25</v>
      </c>
      <c r="H16" s="25">
        <f t="shared" si="0"/>
        <v>360</v>
      </c>
      <c r="J16" s="4" t="s">
        <v>17</v>
      </c>
      <c r="K16" s="13">
        <v>12</v>
      </c>
      <c r="L16" s="70">
        <f t="shared" si="1"/>
        <v>0</v>
      </c>
      <c r="M16" s="71">
        <f t="shared" si="2"/>
        <v>41.666666666666664</v>
      </c>
      <c r="N16" s="71">
        <f t="shared" si="3"/>
        <v>100</v>
      </c>
      <c r="O16" s="72">
        <f t="shared" si="4"/>
        <v>10</v>
      </c>
      <c r="P16" s="25">
        <f t="shared" si="5"/>
        <v>141.66666666666666</v>
      </c>
      <c r="Q16" s="5">
        <f t="shared" si="6"/>
        <v>151.66666666666666</v>
      </c>
      <c r="R16" s="5">
        <f t="shared" si="7"/>
        <v>171.66666666666666</v>
      </c>
      <c r="S16" s="5">
        <f>L16*L2+M16*M2+N16*C1+O16*O2</f>
        <v>0</v>
      </c>
      <c r="T16" s="25">
        <f t="shared" si="8"/>
        <v>360</v>
      </c>
    </row>
    <row r="17" spans="1:20" ht="14.4" thickBot="1" x14ac:dyDescent="0.3">
      <c r="A17" s="3" t="s">
        <v>18</v>
      </c>
      <c r="B17" s="13">
        <v>13</v>
      </c>
      <c r="C17" s="41">
        <v>50</v>
      </c>
      <c r="D17" s="42">
        <v>0</v>
      </c>
      <c r="E17" s="42">
        <v>75</v>
      </c>
      <c r="F17" s="42">
        <v>0</v>
      </c>
      <c r="G17" s="20">
        <v>1.3888888888888888E-2</v>
      </c>
      <c r="H17" s="26">
        <f t="shared" si="0"/>
        <v>20</v>
      </c>
      <c r="J17" s="3" t="s">
        <v>18</v>
      </c>
      <c r="K17" s="13">
        <v>13</v>
      </c>
      <c r="L17" s="73">
        <f t="shared" si="1"/>
        <v>150</v>
      </c>
      <c r="M17" s="74">
        <f t="shared" si="2"/>
        <v>0</v>
      </c>
      <c r="N17" s="74">
        <f t="shared" si="3"/>
        <v>225</v>
      </c>
      <c r="O17" s="75">
        <f t="shared" si="4"/>
        <v>0</v>
      </c>
      <c r="P17" s="26">
        <f t="shared" si="5"/>
        <v>375</v>
      </c>
      <c r="Q17" s="11">
        <f t="shared" si="6"/>
        <v>375</v>
      </c>
      <c r="R17" s="11">
        <f t="shared" si="7"/>
        <v>375</v>
      </c>
      <c r="S17" s="11" t="e">
        <f>L17*S48+M17*M2+N17*N2+O17*O2</f>
        <v>#REF!</v>
      </c>
      <c r="T17" s="26">
        <f t="shared" si="8"/>
        <v>20</v>
      </c>
    </row>
    <row r="18" spans="1:20" ht="14.4" thickBot="1" x14ac:dyDescent="0.3">
      <c r="A18" s="4" t="s">
        <v>19</v>
      </c>
      <c r="B18" s="13">
        <v>14</v>
      </c>
      <c r="C18" s="43">
        <v>0</v>
      </c>
      <c r="D18" s="44">
        <v>120</v>
      </c>
      <c r="E18" s="44">
        <v>70</v>
      </c>
      <c r="F18" s="44">
        <v>30</v>
      </c>
      <c r="G18" s="21">
        <v>3.125E-2</v>
      </c>
      <c r="H18" s="27">
        <f t="shared" si="0"/>
        <v>45</v>
      </c>
      <c r="J18" s="4" t="s">
        <v>19</v>
      </c>
      <c r="K18" s="13">
        <v>14</v>
      </c>
      <c r="L18" s="76">
        <f t="shared" si="1"/>
        <v>0</v>
      </c>
      <c r="M18" s="77">
        <f t="shared" si="2"/>
        <v>160</v>
      </c>
      <c r="N18" s="77">
        <f t="shared" si="3"/>
        <v>93.333333333333329</v>
      </c>
      <c r="O18" s="78">
        <f t="shared" si="4"/>
        <v>40</v>
      </c>
      <c r="P18" s="27">
        <f t="shared" si="5"/>
        <v>253.33333333333331</v>
      </c>
      <c r="Q18" s="9">
        <f t="shared" si="6"/>
        <v>293.33333333333331</v>
      </c>
      <c r="R18" s="9">
        <f t="shared" si="7"/>
        <v>373.33333333333331</v>
      </c>
      <c r="S18" s="9">
        <f>L18*L2+M18*M2+N18*N2+O18*O2</f>
        <v>0</v>
      </c>
      <c r="T18" s="27">
        <f t="shared" si="8"/>
        <v>45</v>
      </c>
    </row>
    <row r="19" spans="1:20" ht="14.4" thickBot="1" x14ac:dyDescent="0.3">
      <c r="A19" s="4" t="s">
        <v>20</v>
      </c>
      <c r="B19" s="13">
        <v>15</v>
      </c>
      <c r="C19" s="45">
        <v>0</v>
      </c>
      <c r="D19" s="46">
        <v>300</v>
      </c>
      <c r="E19" s="46">
        <v>0</v>
      </c>
      <c r="F19" s="46">
        <v>0</v>
      </c>
      <c r="G19" s="22">
        <v>6.25E-2</v>
      </c>
      <c r="H19" s="26">
        <f t="shared" si="0"/>
        <v>90</v>
      </c>
      <c r="J19" s="4" t="s">
        <v>20</v>
      </c>
      <c r="K19" s="13">
        <v>15</v>
      </c>
      <c r="L19" s="79">
        <f t="shared" si="1"/>
        <v>0</v>
      </c>
      <c r="M19" s="80">
        <f t="shared" si="2"/>
        <v>200</v>
      </c>
      <c r="N19" s="80">
        <f t="shared" si="3"/>
        <v>0</v>
      </c>
      <c r="O19" s="81">
        <f t="shared" si="4"/>
        <v>0</v>
      </c>
      <c r="P19" s="26">
        <f t="shared" si="5"/>
        <v>200</v>
      </c>
      <c r="Q19" s="11">
        <f t="shared" si="6"/>
        <v>200</v>
      </c>
      <c r="R19" s="11">
        <f t="shared" si="7"/>
        <v>200</v>
      </c>
      <c r="S19" s="11">
        <f>L19*L2+M19*M2+N19*N2+O19*O2</f>
        <v>0</v>
      </c>
      <c r="T19" s="26">
        <f t="shared" si="8"/>
        <v>90</v>
      </c>
    </row>
    <row r="20" spans="1:20" ht="14.4" thickBot="1" x14ac:dyDescent="0.3">
      <c r="A20" s="4" t="s">
        <v>21</v>
      </c>
      <c r="B20" s="13">
        <v>16</v>
      </c>
      <c r="C20" s="47">
        <v>0</v>
      </c>
      <c r="D20" s="48">
        <v>0</v>
      </c>
      <c r="E20" s="48">
        <v>300</v>
      </c>
      <c r="F20" s="48">
        <v>300</v>
      </c>
      <c r="G20" s="23">
        <v>0.20833333333333334</v>
      </c>
      <c r="H20" s="27">
        <f t="shared" si="0"/>
        <v>300</v>
      </c>
      <c r="J20" s="4" t="s">
        <v>21</v>
      </c>
      <c r="K20" s="13">
        <v>16</v>
      </c>
      <c r="L20" s="82">
        <f t="shared" si="1"/>
        <v>0</v>
      </c>
      <c r="M20" s="83">
        <f t="shared" si="2"/>
        <v>0</v>
      </c>
      <c r="N20" s="83">
        <f t="shared" si="3"/>
        <v>60</v>
      </c>
      <c r="O20" s="84">
        <f t="shared" si="4"/>
        <v>60</v>
      </c>
      <c r="P20" s="27">
        <f t="shared" si="5"/>
        <v>60</v>
      </c>
      <c r="Q20" s="9">
        <f t="shared" si="6"/>
        <v>120</v>
      </c>
      <c r="R20" s="9">
        <f t="shared" si="7"/>
        <v>240</v>
      </c>
      <c r="S20" s="9">
        <f>L20*L2+M20*M2+N20*N2+O20*O2</f>
        <v>0</v>
      </c>
      <c r="T20" s="27">
        <f t="shared" si="8"/>
        <v>300</v>
      </c>
    </row>
    <row r="21" spans="1:20" ht="14.4" thickBot="1" x14ac:dyDescent="0.3">
      <c r="A21" s="3" t="s">
        <v>22</v>
      </c>
      <c r="B21" s="13">
        <v>17</v>
      </c>
      <c r="C21" s="33">
        <v>0</v>
      </c>
      <c r="D21" s="34">
        <v>185</v>
      </c>
      <c r="E21" s="34">
        <v>185</v>
      </c>
      <c r="F21" s="34">
        <v>0</v>
      </c>
      <c r="G21" s="16">
        <v>4.1666666666666664E-2</v>
      </c>
      <c r="H21" s="24">
        <f t="shared" si="0"/>
        <v>60</v>
      </c>
      <c r="J21" s="3" t="s">
        <v>22</v>
      </c>
      <c r="K21" s="13">
        <v>17</v>
      </c>
      <c r="L21" s="61">
        <f t="shared" si="1"/>
        <v>0</v>
      </c>
      <c r="M21" s="62">
        <f t="shared" si="2"/>
        <v>185</v>
      </c>
      <c r="N21" s="62">
        <f t="shared" si="3"/>
        <v>185</v>
      </c>
      <c r="O21" s="63">
        <f t="shared" si="4"/>
        <v>0</v>
      </c>
      <c r="P21" s="24">
        <f t="shared" si="5"/>
        <v>370</v>
      </c>
      <c r="Q21" s="10">
        <f t="shared" si="6"/>
        <v>370</v>
      </c>
      <c r="R21" s="10">
        <f t="shared" si="7"/>
        <v>370</v>
      </c>
      <c r="S21" s="10">
        <f>L21*L2+M21*M2+N21*N2+O21*O2</f>
        <v>0</v>
      </c>
      <c r="T21" s="24">
        <f t="shared" si="8"/>
        <v>60</v>
      </c>
    </row>
    <row r="22" spans="1:20" ht="14.4" thickBot="1" x14ac:dyDescent="0.3">
      <c r="A22" s="4" t="s">
        <v>23</v>
      </c>
      <c r="B22" s="13">
        <v>18</v>
      </c>
      <c r="C22" s="35">
        <v>0</v>
      </c>
      <c r="D22" s="36">
        <v>0</v>
      </c>
      <c r="E22" s="36">
        <v>0</v>
      </c>
      <c r="F22" s="36">
        <v>210</v>
      </c>
      <c r="G22" s="17">
        <v>8.3333333333333329E-2</v>
      </c>
      <c r="H22" s="25">
        <f t="shared" si="0"/>
        <v>120</v>
      </c>
      <c r="J22" s="4" t="s">
        <v>23</v>
      </c>
      <c r="K22" s="13">
        <v>18</v>
      </c>
      <c r="L22" s="64">
        <f t="shared" si="1"/>
        <v>0</v>
      </c>
      <c r="M22" s="65">
        <f t="shared" si="2"/>
        <v>0</v>
      </c>
      <c r="N22" s="65">
        <f t="shared" si="3"/>
        <v>0</v>
      </c>
      <c r="O22" s="66">
        <f t="shared" si="4"/>
        <v>105</v>
      </c>
      <c r="P22" s="25">
        <f t="shared" si="5"/>
        <v>0</v>
      </c>
      <c r="Q22" s="5">
        <f t="shared" si="6"/>
        <v>105</v>
      </c>
      <c r="R22" s="5">
        <f t="shared" si="7"/>
        <v>315</v>
      </c>
      <c r="S22" s="5">
        <f>L22*L2+M22*M2+N22*N2+O22*O2</f>
        <v>0</v>
      </c>
      <c r="T22" s="25">
        <f t="shared" si="8"/>
        <v>120</v>
      </c>
    </row>
    <row r="23" spans="1:20" ht="14.4" thickBot="1" x14ac:dyDescent="0.3">
      <c r="A23" s="4" t="s">
        <v>24</v>
      </c>
      <c r="B23" s="13">
        <v>19</v>
      </c>
      <c r="C23" s="37">
        <v>800</v>
      </c>
      <c r="D23" s="38">
        <v>550</v>
      </c>
      <c r="E23" s="38">
        <v>0</v>
      </c>
      <c r="F23" s="38">
        <v>0</v>
      </c>
      <c r="G23" s="18">
        <v>0.25</v>
      </c>
      <c r="H23" s="24">
        <f t="shared" si="0"/>
        <v>360</v>
      </c>
      <c r="J23" s="4" t="s">
        <v>24</v>
      </c>
      <c r="K23" s="13">
        <v>19</v>
      </c>
      <c r="L23" s="67">
        <f t="shared" si="1"/>
        <v>133.33333333333334</v>
      </c>
      <c r="M23" s="68">
        <f t="shared" si="2"/>
        <v>91.666666666666657</v>
      </c>
      <c r="N23" s="68">
        <f t="shared" si="3"/>
        <v>0</v>
      </c>
      <c r="O23" s="69">
        <f t="shared" si="4"/>
        <v>0</v>
      </c>
      <c r="P23" s="24">
        <f t="shared" si="5"/>
        <v>225</v>
      </c>
      <c r="Q23" s="10">
        <f t="shared" si="6"/>
        <v>225</v>
      </c>
      <c r="R23" s="10">
        <f t="shared" si="7"/>
        <v>225</v>
      </c>
      <c r="S23" s="10">
        <f>L23*L2+M23*M2+N23*N2+O23*O2</f>
        <v>0</v>
      </c>
      <c r="T23" s="24">
        <f t="shared" si="8"/>
        <v>360</v>
      </c>
    </row>
    <row r="24" spans="1:20" ht="14.4" thickBot="1" x14ac:dyDescent="0.3">
      <c r="A24" s="4" t="s">
        <v>25</v>
      </c>
      <c r="B24" s="13">
        <v>20</v>
      </c>
      <c r="C24" s="39">
        <v>400</v>
      </c>
      <c r="D24" s="40">
        <v>400</v>
      </c>
      <c r="E24" s="40">
        <v>400</v>
      </c>
      <c r="F24" s="40">
        <v>150</v>
      </c>
      <c r="G24" s="19">
        <v>0.33333333333333331</v>
      </c>
      <c r="H24" s="25">
        <f t="shared" si="0"/>
        <v>480</v>
      </c>
      <c r="J24" s="4" t="s">
        <v>25</v>
      </c>
      <c r="K24" s="13">
        <v>20</v>
      </c>
      <c r="L24" s="70">
        <f t="shared" si="1"/>
        <v>50</v>
      </c>
      <c r="M24" s="71">
        <f t="shared" si="2"/>
        <v>50</v>
      </c>
      <c r="N24" s="71">
        <f t="shared" si="3"/>
        <v>50</v>
      </c>
      <c r="O24" s="72">
        <f t="shared" si="4"/>
        <v>18.75</v>
      </c>
      <c r="P24" s="25">
        <f t="shared" si="5"/>
        <v>150</v>
      </c>
      <c r="Q24" s="5">
        <f t="shared" si="6"/>
        <v>168.75</v>
      </c>
      <c r="R24" s="5">
        <f t="shared" si="7"/>
        <v>206.25</v>
      </c>
      <c r="S24" s="5">
        <f>L24*L2+M24*M2+N24*N2+O24*O2</f>
        <v>0</v>
      </c>
      <c r="T24" s="25">
        <f t="shared" si="8"/>
        <v>480</v>
      </c>
    </row>
    <row r="25" spans="1:20" ht="14.4" thickBot="1" x14ac:dyDescent="0.3">
      <c r="A25" s="3" t="s">
        <v>26</v>
      </c>
      <c r="B25" s="13">
        <v>21</v>
      </c>
      <c r="C25" s="41">
        <v>0</v>
      </c>
      <c r="D25" s="42">
        <v>0</v>
      </c>
      <c r="E25" s="42">
        <v>100</v>
      </c>
      <c r="F25" s="42">
        <v>45</v>
      </c>
      <c r="G25" s="20">
        <v>2.0833333333333332E-2</v>
      </c>
      <c r="H25" s="26">
        <f t="shared" si="0"/>
        <v>30</v>
      </c>
      <c r="J25" s="3" t="s">
        <v>26</v>
      </c>
      <c r="K25" s="13">
        <v>21</v>
      </c>
      <c r="L25" s="73">
        <f t="shared" si="1"/>
        <v>0</v>
      </c>
      <c r="M25" s="74">
        <f t="shared" si="2"/>
        <v>0</v>
      </c>
      <c r="N25" s="74">
        <f t="shared" si="3"/>
        <v>200</v>
      </c>
      <c r="O25" s="75">
        <f t="shared" si="4"/>
        <v>90</v>
      </c>
      <c r="P25" s="26">
        <f t="shared" si="5"/>
        <v>200</v>
      </c>
      <c r="Q25" s="11">
        <f t="shared" si="6"/>
        <v>290</v>
      </c>
      <c r="R25" s="11">
        <f t="shared" si="7"/>
        <v>470</v>
      </c>
      <c r="S25" s="11">
        <f>L25*L2+M25*M2+N25*N2+O25*O2</f>
        <v>0</v>
      </c>
      <c r="T25" s="26">
        <f t="shared" si="8"/>
        <v>30</v>
      </c>
    </row>
    <row r="26" spans="1:20" ht="14.4" thickBot="1" x14ac:dyDescent="0.3">
      <c r="A26" s="4" t="s">
        <v>27</v>
      </c>
      <c r="B26" s="13">
        <v>22</v>
      </c>
      <c r="C26" s="43">
        <v>0</v>
      </c>
      <c r="D26" s="44">
        <v>600</v>
      </c>
      <c r="E26" s="44">
        <v>300</v>
      </c>
      <c r="F26" s="44">
        <v>0</v>
      </c>
      <c r="G26" s="21">
        <v>0.10416666666666667</v>
      </c>
      <c r="H26" s="27">
        <f t="shared" si="0"/>
        <v>150</v>
      </c>
      <c r="J26" s="4" t="s">
        <v>27</v>
      </c>
      <c r="K26" s="13">
        <v>22</v>
      </c>
      <c r="L26" s="76">
        <f t="shared" si="1"/>
        <v>0</v>
      </c>
      <c r="M26" s="77">
        <f t="shared" si="2"/>
        <v>240</v>
      </c>
      <c r="N26" s="77">
        <f t="shared" si="3"/>
        <v>120</v>
      </c>
      <c r="O26" s="78">
        <f t="shared" si="4"/>
        <v>0</v>
      </c>
      <c r="P26" s="27">
        <f t="shared" si="5"/>
        <v>360</v>
      </c>
      <c r="Q26" s="9">
        <f t="shared" si="6"/>
        <v>360</v>
      </c>
      <c r="R26" s="9">
        <f t="shared" si="7"/>
        <v>360</v>
      </c>
      <c r="S26" s="9">
        <f>L26*L2+M26*M2+N26*N2+O26*O2</f>
        <v>0</v>
      </c>
      <c r="T26" s="27">
        <f t="shared" si="8"/>
        <v>150</v>
      </c>
    </row>
    <row r="27" spans="1:20" ht="14.4" thickBot="1" x14ac:dyDescent="0.3">
      <c r="A27" s="4" t="s">
        <v>28</v>
      </c>
      <c r="B27" s="13">
        <v>23</v>
      </c>
      <c r="C27" s="45">
        <v>800</v>
      </c>
      <c r="D27" s="46">
        <v>400</v>
      </c>
      <c r="E27" s="46">
        <v>400</v>
      </c>
      <c r="F27" s="46">
        <v>0</v>
      </c>
      <c r="G27" s="22">
        <v>0.16666666666666666</v>
      </c>
      <c r="H27" s="26">
        <f t="shared" si="0"/>
        <v>240</v>
      </c>
      <c r="J27" s="4" t="s">
        <v>28</v>
      </c>
      <c r="K27" s="13">
        <v>23</v>
      </c>
      <c r="L27" s="79">
        <f t="shared" si="1"/>
        <v>200</v>
      </c>
      <c r="M27" s="80">
        <f t="shared" si="2"/>
        <v>100</v>
      </c>
      <c r="N27" s="80">
        <f t="shared" si="3"/>
        <v>100</v>
      </c>
      <c r="O27" s="81">
        <f t="shared" si="4"/>
        <v>0</v>
      </c>
      <c r="P27" s="26">
        <f t="shared" si="5"/>
        <v>400</v>
      </c>
      <c r="Q27" s="11">
        <f t="shared" si="6"/>
        <v>400</v>
      </c>
      <c r="R27" s="11">
        <f t="shared" si="7"/>
        <v>400</v>
      </c>
      <c r="S27" s="11">
        <f>L27*L2+M27*M2+N27*N2+O27*O2</f>
        <v>0</v>
      </c>
      <c r="T27" s="26">
        <f t="shared" si="8"/>
        <v>240</v>
      </c>
    </row>
    <row r="28" spans="1:20" ht="14.4" thickBot="1" x14ac:dyDescent="0.3">
      <c r="A28" s="4" t="s">
        <v>29</v>
      </c>
      <c r="B28" s="13">
        <v>24</v>
      </c>
      <c r="C28" s="47">
        <v>100</v>
      </c>
      <c r="D28" s="48">
        <v>0</v>
      </c>
      <c r="E28" s="48">
        <v>0</v>
      </c>
      <c r="F28" s="48">
        <v>700</v>
      </c>
      <c r="G28" s="23">
        <v>0.29166666666666669</v>
      </c>
      <c r="H28" s="27">
        <f t="shared" si="0"/>
        <v>420</v>
      </c>
      <c r="J28" s="4" t="s">
        <v>29</v>
      </c>
      <c r="K28" s="13">
        <v>24</v>
      </c>
      <c r="L28" s="82">
        <f t="shared" si="1"/>
        <v>14.285714285714285</v>
      </c>
      <c r="M28" s="83">
        <f t="shared" si="2"/>
        <v>0</v>
      </c>
      <c r="N28" s="83">
        <f t="shared" si="3"/>
        <v>0</v>
      </c>
      <c r="O28" s="84">
        <f t="shared" si="4"/>
        <v>100</v>
      </c>
      <c r="P28" s="27">
        <f t="shared" si="5"/>
        <v>14.285714285714285</v>
      </c>
      <c r="Q28" s="9">
        <f t="shared" si="6"/>
        <v>114.28571428571428</v>
      </c>
      <c r="R28" s="9">
        <f t="shared" si="7"/>
        <v>314.28571428571428</v>
      </c>
      <c r="S28" s="9">
        <f>L28*L2+M28*M2+N28*N2+O28*O2</f>
        <v>0</v>
      </c>
      <c r="T28" s="27">
        <f t="shared" si="8"/>
        <v>420</v>
      </c>
    </row>
    <row r="29" spans="1:20" ht="14.4" thickBot="1" x14ac:dyDescent="0.3">
      <c r="A29" s="3" t="s">
        <v>30</v>
      </c>
      <c r="B29" s="13">
        <v>25</v>
      </c>
      <c r="C29" s="33">
        <v>300</v>
      </c>
      <c r="D29" s="34">
        <v>300</v>
      </c>
      <c r="E29" s="34">
        <v>0</v>
      </c>
      <c r="F29" s="34">
        <v>100</v>
      </c>
      <c r="G29" s="16">
        <v>8.3333333333333329E-2</v>
      </c>
      <c r="H29" s="24">
        <f t="shared" si="0"/>
        <v>120</v>
      </c>
      <c r="J29" s="3" t="s">
        <v>30</v>
      </c>
      <c r="K29" s="13">
        <v>25</v>
      </c>
      <c r="L29" s="61">
        <f t="shared" si="1"/>
        <v>150</v>
      </c>
      <c r="M29" s="62">
        <f t="shared" si="2"/>
        <v>150</v>
      </c>
      <c r="N29" s="62">
        <f t="shared" si="3"/>
        <v>0</v>
      </c>
      <c r="O29" s="63">
        <f t="shared" si="4"/>
        <v>50</v>
      </c>
      <c r="P29" s="24">
        <f t="shared" si="5"/>
        <v>300</v>
      </c>
      <c r="Q29" s="10">
        <f t="shared" si="6"/>
        <v>350</v>
      </c>
      <c r="R29" s="10">
        <f t="shared" si="7"/>
        <v>450</v>
      </c>
      <c r="S29" s="10">
        <f>L29*L2+M29*M2+N29*N2+O29*O2</f>
        <v>0</v>
      </c>
      <c r="T29" s="24">
        <f t="shared" si="8"/>
        <v>120</v>
      </c>
    </row>
    <row r="30" spans="1:20" ht="14.4" thickBot="1" x14ac:dyDescent="0.3">
      <c r="A30" s="4" t="s">
        <v>31</v>
      </c>
      <c r="B30" s="13">
        <v>26</v>
      </c>
      <c r="C30" s="35">
        <v>0</v>
      </c>
      <c r="D30" s="36">
        <v>200</v>
      </c>
      <c r="E30" s="36">
        <v>550</v>
      </c>
      <c r="F30" s="36">
        <v>100</v>
      </c>
      <c r="G30" s="17">
        <v>0.125</v>
      </c>
      <c r="H30" s="25">
        <f t="shared" si="0"/>
        <v>180</v>
      </c>
      <c r="J30" s="4" t="s">
        <v>31</v>
      </c>
      <c r="K30" s="13">
        <v>26</v>
      </c>
      <c r="L30" s="64">
        <f t="shared" si="1"/>
        <v>0</v>
      </c>
      <c r="M30" s="65">
        <f t="shared" si="2"/>
        <v>66.666666666666671</v>
      </c>
      <c r="N30" s="65">
        <f t="shared" si="3"/>
        <v>183.33333333333331</v>
      </c>
      <c r="O30" s="66">
        <f t="shared" si="4"/>
        <v>33.333333333333336</v>
      </c>
      <c r="P30" s="25">
        <f t="shared" si="5"/>
        <v>250</v>
      </c>
      <c r="Q30" s="5">
        <f t="shared" si="6"/>
        <v>283.33333333333331</v>
      </c>
      <c r="R30" s="5">
        <f t="shared" si="7"/>
        <v>350</v>
      </c>
      <c r="S30" s="5" t="e">
        <f>L30*#REF!+M30*#REF!+N30*#REF!+O30*#REF!</f>
        <v>#REF!</v>
      </c>
      <c r="T30" s="25">
        <f t="shared" si="8"/>
        <v>180</v>
      </c>
    </row>
    <row r="31" spans="1:20" ht="14.4" thickBot="1" x14ac:dyDescent="0.3">
      <c r="A31" s="4" t="s">
        <v>32</v>
      </c>
      <c r="B31" s="13">
        <v>27</v>
      </c>
      <c r="C31" s="37">
        <v>0</v>
      </c>
      <c r="D31" s="38">
        <v>0</v>
      </c>
      <c r="E31" s="38">
        <v>200</v>
      </c>
      <c r="F31" s="38">
        <v>500</v>
      </c>
      <c r="G31" s="18">
        <v>0.20833333333333334</v>
      </c>
      <c r="H31" s="24">
        <f t="shared" si="0"/>
        <v>300</v>
      </c>
      <c r="J31" s="4" t="s">
        <v>32</v>
      </c>
      <c r="K31" s="13">
        <v>27</v>
      </c>
      <c r="L31" s="67">
        <f t="shared" si="1"/>
        <v>0</v>
      </c>
      <c r="M31" s="68">
        <f t="shared" si="2"/>
        <v>0</v>
      </c>
      <c r="N31" s="68">
        <f t="shared" si="3"/>
        <v>40</v>
      </c>
      <c r="O31" s="69">
        <f t="shared" si="4"/>
        <v>100</v>
      </c>
      <c r="P31" s="24">
        <f t="shared" si="5"/>
        <v>40</v>
      </c>
      <c r="Q31" s="10">
        <f t="shared" si="6"/>
        <v>140</v>
      </c>
      <c r="R31" s="10">
        <f t="shared" si="7"/>
        <v>340</v>
      </c>
      <c r="S31" s="10" t="e">
        <f>L31*#REF!+M31*#REF!+N31*#REF!+O31*#REF!</f>
        <v>#REF!</v>
      </c>
      <c r="T31" s="24">
        <f t="shared" si="8"/>
        <v>300</v>
      </c>
    </row>
    <row r="32" spans="1:20" ht="14.4" thickBot="1" x14ac:dyDescent="0.3">
      <c r="A32" s="4" t="s">
        <v>33</v>
      </c>
      <c r="B32" s="13">
        <v>28</v>
      </c>
      <c r="C32" s="39">
        <v>800</v>
      </c>
      <c r="D32" s="40">
        <v>800</v>
      </c>
      <c r="E32" s="40">
        <v>800</v>
      </c>
      <c r="F32" s="40">
        <v>0</v>
      </c>
      <c r="G32" s="19">
        <v>0.5</v>
      </c>
      <c r="H32" s="25">
        <f t="shared" si="0"/>
        <v>720</v>
      </c>
      <c r="J32" s="4" t="s">
        <v>33</v>
      </c>
      <c r="K32" s="13">
        <v>28</v>
      </c>
      <c r="L32" s="70">
        <f t="shared" si="1"/>
        <v>66.666666666666671</v>
      </c>
      <c r="M32" s="71">
        <f t="shared" si="2"/>
        <v>66.666666666666671</v>
      </c>
      <c r="N32" s="71">
        <f t="shared" si="3"/>
        <v>66.666666666666671</v>
      </c>
      <c r="O32" s="72">
        <f t="shared" si="4"/>
        <v>0</v>
      </c>
      <c r="P32" s="25">
        <f t="shared" si="5"/>
        <v>200</v>
      </c>
      <c r="Q32" s="5">
        <f t="shared" si="6"/>
        <v>200</v>
      </c>
      <c r="R32" s="5">
        <f t="shared" si="7"/>
        <v>200</v>
      </c>
      <c r="S32" s="5" t="e">
        <f>L32*#REF!+M32*#REF!+N32*#REF!+O32*#REF!</f>
        <v>#REF!</v>
      </c>
      <c r="T32" s="25">
        <f t="shared" si="8"/>
        <v>720</v>
      </c>
    </row>
    <row r="33" spans="1:20" ht="14.4" thickBot="1" x14ac:dyDescent="0.3">
      <c r="A33" s="3" t="s">
        <v>34</v>
      </c>
      <c r="B33" s="13">
        <v>29</v>
      </c>
      <c r="C33" s="41">
        <v>650</v>
      </c>
      <c r="D33" s="42">
        <v>0</v>
      </c>
      <c r="E33" s="42">
        <v>650</v>
      </c>
      <c r="F33" s="42">
        <v>0</v>
      </c>
      <c r="G33" s="20">
        <v>0.10416666666666667</v>
      </c>
      <c r="H33" s="26">
        <f t="shared" si="0"/>
        <v>150</v>
      </c>
      <c r="J33" s="3" t="s">
        <v>34</v>
      </c>
      <c r="K33" s="13">
        <v>29</v>
      </c>
      <c r="L33" s="73">
        <f t="shared" si="1"/>
        <v>260</v>
      </c>
      <c r="M33" s="74">
        <f t="shared" si="2"/>
        <v>0</v>
      </c>
      <c r="N33" s="74">
        <f t="shared" si="3"/>
        <v>260</v>
      </c>
      <c r="O33" s="75">
        <f t="shared" si="4"/>
        <v>0</v>
      </c>
      <c r="P33" s="26">
        <f t="shared" si="5"/>
        <v>520</v>
      </c>
      <c r="Q33" s="11">
        <f t="shared" si="6"/>
        <v>520</v>
      </c>
      <c r="R33" s="11">
        <f t="shared" si="7"/>
        <v>520</v>
      </c>
      <c r="S33" s="11" t="e">
        <f>L33*#REF!+M33*#REF!+N33*#REF!+O33*#REF!</f>
        <v>#REF!</v>
      </c>
      <c r="T33" s="26">
        <f t="shared" si="8"/>
        <v>150</v>
      </c>
    </row>
    <row r="34" spans="1:20" ht="14.4" thickBot="1" x14ac:dyDescent="0.3">
      <c r="A34" s="4" t="s">
        <v>35</v>
      </c>
      <c r="B34" s="13">
        <v>30</v>
      </c>
      <c r="C34" s="43">
        <v>0</v>
      </c>
      <c r="D34" s="44">
        <v>650</v>
      </c>
      <c r="E34" s="44">
        <v>0</v>
      </c>
      <c r="F34" s="44">
        <v>300</v>
      </c>
      <c r="G34" s="21">
        <v>0.16666666666666666</v>
      </c>
      <c r="H34" s="27">
        <f t="shared" si="0"/>
        <v>240</v>
      </c>
      <c r="J34" s="4" t="s">
        <v>35</v>
      </c>
      <c r="K34" s="13">
        <v>30</v>
      </c>
      <c r="L34" s="76">
        <f t="shared" si="1"/>
        <v>0</v>
      </c>
      <c r="M34" s="77">
        <f t="shared" si="2"/>
        <v>162.5</v>
      </c>
      <c r="N34" s="77">
        <f t="shared" si="3"/>
        <v>0</v>
      </c>
      <c r="O34" s="78">
        <f t="shared" si="4"/>
        <v>75</v>
      </c>
      <c r="P34" s="27">
        <f t="shared" si="5"/>
        <v>162.5</v>
      </c>
      <c r="Q34" s="9">
        <f t="shared" si="6"/>
        <v>237.5</v>
      </c>
      <c r="R34" s="9">
        <f t="shared" si="7"/>
        <v>387.5</v>
      </c>
      <c r="S34" s="9" t="e">
        <f>L34*#REF!+M34*#REF!+N34*#REF!+O34*#REF!</f>
        <v>#REF!</v>
      </c>
      <c r="T34" s="27">
        <f t="shared" si="8"/>
        <v>240</v>
      </c>
    </row>
    <row r="35" spans="1:20" ht="14.4" thickBot="1" x14ac:dyDescent="0.3">
      <c r="A35" s="4" t="s">
        <v>36</v>
      </c>
      <c r="B35" s="13">
        <v>31</v>
      </c>
      <c r="C35" s="45">
        <v>900</v>
      </c>
      <c r="D35" s="46">
        <v>600</v>
      </c>
      <c r="E35" s="46">
        <v>600</v>
      </c>
      <c r="F35" s="46">
        <v>0</v>
      </c>
      <c r="G35" s="22">
        <v>0.22916666666666666</v>
      </c>
      <c r="H35" s="26">
        <f t="shared" si="0"/>
        <v>330</v>
      </c>
      <c r="J35" s="4" t="s">
        <v>36</v>
      </c>
      <c r="K35" s="13">
        <v>31</v>
      </c>
      <c r="L35" s="79">
        <f t="shared" si="1"/>
        <v>163.63636363636363</v>
      </c>
      <c r="M35" s="80">
        <f t="shared" si="2"/>
        <v>109.09090909090909</v>
      </c>
      <c r="N35" s="80">
        <f t="shared" si="3"/>
        <v>109.09090909090909</v>
      </c>
      <c r="O35" s="81">
        <f t="shared" si="4"/>
        <v>0</v>
      </c>
      <c r="P35" s="26">
        <f t="shared" si="5"/>
        <v>381.81818181818187</v>
      </c>
      <c r="Q35" s="11">
        <f t="shared" si="6"/>
        <v>381.81818181818187</v>
      </c>
      <c r="R35" s="11">
        <f t="shared" si="7"/>
        <v>381.81818181818187</v>
      </c>
      <c r="S35" s="11" t="e">
        <f>L35*#REF!+M35*#REF!+N35*#REF!+O35*#REF!</f>
        <v>#REF!</v>
      </c>
      <c r="T35" s="26">
        <f t="shared" si="8"/>
        <v>330</v>
      </c>
    </row>
    <row r="36" spans="1:20" ht="14.4" thickBot="1" x14ac:dyDescent="0.3">
      <c r="A36" s="4" t="s">
        <v>37</v>
      </c>
      <c r="B36" s="13">
        <v>32</v>
      </c>
      <c r="C36" s="47">
        <v>250</v>
      </c>
      <c r="D36" s="48">
        <v>250</v>
      </c>
      <c r="E36" s="48">
        <v>250</v>
      </c>
      <c r="F36" s="48">
        <v>600</v>
      </c>
      <c r="G36" s="23">
        <v>0.33333333333333331</v>
      </c>
      <c r="H36" s="27">
        <f t="shared" si="0"/>
        <v>480</v>
      </c>
      <c r="J36" s="4" t="s">
        <v>37</v>
      </c>
      <c r="K36" s="13">
        <v>32</v>
      </c>
      <c r="L36" s="82">
        <f t="shared" si="1"/>
        <v>31.250000000000004</v>
      </c>
      <c r="M36" s="83">
        <f t="shared" si="2"/>
        <v>31.250000000000004</v>
      </c>
      <c r="N36" s="83">
        <f t="shared" si="3"/>
        <v>31.250000000000004</v>
      </c>
      <c r="O36" s="84">
        <f t="shared" si="4"/>
        <v>75</v>
      </c>
      <c r="P36" s="27">
        <f t="shared" si="5"/>
        <v>93.750000000000014</v>
      </c>
      <c r="Q36" s="9">
        <f t="shared" si="6"/>
        <v>168.75</v>
      </c>
      <c r="R36" s="9">
        <f t="shared" si="7"/>
        <v>318.75</v>
      </c>
      <c r="S36" s="9" t="e">
        <f>L36*#REF!+M36*#REF!+N36*#REF!+O36*#REF!</f>
        <v>#REF!</v>
      </c>
      <c r="T36" s="27">
        <f t="shared" si="8"/>
        <v>480</v>
      </c>
    </row>
    <row r="37" spans="1:20" ht="14.4" thickBot="1" x14ac:dyDescent="0.3">
      <c r="A37" s="3" t="s">
        <v>38</v>
      </c>
      <c r="B37" s="13">
        <v>33</v>
      </c>
      <c r="C37" s="33">
        <v>150</v>
      </c>
      <c r="D37" s="34">
        <v>150</v>
      </c>
      <c r="E37" s="34">
        <v>150</v>
      </c>
      <c r="F37" s="34">
        <v>0</v>
      </c>
      <c r="G37" s="16">
        <v>4.1666666666666664E-2</v>
      </c>
      <c r="H37" s="24">
        <f t="shared" si="0"/>
        <v>60</v>
      </c>
      <c r="J37" s="3" t="s">
        <v>38</v>
      </c>
      <c r="K37" s="13">
        <v>33</v>
      </c>
      <c r="L37" s="61">
        <f t="shared" si="1"/>
        <v>150</v>
      </c>
      <c r="M37" s="62">
        <f t="shared" si="2"/>
        <v>150</v>
      </c>
      <c r="N37" s="62">
        <f t="shared" si="3"/>
        <v>150</v>
      </c>
      <c r="O37" s="63">
        <f t="shared" si="4"/>
        <v>0</v>
      </c>
      <c r="P37" s="24">
        <f t="shared" si="5"/>
        <v>450</v>
      </c>
      <c r="Q37" s="10">
        <f t="shared" si="6"/>
        <v>450</v>
      </c>
      <c r="R37" s="10">
        <f t="shared" si="7"/>
        <v>450</v>
      </c>
      <c r="S37" s="10" t="e">
        <f>L37*#REF!+M37*#REF!+N37*#REF!+O37*#REF!</f>
        <v>#REF!</v>
      </c>
      <c r="T37" s="24">
        <f t="shared" si="8"/>
        <v>60</v>
      </c>
    </row>
    <row r="38" spans="1:20" ht="14.4" thickBot="1" x14ac:dyDescent="0.3">
      <c r="A38" s="4" t="s">
        <v>39</v>
      </c>
      <c r="B38" s="13">
        <v>34</v>
      </c>
      <c r="C38" s="35">
        <v>0</v>
      </c>
      <c r="D38" s="36">
        <v>0</v>
      </c>
      <c r="E38" s="36">
        <v>0</v>
      </c>
      <c r="F38" s="36">
        <v>450</v>
      </c>
      <c r="G38" s="17">
        <v>0.125</v>
      </c>
      <c r="H38" s="25">
        <f t="shared" si="0"/>
        <v>180</v>
      </c>
      <c r="J38" s="4" t="s">
        <v>39</v>
      </c>
      <c r="K38" s="13">
        <v>34</v>
      </c>
      <c r="L38" s="64">
        <f t="shared" si="1"/>
        <v>0</v>
      </c>
      <c r="M38" s="65">
        <f t="shared" si="2"/>
        <v>0</v>
      </c>
      <c r="N38" s="65">
        <f t="shared" si="3"/>
        <v>0</v>
      </c>
      <c r="O38" s="66">
        <f t="shared" si="4"/>
        <v>150</v>
      </c>
      <c r="P38" s="25">
        <f t="shared" si="5"/>
        <v>0</v>
      </c>
      <c r="Q38" s="5">
        <f t="shared" si="6"/>
        <v>150</v>
      </c>
      <c r="R38" s="5">
        <f t="shared" si="7"/>
        <v>450</v>
      </c>
      <c r="S38" s="5" t="e">
        <f>L38*#REF!+M38*#REF!+N38*#REF!+O38*#REF!</f>
        <v>#REF!</v>
      </c>
      <c r="T38" s="25">
        <f t="shared" si="8"/>
        <v>180</v>
      </c>
    </row>
    <row r="39" spans="1:20" ht="14.4" thickBot="1" x14ac:dyDescent="0.3">
      <c r="A39" s="4" t="s">
        <v>40</v>
      </c>
      <c r="B39" s="13">
        <v>35</v>
      </c>
      <c r="C39" s="37">
        <v>400</v>
      </c>
      <c r="D39" s="38">
        <v>800</v>
      </c>
      <c r="E39" s="38">
        <v>800</v>
      </c>
      <c r="F39" s="38">
        <v>0</v>
      </c>
      <c r="G39" s="18">
        <v>0.25</v>
      </c>
      <c r="H39" s="24">
        <f t="shared" si="0"/>
        <v>360</v>
      </c>
      <c r="J39" s="4" t="s">
        <v>40</v>
      </c>
      <c r="K39" s="13">
        <v>35</v>
      </c>
      <c r="L39" s="67">
        <f t="shared" si="1"/>
        <v>66.666666666666671</v>
      </c>
      <c r="M39" s="68">
        <f t="shared" si="2"/>
        <v>133.33333333333334</v>
      </c>
      <c r="N39" s="68">
        <f t="shared" si="3"/>
        <v>133.33333333333334</v>
      </c>
      <c r="O39" s="69">
        <f t="shared" si="4"/>
        <v>0</v>
      </c>
      <c r="P39" s="24">
        <f t="shared" si="5"/>
        <v>333.33333333333337</v>
      </c>
      <c r="Q39" s="10">
        <f t="shared" si="6"/>
        <v>333.33333333333337</v>
      </c>
      <c r="R39" s="10">
        <f t="shared" si="7"/>
        <v>333.33333333333337</v>
      </c>
      <c r="S39" s="10" t="e">
        <f>L39*#REF!+M39*#REF!+N39*#REF!+O39*#REF!</f>
        <v>#REF!</v>
      </c>
      <c r="T39" s="24">
        <f t="shared" si="8"/>
        <v>360</v>
      </c>
    </row>
    <row r="40" spans="1:20" ht="14.4" thickBot="1" x14ac:dyDescent="0.3">
      <c r="A40" s="4" t="s">
        <v>41</v>
      </c>
      <c r="B40" s="13">
        <v>36</v>
      </c>
      <c r="C40" s="39">
        <v>1500</v>
      </c>
      <c r="D40" s="40">
        <v>400</v>
      </c>
      <c r="E40" s="40">
        <v>400</v>
      </c>
      <c r="F40" s="40">
        <v>100</v>
      </c>
      <c r="G40" s="19">
        <v>0.375</v>
      </c>
      <c r="H40" s="25">
        <f t="shared" si="0"/>
        <v>540</v>
      </c>
      <c r="J40" s="4" t="s">
        <v>41</v>
      </c>
      <c r="K40" s="13">
        <v>36</v>
      </c>
      <c r="L40" s="70">
        <f t="shared" si="1"/>
        <v>166.66666666666666</v>
      </c>
      <c r="M40" s="71">
        <f t="shared" si="2"/>
        <v>44.444444444444443</v>
      </c>
      <c r="N40" s="71">
        <f t="shared" si="3"/>
        <v>44.444444444444443</v>
      </c>
      <c r="O40" s="72">
        <f t="shared" si="4"/>
        <v>11.111111111111111</v>
      </c>
      <c r="P40" s="25">
        <f t="shared" si="5"/>
        <v>255.55555555555554</v>
      </c>
      <c r="Q40" s="5">
        <f t="shared" si="6"/>
        <v>266.66666666666663</v>
      </c>
      <c r="R40" s="5">
        <f t="shared" si="7"/>
        <v>288.88888888888886</v>
      </c>
      <c r="S40" s="5" t="e">
        <f>L40*#REF!+M40*#REF!+N40*#REF!+O40*#REF!</f>
        <v>#REF!</v>
      </c>
      <c r="T40" s="25">
        <f t="shared" si="8"/>
        <v>540</v>
      </c>
    </row>
    <row r="41" spans="1:20" ht="14.4" thickBot="1" x14ac:dyDescent="0.3">
      <c r="A41" s="3" t="s">
        <v>42</v>
      </c>
      <c r="B41" s="13">
        <v>37</v>
      </c>
      <c r="C41" s="41">
        <v>0</v>
      </c>
      <c r="D41" s="42">
        <v>0</v>
      </c>
      <c r="E41" s="42">
        <v>100</v>
      </c>
      <c r="F41" s="42">
        <v>50</v>
      </c>
      <c r="G41" s="20">
        <v>2.0833333333333332E-2</v>
      </c>
      <c r="H41" s="26">
        <f t="shared" si="0"/>
        <v>30</v>
      </c>
      <c r="J41" s="3" t="s">
        <v>42</v>
      </c>
      <c r="K41" s="13">
        <v>37</v>
      </c>
      <c r="L41" s="73">
        <f t="shared" si="1"/>
        <v>0</v>
      </c>
      <c r="M41" s="74">
        <f t="shared" si="2"/>
        <v>0</v>
      </c>
      <c r="N41" s="74">
        <f t="shared" si="3"/>
        <v>200</v>
      </c>
      <c r="O41" s="75">
        <f t="shared" si="4"/>
        <v>100</v>
      </c>
      <c r="P41" s="26">
        <f t="shared" si="5"/>
        <v>200</v>
      </c>
      <c r="Q41" s="11">
        <f t="shared" si="6"/>
        <v>300</v>
      </c>
      <c r="R41" s="11">
        <f t="shared" si="7"/>
        <v>500</v>
      </c>
      <c r="S41" s="11" t="e">
        <f>L41*#REF!+M41*#REF!+N41*#REF!+O41*#REF!</f>
        <v>#REF!</v>
      </c>
      <c r="T41" s="26">
        <f t="shared" si="8"/>
        <v>30</v>
      </c>
    </row>
    <row r="42" spans="1:20" ht="14.4" thickBot="1" x14ac:dyDescent="0.3">
      <c r="A42" s="4" t="s">
        <v>43</v>
      </c>
      <c r="B42" s="13">
        <v>38</v>
      </c>
      <c r="C42" s="43">
        <v>180</v>
      </c>
      <c r="D42" s="44">
        <v>0</v>
      </c>
      <c r="E42" s="44">
        <v>180</v>
      </c>
      <c r="F42" s="44">
        <v>100</v>
      </c>
      <c r="G42" s="21">
        <v>6.25E-2</v>
      </c>
      <c r="H42" s="27">
        <f t="shared" si="0"/>
        <v>90</v>
      </c>
      <c r="J42" s="4" t="s">
        <v>43</v>
      </c>
      <c r="K42" s="13">
        <v>38</v>
      </c>
      <c r="L42" s="76">
        <f t="shared" si="1"/>
        <v>120</v>
      </c>
      <c r="M42" s="77">
        <f t="shared" si="2"/>
        <v>0</v>
      </c>
      <c r="N42" s="77">
        <f t="shared" si="3"/>
        <v>120</v>
      </c>
      <c r="O42" s="78">
        <f t="shared" si="4"/>
        <v>66.666666666666671</v>
      </c>
      <c r="P42" s="27">
        <f t="shared" si="5"/>
        <v>240</v>
      </c>
      <c r="Q42" s="9">
        <f t="shared" si="6"/>
        <v>306.66666666666669</v>
      </c>
      <c r="R42" s="9">
        <f t="shared" si="7"/>
        <v>440</v>
      </c>
      <c r="S42" s="9" t="e">
        <f>L42*#REF!+M42*#REF!+N42*#REF!+O42*#REF!</f>
        <v>#REF!</v>
      </c>
      <c r="T42" s="27">
        <f t="shared" si="8"/>
        <v>90</v>
      </c>
    </row>
    <row r="43" spans="1:20" ht="14.4" thickBot="1" x14ac:dyDescent="0.3">
      <c r="A43" s="4" t="s">
        <v>44</v>
      </c>
      <c r="B43" s="13">
        <v>39</v>
      </c>
      <c r="C43" s="45">
        <v>750</v>
      </c>
      <c r="D43" s="46">
        <v>750</v>
      </c>
      <c r="E43" s="46">
        <v>0</v>
      </c>
      <c r="F43" s="46">
        <v>0</v>
      </c>
      <c r="G43" s="22">
        <v>0.1875</v>
      </c>
      <c r="H43" s="26">
        <f t="shared" si="0"/>
        <v>270</v>
      </c>
      <c r="J43" s="4" t="s">
        <v>44</v>
      </c>
      <c r="K43" s="13">
        <v>39</v>
      </c>
      <c r="L43" s="79">
        <f t="shared" si="1"/>
        <v>166.66666666666666</v>
      </c>
      <c r="M43" s="80">
        <f t="shared" si="2"/>
        <v>166.66666666666666</v>
      </c>
      <c r="N43" s="80">
        <f t="shared" si="3"/>
        <v>0</v>
      </c>
      <c r="O43" s="81">
        <f t="shared" si="4"/>
        <v>0</v>
      </c>
      <c r="P43" s="26">
        <f t="shared" si="5"/>
        <v>333.33333333333331</v>
      </c>
      <c r="Q43" s="11">
        <f t="shared" si="6"/>
        <v>333.33333333333331</v>
      </c>
      <c r="R43" s="11">
        <f t="shared" si="7"/>
        <v>333.33333333333331</v>
      </c>
      <c r="S43" s="11" t="e">
        <f>L43*#REF!+M43*#REF!+N43*#REF!+O43*#REF!</f>
        <v>#REF!</v>
      </c>
      <c r="T43" s="26">
        <f t="shared" si="8"/>
        <v>270</v>
      </c>
    </row>
    <row r="44" spans="1:20" ht="14.4" thickBot="1" x14ac:dyDescent="0.3">
      <c r="A44" s="4" t="s">
        <v>45</v>
      </c>
      <c r="B44" s="13">
        <v>40</v>
      </c>
      <c r="C44" s="47">
        <v>500</v>
      </c>
      <c r="D44" s="48">
        <v>900</v>
      </c>
      <c r="E44" s="48">
        <v>900</v>
      </c>
      <c r="F44" s="48">
        <v>0</v>
      </c>
      <c r="G44" s="23">
        <v>0.29166666666666669</v>
      </c>
      <c r="H44" s="27">
        <f t="shared" si="0"/>
        <v>420</v>
      </c>
      <c r="J44" s="4" t="s">
        <v>45</v>
      </c>
      <c r="K44" s="13">
        <v>40</v>
      </c>
      <c r="L44" s="82">
        <f t="shared" si="1"/>
        <v>71.428571428571431</v>
      </c>
      <c r="M44" s="83">
        <f t="shared" si="2"/>
        <v>128.57142857142856</v>
      </c>
      <c r="N44" s="83">
        <f t="shared" si="3"/>
        <v>128.57142857142856</v>
      </c>
      <c r="O44" s="84">
        <f t="shared" si="4"/>
        <v>0</v>
      </c>
      <c r="P44" s="27">
        <f t="shared" si="5"/>
        <v>328.57142857142856</v>
      </c>
      <c r="Q44" s="9">
        <f t="shared" si="6"/>
        <v>328.57142857142856</v>
      </c>
      <c r="R44" s="9">
        <f t="shared" si="7"/>
        <v>328.57142857142856</v>
      </c>
      <c r="S44" s="9" t="e">
        <f>L44*#REF!+M44*#REF!+N44*#REF!+O44*#REF!</f>
        <v>#REF!</v>
      </c>
      <c r="T44" s="27">
        <f t="shared" si="8"/>
        <v>420</v>
      </c>
    </row>
    <row r="45" spans="1:20" ht="14.4" thickBot="1" x14ac:dyDescent="0.3">
      <c r="A45" s="3" t="s">
        <v>46</v>
      </c>
      <c r="B45" s="13">
        <v>41</v>
      </c>
      <c r="C45" s="33">
        <v>140</v>
      </c>
      <c r="D45" s="34">
        <v>200</v>
      </c>
      <c r="E45" s="34">
        <v>0</v>
      </c>
      <c r="F45" s="34">
        <v>0</v>
      </c>
      <c r="G45" s="16">
        <v>2.7777777777777776E-2</v>
      </c>
      <c r="H45" s="24">
        <f t="shared" si="0"/>
        <v>40</v>
      </c>
      <c r="J45" s="3" t="s">
        <v>46</v>
      </c>
      <c r="K45" s="13">
        <v>41</v>
      </c>
      <c r="L45" s="61">
        <f t="shared" si="1"/>
        <v>210</v>
      </c>
      <c r="M45" s="62">
        <f t="shared" si="2"/>
        <v>300</v>
      </c>
      <c r="N45" s="62">
        <f t="shared" si="3"/>
        <v>0</v>
      </c>
      <c r="O45" s="63">
        <f t="shared" si="4"/>
        <v>0</v>
      </c>
      <c r="P45" s="24">
        <f t="shared" si="5"/>
        <v>510</v>
      </c>
      <c r="Q45" s="10">
        <f t="shared" si="6"/>
        <v>510</v>
      </c>
      <c r="R45" s="10">
        <f t="shared" si="7"/>
        <v>510</v>
      </c>
      <c r="S45" s="10" t="e">
        <f>L45*#REF!+M45*#REF!+N45*#REF!+O45*#REF!</f>
        <v>#REF!</v>
      </c>
      <c r="T45" s="24">
        <f t="shared" si="8"/>
        <v>40</v>
      </c>
    </row>
    <row r="46" spans="1:20" ht="14.4" thickBot="1" x14ac:dyDescent="0.3">
      <c r="A46" s="4" t="s">
        <v>47</v>
      </c>
      <c r="B46" s="13">
        <v>42</v>
      </c>
      <c r="C46" s="35">
        <v>0</v>
      </c>
      <c r="D46" s="36">
        <v>240</v>
      </c>
      <c r="E46" s="36">
        <v>180</v>
      </c>
      <c r="F46" s="36">
        <v>0</v>
      </c>
      <c r="G46" s="17">
        <v>6.9444444444444434E-2</v>
      </c>
      <c r="H46" s="25">
        <f t="shared" si="0"/>
        <v>100</v>
      </c>
      <c r="J46" s="4" t="s">
        <v>47</v>
      </c>
      <c r="K46" s="13">
        <v>42</v>
      </c>
      <c r="L46" s="64">
        <f t="shared" si="1"/>
        <v>0</v>
      </c>
      <c r="M46" s="65">
        <f t="shared" si="2"/>
        <v>144</v>
      </c>
      <c r="N46" s="65">
        <f t="shared" si="3"/>
        <v>108</v>
      </c>
      <c r="O46" s="66">
        <f t="shared" si="4"/>
        <v>0</v>
      </c>
      <c r="P46" s="25">
        <f t="shared" si="5"/>
        <v>252</v>
      </c>
      <c r="Q46" s="5">
        <f t="shared" si="6"/>
        <v>252</v>
      </c>
      <c r="R46" s="5">
        <f t="shared" si="7"/>
        <v>252</v>
      </c>
      <c r="S46" s="5" t="e">
        <f>L46*#REF!+M46*#REF!+N46*#REF!+O46*#REF!</f>
        <v>#REF!</v>
      </c>
      <c r="T46" s="25">
        <f t="shared" si="8"/>
        <v>100</v>
      </c>
    </row>
    <row r="47" spans="1:20" ht="14.4" thickBot="1" x14ac:dyDescent="0.3">
      <c r="A47" s="4" t="s">
        <v>48</v>
      </c>
      <c r="B47" s="13">
        <v>43</v>
      </c>
      <c r="C47" s="37">
        <v>0</v>
      </c>
      <c r="D47" s="38">
        <v>480</v>
      </c>
      <c r="E47" s="38">
        <v>480</v>
      </c>
      <c r="F47" s="38">
        <v>300</v>
      </c>
      <c r="G47" s="18">
        <v>0.22222222222222221</v>
      </c>
      <c r="H47" s="24">
        <f t="shared" si="0"/>
        <v>320</v>
      </c>
      <c r="J47" s="4" t="s">
        <v>48</v>
      </c>
      <c r="K47" s="13">
        <v>43</v>
      </c>
      <c r="L47" s="67">
        <f t="shared" si="1"/>
        <v>0</v>
      </c>
      <c r="M47" s="68">
        <f t="shared" si="2"/>
        <v>90</v>
      </c>
      <c r="N47" s="68">
        <f t="shared" si="3"/>
        <v>90</v>
      </c>
      <c r="O47" s="69">
        <f t="shared" si="4"/>
        <v>56.25</v>
      </c>
      <c r="P47" s="24">
        <f t="shared" si="5"/>
        <v>180</v>
      </c>
      <c r="Q47" s="10">
        <f t="shared" si="6"/>
        <v>236.25</v>
      </c>
      <c r="R47" s="10">
        <f t="shared" si="7"/>
        <v>348.75</v>
      </c>
      <c r="S47" s="10" t="e">
        <f>L47*#REF!+M47*#REF!+N47*#REF!+O47*#REF!</f>
        <v>#REF!</v>
      </c>
      <c r="T47" s="24">
        <f t="shared" si="8"/>
        <v>320</v>
      </c>
    </row>
    <row r="48" spans="1:20" ht="14.4" thickBot="1" x14ac:dyDescent="0.3">
      <c r="A48" s="4" t="s">
        <v>49</v>
      </c>
      <c r="B48" s="13">
        <v>44</v>
      </c>
      <c r="C48" s="39">
        <v>660</v>
      </c>
      <c r="D48" s="40">
        <v>660</v>
      </c>
      <c r="E48" s="40">
        <v>660</v>
      </c>
      <c r="F48" s="40">
        <v>330</v>
      </c>
      <c r="G48" s="19">
        <v>0.41666666666666669</v>
      </c>
      <c r="H48" s="25">
        <f t="shared" si="0"/>
        <v>600</v>
      </c>
      <c r="J48" s="4" t="s">
        <v>49</v>
      </c>
      <c r="K48" s="13">
        <v>44</v>
      </c>
      <c r="L48" s="70">
        <f t="shared" si="1"/>
        <v>66</v>
      </c>
      <c r="M48" s="71">
        <f t="shared" si="2"/>
        <v>66</v>
      </c>
      <c r="N48" s="71">
        <f t="shared" si="3"/>
        <v>66</v>
      </c>
      <c r="O48" s="72">
        <f t="shared" si="4"/>
        <v>33</v>
      </c>
      <c r="P48" s="25">
        <f t="shared" si="5"/>
        <v>198</v>
      </c>
      <c r="Q48" s="5">
        <f t="shared" si="6"/>
        <v>231</v>
      </c>
      <c r="R48" s="5">
        <f t="shared" si="7"/>
        <v>297</v>
      </c>
      <c r="S48" s="5" t="e">
        <f>L48*#REF!+M48*#REF!+N48*#REF!+O48*#REF!</f>
        <v>#REF!</v>
      </c>
      <c r="T48" s="25">
        <f t="shared" si="8"/>
        <v>600</v>
      </c>
    </row>
    <row r="49" spans="1:20" ht="14.4" thickBot="1" x14ac:dyDescent="0.3">
      <c r="A49" s="3" t="s">
        <v>50</v>
      </c>
      <c r="B49" s="13">
        <v>45</v>
      </c>
      <c r="C49" s="41">
        <v>350</v>
      </c>
      <c r="D49" s="42">
        <v>1050</v>
      </c>
      <c r="E49" s="42">
        <v>0</v>
      </c>
      <c r="F49" s="42">
        <v>0</v>
      </c>
      <c r="G49" s="20">
        <v>0.16666666666666666</v>
      </c>
      <c r="H49" s="26">
        <f t="shared" si="0"/>
        <v>240</v>
      </c>
      <c r="J49" s="3" t="s">
        <v>50</v>
      </c>
      <c r="K49" s="13">
        <v>45</v>
      </c>
      <c r="L49" s="73">
        <f t="shared" ref="L49:L60" si="9">(C49/T49)*60</f>
        <v>87.5</v>
      </c>
      <c r="M49" s="74">
        <f t="shared" ref="M49:M60" si="10">(D49/T49)*60</f>
        <v>262.5</v>
      </c>
      <c r="N49" s="74">
        <f t="shared" ref="N49:N60" si="11">(E49/T49)*60</f>
        <v>0</v>
      </c>
      <c r="O49" s="75">
        <f t="shared" ref="O49:O60" si="12">(F49/T49)*60</f>
        <v>0</v>
      </c>
      <c r="P49" s="26">
        <f t="shared" ref="P49:P60" si="13">L49+M49+N49</f>
        <v>350</v>
      </c>
      <c r="Q49" s="11">
        <f t="shared" ref="Q49:Q60" si="14">L49+M49+N49+O49</f>
        <v>350</v>
      </c>
      <c r="R49" s="11">
        <f t="shared" ref="R49:R60" si="15">L49+M49+N49+3*O49</f>
        <v>350</v>
      </c>
      <c r="S49" s="11" t="e">
        <f>L49*#REF!+M49*#REF!+N49*#REF!+O49*#REF!</f>
        <v>#REF!</v>
      </c>
      <c r="T49" s="26">
        <f t="shared" si="8"/>
        <v>240</v>
      </c>
    </row>
    <row r="50" spans="1:20" ht="14.4" thickBot="1" x14ac:dyDescent="0.3">
      <c r="A50" s="4" t="s">
        <v>51</v>
      </c>
      <c r="B50" s="13">
        <v>46</v>
      </c>
      <c r="C50" s="43">
        <v>360</v>
      </c>
      <c r="D50" s="44">
        <v>540</v>
      </c>
      <c r="E50" s="44">
        <v>540</v>
      </c>
      <c r="F50" s="44">
        <v>0</v>
      </c>
      <c r="G50" s="21">
        <v>0.16666666666666666</v>
      </c>
      <c r="H50" s="27">
        <f t="shared" si="0"/>
        <v>240</v>
      </c>
      <c r="J50" s="4" t="s">
        <v>51</v>
      </c>
      <c r="K50" s="13">
        <v>46</v>
      </c>
      <c r="L50" s="76">
        <f t="shared" si="9"/>
        <v>90</v>
      </c>
      <c r="M50" s="77">
        <f t="shared" si="10"/>
        <v>135</v>
      </c>
      <c r="N50" s="77">
        <f t="shared" si="11"/>
        <v>135</v>
      </c>
      <c r="O50" s="78">
        <f t="shared" si="12"/>
        <v>0</v>
      </c>
      <c r="P50" s="27">
        <f t="shared" si="13"/>
        <v>360</v>
      </c>
      <c r="Q50" s="9">
        <f t="shared" si="14"/>
        <v>360</v>
      </c>
      <c r="R50" s="9">
        <f t="shared" si="15"/>
        <v>360</v>
      </c>
      <c r="S50" s="9" t="e">
        <f>L50*#REF!+M50*#REF!+N50*#REF!+O50*#REF!</f>
        <v>#REF!</v>
      </c>
      <c r="T50" s="27">
        <f t="shared" si="8"/>
        <v>240</v>
      </c>
    </row>
    <row r="51" spans="1:20" ht="14.4" thickBot="1" x14ac:dyDescent="0.3">
      <c r="A51" s="4" t="s">
        <v>52</v>
      </c>
      <c r="B51" s="13">
        <v>47</v>
      </c>
      <c r="C51" s="45">
        <v>0</v>
      </c>
      <c r="D51" s="46">
        <v>750</v>
      </c>
      <c r="E51" s="46">
        <v>1500</v>
      </c>
      <c r="F51" s="46">
        <v>250</v>
      </c>
      <c r="G51" s="22">
        <v>0.33333333333333331</v>
      </c>
      <c r="H51" s="26">
        <f t="shared" si="0"/>
        <v>480</v>
      </c>
      <c r="J51" s="4" t="s">
        <v>52</v>
      </c>
      <c r="K51" s="13">
        <v>47</v>
      </c>
      <c r="L51" s="79">
        <f t="shared" si="9"/>
        <v>0</v>
      </c>
      <c r="M51" s="80">
        <f t="shared" si="10"/>
        <v>93.75</v>
      </c>
      <c r="N51" s="80">
        <f t="shared" si="11"/>
        <v>187.5</v>
      </c>
      <c r="O51" s="81">
        <f t="shared" si="12"/>
        <v>31.250000000000004</v>
      </c>
      <c r="P51" s="26">
        <f t="shared" si="13"/>
        <v>281.25</v>
      </c>
      <c r="Q51" s="11">
        <f t="shared" si="14"/>
        <v>312.5</v>
      </c>
      <c r="R51" s="11">
        <f t="shared" si="15"/>
        <v>375</v>
      </c>
      <c r="S51" s="9" t="e">
        <f>L51*#REF!+M51*#REF!+N51*#REF!+O51*#REF!</f>
        <v>#REF!</v>
      </c>
      <c r="T51" s="26">
        <f t="shared" si="8"/>
        <v>480</v>
      </c>
    </row>
    <row r="52" spans="1:20" ht="14.4" thickBot="1" x14ac:dyDescent="0.3">
      <c r="A52" s="4" t="s">
        <v>53</v>
      </c>
      <c r="B52" s="13">
        <v>48</v>
      </c>
      <c r="C52" s="47">
        <v>0</v>
      </c>
      <c r="D52" s="48">
        <v>1650</v>
      </c>
      <c r="E52" s="48">
        <v>0</v>
      </c>
      <c r="F52" s="48">
        <v>900</v>
      </c>
      <c r="G52" s="23">
        <v>0.41666666666666669</v>
      </c>
      <c r="H52" s="28">
        <f t="shared" si="0"/>
        <v>600</v>
      </c>
      <c r="J52" s="4" t="s">
        <v>53</v>
      </c>
      <c r="K52" s="13">
        <v>48</v>
      </c>
      <c r="L52" s="82">
        <f t="shared" si="9"/>
        <v>0</v>
      </c>
      <c r="M52" s="83">
        <f t="shared" si="10"/>
        <v>165</v>
      </c>
      <c r="N52" s="83">
        <f t="shared" si="11"/>
        <v>0</v>
      </c>
      <c r="O52" s="84">
        <f t="shared" si="12"/>
        <v>90</v>
      </c>
      <c r="P52" s="27">
        <f t="shared" si="13"/>
        <v>165</v>
      </c>
      <c r="Q52" s="9">
        <f t="shared" si="14"/>
        <v>255</v>
      </c>
      <c r="R52" s="9">
        <f t="shared" si="15"/>
        <v>435</v>
      </c>
      <c r="S52" s="31" t="e">
        <f>L52*#REF!+M52*#REF!+N52*#REF!+O52*#REF!</f>
        <v>#REF!</v>
      </c>
      <c r="T52" s="27">
        <f t="shared" si="8"/>
        <v>600</v>
      </c>
    </row>
    <row r="53" spans="1:20" ht="14.4" thickBot="1" x14ac:dyDescent="0.3">
      <c r="A53" s="3" t="s">
        <v>134</v>
      </c>
      <c r="B53" s="13">
        <v>49</v>
      </c>
      <c r="C53" s="33">
        <v>0</v>
      </c>
      <c r="D53" s="34">
        <v>220</v>
      </c>
      <c r="E53" s="34">
        <v>220</v>
      </c>
      <c r="F53" s="34">
        <v>0</v>
      </c>
      <c r="G53" s="16">
        <v>4.1666666666666664E-2</v>
      </c>
      <c r="H53" s="24">
        <f t="shared" si="0"/>
        <v>60</v>
      </c>
      <c r="J53" s="3" t="s">
        <v>134</v>
      </c>
      <c r="K53" s="13">
        <v>49</v>
      </c>
      <c r="L53" s="61">
        <f t="shared" si="9"/>
        <v>0</v>
      </c>
      <c r="M53" s="62">
        <f t="shared" si="10"/>
        <v>220</v>
      </c>
      <c r="N53" s="62">
        <f t="shared" si="11"/>
        <v>220</v>
      </c>
      <c r="O53" s="63">
        <f t="shared" si="12"/>
        <v>0</v>
      </c>
      <c r="P53" s="24">
        <f t="shared" si="13"/>
        <v>440</v>
      </c>
      <c r="Q53" s="10">
        <f t="shared" si="14"/>
        <v>440</v>
      </c>
      <c r="R53" s="10">
        <f t="shared" si="15"/>
        <v>440</v>
      </c>
      <c r="S53" s="11" t="e">
        <f>L53*#REF!+M53*#REF!+N53*#REF!+O53*#REF!</f>
        <v>#REF!</v>
      </c>
      <c r="T53" s="24">
        <f t="shared" si="8"/>
        <v>60</v>
      </c>
    </row>
    <row r="54" spans="1:20" ht="14.4" thickBot="1" x14ac:dyDescent="0.3">
      <c r="A54" s="4" t="s">
        <v>135</v>
      </c>
      <c r="B54" s="13">
        <v>50</v>
      </c>
      <c r="C54" s="35">
        <v>360</v>
      </c>
      <c r="D54" s="36">
        <v>0</v>
      </c>
      <c r="E54" s="36">
        <v>0</v>
      </c>
      <c r="F54" s="36">
        <v>120</v>
      </c>
      <c r="G54" s="16">
        <v>6.25E-2</v>
      </c>
      <c r="H54" s="25">
        <f t="shared" si="0"/>
        <v>90</v>
      </c>
      <c r="J54" s="4" t="s">
        <v>135</v>
      </c>
      <c r="K54" s="13">
        <v>50</v>
      </c>
      <c r="L54" s="64">
        <f t="shared" si="9"/>
        <v>240</v>
      </c>
      <c r="M54" s="65">
        <f t="shared" si="10"/>
        <v>0</v>
      </c>
      <c r="N54" s="65">
        <f t="shared" si="11"/>
        <v>0</v>
      </c>
      <c r="O54" s="66">
        <f t="shared" si="12"/>
        <v>80</v>
      </c>
      <c r="P54" s="25">
        <f t="shared" si="13"/>
        <v>240</v>
      </c>
      <c r="Q54" s="5">
        <f t="shared" si="14"/>
        <v>320</v>
      </c>
      <c r="R54" s="5">
        <f t="shared" si="15"/>
        <v>480</v>
      </c>
      <c r="S54" s="9" t="e">
        <f>L54*#REF!+M54*#REF!+N54*#REF!+O54*#REF!</f>
        <v>#REF!</v>
      </c>
      <c r="T54" s="25">
        <f t="shared" si="8"/>
        <v>90</v>
      </c>
    </row>
    <row r="55" spans="1:20" ht="14.4" thickBot="1" x14ac:dyDescent="0.3">
      <c r="A55" s="4" t="s">
        <v>136</v>
      </c>
      <c r="B55" s="13">
        <v>51</v>
      </c>
      <c r="C55" s="37">
        <v>800</v>
      </c>
      <c r="D55" s="38">
        <v>1200</v>
      </c>
      <c r="E55" s="38">
        <v>1200</v>
      </c>
      <c r="F55" s="38">
        <v>0</v>
      </c>
      <c r="G55" s="16">
        <v>0.375</v>
      </c>
      <c r="H55" s="24">
        <f t="shared" si="0"/>
        <v>540</v>
      </c>
      <c r="J55" s="4" t="s">
        <v>136</v>
      </c>
      <c r="K55" s="13">
        <v>51</v>
      </c>
      <c r="L55" s="67">
        <f t="shared" si="9"/>
        <v>88.888888888888886</v>
      </c>
      <c r="M55" s="68">
        <f t="shared" si="10"/>
        <v>133.33333333333334</v>
      </c>
      <c r="N55" s="68">
        <f t="shared" si="11"/>
        <v>133.33333333333334</v>
      </c>
      <c r="O55" s="69">
        <f t="shared" si="12"/>
        <v>0</v>
      </c>
      <c r="P55" s="24">
        <f t="shared" si="13"/>
        <v>355.55555555555554</v>
      </c>
      <c r="Q55" s="10">
        <f t="shared" si="14"/>
        <v>355.55555555555554</v>
      </c>
      <c r="R55" s="10">
        <f t="shared" si="15"/>
        <v>355.55555555555554</v>
      </c>
      <c r="S55" s="9" t="e">
        <f>L55*#REF!+M55*#REF!+N55*#REF!+O55*#REF!</f>
        <v>#REF!</v>
      </c>
      <c r="T55" s="24">
        <f t="shared" si="8"/>
        <v>540</v>
      </c>
    </row>
    <row r="56" spans="1:20" ht="14.4" thickBot="1" x14ac:dyDescent="0.3">
      <c r="A56" s="4" t="s">
        <v>137</v>
      </c>
      <c r="B56" s="13">
        <v>52</v>
      </c>
      <c r="C56" s="39">
        <v>1800</v>
      </c>
      <c r="D56" s="40">
        <v>0</v>
      </c>
      <c r="E56" s="40">
        <v>1800</v>
      </c>
      <c r="F56" s="40">
        <v>0</v>
      </c>
      <c r="G56" s="16">
        <v>0.5</v>
      </c>
      <c r="H56" s="25">
        <f t="shared" si="0"/>
        <v>720</v>
      </c>
      <c r="J56" s="4" t="s">
        <v>137</v>
      </c>
      <c r="K56" s="13">
        <v>52</v>
      </c>
      <c r="L56" s="70">
        <f t="shared" si="9"/>
        <v>150</v>
      </c>
      <c r="M56" s="71">
        <f t="shared" si="10"/>
        <v>0</v>
      </c>
      <c r="N56" s="71">
        <f t="shared" si="11"/>
        <v>150</v>
      </c>
      <c r="O56" s="72">
        <f t="shared" si="12"/>
        <v>0</v>
      </c>
      <c r="P56" s="25">
        <f t="shared" si="13"/>
        <v>300</v>
      </c>
      <c r="Q56" s="5">
        <f t="shared" si="14"/>
        <v>300</v>
      </c>
      <c r="R56" s="5">
        <f t="shared" si="15"/>
        <v>300</v>
      </c>
      <c r="S56" s="31" t="e">
        <f>L56*#REF!+M56*#REF!+N56*#REF!+O56*#REF!</f>
        <v>#REF!</v>
      </c>
      <c r="T56" s="25">
        <f t="shared" si="8"/>
        <v>720</v>
      </c>
    </row>
    <row r="57" spans="1:20" ht="14.4" thickBot="1" x14ac:dyDescent="0.3">
      <c r="A57" s="3" t="s">
        <v>138</v>
      </c>
      <c r="B57" s="13">
        <v>53</v>
      </c>
      <c r="C57" s="41">
        <v>0</v>
      </c>
      <c r="D57" s="42">
        <v>0</v>
      </c>
      <c r="E57" s="42">
        <v>1200</v>
      </c>
      <c r="F57" s="42">
        <v>0</v>
      </c>
      <c r="G57" s="16">
        <v>0.125</v>
      </c>
      <c r="H57" s="26">
        <f t="shared" si="0"/>
        <v>180</v>
      </c>
      <c r="J57" s="3" t="s">
        <v>138</v>
      </c>
      <c r="K57" s="13">
        <v>53</v>
      </c>
      <c r="L57" s="73">
        <f t="shared" si="9"/>
        <v>0</v>
      </c>
      <c r="M57" s="74">
        <f t="shared" si="10"/>
        <v>0</v>
      </c>
      <c r="N57" s="74">
        <f t="shared" si="11"/>
        <v>400</v>
      </c>
      <c r="O57" s="75">
        <f t="shared" si="12"/>
        <v>0</v>
      </c>
      <c r="P57" s="26">
        <f t="shared" si="13"/>
        <v>400</v>
      </c>
      <c r="Q57" s="11">
        <f t="shared" si="14"/>
        <v>400</v>
      </c>
      <c r="R57" s="11">
        <f t="shared" si="15"/>
        <v>400</v>
      </c>
      <c r="S57" s="11"/>
      <c r="T57" s="26">
        <f t="shared" si="8"/>
        <v>180</v>
      </c>
    </row>
    <row r="58" spans="1:20" ht="14.4" thickBot="1" x14ac:dyDescent="0.3">
      <c r="A58" s="4" t="s">
        <v>139</v>
      </c>
      <c r="B58" s="13">
        <v>54</v>
      </c>
      <c r="C58" s="43">
        <v>800</v>
      </c>
      <c r="D58" s="44">
        <v>800</v>
      </c>
      <c r="E58" s="44">
        <v>800</v>
      </c>
      <c r="F58" s="44">
        <v>300</v>
      </c>
      <c r="G58" s="16">
        <v>0.25</v>
      </c>
      <c r="H58" s="27">
        <f t="shared" si="0"/>
        <v>360</v>
      </c>
      <c r="J58" s="4" t="s">
        <v>139</v>
      </c>
      <c r="K58" s="13">
        <v>54</v>
      </c>
      <c r="L58" s="76">
        <f t="shared" si="9"/>
        <v>133.33333333333334</v>
      </c>
      <c r="M58" s="77">
        <f t="shared" si="10"/>
        <v>133.33333333333334</v>
      </c>
      <c r="N58" s="77">
        <f t="shared" si="11"/>
        <v>133.33333333333334</v>
      </c>
      <c r="O58" s="78">
        <f t="shared" si="12"/>
        <v>50</v>
      </c>
      <c r="P58" s="27">
        <f t="shared" si="13"/>
        <v>400</v>
      </c>
      <c r="Q58" s="9">
        <f t="shared" si="14"/>
        <v>450</v>
      </c>
      <c r="R58" s="9">
        <f t="shared" si="15"/>
        <v>550</v>
      </c>
      <c r="S58" s="9"/>
      <c r="T58" s="27">
        <f t="shared" si="8"/>
        <v>360</v>
      </c>
    </row>
    <row r="59" spans="1:20" ht="14.4" thickBot="1" x14ac:dyDescent="0.3">
      <c r="A59" s="4" t="s">
        <v>140</v>
      </c>
      <c r="B59" s="13">
        <v>55</v>
      </c>
      <c r="C59" s="45">
        <v>0</v>
      </c>
      <c r="D59" s="46">
        <v>4000</v>
      </c>
      <c r="E59" s="46">
        <v>0</v>
      </c>
      <c r="F59" s="46">
        <v>1200</v>
      </c>
      <c r="G59" s="16">
        <v>0.99998842592592585</v>
      </c>
      <c r="H59" s="26">
        <f t="shared" si="0"/>
        <v>1439</v>
      </c>
      <c r="J59" s="4" t="s">
        <v>140</v>
      </c>
      <c r="K59" s="13">
        <v>55</v>
      </c>
      <c r="L59" s="79">
        <f t="shared" si="9"/>
        <v>0</v>
      </c>
      <c r="M59" s="80">
        <f t="shared" si="10"/>
        <v>166.78248783877692</v>
      </c>
      <c r="N59" s="80">
        <f t="shared" si="11"/>
        <v>0</v>
      </c>
      <c r="O59" s="81">
        <f t="shared" si="12"/>
        <v>50.034746351633082</v>
      </c>
      <c r="P59" s="26">
        <f t="shared" si="13"/>
        <v>166.78248783877692</v>
      </c>
      <c r="Q59" s="11">
        <f t="shared" si="14"/>
        <v>216.81723419041001</v>
      </c>
      <c r="R59" s="11">
        <f t="shared" si="15"/>
        <v>316.88672689367615</v>
      </c>
      <c r="S59" s="9"/>
      <c r="T59" s="26">
        <f t="shared" si="8"/>
        <v>1439</v>
      </c>
    </row>
    <row r="60" spans="1:20" ht="14.4" thickBot="1" x14ac:dyDescent="0.3">
      <c r="A60" s="4" t="s">
        <v>141</v>
      </c>
      <c r="B60" s="13">
        <v>56</v>
      </c>
      <c r="C60" s="47">
        <v>0</v>
      </c>
      <c r="D60" s="48">
        <v>0</v>
      </c>
      <c r="E60" s="48">
        <v>0</v>
      </c>
      <c r="F60" s="48">
        <v>1000</v>
      </c>
      <c r="G60" s="16">
        <v>0.25</v>
      </c>
      <c r="H60" s="28">
        <f t="shared" si="0"/>
        <v>360</v>
      </c>
      <c r="J60" s="4" t="s">
        <v>141</v>
      </c>
      <c r="K60" s="13">
        <v>56</v>
      </c>
      <c r="L60" s="82">
        <f t="shared" si="9"/>
        <v>0</v>
      </c>
      <c r="M60" s="83">
        <f t="shared" si="10"/>
        <v>0</v>
      </c>
      <c r="N60" s="83">
        <f t="shared" si="11"/>
        <v>0</v>
      </c>
      <c r="O60" s="84">
        <f t="shared" si="12"/>
        <v>166.66666666666666</v>
      </c>
      <c r="P60" s="27">
        <f t="shared" si="13"/>
        <v>0</v>
      </c>
      <c r="Q60" s="9">
        <f t="shared" si="14"/>
        <v>166.66666666666666</v>
      </c>
      <c r="R60" s="9">
        <f t="shared" si="15"/>
        <v>500</v>
      </c>
      <c r="S60" s="31"/>
      <c r="T60" s="27">
        <f t="shared" si="8"/>
        <v>360</v>
      </c>
    </row>
    <row r="67" spans="20:20" x14ac:dyDescent="0.25">
      <c r="T67" s="59" t="s">
        <v>58</v>
      </c>
    </row>
  </sheetData>
  <autoFilter ref="A4:T52" xr:uid="{8CCDCC5F-B561-446A-A6A6-CFF7EEC68A21}">
    <sortState xmlns:xlrd2="http://schemas.microsoft.com/office/spreadsheetml/2017/richdata2" ref="A5:T52">
      <sortCondition ref="K4:K52"/>
    </sortState>
  </autoFilter>
  <mergeCells count="2">
    <mergeCell ref="A3:B3"/>
    <mergeCell ref="J3:K3"/>
  </mergeCells>
  <phoneticPr fontId="1" type="noConversion"/>
  <pageMargins left="0.70866141732283472" right="0.70866141732283472" top="0.74803149606299213" bottom="0.74803149606299213" header="0.31496062992125984" footer="0.31496062992125984"/>
  <pageSetup paperSize="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D413-90D7-408A-B916-B6B018F2BBFB}">
  <sheetPr codeName="Sheet2"/>
  <dimension ref="A1:O60"/>
  <sheetViews>
    <sheetView zoomScaleNormal="100" workbookViewId="0">
      <selection activeCell="V13" sqref="V13"/>
    </sheetView>
  </sheetViews>
  <sheetFormatPr defaultRowHeight="13.8" x14ac:dyDescent="0.25"/>
  <cols>
    <col min="1" max="4" width="10.77734375" customWidth="1"/>
  </cols>
  <sheetData>
    <row r="1" spans="1:15" ht="15" thickTop="1" thickBot="1" x14ac:dyDescent="0.3">
      <c r="E1" s="2"/>
      <c r="F1" s="13"/>
      <c r="G1" s="49" t="s">
        <v>64</v>
      </c>
      <c r="H1" s="50" t="s">
        <v>65</v>
      </c>
      <c r="I1" s="50" t="s">
        <v>66</v>
      </c>
      <c r="J1" s="51" t="s">
        <v>67</v>
      </c>
    </row>
    <row r="2" spans="1:15" ht="15" thickTop="1" thickBot="1" x14ac:dyDescent="0.3">
      <c r="E2" s="2"/>
      <c r="F2" s="13"/>
      <c r="G2" s="52">
        <v>1</v>
      </c>
      <c r="H2" s="53">
        <v>1</v>
      </c>
      <c r="I2" s="53">
        <v>1</v>
      </c>
      <c r="J2" s="54">
        <v>1</v>
      </c>
    </row>
    <row r="3" spans="1:15" ht="15" thickTop="1" thickBot="1" x14ac:dyDescent="0.3">
      <c r="A3" s="49" t="s">
        <v>64</v>
      </c>
      <c r="B3" s="50" t="s">
        <v>65</v>
      </c>
      <c r="C3" s="50" t="s">
        <v>66</v>
      </c>
      <c r="D3" s="51" t="s">
        <v>67</v>
      </c>
      <c r="E3" s="115" t="s">
        <v>68</v>
      </c>
      <c r="F3" s="115"/>
      <c r="G3" s="15" t="s">
        <v>129</v>
      </c>
    </row>
    <row r="4" spans="1:15" ht="15" thickTop="1" thickBot="1" x14ac:dyDescent="0.3">
      <c r="A4" s="52">
        <f>G2</f>
        <v>1</v>
      </c>
      <c r="B4" s="53">
        <f>H2</f>
        <v>1</v>
      </c>
      <c r="C4" s="53">
        <f>I2</f>
        <v>1</v>
      </c>
      <c r="D4" s="54">
        <f>J2</f>
        <v>1</v>
      </c>
      <c r="E4" s="111" t="s">
        <v>69</v>
      </c>
      <c r="F4" s="112" t="s">
        <v>70</v>
      </c>
      <c r="G4" s="113" t="s">
        <v>71</v>
      </c>
      <c r="H4" s="113" t="s">
        <v>72</v>
      </c>
      <c r="I4" s="113" t="s">
        <v>73</v>
      </c>
      <c r="J4" s="113" t="s">
        <v>74</v>
      </c>
      <c r="K4" s="114" t="s">
        <v>75</v>
      </c>
      <c r="L4" s="113" t="s">
        <v>76</v>
      </c>
      <c r="M4" s="113" t="s">
        <v>77</v>
      </c>
      <c r="N4" s="114" t="s">
        <v>78</v>
      </c>
      <c r="O4" s="114" t="s">
        <v>79</v>
      </c>
    </row>
    <row r="5" spans="1:15" ht="15" thickTop="1" thickBot="1" x14ac:dyDescent="0.3">
      <c r="A5" s="86">
        <f>A4</f>
        <v>1</v>
      </c>
      <c r="B5" s="86">
        <f t="shared" ref="B5:D5" si="0">B4</f>
        <v>1</v>
      </c>
      <c r="C5" s="86">
        <f t="shared" si="0"/>
        <v>1</v>
      </c>
      <c r="D5" s="86">
        <f t="shared" si="0"/>
        <v>1</v>
      </c>
      <c r="E5" s="89" t="s">
        <v>108</v>
      </c>
      <c r="F5" s="90">
        <v>29</v>
      </c>
      <c r="G5" s="101">
        <v>260</v>
      </c>
      <c r="H5" s="102">
        <v>0</v>
      </c>
      <c r="I5" s="102">
        <v>260</v>
      </c>
      <c r="J5" s="103">
        <v>0</v>
      </c>
      <c r="K5" s="104">
        <v>520</v>
      </c>
      <c r="L5" s="105">
        <v>520</v>
      </c>
      <c r="M5" s="105">
        <v>520</v>
      </c>
      <c r="N5" s="104">
        <f t="shared" ref="N5:N36" si="1">G5*A5+H5*B5+I5*C5+J5*D5</f>
        <v>520</v>
      </c>
      <c r="O5" s="104">
        <v>150</v>
      </c>
    </row>
    <row r="6" spans="1:15" ht="14.4" thickBot="1" x14ac:dyDescent="0.3">
      <c r="A6" s="86">
        <f t="shared" ref="A6:A60" si="2">A5</f>
        <v>1</v>
      </c>
      <c r="B6" s="86">
        <f t="shared" ref="B6:B60" si="3">B5</f>
        <v>1</v>
      </c>
      <c r="C6" s="86">
        <f t="shared" ref="C6:C60" si="4">C5</f>
        <v>1</v>
      </c>
      <c r="D6" s="86">
        <f t="shared" ref="D6:D60" si="5">D5</f>
        <v>1</v>
      </c>
      <c r="E6" s="89" t="s">
        <v>120</v>
      </c>
      <c r="F6" s="90">
        <v>41</v>
      </c>
      <c r="G6" s="96">
        <v>210</v>
      </c>
      <c r="H6" s="97">
        <v>300</v>
      </c>
      <c r="I6" s="97">
        <v>0</v>
      </c>
      <c r="J6" s="98">
        <v>0</v>
      </c>
      <c r="K6" s="99">
        <v>510</v>
      </c>
      <c r="L6" s="100">
        <v>510</v>
      </c>
      <c r="M6" s="100">
        <v>510</v>
      </c>
      <c r="N6" s="99">
        <f t="shared" si="1"/>
        <v>510</v>
      </c>
      <c r="O6" s="99">
        <v>40</v>
      </c>
    </row>
    <row r="7" spans="1:15" ht="14.4" thickBot="1" x14ac:dyDescent="0.3">
      <c r="A7" s="86">
        <f t="shared" si="2"/>
        <v>1</v>
      </c>
      <c r="B7" s="86">
        <f t="shared" si="3"/>
        <v>1</v>
      </c>
      <c r="C7" s="86">
        <f t="shared" si="4"/>
        <v>1</v>
      </c>
      <c r="D7" s="86">
        <f t="shared" si="5"/>
        <v>1</v>
      </c>
      <c r="E7" s="89" t="s">
        <v>112</v>
      </c>
      <c r="F7" s="90">
        <v>33</v>
      </c>
      <c r="G7" s="96">
        <v>150</v>
      </c>
      <c r="H7" s="97">
        <v>150</v>
      </c>
      <c r="I7" s="97">
        <v>150</v>
      </c>
      <c r="J7" s="98">
        <v>0</v>
      </c>
      <c r="K7" s="99">
        <v>450</v>
      </c>
      <c r="L7" s="100">
        <v>450</v>
      </c>
      <c r="M7" s="100">
        <v>450</v>
      </c>
      <c r="N7" s="99">
        <f t="shared" si="1"/>
        <v>450</v>
      </c>
      <c r="O7" s="99">
        <v>60</v>
      </c>
    </row>
    <row r="8" spans="1:15" ht="14.4" thickBot="1" x14ac:dyDescent="0.3">
      <c r="A8" s="86">
        <f t="shared" si="2"/>
        <v>1</v>
      </c>
      <c r="B8" s="86">
        <f t="shared" si="3"/>
        <v>1</v>
      </c>
      <c r="C8" s="86">
        <f t="shared" si="4"/>
        <v>1</v>
      </c>
      <c r="D8" s="86">
        <f t="shared" si="5"/>
        <v>1</v>
      </c>
      <c r="E8" s="89" t="s">
        <v>130</v>
      </c>
      <c r="F8" s="90">
        <v>49</v>
      </c>
      <c r="G8" s="96">
        <v>0</v>
      </c>
      <c r="H8" s="97">
        <v>220</v>
      </c>
      <c r="I8" s="97">
        <v>220</v>
      </c>
      <c r="J8" s="98">
        <v>0</v>
      </c>
      <c r="K8" s="99">
        <v>440</v>
      </c>
      <c r="L8" s="100">
        <v>440</v>
      </c>
      <c r="M8" s="100">
        <v>440</v>
      </c>
      <c r="N8" s="99">
        <f t="shared" si="1"/>
        <v>440</v>
      </c>
      <c r="O8" s="99">
        <v>660</v>
      </c>
    </row>
    <row r="9" spans="1:15" ht="14.4" thickBot="1" x14ac:dyDescent="0.3">
      <c r="A9" s="86">
        <f t="shared" si="2"/>
        <v>1</v>
      </c>
      <c r="B9" s="86">
        <f t="shared" si="3"/>
        <v>1</v>
      </c>
      <c r="C9" s="86">
        <f t="shared" si="4"/>
        <v>1</v>
      </c>
      <c r="D9" s="86">
        <f t="shared" si="5"/>
        <v>1</v>
      </c>
      <c r="E9" s="89" t="s">
        <v>102</v>
      </c>
      <c r="F9" s="90">
        <v>23</v>
      </c>
      <c r="G9" s="101">
        <v>200</v>
      </c>
      <c r="H9" s="102">
        <v>100</v>
      </c>
      <c r="I9" s="102">
        <v>100</v>
      </c>
      <c r="J9" s="103">
        <v>0</v>
      </c>
      <c r="K9" s="104">
        <v>400</v>
      </c>
      <c r="L9" s="105">
        <v>400</v>
      </c>
      <c r="M9" s="105">
        <v>400</v>
      </c>
      <c r="N9" s="104">
        <f t="shared" si="1"/>
        <v>400</v>
      </c>
      <c r="O9" s="104">
        <v>240</v>
      </c>
    </row>
    <row r="10" spans="1:15" ht="14.4" thickBot="1" x14ac:dyDescent="0.3">
      <c r="A10" s="86">
        <f t="shared" si="2"/>
        <v>1</v>
      </c>
      <c r="B10" s="86">
        <f t="shared" si="3"/>
        <v>1</v>
      </c>
      <c r="C10" s="86">
        <f t="shared" si="4"/>
        <v>1</v>
      </c>
      <c r="D10" s="86">
        <f t="shared" si="5"/>
        <v>1</v>
      </c>
      <c r="E10" s="89" t="s">
        <v>138</v>
      </c>
      <c r="F10" s="90">
        <v>53</v>
      </c>
      <c r="G10" s="101">
        <v>0</v>
      </c>
      <c r="H10" s="102">
        <v>0</v>
      </c>
      <c r="I10" s="102">
        <v>400</v>
      </c>
      <c r="J10" s="103">
        <v>0</v>
      </c>
      <c r="K10" s="104">
        <v>400</v>
      </c>
      <c r="L10" s="105">
        <v>400</v>
      </c>
      <c r="M10" s="105">
        <v>400</v>
      </c>
      <c r="N10" s="104">
        <f t="shared" si="1"/>
        <v>400</v>
      </c>
      <c r="O10" s="104">
        <v>180</v>
      </c>
    </row>
    <row r="11" spans="1:15" ht="14.4" thickBot="1" x14ac:dyDescent="0.3">
      <c r="A11" s="86">
        <f t="shared" si="2"/>
        <v>1</v>
      </c>
      <c r="B11" s="86">
        <f t="shared" si="3"/>
        <v>1</v>
      </c>
      <c r="C11" s="86">
        <f t="shared" si="4"/>
        <v>1</v>
      </c>
      <c r="D11" s="86">
        <f t="shared" si="5"/>
        <v>1</v>
      </c>
      <c r="E11" s="89" t="s">
        <v>139</v>
      </c>
      <c r="F11" s="90">
        <v>54</v>
      </c>
      <c r="G11" s="106">
        <v>133.30000000000001</v>
      </c>
      <c r="H11" s="107">
        <v>133.30000000000001</v>
      </c>
      <c r="I11" s="107">
        <v>133.30000000000001</v>
      </c>
      <c r="J11" s="108">
        <v>50</v>
      </c>
      <c r="K11" s="109">
        <v>399.9</v>
      </c>
      <c r="L11" s="110">
        <v>499.9</v>
      </c>
      <c r="M11" s="110">
        <v>549.9</v>
      </c>
      <c r="N11" s="109">
        <f t="shared" si="1"/>
        <v>449.90000000000003</v>
      </c>
      <c r="O11" s="109">
        <v>360</v>
      </c>
    </row>
    <row r="12" spans="1:15" ht="14.4" thickBot="1" x14ac:dyDescent="0.3">
      <c r="A12" s="86">
        <f t="shared" si="2"/>
        <v>1</v>
      </c>
      <c r="B12" s="86">
        <f t="shared" si="3"/>
        <v>1</v>
      </c>
      <c r="C12" s="86">
        <f t="shared" si="4"/>
        <v>1</v>
      </c>
      <c r="D12" s="86">
        <f t="shared" si="5"/>
        <v>1</v>
      </c>
      <c r="E12" s="89" t="s">
        <v>110</v>
      </c>
      <c r="F12" s="90">
        <v>31</v>
      </c>
      <c r="G12" s="101">
        <v>163.63636363636363</v>
      </c>
      <c r="H12" s="102">
        <v>109.09090909090909</v>
      </c>
      <c r="I12" s="102">
        <v>109.09090909090909</v>
      </c>
      <c r="J12" s="103">
        <v>0</v>
      </c>
      <c r="K12" s="104">
        <v>381.81818181818187</v>
      </c>
      <c r="L12" s="105">
        <v>381.81818181818187</v>
      </c>
      <c r="M12" s="105">
        <v>381.81818181818187</v>
      </c>
      <c r="N12" s="104">
        <f t="shared" si="1"/>
        <v>381.81818181818187</v>
      </c>
      <c r="O12" s="104">
        <v>330</v>
      </c>
    </row>
    <row r="13" spans="1:15" ht="14.4" thickBot="1" x14ac:dyDescent="0.3">
      <c r="A13" s="86">
        <f t="shared" si="2"/>
        <v>1</v>
      </c>
      <c r="B13" s="86">
        <f t="shared" si="3"/>
        <v>1</v>
      </c>
      <c r="C13" s="86">
        <f t="shared" si="4"/>
        <v>1</v>
      </c>
      <c r="D13" s="86">
        <f t="shared" si="5"/>
        <v>1</v>
      </c>
      <c r="E13" s="89" t="s">
        <v>92</v>
      </c>
      <c r="F13" s="90">
        <v>13</v>
      </c>
      <c r="G13" s="101">
        <v>150</v>
      </c>
      <c r="H13" s="102">
        <v>0</v>
      </c>
      <c r="I13" s="102">
        <v>225</v>
      </c>
      <c r="J13" s="103">
        <v>0</v>
      </c>
      <c r="K13" s="104">
        <v>375</v>
      </c>
      <c r="L13" s="105">
        <v>375</v>
      </c>
      <c r="M13" s="105">
        <v>375</v>
      </c>
      <c r="N13" s="104">
        <f t="shared" si="1"/>
        <v>375</v>
      </c>
      <c r="O13" s="104">
        <v>20</v>
      </c>
    </row>
    <row r="14" spans="1:15" ht="14.4" thickBot="1" x14ac:dyDescent="0.3">
      <c r="A14" s="86">
        <f t="shared" si="2"/>
        <v>1</v>
      </c>
      <c r="B14" s="86">
        <f t="shared" si="3"/>
        <v>1</v>
      </c>
      <c r="C14" s="86">
        <f t="shared" si="4"/>
        <v>1</v>
      </c>
      <c r="D14" s="86">
        <f t="shared" si="5"/>
        <v>1</v>
      </c>
      <c r="E14" s="89" t="s">
        <v>96</v>
      </c>
      <c r="F14" s="90">
        <v>17</v>
      </c>
      <c r="G14" s="96">
        <v>0</v>
      </c>
      <c r="H14" s="97">
        <v>185</v>
      </c>
      <c r="I14" s="97">
        <v>185</v>
      </c>
      <c r="J14" s="98">
        <v>0</v>
      </c>
      <c r="K14" s="99">
        <v>370</v>
      </c>
      <c r="L14" s="100">
        <v>370</v>
      </c>
      <c r="M14" s="100">
        <v>370</v>
      </c>
      <c r="N14" s="99">
        <f t="shared" si="1"/>
        <v>370</v>
      </c>
      <c r="O14" s="99">
        <v>60</v>
      </c>
    </row>
    <row r="15" spans="1:15" ht="14.4" thickBot="1" x14ac:dyDescent="0.3">
      <c r="A15" s="86">
        <f t="shared" si="2"/>
        <v>1</v>
      </c>
      <c r="B15" s="86">
        <f t="shared" si="3"/>
        <v>1</v>
      </c>
      <c r="C15" s="86">
        <f t="shared" si="4"/>
        <v>1</v>
      </c>
      <c r="D15" s="86">
        <f t="shared" si="5"/>
        <v>1</v>
      </c>
      <c r="E15" s="89" t="s">
        <v>101</v>
      </c>
      <c r="F15" s="90">
        <v>22</v>
      </c>
      <c r="G15" s="106">
        <v>0</v>
      </c>
      <c r="H15" s="107">
        <v>240</v>
      </c>
      <c r="I15" s="107">
        <v>120</v>
      </c>
      <c r="J15" s="108">
        <v>0</v>
      </c>
      <c r="K15" s="109">
        <v>360</v>
      </c>
      <c r="L15" s="110">
        <v>360</v>
      </c>
      <c r="M15" s="110">
        <v>360</v>
      </c>
      <c r="N15" s="109">
        <f t="shared" si="1"/>
        <v>360</v>
      </c>
      <c r="O15" s="109">
        <v>150</v>
      </c>
    </row>
    <row r="16" spans="1:15" ht="14.4" thickBot="1" x14ac:dyDescent="0.3">
      <c r="A16" s="86">
        <f t="shared" si="2"/>
        <v>1</v>
      </c>
      <c r="B16" s="86">
        <f t="shared" si="3"/>
        <v>1</v>
      </c>
      <c r="C16" s="86">
        <f t="shared" si="4"/>
        <v>1</v>
      </c>
      <c r="D16" s="86">
        <f t="shared" si="5"/>
        <v>1</v>
      </c>
      <c r="E16" s="89" t="s">
        <v>125</v>
      </c>
      <c r="F16" s="90">
        <v>46</v>
      </c>
      <c r="G16" s="106">
        <v>90</v>
      </c>
      <c r="H16" s="107">
        <v>135</v>
      </c>
      <c r="I16" s="107">
        <v>135</v>
      </c>
      <c r="J16" s="108">
        <v>0</v>
      </c>
      <c r="K16" s="109">
        <v>360</v>
      </c>
      <c r="L16" s="110">
        <v>360</v>
      </c>
      <c r="M16" s="110">
        <v>360</v>
      </c>
      <c r="N16" s="109">
        <f t="shared" si="1"/>
        <v>360</v>
      </c>
      <c r="O16" s="109">
        <v>240</v>
      </c>
    </row>
    <row r="17" spans="1:15" ht="14.4" thickBot="1" x14ac:dyDescent="0.3">
      <c r="A17" s="86">
        <f t="shared" si="2"/>
        <v>1</v>
      </c>
      <c r="B17" s="86">
        <f t="shared" si="3"/>
        <v>1</v>
      </c>
      <c r="C17" s="86">
        <f t="shared" si="4"/>
        <v>1</v>
      </c>
      <c r="D17" s="86">
        <f t="shared" si="5"/>
        <v>1</v>
      </c>
      <c r="E17" s="89" t="s">
        <v>132</v>
      </c>
      <c r="F17" s="90">
        <v>51</v>
      </c>
      <c r="G17" s="96">
        <v>88.9</v>
      </c>
      <c r="H17" s="97">
        <v>133.30000000000001</v>
      </c>
      <c r="I17" s="97">
        <v>133.30000000000001</v>
      </c>
      <c r="J17" s="98">
        <v>0</v>
      </c>
      <c r="K17" s="99">
        <v>355.6</v>
      </c>
      <c r="L17" s="100">
        <v>355.6</v>
      </c>
      <c r="M17" s="100">
        <v>355.6</v>
      </c>
      <c r="N17" s="99">
        <f t="shared" si="1"/>
        <v>355.5</v>
      </c>
      <c r="O17" s="99">
        <v>540</v>
      </c>
    </row>
    <row r="18" spans="1:15" ht="14.4" thickBot="1" x14ac:dyDescent="0.3">
      <c r="A18" s="86">
        <f t="shared" si="2"/>
        <v>1</v>
      </c>
      <c r="B18" s="86">
        <f t="shared" si="3"/>
        <v>1</v>
      </c>
      <c r="C18" s="86">
        <f t="shared" si="4"/>
        <v>1</v>
      </c>
      <c r="D18" s="86">
        <f t="shared" si="5"/>
        <v>1</v>
      </c>
      <c r="E18" s="89" t="s">
        <v>124</v>
      </c>
      <c r="F18" s="90">
        <v>45</v>
      </c>
      <c r="G18" s="101">
        <v>87.5</v>
      </c>
      <c r="H18" s="102">
        <v>262.5</v>
      </c>
      <c r="I18" s="102">
        <v>0</v>
      </c>
      <c r="J18" s="103">
        <v>0</v>
      </c>
      <c r="K18" s="104">
        <v>350</v>
      </c>
      <c r="L18" s="105">
        <v>350</v>
      </c>
      <c r="M18" s="105">
        <v>350</v>
      </c>
      <c r="N18" s="104">
        <f t="shared" si="1"/>
        <v>350</v>
      </c>
      <c r="O18" s="104">
        <v>240</v>
      </c>
    </row>
    <row r="19" spans="1:15" ht="14.4" thickBot="1" x14ac:dyDescent="0.3">
      <c r="A19" s="86">
        <f t="shared" si="2"/>
        <v>1</v>
      </c>
      <c r="B19" s="86">
        <f t="shared" si="3"/>
        <v>1</v>
      </c>
      <c r="C19" s="86">
        <f t="shared" si="4"/>
        <v>1</v>
      </c>
      <c r="D19" s="86">
        <f t="shared" si="5"/>
        <v>1</v>
      </c>
      <c r="E19" s="89" t="s">
        <v>80</v>
      </c>
      <c r="F19" s="90">
        <v>1</v>
      </c>
      <c r="G19" s="96">
        <v>0</v>
      </c>
      <c r="H19" s="97">
        <v>174</v>
      </c>
      <c r="I19" s="97">
        <v>174</v>
      </c>
      <c r="J19" s="98">
        <v>0</v>
      </c>
      <c r="K19" s="99">
        <v>348</v>
      </c>
      <c r="L19" s="100">
        <v>348</v>
      </c>
      <c r="M19" s="100">
        <v>348</v>
      </c>
      <c r="N19" s="99">
        <f t="shared" si="1"/>
        <v>348</v>
      </c>
      <c r="O19" s="99">
        <v>50</v>
      </c>
    </row>
    <row r="20" spans="1:15" ht="14.4" thickBot="1" x14ac:dyDescent="0.3">
      <c r="A20" s="86">
        <f t="shared" si="2"/>
        <v>1</v>
      </c>
      <c r="B20" s="86">
        <f t="shared" si="3"/>
        <v>1</v>
      </c>
      <c r="C20" s="86">
        <f t="shared" si="4"/>
        <v>1</v>
      </c>
      <c r="D20" s="86">
        <f t="shared" si="5"/>
        <v>1</v>
      </c>
      <c r="E20" s="89" t="s">
        <v>114</v>
      </c>
      <c r="F20" s="90">
        <v>35</v>
      </c>
      <c r="G20" s="96">
        <v>66.666666666666671</v>
      </c>
      <c r="H20" s="97">
        <v>133.33333333333334</v>
      </c>
      <c r="I20" s="97">
        <v>133.33333333333334</v>
      </c>
      <c r="J20" s="98">
        <v>0</v>
      </c>
      <c r="K20" s="99">
        <v>333.33333333333337</v>
      </c>
      <c r="L20" s="100">
        <v>333.33333333333337</v>
      </c>
      <c r="M20" s="100">
        <v>333.33333333333337</v>
      </c>
      <c r="N20" s="99">
        <f t="shared" si="1"/>
        <v>333.33333333333337</v>
      </c>
      <c r="O20" s="99">
        <v>360</v>
      </c>
    </row>
    <row r="21" spans="1:15" ht="14.4" thickBot="1" x14ac:dyDescent="0.3">
      <c r="A21" s="86">
        <f t="shared" si="2"/>
        <v>1</v>
      </c>
      <c r="B21" s="86">
        <f t="shared" si="3"/>
        <v>1</v>
      </c>
      <c r="C21" s="86">
        <f t="shared" si="4"/>
        <v>1</v>
      </c>
      <c r="D21" s="86">
        <f t="shared" si="5"/>
        <v>1</v>
      </c>
      <c r="E21" s="89" t="s">
        <v>118</v>
      </c>
      <c r="F21" s="90">
        <v>39</v>
      </c>
      <c r="G21" s="101">
        <v>166.66666666666666</v>
      </c>
      <c r="H21" s="102">
        <v>166.66666666666666</v>
      </c>
      <c r="I21" s="102">
        <v>0</v>
      </c>
      <c r="J21" s="103">
        <v>0</v>
      </c>
      <c r="K21" s="104">
        <v>333.33333333333331</v>
      </c>
      <c r="L21" s="105">
        <v>333.33333333333331</v>
      </c>
      <c r="M21" s="105">
        <v>333.33333333333331</v>
      </c>
      <c r="N21" s="104">
        <f t="shared" si="1"/>
        <v>333.33333333333331</v>
      </c>
      <c r="O21" s="104">
        <v>270</v>
      </c>
    </row>
    <row r="22" spans="1:15" ht="14.4" thickBot="1" x14ac:dyDescent="0.3">
      <c r="A22" s="86">
        <f t="shared" si="2"/>
        <v>1</v>
      </c>
      <c r="B22" s="86">
        <f t="shared" si="3"/>
        <v>1</v>
      </c>
      <c r="C22" s="86">
        <f t="shared" si="4"/>
        <v>1</v>
      </c>
      <c r="D22" s="86">
        <f t="shared" si="5"/>
        <v>1</v>
      </c>
      <c r="E22" s="89" t="s">
        <v>119</v>
      </c>
      <c r="F22" s="90">
        <v>40</v>
      </c>
      <c r="G22" s="106">
        <v>71.428571428571431</v>
      </c>
      <c r="H22" s="107">
        <v>128.57142857142856</v>
      </c>
      <c r="I22" s="107">
        <v>128.57142857142856</v>
      </c>
      <c r="J22" s="108">
        <v>0</v>
      </c>
      <c r="K22" s="109">
        <v>328.57142857142856</v>
      </c>
      <c r="L22" s="110">
        <v>328.57142857142856</v>
      </c>
      <c r="M22" s="110">
        <v>328.57142857142856</v>
      </c>
      <c r="N22" s="109">
        <f t="shared" si="1"/>
        <v>328.57142857142856</v>
      </c>
      <c r="O22" s="109">
        <v>420</v>
      </c>
    </row>
    <row r="23" spans="1:15" ht="14.4" thickBot="1" x14ac:dyDescent="0.3">
      <c r="A23" s="86">
        <f t="shared" si="2"/>
        <v>1</v>
      </c>
      <c r="B23" s="86">
        <f t="shared" si="3"/>
        <v>1</v>
      </c>
      <c r="C23" s="86">
        <f t="shared" si="4"/>
        <v>1</v>
      </c>
      <c r="D23" s="86">
        <f t="shared" si="5"/>
        <v>1</v>
      </c>
      <c r="E23" s="89" t="s">
        <v>104</v>
      </c>
      <c r="F23" s="90">
        <v>25</v>
      </c>
      <c r="G23" s="96">
        <v>150</v>
      </c>
      <c r="H23" s="97">
        <v>150</v>
      </c>
      <c r="I23" s="97">
        <v>0</v>
      </c>
      <c r="J23" s="98">
        <v>50</v>
      </c>
      <c r="K23" s="99">
        <v>300</v>
      </c>
      <c r="L23" s="100">
        <v>350</v>
      </c>
      <c r="M23" s="100">
        <v>450</v>
      </c>
      <c r="N23" s="99">
        <f t="shared" si="1"/>
        <v>350</v>
      </c>
      <c r="O23" s="99">
        <v>120</v>
      </c>
    </row>
    <row r="24" spans="1:15" ht="14.4" thickBot="1" x14ac:dyDescent="0.3">
      <c r="A24" s="86">
        <f t="shared" si="2"/>
        <v>1</v>
      </c>
      <c r="B24" s="86">
        <f t="shared" si="3"/>
        <v>1</v>
      </c>
      <c r="C24" s="86">
        <f t="shared" si="4"/>
        <v>1</v>
      </c>
      <c r="D24" s="86">
        <f t="shared" si="5"/>
        <v>1</v>
      </c>
      <c r="E24" s="89" t="s">
        <v>133</v>
      </c>
      <c r="F24" s="90">
        <v>52</v>
      </c>
      <c r="G24" s="91">
        <v>150</v>
      </c>
      <c r="H24" s="92">
        <v>0</v>
      </c>
      <c r="I24" s="92">
        <v>150</v>
      </c>
      <c r="J24" s="93">
        <v>0</v>
      </c>
      <c r="K24" s="94">
        <v>300</v>
      </c>
      <c r="L24" s="95">
        <v>300</v>
      </c>
      <c r="M24" s="95">
        <v>300</v>
      </c>
      <c r="N24" s="94">
        <f t="shared" si="1"/>
        <v>300</v>
      </c>
      <c r="O24" s="94">
        <v>720</v>
      </c>
    </row>
    <row r="25" spans="1:15" ht="14.4" thickBot="1" x14ac:dyDescent="0.3">
      <c r="A25" s="86">
        <f t="shared" si="2"/>
        <v>1</v>
      </c>
      <c r="B25" s="86">
        <f t="shared" si="3"/>
        <v>1</v>
      </c>
      <c r="C25" s="86">
        <f t="shared" si="4"/>
        <v>1</v>
      </c>
      <c r="D25" s="86">
        <f t="shared" si="5"/>
        <v>1</v>
      </c>
      <c r="E25" s="89" t="s">
        <v>126</v>
      </c>
      <c r="F25" s="90">
        <v>47</v>
      </c>
      <c r="G25" s="101">
        <v>0</v>
      </c>
      <c r="H25" s="102">
        <v>93.75</v>
      </c>
      <c r="I25" s="102">
        <v>187.5</v>
      </c>
      <c r="J25" s="103">
        <v>31.250000000000004</v>
      </c>
      <c r="K25" s="104">
        <v>281.25</v>
      </c>
      <c r="L25" s="105">
        <v>312.5</v>
      </c>
      <c r="M25" s="105">
        <v>375</v>
      </c>
      <c r="N25" s="104">
        <f t="shared" si="1"/>
        <v>312.5</v>
      </c>
      <c r="O25" s="104">
        <v>480</v>
      </c>
    </row>
    <row r="26" spans="1:15" ht="14.4" thickBot="1" x14ac:dyDescent="0.3">
      <c r="A26" s="86">
        <f t="shared" si="2"/>
        <v>1</v>
      </c>
      <c r="B26" s="86">
        <f t="shared" si="3"/>
        <v>1</v>
      </c>
      <c r="C26" s="86">
        <f t="shared" si="4"/>
        <v>1</v>
      </c>
      <c r="D26" s="86">
        <f t="shared" si="5"/>
        <v>1</v>
      </c>
      <c r="E26" s="89" t="s">
        <v>115</v>
      </c>
      <c r="F26" s="90">
        <v>36</v>
      </c>
      <c r="G26" s="91">
        <v>166.66666666666666</v>
      </c>
      <c r="H26" s="92">
        <v>44.444444444444443</v>
      </c>
      <c r="I26" s="92">
        <v>44.444444444444443</v>
      </c>
      <c r="J26" s="93">
        <v>11.111111111111111</v>
      </c>
      <c r="K26" s="94">
        <v>255.55555555555554</v>
      </c>
      <c r="L26" s="95">
        <v>266.66666666666663</v>
      </c>
      <c r="M26" s="95">
        <v>288.88888888888886</v>
      </c>
      <c r="N26" s="94">
        <f t="shared" si="1"/>
        <v>266.66666666666663</v>
      </c>
      <c r="O26" s="94">
        <v>540</v>
      </c>
    </row>
    <row r="27" spans="1:15" ht="14.4" thickBot="1" x14ac:dyDescent="0.3">
      <c r="A27" s="86">
        <f t="shared" si="2"/>
        <v>1</v>
      </c>
      <c r="B27" s="86">
        <f t="shared" si="3"/>
        <v>1</v>
      </c>
      <c r="C27" s="86">
        <f t="shared" si="4"/>
        <v>1</v>
      </c>
      <c r="D27" s="86">
        <f t="shared" si="5"/>
        <v>1</v>
      </c>
      <c r="E27" s="89" t="s">
        <v>93</v>
      </c>
      <c r="F27" s="90">
        <v>14</v>
      </c>
      <c r="G27" s="106">
        <v>0</v>
      </c>
      <c r="H27" s="107">
        <v>160</v>
      </c>
      <c r="I27" s="107">
        <v>93.333333333333329</v>
      </c>
      <c r="J27" s="108">
        <v>40</v>
      </c>
      <c r="K27" s="109">
        <v>253.33333333333331</v>
      </c>
      <c r="L27" s="110">
        <v>293.33333333333331</v>
      </c>
      <c r="M27" s="110">
        <v>373.33333333333331</v>
      </c>
      <c r="N27" s="109">
        <f t="shared" si="1"/>
        <v>293.33333333333331</v>
      </c>
      <c r="O27" s="109">
        <v>45</v>
      </c>
    </row>
    <row r="28" spans="1:15" ht="14.4" thickBot="1" x14ac:dyDescent="0.3">
      <c r="A28" s="86">
        <f t="shared" si="2"/>
        <v>1</v>
      </c>
      <c r="B28" s="86">
        <f t="shared" si="3"/>
        <v>1</v>
      </c>
      <c r="C28" s="86">
        <f t="shared" si="4"/>
        <v>1</v>
      </c>
      <c r="D28" s="86">
        <f t="shared" si="5"/>
        <v>1</v>
      </c>
      <c r="E28" s="89" t="s">
        <v>121</v>
      </c>
      <c r="F28" s="90">
        <v>42</v>
      </c>
      <c r="G28" s="91">
        <v>0</v>
      </c>
      <c r="H28" s="92">
        <v>144</v>
      </c>
      <c r="I28" s="92">
        <v>108</v>
      </c>
      <c r="J28" s="93">
        <v>0</v>
      </c>
      <c r="K28" s="94">
        <v>252</v>
      </c>
      <c r="L28" s="95">
        <v>252</v>
      </c>
      <c r="M28" s="95">
        <v>252</v>
      </c>
      <c r="N28" s="94">
        <f t="shared" si="1"/>
        <v>252</v>
      </c>
      <c r="O28" s="94">
        <v>100</v>
      </c>
    </row>
    <row r="29" spans="1:15" ht="14.4" thickBot="1" x14ac:dyDescent="0.3">
      <c r="A29" s="86">
        <f t="shared" si="2"/>
        <v>1</v>
      </c>
      <c r="B29" s="86">
        <f t="shared" si="3"/>
        <v>1</v>
      </c>
      <c r="C29" s="86">
        <f t="shared" si="4"/>
        <v>1</v>
      </c>
      <c r="D29" s="86">
        <f t="shared" si="5"/>
        <v>1</v>
      </c>
      <c r="E29" s="89" t="s">
        <v>105</v>
      </c>
      <c r="F29" s="90">
        <v>26</v>
      </c>
      <c r="G29" s="91">
        <v>0</v>
      </c>
      <c r="H29" s="92">
        <v>66.666666666666671</v>
      </c>
      <c r="I29" s="92">
        <v>183.33333333333331</v>
      </c>
      <c r="J29" s="93">
        <v>33.333333333333336</v>
      </c>
      <c r="K29" s="94">
        <v>250</v>
      </c>
      <c r="L29" s="95">
        <v>283.33333333333331</v>
      </c>
      <c r="M29" s="95">
        <v>350</v>
      </c>
      <c r="N29" s="94">
        <f t="shared" si="1"/>
        <v>283.33333333333331</v>
      </c>
      <c r="O29" s="94">
        <v>180</v>
      </c>
    </row>
    <row r="30" spans="1:15" ht="14.4" thickBot="1" x14ac:dyDescent="0.3">
      <c r="A30" s="86">
        <f t="shared" si="2"/>
        <v>1</v>
      </c>
      <c r="B30" s="86">
        <f t="shared" si="3"/>
        <v>1</v>
      </c>
      <c r="C30" s="86">
        <f t="shared" si="4"/>
        <v>1</v>
      </c>
      <c r="D30" s="86">
        <f t="shared" si="5"/>
        <v>1</v>
      </c>
      <c r="E30" s="89" t="s">
        <v>117</v>
      </c>
      <c r="F30" s="90">
        <v>38</v>
      </c>
      <c r="G30" s="106">
        <v>120</v>
      </c>
      <c r="H30" s="107">
        <v>0</v>
      </c>
      <c r="I30" s="107">
        <v>120</v>
      </c>
      <c r="J30" s="108">
        <v>66.666666666666671</v>
      </c>
      <c r="K30" s="109">
        <v>240</v>
      </c>
      <c r="L30" s="110">
        <v>306.66666666666669</v>
      </c>
      <c r="M30" s="110">
        <v>440</v>
      </c>
      <c r="N30" s="109">
        <f t="shared" si="1"/>
        <v>306.66666666666669</v>
      </c>
      <c r="O30" s="109">
        <v>90</v>
      </c>
    </row>
    <row r="31" spans="1:15" ht="14.4" thickBot="1" x14ac:dyDescent="0.3">
      <c r="A31" s="86">
        <f t="shared" si="2"/>
        <v>1</v>
      </c>
      <c r="B31" s="86">
        <f t="shared" si="3"/>
        <v>1</v>
      </c>
      <c r="C31" s="86">
        <f t="shared" si="4"/>
        <v>1</v>
      </c>
      <c r="D31" s="86">
        <f t="shared" si="5"/>
        <v>1</v>
      </c>
      <c r="E31" s="89" t="s">
        <v>131</v>
      </c>
      <c r="F31" s="90">
        <v>50</v>
      </c>
      <c r="G31" s="91">
        <v>240</v>
      </c>
      <c r="H31" s="92">
        <v>0</v>
      </c>
      <c r="I31" s="92">
        <v>0</v>
      </c>
      <c r="J31" s="93">
        <v>80</v>
      </c>
      <c r="K31" s="94">
        <v>240</v>
      </c>
      <c r="L31" s="95">
        <v>320</v>
      </c>
      <c r="M31" s="95">
        <v>480</v>
      </c>
      <c r="N31" s="94">
        <f t="shared" si="1"/>
        <v>320</v>
      </c>
      <c r="O31" s="94">
        <v>90</v>
      </c>
    </row>
    <row r="32" spans="1:15" ht="14.4" thickBot="1" x14ac:dyDescent="0.3">
      <c r="A32" s="86">
        <f t="shared" si="2"/>
        <v>1</v>
      </c>
      <c r="B32" s="86">
        <f t="shared" si="3"/>
        <v>1</v>
      </c>
      <c r="C32" s="86">
        <f t="shared" si="4"/>
        <v>1</v>
      </c>
      <c r="D32" s="86">
        <f t="shared" si="5"/>
        <v>1</v>
      </c>
      <c r="E32" s="89" t="s">
        <v>89</v>
      </c>
      <c r="F32" s="90">
        <v>10</v>
      </c>
      <c r="G32" s="91">
        <v>40</v>
      </c>
      <c r="H32" s="92">
        <v>133.33333333333334</v>
      </c>
      <c r="I32" s="92">
        <v>53.333333333333329</v>
      </c>
      <c r="J32" s="93">
        <v>0</v>
      </c>
      <c r="K32" s="94">
        <v>226.66666666666669</v>
      </c>
      <c r="L32" s="95">
        <v>226.66666666666669</v>
      </c>
      <c r="M32" s="95">
        <v>226.66666666666669</v>
      </c>
      <c r="N32" s="94">
        <f t="shared" si="1"/>
        <v>226.66666666666669</v>
      </c>
      <c r="O32" s="94">
        <v>90</v>
      </c>
    </row>
    <row r="33" spans="1:15" ht="14.4" thickBot="1" x14ac:dyDescent="0.3">
      <c r="A33" s="86">
        <f t="shared" si="2"/>
        <v>1</v>
      </c>
      <c r="B33" s="86">
        <f t="shared" si="3"/>
        <v>1</v>
      </c>
      <c r="C33" s="86">
        <f t="shared" si="4"/>
        <v>1</v>
      </c>
      <c r="D33" s="86">
        <f t="shared" si="5"/>
        <v>1</v>
      </c>
      <c r="E33" s="89" t="s">
        <v>82</v>
      </c>
      <c r="F33" s="90">
        <v>3</v>
      </c>
      <c r="G33" s="96">
        <v>75</v>
      </c>
      <c r="H33" s="97">
        <v>75</v>
      </c>
      <c r="I33" s="97">
        <v>75</v>
      </c>
      <c r="J33" s="98">
        <v>20.833333333333332</v>
      </c>
      <c r="K33" s="99">
        <v>225</v>
      </c>
      <c r="L33" s="100">
        <v>245.83333333333334</v>
      </c>
      <c r="M33" s="100">
        <v>287.5</v>
      </c>
      <c r="N33" s="99">
        <f t="shared" si="1"/>
        <v>245.83333333333334</v>
      </c>
      <c r="O33" s="99">
        <v>720</v>
      </c>
    </row>
    <row r="34" spans="1:15" ht="14.4" thickBot="1" x14ac:dyDescent="0.3">
      <c r="A34" s="86">
        <f t="shared" si="2"/>
        <v>1</v>
      </c>
      <c r="B34" s="86">
        <f t="shared" si="3"/>
        <v>1</v>
      </c>
      <c r="C34" s="86">
        <f t="shared" si="4"/>
        <v>1</v>
      </c>
      <c r="D34" s="86">
        <f t="shared" si="5"/>
        <v>1</v>
      </c>
      <c r="E34" s="89" t="s">
        <v>98</v>
      </c>
      <c r="F34" s="90">
        <v>19</v>
      </c>
      <c r="G34" s="96">
        <v>133.33333333333334</v>
      </c>
      <c r="H34" s="97">
        <v>91.666666666666657</v>
      </c>
      <c r="I34" s="97">
        <v>0</v>
      </c>
      <c r="J34" s="98">
        <v>0</v>
      </c>
      <c r="K34" s="99">
        <v>225</v>
      </c>
      <c r="L34" s="100">
        <v>225</v>
      </c>
      <c r="M34" s="100">
        <v>225</v>
      </c>
      <c r="N34" s="99">
        <f t="shared" si="1"/>
        <v>225</v>
      </c>
      <c r="O34" s="99">
        <v>360</v>
      </c>
    </row>
    <row r="35" spans="1:15" ht="14.4" thickBot="1" x14ac:dyDescent="0.3">
      <c r="A35" s="86">
        <f t="shared" si="2"/>
        <v>1</v>
      </c>
      <c r="B35" s="86">
        <f t="shared" si="3"/>
        <v>1</v>
      </c>
      <c r="C35" s="86">
        <f t="shared" si="4"/>
        <v>1</v>
      </c>
      <c r="D35" s="86">
        <f t="shared" si="5"/>
        <v>1</v>
      </c>
      <c r="E35" s="89" t="s">
        <v>84</v>
      </c>
      <c r="F35" s="90">
        <v>5</v>
      </c>
      <c r="G35" s="101">
        <v>40</v>
      </c>
      <c r="H35" s="102">
        <v>120</v>
      </c>
      <c r="I35" s="102">
        <v>60</v>
      </c>
      <c r="J35" s="103">
        <v>0</v>
      </c>
      <c r="K35" s="104">
        <v>220</v>
      </c>
      <c r="L35" s="105">
        <v>220</v>
      </c>
      <c r="M35" s="105">
        <v>220</v>
      </c>
      <c r="N35" s="104">
        <f t="shared" si="1"/>
        <v>220</v>
      </c>
      <c r="O35" s="104">
        <v>15</v>
      </c>
    </row>
    <row r="36" spans="1:15" ht="14.4" thickBot="1" x14ac:dyDescent="0.3">
      <c r="A36" s="86">
        <f t="shared" si="2"/>
        <v>1</v>
      </c>
      <c r="B36" s="86">
        <f t="shared" si="3"/>
        <v>1</v>
      </c>
      <c r="C36" s="86">
        <f t="shared" si="4"/>
        <v>1</v>
      </c>
      <c r="D36" s="86">
        <f t="shared" si="5"/>
        <v>1</v>
      </c>
      <c r="E36" s="89" t="s">
        <v>85</v>
      </c>
      <c r="F36" s="90">
        <v>6</v>
      </c>
      <c r="G36" s="106">
        <v>0</v>
      </c>
      <c r="H36" s="107">
        <v>80</v>
      </c>
      <c r="I36" s="107">
        <v>120</v>
      </c>
      <c r="J36" s="108">
        <v>0</v>
      </c>
      <c r="K36" s="109">
        <v>200</v>
      </c>
      <c r="L36" s="110">
        <v>200</v>
      </c>
      <c r="M36" s="110">
        <v>200</v>
      </c>
      <c r="N36" s="109">
        <f t="shared" si="1"/>
        <v>200</v>
      </c>
      <c r="O36" s="109">
        <v>30</v>
      </c>
    </row>
    <row r="37" spans="1:15" ht="14.4" thickBot="1" x14ac:dyDescent="0.3">
      <c r="A37" s="86">
        <f t="shared" si="2"/>
        <v>1</v>
      </c>
      <c r="B37" s="86">
        <f t="shared" si="3"/>
        <v>1</v>
      </c>
      <c r="C37" s="86">
        <f t="shared" si="4"/>
        <v>1</v>
      </c>
      <c r="D37" s="86">
        <f t="shared" si="5"/>
        <v>1</v>
      </c>
      <c r="E37" s="89" t="s">
        <v>94</v>
      </c>
      <c r="F37" s="90">
        <v>15</v>
      </c>
      <c r="G37" s="101">
        <v>0</v>
      </c>
      <c r="H37" s="102">
        <v>200</v>
      </c>
      <c r="I37" s="102">
        <v>0</v>
      </c>
      <c r="J37" s="103">
        <v>0</v>
      </c>
      <c r="K37" s="104">
        <v>200</v>
      </c>
      <c r="L37" s="105">
        <v>200</v>
      </c>
      <c r="M37" s="105">
        <v>200</v>
      </c>
      <c r="N37" s="104">
        <f t="shared" ref="N37:N60" si="6">G37*A37+H37*B37+I37*C37+J37*D37</f>
        <v>200</v>
      </c>
      <c r="O37" s="104">
        <v>90</v>
      </c>
    </row>
    <row r="38" spans="1:15" ht="14.4" thickBot="1" x14ac:dyDescent="0.3">
      <c r="A38" s="86">
        <f t="shared" si="2"/>
        <v>1</v>
      </c>
      <c r="B38" s="86">
        <f t="shared" si="3"/>
        <v>1</v>
      </c>
      <c r="C38" s="86">
        <f t="shared" si="4"/>
        <v>1</v>
      </c>
      <c r="D38" s="86">
        <f t="shared" si="5"/>
        <v>1</v>
      </c>
      <c r="E38" s="89" t="s">
        <v>100</v>
      </c>
      <c r="F38" s="90">
        <v>21</v>
      </c>
      <c r="G38" s="101">
        <v>0</v>
      </c>
      <c r="H38" s="102">
        <v>0</v>
      </c>
      <c r="I38" s="102">
        <v>200</v>
      </c>
      <c r="J38" s="103">
        <v>90</v>
      </c>
      <c r="K38" s="104">
        <v>200</v>
      </c>
      <c r="L38" s="105">
        <v>290</v>
      </c>
      <c r="M38" s="105">
        <v>470</v>
      </c>
      <c r="N38" s="104">
        <f t="shared" si="6"/>
        <v>290</v>
      </c>
      <c r="O38" s="104">
        <v>30</v>
      </c>
    </row>
    <row r="39" spans="1:15" ht="14.4" thickBot="1" x14ac:dyDescent="0.3">
      <c r="A39" s="86">
        <f t="shared" si="2"/>
        <v>1</v>
      </c>
      <c r="B39" s="86">
        <f t="shared" si="3"/>
        <v>1</v>
      </c>
      <c r="C39" s="86">
        <f t="shared" si="4"/>
        <v>1</v>
      </c>
      <c r="D39" s="86">
        <f t="shared" si="5"/>
        <v>1</v>
      </c>
      <c r="E39" s="89" t="s">
        <v>107</v>
      </c>
      <c r="F39" s="90">
        <v>28</v>
      </c>
      <c r="G39" s="91">
        <v>66.666666666666671</v>
      </c>
      <c r="H39" s="92">
        <v>66.666666666666671</v>
      </c>
      <c r="I39" s="92">
        <v>66.666666666666671</v>
      </c>
      <c r="J39" s="93">
        <v>0</v>
      </c>
      <c r="K39" s="94">
        <v>200</v>
      </c>
      <c r="L39" s="95">
        <v>200</v>
      </c>
      <c r="M39" s="95">
        <v>200</v>
      </c>
      <c r="N39" s="94">
        <f t="shared" si="6"/>
        <v>200</v>
      </c>
      <c r="O39" s="94">
        <v>720</v>
      </c>
    </row>
    <row r="40" spans="1:15" ht="14.4" thickBot="1" x14ac:dyDescent="0.3">
      <c r="A40" s="86">
        <f t="shared" si="2"/>
        <v>1</v>
      </c>
      <c r="B40" s="86">
        <f t="shared" si="3"/>
        <v>1</v>
      </c>
      <c r="C40" s="86">
        <f t="shared" si="4"/>
        <v>1</v>
      </c>
      <c r="D40" s="86">
        <f t="shared" si="5"/>
        <v>1</v>
      </c>
      <c r="E40" s="89" t="s">
        <v>116</v>
      </c>
      <c r="F40" s="90">
        <v>37</v>
      </c>
      <c r="G40" s="101">
        <v>0</v>
      </c>
      <c r="H40" s="102">
        <v>0</v>
      </c>
      <c r="I40" s="102">
        <v>200</v>
      </c>
      <c r="J40" s="103">
        <v>100</v>
      </c>
      <c r="K40" s="104">
        <v>200</v>
      </c>
      <c r="L40" s="105">
        <v>300</v>
      </c>
      <c r="M40" s="105">
        <v>500</v>
      </c>
      <c r="N40" s="104">
        <f t="shared" si="6"/>
        <v>300</v>
      </c>
      <c r="O40" s="104">
        <v>30</v>
      </c>
    </row>
    <row r="41" spans="1:15" ht="14.4" thickBot="1" x14ac:dyDescent="0.3">
      <c r="A41" s="86">
        <f t="shared" si="2"/>
        <v>1</v>
      </c>
      <c r="B41" s="86">
        <f t="shared" si="3"/>
        <v>1</v>
      </c>
      <c r="C41" s="86">
        <f t="shared" si="4"/>
        <v>1</v>
      </c>
      <c r="D41" s="86">
        <f t="shared" si="5"/>
        <v>1</v>
      </c>
      <c r="E41" s="89" t="s">
        <v>123</v>
      </c>
      <c r="F41" s="90">
        <v>44</v>
      </c>
      <c r="G41" s="91">
        <v>66</v>
      </c>
      <c r="H41" s="92">
        <v>66</v>
      </c>
      <c r="I41" s="92">
        <v>66</v>
      </c>
      <c r="J41" s="93">
        <v>33</v>
      </c>
      <c r="K41" s="94">
        <v>198</v>
      </c>
      <c r="L41" s="95">
        <v>231</v>
      </c>
      <c r="M41" s="95">
        <v>297</v>
      </c>
      <c r="N41" s="94">
        <f t="shared" si="6"/>
        <v>231</v>
      </c>
      <c r="O41" s="94">
        <v>600</v>
      </c>
    </row>
    <row r="42" spans="1:15" ht="14.4" thickBot="1" x14ac:dyDescent="0.3">
      <c r="A42" s="86">
        <f t="shared" si="2"/>
        <v>1</v>
      </c>
      <c r="B42" s="86">
        <f t="shared" si="3"/>
        <v>1</v>
      </c>
      <c r="C42" s="86">
        <f t="shared" si="4"/>
        <v>1</v>
      </c>
      <c r="D42" s="86">
        <f t="shared" si="5"/>
        <v>1</v>
      </c>
      <c r="E42" s="89" t="s">
        <v>81</v>
      </c>
      <c r="F42" s="90">
        <v>2</v>
      </c>
      <c r="G42" s="91">
        <v>183.33333333333331</v>
      </c>
      <c r="H42" s="92">
        <v>0</v>
      </c>
      <c r="I42" s="92">
        <v>0</v>
      </c>
      <c r="J42" s="93">
        <v>116.66666666666667</v>
      </c>
      <c r="K42" s="94">
        <v>183.33333333333331</v>
      </c>
      <c r="L42" s="95">
        <v>300</v>
      </c>
      <c r="M42" s="95">
        <v>533.33333333333326</v>
      </c>
      <c r="N42" s="94">
        <f t="shared" si="6"/>
        <v>300</v>
      </c>
      <c r="O42" s="94">
        <v>180</v>
      </c>
    </row>
    <row r="43" spans="1:15" ht="14.4" thickBot="1" x14ac:dyDescent="0.3">
      <c r="A43" s="86">
        <f t="shared" si="2"/>
        <v>1</v>
      </c>
      <c r="B43" s="86">
        <f t="shared" si="3"/>
        <v>1</v>
      </c>
      <c r="C43" s="86">
        <f t="shared" si="4"/>
        <v>1</v>
      </c>
      <c r="D43" s="86">
        <f t="shared" si="5"/>
        <v>1</v>
      </c>
      <c r="E43" s="89" t="s">
        <v>122</v>
      </c>
      <c r="F43" s="90">
        <v>43</v>
      </c>
      <c r="G43" s="96">
        <v>0</v>
      </c>
      <c r="H43" s="97">
        <v>90</v>
      </c>
      <c r="I43" s="97">
        <v>90</v>
      </c>
      <c r="J43" s="98">
        <v>56.25</v>
      </c>
      <c r="K43" s="99">
        <v>180</v>
      </c>
      <c r="L43" s="100">
        <v>236.25</v>
      </c>
      <c r="M43" s="100">
        <v>348.75</v>
      </c>
      <c r="N43" s="99">
        <f t="shared" si="6"/>
        <v>236.25</v>
      </c>
      <c r="O43" s="99">
        <v>320</v>
      </c>
    </row>
    <row r="44" spans="1:15" ht="14.4" thickBot="1" x14ac:dyDescent="0.3">
      <c r="A44" s="86">
        <f t="shared" si="2"/>
        <v>1</v>
      </c>
      <c r="B44" s="86">
        <f t="shared" si="3"/>
        <v>1</v>
      </c>
      <c r="C44" s="86">
        <f t="shared" si="4"/>
        <v>1</v>
      </c>
      <c r="D44" s="86">
        <f t="shared" si="5"/>
        <v>1</v>
      </c>
      <c r="E44" s="89" t="s">
        <v>140</v>
      </c>
      <c r="F44" s="90">
        <v>55</v>
      </c>
      <c r="G44" s="101">
        <v>0</v>
      </c>
      <c r="H44" s="102">
        <v>166.7</v>
      </c>
      <c r="I44" s="102">
        <v>0</v>
      </c>
      <c r="J44" s="103">
        <v>50</v>
      </c>
      <c r="K44" s="104">
        <v>166.7</v>
      </c>
      <c r="L44" s="105">
        <v>216.7</v>
      </c>
      <c r="M44" s="105">
        <v>316.7</v>
      </c>
      <c r="N44" s="104">
        <f t="shared" si="6"/>
        <v>216.7</v>
      </c>
      <c r="O44" s="104">
        <v>1439</v>
      </c>
    </row>
    <row r="45" spans="1:15" ht="14.4" thickBot="1" x14ac:dyDescent="0.3">
      <c r="A45" s="86">
        <f t="shared" si="2"/>
        <v>1</v>
      </c>
      <c r="B45" s="86">
        <f t="shared" si="3"/>
        <v>1</v>
      </c>
      <c r="C45" s="86">
        <f t="shared" si="4"/>
        <v>1</v>
      </c>
      <c r="D45" s="86">
        <f t="shared" si="5"/>
        <v>1</v>
      </c>
      <c r="E45" s="89" t="s">
        <v>127</v>
      </c>
      <c r="F45" s="90">
        <v>48</v>
      </c>
      <c r="G45" s="106">
        <v>0</v>
      </c>
      <c r="H45" s="107">
        <v>165</v>
      </c>
      <c r="I45" s="107">
        <v>0</v>
      </c>
      <c r="J45" s="108">
        <v>90</v>
      </c>
      <c r="K45" s="109">
        <v>165</v>
      </c>
      <c r="L45" s="110">
        <v>255</v>
      </c>
      <c r="M45" s="110">
        <v>435</v>
      </c>
      <c r="N45" s="109">
        <f t="shared" si="6"/>
        <v>255</v>
      </c>
      <c r="O45" s="109">
        <v>600</v>
      </c>
    </row>
    <row r="46" spans="1:15" ht="14.4" thickBot="1" x14ac:dyDescent="0.3">
      <c r="A46" s="86">
        <f t="shared" si="2"/>
        <v>1</v>
      </c>
      <c r="B46" s="86">
        <f t="shared" si="3"/>
        <v>1</v>
      </c>
      <c r="C46" s="86">
        <f t="shared" si="4"/>
        <v>1</v>
      </c>
      <c r="D46" s="86">
        <f t="shared" si="5"/>
        <v>1</v>
      </c>
      <c r="E46" s="89" t="s">
        <v>109</v>
      </c>
      <c r="F46" s="90">
        <v>30</v>
      </c>
      <c r="G46" s="106">
        <v>0</v>
      </c>
      <c r="H46" s="107">
        <v>162.5</v>
      </c>
      <c r="I46" s="107">
        <v>0</v>
      </c>
      <c r="J46" s="108">
        <v>75</v>
      </c>
      <c r="K46" s="109">
        <v>162.5</v>
      </c>
      <c r="L46" s="110">
        <v>237.5</v>
      </c>
      <c r="M46" s="110">
        <v>387.5</v>
      </c>
      <c r="N46" s="109">
        <f t="shared" si="6"/>
        <v>237.5</v>
      </c>
      <c r="O46" s="109">
        <v>240</v>
      </c>
    </row>
    <row r="47" spans="1:15" ht="14.4" thickBot="1" x14ac:dyDescent="0.3">
      <c r="A47" s="86">
        <f t="shared" si="2"/>
        <v>1</v>
      </c>
      <c r="B47" s="86">
        <f t="shared" si="3"/>
        <v>1</v>
      </c>
      <c r="C47" s="86">
        <f t="shared" si="4"/>
        <v>1</v>
      </c>
      <c r="D47" s="86">
        <f t="shared" si="5"/>
        <v>1</v>
      </c>
      <c r="E47" s="89" t="s">
        <v>87</v>
      </c>
      <c r="F47" s="90">
        <v>8</v>
      </c>
      <c r="G47" s="106">
        <v>80</v>
      </c>
      <c r="H47" s="107">
        <v>80</v>
      </c>
      <c r="I47" s="107">
        <v>0</v>
      </c>
      <c r="J47" s="108">
        <v>0</v>
      </c>
      <c r="K47" s="109">
        <v>160</v>
      </c>
      <c r="L47" s="110">
        <v>160</v>
      </c>
      <c r="M47" s="110">
        <v>160</v>
      </c>
      <c r="N47" s="109">
        <f t="shared" si="6"/>
        <v>160</v>
      </c>
      <c r="O47" s="109">
        <v>120</v>
      </c>
    </row>
    <row r="48" spans="1:15" ht="14.4" thickBot="1" x14ac:dyDescent="0.3">
      <c r="A48" s="86">
        <f t="shared" si="2"/>
        <v>1</v>
      </c>
      <c r="B48" s="86">
        <f t="shared" si="3"/>
        <v>1</v>
      </c>
      <c r="C48" s="86">
        <f t="shared" si="4"/>
        <v>1</v>
      </c>
      <c r="D48" s="86">
        <f t="shared" si="5"/>
        <v>1</v>
      </c>
      <c r="E48" s="89" t="s">
        <v>88</v>
      </c>
      <c r="F48" s="90">
        <v>9</v>
      </c>
      <c r="G48" s="96">
        <v>150</v>
      </c>
      <c r="H48" s="97">
        <v>0</v>
      </c>
      <c r="I48" s="97">
        <v>0</v>
      </c>
      <c r="J48" s="98">
        <v>45</v>
      </c>
      <c r="K48" s="99">
        <v>150</v>
      </c>
      <c r="L48" s="100">
        <v>195</v>
      </c>
      <c r="M48" s="100">
        <v>285</v>
      </c>
      <c r="N48" s="99">
        <f t="shared" si="6"/>
        <v>195</v>
      </c>
      <c r="O48" s="99">
        <v>40</v>
      </c>
    </row>
    <row r="49" spans="1:15" ht="14.4" thickBot="1" x14ac:dyDescent="0.3">
      <c r="A49" s="86">
        <f t="shared" si="2"/>
        <v>1</v>
      </c>
      <c r="B49" s="86">
        <f t="shared" si="3"/>
        <v>1</v>
      </c>
      <c r="C49" s="86">
        <f t="shared" si="4"/>
        <v>1</v>
      </c>
      <c r="D49" s="86">
        <f t="shared" si="5"/>
        <v>1</v>
      </c>
      <c r="E49" s="89" t="s">
        <v>99</v>
      </c>
      <c r="F49" s="90">
        <v>20</v>
      </c>
      <c r="G49" s="91">
        <v>50</v>
      </c>
      <c r="H49" s="92">
        <v>50</v>
      </c>
      <c r="I49" s="92">
        <v>50</v>
      </c>
      <c r="J49" s="93">
        <v>18.75</v>
      </c>
      <c r="K49" s="94">
        <v>150</v>
      </c>
      <c r="L49" s="95">
        <v>168.75</v>
      </c>
      <c r="M49" s="95">
        <v>206.25</v>
      </c>
      <c r="N49" s="94">
        <f t="shared" si="6"/>
        <v>168.75</v>
      </c>
      <c r="O49" s="94">
        <v>480</v>
      </c>
    </row>
    <row r="50" spans="1:15" ht="14.4" thickBot="1" x14ac:dyDescent="0.3">
      <c r="A50" s="86">
        <f t="shared" si="2"/>
        <v>1</v>
      </c>
      <c r="B50" s="86">
        <f t="shared" si="3"/>
        <v>1</v>
      </c>
      <c r="C50" s="86">
        <f t="shared" si="4"/>
        <v>1</v>
      </c>
      <c r="D50" s="86">
        <f t="shared" si="5"/>
        <v>1</v>
      </c>
      <c r="E50" s="89" t="s">
        <v>91</v>
      </c>
      <c r="F50" s="90">
        <v>12</v>
      </c>
      <c r="G50" s="91">
        <v>0</v>
      </c>
      <c r="H50" s="92">
        <v>41.666666666666664</v>
      </c>
      <c r="I50" s="92">
        <v>100</v>
      </c>
      <c r="J50" s="93">
        <v>10</v>
      </c>
      <c r="K50" s="94">
        <v>141.66666666666666</v>
      </c>
      <c r="L50" s="95">
        <v>151.66666666666666</v>
      </c>
      <c r="M50" s="95">
        <v>171.66666666666666</v>
      </c>
      <c r="N50" s="94">
        <f t="shared" si="6"/>
        <v>151.66666666666666</v>
      </c>
      <c r="O50" s="94">
        <v>360</v>
      </c>
    </row>
    <row r="51" spans="1:15" ht="14.4" thickBot="1" x14ac:dyDescent="0.3">
      <c r="A51" s="86">
        <f t="shared" si="2"/>
        <v>1</v>
      </c>
      <c r="B51" s="86">
        <f t="shared" si="3"/>
        <v>1</v>
      </c>
      <c r="C51" s="86">
        <f t="shared" si="4"/>
        <v>1</v>
      </c>
      <c r="D51" s="86">
        <f t="shared" si="5"/>
        <v>1</v>
      </c>
      <c r="E51" s="89" t="s">
        <v>111</v>
      </c>
      <c r="F51" s="90">
        <v>32</v>
      </c>
      <c r="G51" s="106">
        <v>31.250000000000004</v>
      </c>
      <c r="H51" s="107">
        <v>31.250000000000004</v>
      </c>
      <c r="I51" s="107">
        <v>31.250000000000004</v>
      </c>
      <c r="J51" s="108">
        <v>75</v>
      </c>
      <c r="K51" s="109">
        <v>93.750000000000014</v>
      </c>
      <c r="L51" s="110">
        <v>168.75</v>
      </c>
      <c r="M51" s="110">
        <v>318.75</v>
      </c>
      <c r="N51" s="109">
        <f t="shared" si="6"/>
        <v>168.75</v>
      </c>
      <c r="O51" s="109">
        <v>480</v>
      </c>
    </row>
    <row r="52" spans="1:15" ht="14.4" thickBot="1" x14ac:dyDescent="0.3">
      <c r="A52" s="86">
        <f t="shared" si="2"/>
        <v>1</v>
      </c>
      <c r="B52" s="86">
        <f t="shared" si="3"/>
        <v>1</v>
      </c>
      <c r="C52" s="86">
        <f t="shared" si="4"/>
        <v>1</v>
      </c>
      <c r="D52" s="86">
        <f t="shared" si="5"/>
        <v>1</v>
      </c>
      <c r="E52" s="89" t="s">
        <v>83</v>
      </c>
      <c r="F52" s="90">
        <v>4</v>
      </c>
      <c r="G52" s="91">
        <v>0</v>
      </c>
      <c r="H52" s="92">
        <v>50.034746351633082</v>
      </c>
      <c r="I52" s="92">
        <v>33.35649756775539</v>
      </c>
      <c r="J52" s="93">
        <v>31.271716469770674</v>
      </c>
      <c r="K52" s="94">
        <v>83.391243919388472</v>
      </c>
      <c r="L52" s="95">
        <v>114.66296038915914</v>
      </c>
      <c r="M52" s="95">
        <v>177.2063933287005</v>
      </c>
      <c r="N52" s="94">
        <f t="shared" si="6"/>
        <v>114.66296038915914</v>
      </c>
      <c r="O52" s="94">
        <v>1439</v>
      </c>
    </row>
    <row r="53" spans="1:15" ht="14.4" thickBot="1" x14ac:dyDescent="0.3">
      <c r="A53" s="86">
        <f t="shared" si="2"/>
        <v>1</v>
      </c>
      <c r="B53" s="86">
        <f t="shared" si="3"/>
        <v>1</v>
      </c>
      <c r="C53" s="86">
        <f t="shared" si="4"/>
        <v>1</v>
      </c>
      <c r="D53" s="86">
        <f t="shared" si="5"/>
        <v>1</v>
      </c>
      <c r="E53" s="89" t="s">
        <v>86</v>
      </c>
      <c r="F53" s="90">
        <v>7</v>
      </c>
      <c r="G53" s="101">
        <v>30</v>
      </c>
      <c r="H53" s="102">
        <v>0</v>
      </c>
      <c r="I53" s="102">
        <v>30</v>
      </c>
      <c r="J53" s="103">
        <v>10</v>
      </c>
      <c r="K53" s="104">
        <v>60</v>
      </c>
      <c r="L53" s="105">
        <v>70</v>
      </c>
      <c r="M53" s="105">
        <v>90</v>
      </c>
      <c r="N53" s="104">
        <f t="shared" si="6"/>
        <v>70</v>
      </c>
      <c r="O53" s="104">
        <v>60</v>
      </c>
    </row>
    <row r="54" spans="1:15" ht="14.4" thickBot="1" x14ac:dyDescent="0.3">
      <c r="A54" s="86">
        <f t="shared" si="2"/>
        <v>1</v>
      </c>
      <c r="B54" s="86">
        <f t="shared" si="3"/>
        <v>1</v>
      </c>
      <c r="C54" s="86">
        <f t="shared" si="4"/>
        <v>1</v>
      </c>
      <c r="D54" s="86">
        <f t="shared" si="5"/>
        <v>1</v>
      </c>
      <c r="E54" s="89" t="s">
        <v>95</v>
      </c>
      <c r="F54" s="90">
        <v>16</v>
      </c>
      <c r="G54" s="106">
        <v>0</v>
      </c>
      <c r="H54" s="107">
        <v>0</v>
      </c>
      <c r="I54" s="107">
        <v>60</v>
      </c>
      <c r="J54" s="108">
        <v>60</v>
      </c>
      <c r="K54" s="109">
        <v>60</v>
      </c>
      <c r="L54" s="110">
        <v>120</v>
      </c>
      <c r="M54" s="110">
        <v>240</v>
      </c>
      <c r="N54" s="109">
        <f t="shared" si="6"/>
        <v>120</v>
      </c>
      <c r="O54" s="109">
        <v>300</v>
      </c>
    </row>
    <row r="55" spans="1:15" ht="14.4" thickBot="1" x14ac:dyDescent="0.3">
      <c r="A55" s="86">
        <f t="shared" si="2"/>
        <v>1</v>
      </c>
      <c r="B55" s="86">
        <f t="shared" si="3"/>
        <v>1</v>
      </c>
      <c r="C55" s="86">
        <f t="shared" si="4"/>
        <v>1</v>
      </c>
      <c r="D55" s="86">
        <f t="shared" si="5"/>
        <v>1</v>
      </c>
      <c r="E55" s="89" t="s">
        <v>106</v>
      </c>
      <c r="F55" s="90">
        <v>27</v>
      </c>
      <c r="G55" s="96">
        <v>0</v>
      </c>
      <c r="H55" s="97">
        <v>0</v>
      </c>
      <c r="I55" s="97">
        <v>40</v>
      </c>
      <c r="J55" s="98">
        <v>100</v>
      </c>
      <c r="K55" s="99">
        <v>40</v>
      </c>
      <c r="L55" s="100">
        <v>140</v>
      </c>
      <c r="M55" s="100">
        <v>340</v>
      </c>
      <c r="N55" s="99">
        <f t="shared" si="6"/>
        <v>140</v>
      </c>
      <c r="O55" s="99">
        <v>300</v>
      </c>
    </row>
    <row r="56" spans="1:15" ht="14.4" thickBot="1" x14ac:dyDescent="0.3">
      <c r="A56" s="86">
        <f t="shared" si="2"/>
        <v>1</v>
      </c>
      <c r="B56" s="86">
        <f t="shared" si="3"/>
        <v>1</v>
      </c>
      <c r="C56" s="86">
        <f t="shared" si="4"/>
        <v>1</v>
      </c>
      <c r="D56" s="86">
        <f t="shared" si="5"/>
        <v>1</v>
      </c>
      <c r="E56" s="89" t="s">
        <v>103</v>
      </c>
      <c r="F56" s="90">
        <v>24</v>
      </c>
      <c r="G56" s="106">
        <v>14.285714285714285</v>
      </c>
      <c r="H56" s="107">
        <v>0</v>
      </c>
      <c r="I56" s="107">
        <v>0</v>
      </c>
      <c r="J56" s="108">
        <v>100</v>
      </c>
      <c r="K56" s="109">
        <v>14.285714285714285</v>
      </c>
      <c r="L56" s="110">
        <v>114.28571428571428</v>
      </c>
      <c r="M56" s="110">
        <v>314.28571428571428</v>
      </c>
      <c r="N56" s="109">
        <f t="shared" si="6"/>
        <v>114.28571428571428</v>
      </c>
      <c r="O56" s="109">
        <v>420</v>
      </c>
    </row>
    <row r="57" spans="1:15" ht="14.4" thickBot="1" x14ac:dyDescent="0.3">
      <c r="A57" s="86">
        <f t="shared" si="2"/>
        <v>1</v>
      </c>
      <c r="B57" s="86">
        <f t="shared" si="3"/>
        <v>1</v>
      </c>
      <c r="C57" s="86">
        <f t="shared" si="4"/>
        <v>1</v>
      </c>
      <c r="D57" s="86">
        <f t="shared" si="5"/>
        <v>1</v>
      </c>
      <c r="E57" s="89" t="s">
        <v>90</v>
      </c>
      <c r="F57" s="90">
        <v>11</v>
      </c>
      <c r="G57" s="96">
        <v>2.5</v>
      </c>
      <c r="H57" s="97">
        <v>2.5</v>
      </c>
      <c r="I57" s="97">
        <v>2.5</v>
      </c>
      <c r="J57" s="98">
        <v>57.5</v>
      </c>
      <c r="K57" s="99">
        <v>7.5</v>
      </c>
      <c r="L57" s="100">
        <v>65</v>
      </c>
      <c r="M57" s="100">
        <v>180</v>
      </c>
      <c r="N57" s="99">
        <f t="shared" si="6"/>
        <v>65</v>
      </c>
      <c r="O57" s="99">
        <v>240</v>
      </c>
    </row>
    <row r="58" spans="1:15" ht="14.4" thickBot="1" x14ac:dyDescent="0.3">
      <c r="A58" s="86">
        <f t="shared" si="2"/>
        <v>1</v>
      </c>
      <c r="B58" s="86">
        <f t="shared" si="3"/>
        <v>1</v>
      </c>
      <c r="C58" s="86">
        <f t="shared" si="4"/>
        <v>1</v>
      </c>
      <c r="D58" s="86">
        <f t="shared" si="5"/>
        <v>1</v>
      </c>
      <c r="E58" s="89" t="s">
        <v>97</v>
      </c>
      <c r="F58" s="90">
        <v>18</v>
      </c>
      <c r="G58" s="91">
        <v>0</v>
      </c>
      <c r="H58" s="92">
        <v>0</v>
      </c>
      <c r="I58" s="92">
        <v>0</v>
      </c>
      <c r="J58" s="93">
        <v>105</v>
      </c>
      <c r="K58" s="94">
        <v>0</v>
      </c>
      <c r="L58" s="95">
        <v>105</v>
      </c>
      <c r="M58" s="95">
        <v>315</v>
      </c>
      <c r="N58" s="94">
        <f t="shared" si="6"/>
        <v>105</v>
      </c>
      <c r="O58" s="94">
        <v>120</v>
      </c>
    </row>
    <row r="59" spans="1:15" ht="14.4" thickBot="1" x14ac:dyDescent="0.3">
      <c r="A59" s="86">
        <f t="shared" si="2"/>
        <v>1</v>
      </c>
      <c r="B59" s="86">
        <f t="shared" si="3"/>
        <v>1</v>
      </c>
      <c r="C59" s="86">
        <f t="shared" si="4"/>
        <v>1</v>
      </c>
      <c r="D59" s="86">
        <f t="shared" si="5"/>
        <v>1</v>
      </c>
      <c r="E59" s="89" t="s">
        <v>113</v>
      </c>
      <c r="F59" s="90">
        <v>34</v>
      </c>
      <c r="G59" s="91">
        <v>0</v>
      </c>
      <c r="H59" s="92">
        <v>0</v>
      </c>
      <c r="I59" s="92">
        <v>0</v>
      </c>
      <c r="J59" s="93">
        <v>150</v>
      </c>
      <c r="K59" s="94">
        <v>0</v>
      </c>
      <c r="L59" s="95">
        <v>150</v>
      </c>
      <c r="M59" s="95">
        <v>450</v>
      </c>
      <c r="N59" s="94">
        <f t="shared" si="6"/>
        <v>150</v>
      </c>
      <c r="O59" s="94">
        <v>180</v>
      </c>
    </row>
    <row r="60" spans="1:15" ht="14.4" thickBot="1" x14ac:dyDescent="0.3">
      <c r="A60" s="86">
        <f t="shared" si="2"/>
        <v>1</v>
      </c>
      <c r="B60" s="86">
        <f t="shared" si="3"/>
        <v>1</v>
      </c>
      <c r="C60" s="86">
        <f t="shared" si="4"/>
        <v>1</v>
      </c>
      <c r="D60" s="86">
        <f t="shared" si="5"/>
        <v>1</v>
      </c>
      <c r="E60" s="89" t="s">
        <v>141</v>
      </c>
      <c r="F60" s="90">
        <v>56</v>
      </c>
      <c r="G60" s="106">
        <v>0</v>
      </c>
      <c r="H60" s="107">
        <v>0</v>
      </c>
      <c r="I60" s="107">
        <v>0</v>
      </c>
      <c r="J60" s="108">
        <v>166.7</v>
      </c>
      <c r="K60" s="109">
        <v>0</v>
      </c>
      <c r="L60" s="110">
        <v>166.7</v>
      </c>
      <c r="M60" s="110">
        <v>500.1</v>
      </c>
      <c r="N60" s="109">
        <f t="shared" si="6"/>
        <v>166.7</v>
      </c>
      <c r="O60" s="109">
        <v>360</v>
      </c>
    </row>
  </sheetData>
  <autoFilter ref="E4:O52" xr:uid="{10D95BA0-6752-42ED-B286-C7E407F789B7}">
    <sortState xmlns:xlrd2="http://schemas.microsoft.com/office/spreadsheetml/2017/richdata2" ref="E5:O60">
      <sortCondition descending="1" ref="K4:K52"/>
    </sortState>
  </autoFilter>
  <mergeCells count="1">
    <mergeCell ref="E3:F3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33" r:id="rId4" name="Button 85">
              <controlPr defaultSize="0" print="0" autoFill="0" autoPict="0" macro="[0]!宏2">
                <anchor moveWithCells="1" sizeWithCells="1">
                  <from>
                    <xdr:col>10</xdr:col>
                    <xdr:colOff>7620</xdr:colOff>
                    <xdr:row>0</xdr:row>
                    <xdr:rowOff>0</xdr:rowOff>
                  </from>
                  <to>
                    <xdr:col>11</xdr:col>
                    <xdr:colOff>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5" name="Button 86">
              <controlPr defaultSize="0" print="0" autoFill="0" autoPict="0" macro="[0]!模块1.恢复默认排序">
                <anchor moveWithCells="1" sizeWithCells="1">
                  <from>
                    <xdr:col>10</xdr:col>
                    <xdr:colOff>7620</xdr:colOff>
                    <xdr:row>2</xdr:row>
                    <xdr:rowOff>7620</xdr:rowOff>
                  </from>
                  <to>
                    <xdr:col>14</xdr:col>
                    <xdr:colOff>0</xdr:colOff>
                    <xdr:row>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6" name="Button 87">
              <controlPr defaultSize="0" print="0" autoFill="0" autoPict="0" macro="[0]!宏2">
                <anchor moveWithCells="1" sizeWithCells="1">
                  <from>
                    <xdr:col>11</xdr:col>
                    <xdr:colOff>7620</xdr:colOff>
                    <xdr:row>0</xdr:row>
                    <xdr:rowOff>0</xdr:rowOff>
                  </from>
                  <to>
                    <xdr:col>12</xdr:col>
                    <xdr:colOff>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7" name="Button 88">
              <controlPr defaultSize="0" print="0" autoFill="0" autoPict="0" macro="[0]!宏2">
                <anchor moveWithCells="1" sizeWithCells="1">
                  <from>
                    <xdr:col>12</xdr:col>
                    <xdr:colOff>0</xdr:colOff>
                    <xdr:row>0</xdr:row>
                    <xdr:rowOff>0</xdr:rowOff>
                  </from>
                  <to>
                    <xdr:col>12</xdr:col>
                    <xdr:colOff>601980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8" name="Button 89">
              <controlPr defaultSize="0" print="0" autoFill="0" autoPict="0" macro="[0]!宏2">
                <anchor moveWithCells="1" sizeWithCells="1">
                  <from>
                    <xdr:col>13</xdr:col>
                    <xdr:colOff>0</xdr:colOff>
                    <xdr:row>0</xdr:row>
                    <xdr:rowOff>0</xdr:rowOff>
                  </from>
                  <to>
                    <xdr:col>13</xdr:col>
                    <xdr:colOff>601980</xdr:colOff>
                    <xdr:row>2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弹药权计算</vt:lpstr>
      <vt:lpstr>权计算列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LXY</dc:creator>
  <cp:lastModifiedBy>LXY</cp:lastModifiedBy>
  <dcterms:created xsi:type="dcterms:W3CDTF">2015-06-05T18:19:34Z</dcterms:created>
  <dcterms:modified xsi:type="dcterms:W3CDTF">2024-11-15T13:45:18Z</dcterms:modified>
</cp:coreProperties>
</file>