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Лаб_ЭВМ\Лаб_5\"/>
    </mc:Choice>
  </mc:AlternateContent>
  <xr:revisionPtr revIDLastSave="0" documentId="13_ncr:1_{137B3625-8D14-4FD4-9A48-2436C2AAE850}" xr6:coauthVersionLast="47" xr6:coauthVersionMax="47" xr10:uidLastSave="{00000000-0000-0000-0000-000000000000}"/>
  <bookViews>
    <workbookView xWindow="-120" yWindow="-120" windowWidth="29040" windowHeight="16440" xr2:uid="{F3ED87CA-AF66-445C-BC36-BC3FF01C7C1E}"/>
  </bookViews>
  <sheets>
    <sheet name="Лист1" sheetId="1" r:id="rId1"/>
  </sheets>
  <definedNames>
    <definedName name="_xlnm._FilterDatabase" localSheetId="0" hidden="1">Лист1!$A$1:$I$17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G15" i="1"/>
  <c r="H15" i="1" s="1"/>
  <c r="G10" i="1"/>
  <c r="H10" i="1" s="1"/>
  <c r="G11" i="1"/>
  <c r="H11" i="1" s="1"/>
  <c r="G13" i="1"/>
  <c r="H13" i="1" s="1"/>
  <c r="G12" i="1"/>
  <c r="H12" i="1" s="1"/>
  <c r="G14" i="1"/>
  <c r="H14" i="1" s="1"/>
  <c r="G9" i="1"/>
  <c r="H9" i="1" s="1"/>
  <c r="G6" i="1"/>
  <c r="H6" i="1" s="1"/>
  <c r="G7" i="1"/>
  <c r="H7" i="1" s="1"/>
  <c r="G8" i="1"/>
  <c r="H8" i="1" s="1"/>
  <c r="G2" i="1"/>
  <c r="H2" i="1" s="1"/>
  <c r="G5" i="1"/>
  <c r="H5" i="1" s="1"/>
  <c r="G3" i="1"/>
  <c r="H3" i="1" s="1"/>
  <c r="G4" i="1"/>
  <c r="H4" i="1" s="1"/>
  <c r="G16" i="1"/>
  <c r="H16" i="1" s="1"/>
  <c r="O17" i="1" l="1"/>
  <c r="K2" i="1"/>
  <c r="L2" i="1"/>
  <c r="M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K3" i="1"/>
  <c r="M3" i="1"/>
  <c r="L3" i="1"/>
  <c r="N2" i="1" l="1"/>
  <c r="J2" i="1" s="1"/>
</calcChain>
</file>

<file path=xl/sharedStrings.xml><?xml version="1.0" encoding="utf-8"?>
<sst xmlns="http://schemas.openxmlformats.org/spreadsheetml/2006/main" count="59" uniqueCount="24">
  <si>
    <t>Кол-во</t>
  </si>
  <si>
    <t>Название</t>
  </si>
  <si>
    <t>Фирма</t>
  </si>
  <si>
    <t>Склад</t>
  </si>
  <si>
    <t>Цена закупа, руб.</t>
  </si>
  <si>
    <t>% наценки</t>
  </si>
  <si>
    <t>Телевизор</t>
  </si>
  <si>
    <t>Panasonic</t>
  </si>
  <si>
    <t>A</t>
  </si>
  <si>
    <t>Магнитола</t>
  </si>
  <si>
    <t>Видеомагнитафон</t>
  </si>
  <si>
    <t>Philips</t>
  </si>
  <si>
    <t>Sony</t>
  </si>
  <si>
    <t>Samsung</t>
  </si>
  <si>
    <t>B</t>
  </si>
  <si>
    <t>C</t>
  </si>
  <si>
    <t>Макс. Цена реализации и закупа</t>
  </si>
  <si>
    <t>Мин. Цена реализации и закупа</t>
  </si>
  <si>
    <t>Средняя цена реализации и закупа</t>
  </si>
  <si>
    <t>Средняя наценка %</t>
  </si>
  <si>
    <t>Доход от реализации товара</t>
  </si>
  <si>
    <t>Общее кол-во единиц товара</t>
  </si>
  <si>
    <t>Сумма закупа</t>
  </si>
  <si>
    <t>Цена реализации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</si>
</sst>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 wrapText="1"/>
    </xf>
    <xf numFmtId="43" fontId="2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top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9EE-BE4B-4D2D-8F7B-C723F2ACDE46}">
  <sheetPr>
    <outlinePr summaryRight="0"/>
  </sheetPr>
  <dimension ref="A1:O17"/>
  <sheetViews>
    <sheetView tabSelected="1" topLeftCell="H1" zoomScale="115" zoomScaleNormal="115" workbookViewId="0">
      <selection activeCell="I17" sqref="I17"/>
    </sheetView>
  </sheetViews>
  <sheetFormatPr defaultRowHeight="15" x14ac:dyDescent="0.25"/>
  <cols>
    <col min="1" max="2" width="10.7109375" customWidth="1"/>
    <col min="3" max="3" width="8.140625" customWidth="1"/>
    <col min="4" max="4" width="11.140625" customWidth="1"/>
    <col min="5" max="5" width="9.140625" customWidth="1"/>
    <col min="6" max="6" width="10.7109375" customWidth="1"/>
    <col min="7" max="7" width="11.42578125" customWidth="1"/>
    <col min="8" max="8" width="11.140625" customWidth="1"/>
    <col min="9" max="9" width="12.42578125" customWidth="1"/>
    <col min="10" max="12" width="12.5703125" customWidth="1"/>
    <col min="14" max="14" width="12.5703125" customWidth="1"/>
  </cols>
  <sheetData>
    <row r="1" spans="1:15" ht="57.95" customHeight="1" x14ac:dyDescent="0.25">
      <c r="A1" s="2" t="s">
        <v>1</v>
      </c>
      <c r="B1" s="3" t="s">
        <v>2</v>
      </c>
      <c r="C1" s="3" t="s">
        <v>0</v>
      </c>
      <c r="D1" s="3" t="s">
        <v>3</v>
      </c>
      <c r="E1" s="4" t="s">
        <v>4</v>
      </c>
      <c r="F1" s="3" t="s">
        <v>5</v>
      </c>
      <c r="G1" s="9" t="s">
        <v>23</v>
      </c>
      <c r="H1" s="9" t="s">
        <v>20</v>
      </c>
      <c r="I1" s="8" t="s">
        <v>22</v>
      </c>
      <c r="J1" s="1" t="s">
        <v>19</v>
      </c>
      <c r="K1" s="1" t="s">
        <v>16</v>
      </c>
      <c r="L1" s="1" t="s">
        <v>17</v>
      </c>
      <c r="M1" s="1" t="s">
        <v>18</v>
      </c>
      <c r="N1" s="1" t="s">
        <v>21</v>
      </c>
    </row>
    <row r="2" spans="1:15" ht="30" x14ac:dyDescent="0.25">
      <c r="A2" s="6" t="s">
        <v>10</v>
      </c>
      <c r="B2" s="5" t="s">
        <v>7</v>
      </c>
      <c r="C2" s="5">
        <v>700</v>
      </c>
      <c r="D2" s="5" t="s">
        <v>15</v>
      </c>
      <c r="E2" s="5">
        <v>4800</v>
      </c>
      <c r="F2" s="5">
        <v>21</v>
      </c>
      <c r="G2" s="7">
        <f t="shared" ref="G2:G16" si="0">E2*((F2+100)/100)</f>
        <v>5808</v>
      </c>
      <c r="H2" s="7">
        <f t="shared" ref="H2:H16" si="1">C2*G2</f>
        <v>4065600</v>
      </c>
      <c r="I2" s="7">
        <f t="shared" ref="I2:I16" si="2">E2*C2</f>
        <v>3360000</v>
      </c>
      <c r="J2">
        <f>O17/N2</f>
        <v>17.943457189014541</v>
      </c>
      <c r="K2">
        <f>MAX(G2:G16)</f>
        <v>20240</v>
      </c>
      <c r="L2">
        <f>MIN(G2:G16)</f>
        <v>4284</v>
      </c>
      <c r="M2">
        <f>AVERAGE(G2:G16)</f>
        <v>8283.7333333333336</v>
      </c>
      <c r="N2">
        <f>SUM(C2:C16)</f>
        <v>3095</v>
      </c>
      <c r="O2">
        <f t="shared" ref="O2:O16" si="3">C2*F2</f>
        <v>14700</v>
      </c>
    </row>
    <row r="3" spans="1:15" ht="30" x14ac:dyDescent="0.25">
      <c r="A3" s="6" t="s">
        <v>10</v>
      </c>
      <c r="B3" s="5" t="s">
        <v>11</v>
      </c>
      <c r="C3" s="5">
        <v>200</v>
      </c>
      <c r="D3" s="5" t="s">
        <v>8</v>
      </c>
      <c r="E3" s="5">
        <v>4400</v>
      </c>
      <c r="F3" s="5">
        <v>22</v>
      </c>
      <c r="G3" s="7">
        <f t="shared" si="0"/>
        <v>5368</v>
      </c>
      <c r="H3" s="7">
        <f t="shared" si="1"/>
        <v>1073600</v>
      </c>
      <c r="I3" s="7">
        <f t="shared" si="2"/>
        <v>880000</v>
      </c>
      <c r="K3">
        <f>MAX(E2:E16)</f>
        <v>17600</v>
      </c>
      <c r="L3">
        <f>MIN(E2:E16)</f>
        <v>3600</v>
      </c>
      <c r="M3">
        <f>AVERAGE(E2:E16)</f>
        <v>7146.666666666667</v>
      </c>
      <c r="O3">
        <f t="shared" si="3"/>
        <v>4400</v>
      </c>
    </row>
    <row r="4" spans="1:15" ht="30" x14ac:dyDescent="0.25">
      <c r="A4" s="6" t="s">
        <v>10</v>
      </c>
      <c r="B4" s="5" t="s">
        <v>13</v>
      </c>
      <c r="C4" s="5">
        <v>100</v>
      </c>
      <c r="D4" s="5" t="s">
        <v>8</v>
      </c>
      <c r="E4" s="5">
        <v>4000</v>
      </c>
      <c r="F4" s="5">
        <v>23</v>
      </c>
      <c r="G4" s="7">
        <f t="shared" si="0"/>
        <v>4920</v>
      </c>
      <c r="H4" s="7">
        <f t="shared" si="1"/>
        <v>492000</v>
      </c>
      <c r="I4" s="7">
        <f t="shared" si="2"/>
        <v>400000</v>
      </c>
      <c r="O4">
        <f t="shared" si="3"/>
        <v>2300</v>
      </c>
    </row>
    <row r="5" spans="1:15" ht="30" x14ac:dyDescent="0.25">
      <c r="A5" s="6" t="s">
        <v>10</v>
      </c>
      <c r="B5" s="5" t="s">
        <v>12</v>
      </c>
      <c r="C5" s="5">
        <v>120</v>
      </c>
      <c r="D5" s="5" t="s">
        <v>14</v>
      </c>
      <c r="E5" s="5">
        <v>4600</v>
      </c>
      <c r="F5" s="5">
        <v>24</v>
      </c>
      <c r="G5" s="7">
        <f t="shared" si="0"/>
        <v>5704</v>
      </c>
      <c r="H5" s="7">
        <f t="shared" si="1"/>
        <v>684480</v>
      </c>
      <c r="I5" s="7">
        <f t="shared" si="2"/>
        <v>552000</v>
      </c>
      <c r="O5">
        <f t="shared" si="3"/>
        <v>2880</v>
      </c>
    </row>
    <row r="6" spans="1:15" x14ac:dyDescent="0.25">
      <c r="A6" s="5" t="s">
        <v>9</v>
      </c>
      <c r="B6" s="5" t="s">
        <v>7</v>
      </c>
      <c r="C6" s="5">
        <v>95</v>
      </c>
      <c r="D6" s="5" t="s">
        <v>8</v>
      </c>
      <c r="E6" s="5">
        <v>6000</v>
      </c>
      <c r="F6" s="5">
        <v>17</v>
      </c>
      <c r="G6" s="7">
        <f t="shared" si="0"/>
        <v>7020</v>
      </c>
      <c r="H6" s="7">
        <f t="shared" si="1"/>
        <v>666900</v>
      </c>
      <c r="I6" s="7">
        <f t="shared" si="2"/>
        <v>570000</v>
      </c>
      <c r="O6">
        <f t="shared" si="3"/>
        <v>1615</v>
      </c>
    </row>
    <row r="7" spans="1:15" x14ac:dyDescent="0.25">
      <c r="A7" s="5" t="s">
        <v>9</v>
      </c>
      <c r="B7" s="5" t="s">
        <v>11</v>
      </c>
      <c r="C7" s="5">
        <v>300</v>
      </c>
      <c r="D7" s="5" t="s">
        <v>14</v>
      </c>
      <c r="E7" s="5">
        <v>4800</v>
      </c>
      <c r="F7" s="5">
        <v>18</v>
      </c>
      <c r="G7" s="7">
        <f t="shared" si="0"/>
        <v>5664</v>
      </c>
      <c r="H7" s="7">
        <f t="shared" si="1"/>
        <v>1699200</v>
      </c>
      <c r="I7" s="7">
        <f t="shared" si="2"/>
        <v>1440000</v>
      </c>
      <c r="O7">
        <f t="shared" si="3"/>
        <v>5400</v>
      </c>
    </row>
    <row r="8" spans="1:15" x14ac:dyDescent="0.25">
      <c r="A8" s="5" t="s">
        <v>9</v>
      </c>
      <c r="B8" s="5" t="s">
        <v>13</v>
      </c>
      <c r="C8" s="5">
        <v>500</v>
      </c>
      <c r="D8" s="5" t="s">
        <v>14</v>
      </c>
      <c r="E8" s="5">
        <v>3600</v>
      </c>
      <c r="F8" s="5">
        <v>19</v>
      </c>
      <c r="G8" s="7">
        <f t="shared" si="0"/>
        <v>4284</v>
      </c>
      <c r="H8" s="7">
        <f t="shared" si="1"/>
        <v>2142000</v>
      </c>
      <c r="I8" s="7">
        <f t="shared" si="2"/>
        <v>1800000</v>
      </c>
      <c r="O8">
        <f t="shared" si="3"/>
        <v>9500</v>
      </c>
    </row>
    <row r="9" spans="1:15" ht="15.75" customHeight="1" x14ac:dyDescent="0.25">
      <c r="A9" s="5" t="s">
        <v>9</v>
      </c>
      <c r="B9" s="5" t="s">
        <v>12</v>
      </c>
      <c r="C9" s="5">
        <v>100</v>
      </c>
      <c r="D9" s="5" t="s">
        <v>15</v>
      </c>
      <c r="E9" s="5">
        <v>7000</v>
      </c>
      <c r="F9" s="5">
        <v>20</v>
      </c>
      <c r="G9" s="7">
        <f t="shared" si="0"/>
        <v>8400</v>
      </c>
      <c r="H9" s="7">
        <f t="shared" si="1"/>
        <v>840000</v>
      </c>
      <c r="I9" s="7">
        <f t="shared" si="2"/>
        <v>700000</v>
      </c>
      <c r="O9">
        <f t="shared" si="3"/>
        <v>2000</v>
      </c>
    </row>
    <row r="10" spans="1:15" x14ac:dyDescent="0.25">
      <c r="A10" s="5" t="s">
        <v>6</v>
      </c>
      <c r="B10" s="5" t="s">
        <v>7</v>
      </c>
      <c r="C10" s="5">
        <v>300</v>
      </c>
      <c r="D10" s="5" t="s">
        <v>8</v>
      </c>
      <c r="E10" s="5">
        <v>10000</v>
      </c>
      <c r="F10" s="5">
        <v>10</v>
      </c>
      <c r="G10" s="7">
        <f t="shared" si="0"/>
        <v>11000</v>
      </c>
      <c r="H10" s="7">
        <f t="shared" si="1"/>
        <v>3300000</v>
      </c>
      <c r="I10" s="7">
        <f t="shared" si="2"/>
        <v>3000000</v>
      </c>
      <c r="O10">
        <f t="shared" si="3"/>
        <v>3000</v>
      </c>
    </row>
    <row r="11" spans="1:15" x14ac:dyDescent="0.25">
      <c r="A11" s="5" t="s">
        <v>6</v>
      </c>
      <c r="B11" s="5" t="s">
        <v>11</v>
      </c>
      <c r="C11" s="5">
        <v>100</v>
      </c>
      <c r="D11" s="5" t="s">
        <v>8</v>
      </c>
      <c r="E11" s="5">
        <v>8000</v>
      </c>
      <c r="F11" s="5">
        <v>11</v>
      </c>
      <c r="G11" s="7">
        <f t="shared" si="0"/>
        <v>8880</v>
      </c>
      <c r="H11" s="7">
        <f t="shared" si="1"/>
        <v>888000</v>
      </c>
      <c r="I11" s="7">
        <f t="shared" si="2"/>
        <v>800000</v>
      </c>
      <c r="O11">
        <f t="shared" si="3"/>
        <v>1100</v>
      </c>
    </row>
    <row r="12" spans="1:15" x14ac:dyDescent="0.25">
      <c r="A12" s="5" t="s">
        <v>6</v>
      </c>
      <c r="B12" s="5" t="s">
        <v>11</v>
      </c>
      <c r="C12" s="5">
        <v>30</v>
      </c>
      <c r="D12" s="5" t="s">
        <v>14</v>
      </c>
      <c r="E12" s="5">
        <v>7200</v>
      </c>
      <c r="F12" s="5">
        <v>13</v>
      </c>
      <c r="G12" s="7">
        <f t="shared" si="0"/>
        <v>8135.9999999999991</v>
      </c>
      <c r="H12" s="7">
        <f t="shared" si="1"/>
        <v>244079.99999999997</v>
      </c>
      <c r="I12" s="7">
        <f t="shared" si="2"/>
        <v>216000</v>
      </c>
      <c r="O12">
        <f t="shared" si="3"/>
        <v>390</v>
      </c>
    </row>
    <row r="13" spans="1:15" ht="30" customHeight="1" x14ac:dyDescent="0.25">
      <c r="A13" s="5" t="s">
        <v>6</v>
      </c>
      <c r="B13" s="5" t="s">
        <v>11</v>
      </c>
      <c r="C13" s="5">
        <v>50</v>
      </c>
      <c r="D13" s="5" t="s">
        <v>14</v>
      </c>
      <c r="E13" s="5">
        <v>7600</v>
      </c>
      <c r="F13" s="5">
        <v>12</v>
      </c>
      <c r="G13" s="7">
        <f t="shared" si="0"/>
        <v>8512</v>
      </c>
      <c r="H13" s="7">
        <f t="shared" si="1"/>
        <v>425600</v>
      </c>
      <c r="I13" s="7">
        <f t="shared" si="2"/>
        <v>380000</v>
      </c>
      <c r="O13">
        <f t="shared" si="3"/>
        <v>600</v>
      </c>
    </row>
    <row r="14" spans="1:15" ht="30" customHeight="1" x14ac:dyDescent="0.25">
      <c r="A14" s="5" t="s">
        <v>6</v>
      </c>
      <c r="B14" s="5" t="s">
        <v>13</v>
      </c>
      <c r="C14" s="5">
        <v>100</v>
      </c>
      <c r="D14" s="5" t="s">
        <v>15</v>
      </c>
      <c r="E14" s="5">
        <v>4800</v>
      </c>
      <c r="F14" s="5">
        <v>14</v>
      </c>
      <c r="G14" s="7">
        <f t="shared" si="0"/>
        <v>5471.9999999999991</v>
      </c>
      <c r="H14" s="7">
        <f t="shared" si="1"/>
        <v>547199.99999999988</v>
      </c>
      <c r="I14" s="7">
        <f t="shared" si="2"/>
        <v>480000</v>
      </c>
      <c r="O14">
        <f t="shared" si="3"/>
        <v>1400</v>
      </c>
    </row>
    <row r="15" spans="1:15" ht="30" customHeight="1" x14ac:dyDescent="0.25">
      <c r="A15" s="5" t="s">
        <v>6</v>
      </c>
      <c r="B15" s="5" t="s">
        <v>12</v>
      </c>
      <c r="C15" s="5">
        <v>250</v>
      </c>
      <c r="D15" s="5" t="s">
        <v>8</v>
      </c>
      <c r="E15" s="5">
        <v>12800</v>
      </c>
      <c r="F15" s="5">
        <v>16</v>
      </c>
      <c r="G15" s="7">
        <f t="shared" si="0"/>
        <v>14847.999999999998</v>
      </c>
      <c r="H15" s="7">
        <f t="shared" si="1"/>
        <v>3711999.9999999995</v>
      </c>
      <c r="I15" s="7">
        <f t="shared" si="2"/>
        <v>3200000</v>
      </c>
      <c r="O15">
        <f t="shared" si="3"/>
        <v>4000</v>
      </c>
    </row>
    <row r="16" spans="1:15" ht="30" customHeight="1" x14ac:dyDescent="0.25">
      <c r="A16" s="5" t="s">
        <v>6</v>
      </c>
      <c r="B16" s="5" t="s">
        <v>12</v>
      </c>
      <c r="C16" s="5">
        <v>150</v>
      </c>
      <c r="D16" s="5" t="s">
        <v>15</v>
      </c>
      <c r="E16" s="5">
        <v>17600</v>
      </c>
      <c r="F16" s="5">
        <v>15</v>
      </c>
      <c r="G16" s="7">
        <f t="shared" si="0"/>
        <v>20240</v>
      </c>
      <c r="H16" s="7">
        <f t="shared" si="1"/>
        <v>3036000</v>
      </c>
      <c r="I16" s="7">
        <f t="shared" si="2"/>
        <v>2640000</v>
      </c>
      <c r="O16">
        <f t="shared" si="3"/>
        <v>2250</v>
      </c>
    </row>
    <row r="17" spans="9:15" x14ac:dyDescent="0.25">
      <c r="I17" s="10">
        <f>SUM(I2:I16)</f>
        <v>20418000</v>
      </c>
      <c r="O17">
        <f>SUM(O2:O16)</f>
        <v>55535</v>
      </c>
    </row>
  </sheetData>
  <sortState xmlns:xlrd2="http://schemas.microsoft.com/office/spreadsheetml/2017/richdata2" ref="A2:I16">
    <sortCondition ref="A2:A16"/>
    <sortCondition ref="B2:B16"/>
    <sortCondition ref="D2:D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 Skilge</dc:creator>
  <cp:lastModifiedBy>f Skilge</cp:lastModifiedBy>
  <dcterms:created xsi:type="dcterms:W3CDTF">2024-11-07T08:54:08Z</dcterms:created>
  <dcterms:modified xsi:type="dcterms:W3CDTF">2024-11-30T11:00:57Z</dcterms:modified>
</cp:coreProperties>
</file>