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Лаб_ЭВМ\Лаб_6\"/>
    </mc:Choice>
  </mc:AlternateContent>
  <xr:revisionPtr revIDLastSave="0" documentId="13_ncr:1_{86002D47-A2C8-4EB7-8478-45B8F24EEE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Отчет" sheetId="6" r:id="rId1"/>
    <sheet name="Шлифовальные станки" sheetId="2" r:id="rId2"/>
    <sheet name="Средства контроля" sheetId="4" r:id="rId3"/>
    <sheet name="Полный ассортимент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5" l="1"/>
  <c r="F34" i="5"/>
  <c r="F30" i="5"/>
  <c r="F27" i="5"/>
  <c r="F23" i="5"/>
  <c r="F19" i="5"/>
  <c r="F15" i="5"/>
  <c r="F12" i="5"/>
  <c r="G22" i="5"/>
  <c r="I22" i="5" s="1"/>
  <c r="G18" i="5"/>
  <c r="I18" i="5" s="1"/>
  <c r="G21" i="5"/>
  <c r="I21" i="5" s="1"/>
  <c r="G20" i="5"/>
  <c r="I20" i="5" s="1"/>
  <c r="G11" i="5"/>
  <c r="I11" i="5" s="1"/>
  <c r="G17" i="5"/>
  <c r="I17" i="5" s="1"/>
  <c r="G14" i="5"/>
  <c r="I14" i="5" s="1"/>
  <c r="G13" i="5"/>
  <c r="I13" i="5" s="1"/>
  <c r="G10" i="5"/>
  <c r="I10" i="5" s="1"/>
  <c r="G16" i="5"/>
  <c r="I16" i="5" s="1"/>
  <c r="G37" i="5"/>
  <c r="I37" i="5" s="1"/>
  <c r="G33" i="5"/>
  <c r="I33" i="5" s="1"/>
  <c r="G36" i="5"/>
  <c r="I36" i="5" s="1"/>
  <c r="G35" i="5"/>
  <c r="I35" i="5" s="1"/>
  <c r="G26" i="5"/>
  <c r="I26" i="5" s="1"/>
  <c r="G32" i="5"/>
  <c r="I32" i="5" s="1"/>
  <c r="G29" i="5"/>
  <c r="I29" i="5" s="1"/>
  <c r="G28" i="5"/>
  <c r="I28" i="5" s="1"/>
  <c r="G25" i="5"/>
  <c r="I25" i="5" s="1"/>
  <c r="G31" i="5"/>
  <c r="I31" i="5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10" i="2"/>
  <c r="H10" i="2" s="1"/>
  <c r="G15" i="5" l="1"/>
  <c r="F39" i="5"/>
  <c r="G34" i="5"/>
  <c r="G12" i="5"/>
  <c r="F24" i="5"/>
  <c r="F40" i="5" s="1"/>
  <c r="G19" i="5"/>
  <c r="G23" i="5"/>
  <c r="G27" i="5"/>
  <c r="G30" i="5"/>
  <c r="G38" i="5"/>
  <c r="G39" i="5" l="1"/>
  <c r="G24" i="5"/>
  <c r="G40" i="5" s="1"/>
</calcChain>
</file>

<file path=xl/sharedStrings.xml><?xml version="1.0" encoding="utf-8"?>
<sst xmlns="http://schemas.openxmlformats.org/spreadsheetml/2006/main" count="175" uniqueCount="54">
  <si>
    <t>Составил</t>
  </si>
  <si>
    <t>Дата</t>
  </si>
  <si>
    <t>Цель</t>
  </si>
  <si>
    <t>Название</t>
  </si>
  <si>
    <t>Фирма ЗАПАД. Ассортимент шлифовальных станков</t>
  </si>
  <si>
    <t>Егор Ледовской</t>
  </si>
  <si>
    <t>Создание прайс-листа</t>
  </si>
  <si>
    <t>Ассортимент</t>
  </si>
  <si>
    <t>Модель #</t>
  </si>
  <si>
    <t>Стоимость закупа</t>
  </si>
  <si>
    <t>Цена продажи</t>
  </si>
  <si>
    <t>Количество</t>
  </si>
  <si>
    <t>Сумма</t>
  </si>
  <si>
    <t>Шлифовальные станки</t>
  </si>
  <si>
    <t>OG2400F</t>
  </si>
  <si>
    <t>Бытовой</t>
  </si>
  <si>
    <t>Бытовой плюс</t>
  </si>
  <si>
    <t>OG5000F</t>
  </si>
  <si>
    <t>Профессиональный</t>
  </si>
  <si>
    <t>OG7230F</t>
  </si>
  <si>
    <t>OG9000F</t>
  </si>
  <si>
    <t>Профессиональный плюс</t>
  </si>
  <si>
    <t>OG2000F</t>
  </si>
  <si>
    <t>OG3000F</t>
  </si>
  <si>
    <t>OG7600F</t>
  </si>
  <si>
    <t>OG8330F</t>
  </si>
  <si>
    <t>OG2430F</t>
  </si>
  <si>
    <t>OG2330F</t>
  </si>
  <si>
    <t>KR1200D</t>
  </si>
  <si>
    <t>KR1230D</t>
  </si>
  <si>
    <t>KR2200D</t>
  </si>
  <si>
    <t>KR2230D</t>
  </si>
  <si>
    <t>KR3200D</t>
  </si>
  <si>
    <t>KR3230D</t>
  </si>
  <si>
    <t>KR4200D</t>
  </si>
  <si>
    <t>KR4230D</t>
  </si>
  <si>
    <t>KR5200D</t>
  </si>
  <si>
    <t>KR5230D</t>
  </si>
  <si>
    <t>Фирма ЗАПАД. Ассортимент средств контроля</t>
  </si>
  <si>
    <t>Средства контроля</t>
  </si>
  <si>
    <t>Товар</t>
  </si>
  <si>
    <t>Информация о товаре</t>
  </si>
  <si>
    <t>Фирма ЗАПАД. Полный ассортимент</t>
  </si>
  <si>
    <t>Станок</t>
  </si>
  <si>
    <t>Средство контроля</t>
  </si>
  <si>
    <t>Средство контроля Среднее</t>
  </si>
  <si>
    <t>Станок Среднее</t>
  </si>
  <si>
    <t>Общее среднее</t>
  </si>
  <si>
    <t>Бытовой Среднее</t>
  </si>
  <si>
    <t>Бытовой плюс Среднее</t>
  </si>
  <si>
    <t>Профессиональный Среднее</t>
  </si>
  <si>
    <t>Профессиональный плюс Среднее</t>
  </si>
  <si>
    <t>Фирма ЗАПАД. Продажа шлифовальных станков и средств контроля</t>
  </si>
  <si>
    <t>Шлифовальные станки и средства контроля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</si>
</sst>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5" formatCode="#,##0.00\ &quot;₽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4" fontId="3" fillId="0" borderId="0" xfId="1" applyFont="1"/>
    <xf numFmtId="4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/>
    <xf numFmtId="0" fontId="2" fillId="0" borderId="2" xfId="0" applyFont="1" applyBorder="1" applyAlignment="1">
      <alignment horizontal="center"/>
    </xf>
    <xf numFmtId="165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0" xfId="0" applyFont="1"/>
    <xf numFmtId="0" fontId="6" fillId="0" borderId="0" xfId="0" applyFont="1"/>
    <xf numFmtId="44" fontId="3" fillId="0" borderId="0" xfId="1" applyNumberFormat="1" applyFont="1"/>
    <xf numFmtId="0" fontId="0" fillId="0" borderId="0" xfId="0" applyBorder="1"/>
    <xf numFmtId="0" fontId="3" fillId="0" borderId="0" xfId="1" applyNumberFormat="1" applyFont="1"/>
    <xf numFmtId="0" fontId="3" fillId="0" borderId="0" xfId="0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78827</xdr:colOff>
      <xdr:row>19</xdr:row>
      <xdr:rowOff>39414</xdr:rowOff>
    </xdr:from>
    <xdr:to>
      <xdr:col>4</xdr:col>
      <xdr:colOff>249620</xdr:colOff>
      <xdr:row>22</xdr:row>
      <xdr:rowOff>52552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29B446-68D7-4A34-88A1-A87E9520248A}"/>
            </a:ext>
          </a:extLst>
        </xdr:cNvPr>
        <xdr:cNvSpPr txBox="1"/>
      </xdr:nvSpPr>
      <xdr:spPr>
        <a:xfrm>
          <a:off x="1826172" y="2154621"/>
          <a:ext cx="1753914" cy="58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X100</a:t>
          </a:r>
          <a:r>
            <a:rPr lang="en-US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 - </a:t>
          </a:r>
          <a:r>
            <a:rPr lang="ru-RU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Ленточные</a:t>
          </a:r>
        </a:p>
        <a:p>
          <a:r>
            <a:rPr lang="en-US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ru-RU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  <a:r>
            <a:rPr lang="en-US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0 - </a:t>
          </a:r>
          <a:r>
            <a:rPr lang="ru-RU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Комбинированные</a:t>
          </a:r>
        </a:p>
        <a:p>
          <a:r>
            <a:rPr lang="en-US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ru-RU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100</a:t>
          </a:r>
          <a:r>
            <a:rPr lang="en-US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0 - </a:t>
          </a:r>
          <a:r>
            <a:rPr lang="ru-RU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Осцилляционные</a:t>
          </a:r>
          <a:endParaRPr lang="ru-RU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4</xdr:col>
      <xdr:colOff>170383</xdr:colOff>
      <xdr:row>21</xdr:row>
      <xdr:rowOff>41672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0E1F4A-AFBD-4EEE-9BB8-8074DB4642AC}"/>
            </a:ext>
          </a:extLst>
        </xdr:cNvPr>
        <xdr:cNvSpPr txBox="1"/>
      </xdr:nvSpPr>
      <xdr:spPr>
        <a:xfrm>
          <a:off x="1738313" y="4048125"/>
          <a:ext cx="1753914" cy="422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ru-RU" sz="1050">
              <a:latin typeface="Times New Roman" panose="02020603050405020304" pitchFamily="18" charset="0"/>
              <a:cs typeface="Times New Roman" panose="02020603050405020304" pitchFamily="18" charset="0"/>
            </a:rPr>
            <a:t>200</a:t>
          </a:r>
          <a:r>
            <a:rPr lang="en-US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 - </a:t>
          </a:r>
          <a:r>
            <a:rPr lang="ru-RU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Стандартные</a:t>
          </a:r>
        </a:p>
        <a:p>
          <a:r>
            <a:rPr lang="en-US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ru-RU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  <a:r>
            <a:rPr lang="en-US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0 - </a:t>
          </a:r>
          <a:r>
            <a:rPr lang="ru-RU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Универсальные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79EB-1DB2-4C64-9F45-C3F5BAB94535}">
  <dimension ref="A1:I19"/>
  <sheetViews>
    <sheetView tabSelected="1" zoomScale="145" zoomScaleNormal="145" workbookViewId="0">
      <selection activeCell="I21" sqref="I21"/>
    </sheetView>
  </sheetViews>
  <sheetFormatPr defaultRowHeight="15" x14ac:dyDescent="0.25"/>
  <cols>
    <col min="1" max="1" width="12.7109375" customWidth="1"/>
    <col min="2" max="2" width="2.7109375" customWidth="1"/>
    <col min="3" max="3" width="24.7109375" customWidth="1"/>
    <col min="4" max="4" width="18" customWidth="1"/>
    <col min="5" max="5" width="13.7109375" customWidth="1"/>
    <col min="6" max="6" width="10.5703125" customWidth="1"/>
    <col min="7" max="7" width="16.140625" customWidth="1"/>
    <col min="8" max="8" width="16.7109375" customWidth="1"/>
    <col min="9" max="9" width="9.5703125" bestFit="1" customWidth="1"/>
  </cols>
  <sheetData>
    <row r="1" spans="1:9" x14ac:dyDescent="0.25">
      <c r="A1" s="9" t="s">
        <v>3</v>
      </c>
      <c r="B1" s="7"/>
      <c r="C1" s="7" t="s">
        <v>52</v>
      </c>
      <c r="D1" s="7"/>
      <c r="E1" s="2"/>
      <c r="F1" s="2"/>
      <c r="G1" s="2"/>
      <c r="H1" s="2"/>
    </row>
    <row r="2" spans="1:9" x14ac:dyDescent="0.25">
      <c r="A2" s="9" t="s">
        <v>0</v>
      </c>
      <c r="B2" s="7"/>
      <c r="C2" s="7" t="s">
        <v>5</v>
      </c>
      <c r="D2" s="7"/>
      <c r="E2" s="2"/>
      <c r="F2" s="2"/>
      <c r="G2" s="2"/>
      <c r="H2" s="2"/>
    </row>
    <row r="3" spans="1:9" x14ac:dyDescent="0.25">
      <c r="A3" s="9" t="s">
        <v>1</v>
      </c>
      <c r="B3" s="7"/>
      <c r="C3" s="8">
        <v>45631</v>
      </c>
      <c r="D3" s="7"/>
      <c r="E3" s="2"/>
      <c r="F3" s="2"/>
      <c r="G3" s="2"/>
      <c r="H3" s="2"/>
    </row>
    <row r="4" spans="1:9" x14ac:dyDescent="0.25">
      <c r="A4" s="9" t="s">
        <v>2</v>
      </c>
      <c r="B4" s="7"/>
      <c r="C4" s="7" t="s">
        <v>6</v>
      </c>
      <c r="D4" s="7"/>
      <c r="E4" s="2"/>
      <c r="F4" s="2"/>
      <c r="G4" s="2"/>
      <c r="H4" s="2"/>
    </row>
    <row r="5" spans="1:9" x14ac:dyDescent="0.25">
      <c r="A5" s="10"/>
      <c r="B5" s="2"/>
      <c r="C5" s="2"/>
      <c r="D5" s="2"/>
      <c r="E5" s="2"/>
      <c r="F5" s="2"/>
      <c r="G5" s="2"/>
      <c r="H5" s="2"/>
    </row>
    <row r="6" spans="1:9" x14ac:dyDescent="0.25">
      <c r="A6" s="10"/>
      <c r="B6" s="2"/>
      <c r="C6" s="11"/>
      <c r="D6" s="2"/>
      <c r="E6" s="2"/>
      <c r="F6" s="2"/>
      <c r="G6" s="2"/>
      <c r="H6" s="2"/>
    </row>
    <row r="7" spans="1:9" ht="15.75" thickBot="1" x14ac:dyDescent="0.3">
      <c r="A7" s="9" t="s">
        <v>7</v>
      </c>
      <c r="B7" s="2"/>
      <c r="C7" s="11"/>
      <c r="D7" s="3"/>
      <c r="E7" s="3"/>
      <c r="F7" s="3"/>
      <c r="G7" s="3"/>
      <c r="H7" s="11"/>
    </row>
    <row r="8" spans="1:9" ht="15.75" thickTop="1" x14ac:dyDescent="0.25">
      <c r="A8" s="2"/>
      <c r="B8" s="2"/>
      <c r="C8" s="12" t="s">
        <v>53</v>
      </c>
      <c r="D8" s="12"/>
      <c r="E8" s="12"/>
      <c r="F8" s="12"/>
      <c r="G8" s="12"/>
      <c r="H8" s="19"/>
      <c r="I8" s="19"/>
    </row>
    <row r="9" spans="1:9" ht="30" customHeight="1" thickBot="1" x14ac:dyDescent="0.3">
      <c r="A9" s="2"/>
      <c r="B9" s="2"/>
      <c r="C9" s="4" t="s">
        <v>3</v>
      </c>
      <c r="D9" s="4" t="s">
        <v>9</v>
      </c>
      <c r="E9" s="4" t="s">
        <v>10</v>
      </c>
      <c r="F9" s="4" t="s">
        <v>11</v>
      </c>
      <c r="G9" s="4" t="s">
        <v>12</v>
      </c>
    </row>
    <row r="10" spans="1:9" ht="15.75" thickTop="1" x14ac:dyDescent="0.25">
      <c r="A10" s="2"/>
      <c r="B10" s="2"/>
      <c r="C10" s="2" t="s">
        <v>18</v>
      </c>
      <c r="D10" s="6">
        <v>133028.5</v>
      </c>
      <c r="E10" s="18">
        <v>172937.05000000002</v>
      </c>
      <c r="F10" s="20">
        <v>1845</v>
      </c>
      <c r="G10" s="6">
        <v>14730072.5</v>
      </c>
      <c r="H10" s="6"/>
      <c r="I10" s="13"/>
    </row>
    <row r="11" spans="1:9" x14ac:dyDescent="0.25">
      <c r="A11" s="2"/>
      <c r="B11" s="2"/>
      <c r="C11" s="2" t="s">
        <v>15</v>
      </c>
      <c r="D11" s="6">
        <v>43723.34</v>
      </c>
      <c r="E11" s="18">
        <v>56840.342000000004</v>
      </c>
      <c r="F11" s="21">
        <v>1434</v>
      </c>
      <c r="G11" s="6">
        <v>16990103.390000001</v>
      </c>
      <c r="H11" s="6"/>
    </row>
    <row r="12" spans="1:9" x14ac:dyDescent="0.25">
      <c r="A12" s="2"/>
      <c r="B12" s="2"/>
      <c r="C12" s="2" t="s">
        <v>16</v>
      </c>
      <c r="D12" s="6">
        <v>20856</v>
      </c>
      <c r="E12" s="18">
        <v>27112.800000000003</v>
      </c>
      <c r="F12" s="21">
        <v>1528</v>
      </c>
      <c r="G12" s="6">
        <v>9910344.6000000015</v>
      </c>
      <c r="H12" s="6"/>
    </row>
    <row r="13" spans="1:9" x14ac:dyDescent="0.25">
      <c r="A13" s="2"/>
      <c r="B13" s="2"/>
      <c r="C13" s="2" t="s">
        <v>21</v>
      </c>
      <c r="D13" s="6">
        <v>532203</v>
      </c>
      <c r="E13" s="18">
        <v>691863.9</v>
      </c>
      <c r="F13" s="21">
        <v>839</v>
      </c>
      <c r="G13" s="6">
        <v>39436593.299999997</v>
      </c>
      <c r="H13" s="6"/>
    </row>
    <row r="14" spans="1:9" x14ac:dyDescent="0.25">
      <c r="A14" s="2"/>
      <c r="B14" s="2"/>
      <c r="C14" s="2"/>
      <c r="D14" s="2"/>
      <c r="E14" s="5"/>
      <c r="F14" s="6"/>
      <c r="G14" s="2"/>
      <c r="H14" s="6"/>
    </row>
    <row r="15" spans="1:9" x14ac:dyDescent="0.25">
      <c r="A15" s="2"/>
      <c r="B15" s="2"/>
      <c r="C15" s="2"/>
      <c r="D15" s="2"/>
      <c r="E15" s="5"/>
      <c r="F15" s="6"/>
      <c r="G15" s="2"/>
      <c r="H15" s="6"/>
    </row>
    <row r="16" spans="1:9" x14ac:dyDescent="0.25">
      <c r="A16" s="2"/>
      <c r="B16" s="2"/>
      <c r="C16" s="2"/>
      <c r="D16" s="2"/>
      <c r="E16" s="5"/>
      <c r="F16" s="6"/>
      <c r="G16" s="2"/>
      <c r="H16" s="6"/>
    </row>
    <row r="17" spans="1:8" x14ac:dyDescent="0.25">
      <c r="A17" s="2"/>
      <c r="B17" s="2"/>
      <c r="C17" s="2"/>
      <c r="D17" s="2"/>
      <c r="E17" s="5"/>
      <c r="F17" s="6"/>
      <c r="G17" s="2"/>
      <c r="H17" s="6"/>
    </row>
    <row r="18" spans="1:8" x14ac:dyDescent="0.25">
      <c r="A18" s="2"/>
      <c r="B18" s="2"/>
      <c r="C18" s="2"/>
      <c r="D18" s="2"/>
      <c r="E18" s="5"/>
      <c r="F18" s="6"/>
      <c r="G18" s="2"/>
      <c r="H18" s="6"/>
    </row>
    <row r="19" spans="1:8" x14ac:dyDescent="0.25">
      <c r="A19" s="2"/>
      <c r="B19" s="2"/>
      <c r="C19" s="2"/>
      <c r="D19" s="2"/>
      <c r="E19" s="5"/>
      <c r="F19" s="6"/>
      <c r="G19" s="2"/>
      <c r="H19" s="6"/>
    </row>
  </sheetData>
  <dataConsolidate leftLabels="1" topLabels="1">
    <dataRefs count="2">
      <dataRef ref="D9:H19" sheet="Средства контроля"/>
      <dataRef ref="D9:H19" sheet="Шлифовальные станки"/>
    </dataRefs>
  </dataConsolidate>
  <mergeCells count="1">
    <mergeCell ref="C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6481-E0D4-49F4-A99A-E53F5D3A3DF7}">
  <dimension ref="A1:I19"/>
  <sheetViews>
    <sheetView topLeftCell="B7" zoomScale="145" zoomScaleNormal="145" workbookViewId="0">
      <selection activeCell="J21" sqref="J21"/>
    </sheetView>
  </sheetViews>
  <sheetFormatPr defaultRowHeight="15" x14ac:dyDescent="0.25"/>
  <cols>
    <col min="1" max="1" width="12.7109375" customWidth="1"/>
    <col min="2" max="2" width="2.7109375" customWidth="1"/>
    <col min="3" max="3" width="10.7109375" customWidth="1"/>
    <col min="4" max="4" width="23.7109375" customWidth="1"/>
    <col min="5" max="5" width="13.7109375" customWidth="1"/>
    <col min="6" max="6" width="14.7109375" customWidth="1"/>
    <col min="7" max="7" width="7.7109375" customWidth="1"/>
    <col min="8" max="8" width="16.7109375" customWidth="1"/>
    <col min="9" max="9" width="9.5703125" bestFit="1" customWidth="1"/>
  </cols>
  <sheetData>
    <row r="1" spans="1:9" x14ac:dyDescent="0.25">
      <c r="A1" s="9" t="s">
        <v>3</v>
      </c>
      <c r="B1" s="7"/>
      <c r="C1" s="7" t="s">
        <v>4</v>
      </c>
      <c r="D1" s="7"/>
      <c r="E1" s="2"/>
      <c r="F1" s="2"/>
      <c r="G1" s="2"/>
      <c r="H1" s="2"/>
    </row>
    <row r="2" spans="1:9" x14ac:dyDescent="0.25">
      <c r="A2" s="9" t="s">
        <v>0</v>
      </c>
      <c r="B2" s="7"/>
      <c r="C2" s="7" t="s">
        <v>5</v>
      </c>
      <c r="D2" s="7"/>
      <c r="E2" s="2"/>
      <c r="F2" s="2"/>
      <c r="G2" s="2"/>
      <c r="H2" s="2"/>
    </row>
    <row r="3" spans="1:9" x14ac:dyDescent="0.25">
      <c r="A3" s="9" t="s">
        <v>1</v>
      </c>
      <c r="B3" s="7"/>
      <c r="C3" s="8">
        <v>45631</v>
      </c>
      <c r="D3" s="7"/>
      <c r="E3" s="2"/>
      <c r="F3" s="2"/>
      <c r="G3" s="2"/>
      <c r="H3" s="2"/>
    </row>
    <row r="4" spans="1:9" x14ac:dyDescent="0.25">
      <c r="A4" s="9" t="s">
        <v>2</v>
      </c>
      <c r="B4" s="7"/>
      <c r="C4" s="7" t="s">
        <v>6</v>
      </c>
      <c r="D4" s="7"/>
      <c r="E4" s="2"/>
      <c r="F4" s="2"/>
      <c r="G4" s="2"/>
      <c r="H4" s="2"/>
    </row>
    <row r="5" spans="1:9" x14ac:dyDescent="0.25">
      <c r="A5" s="10"/>
      <c r="B5" s="2"/>
      <c r="C5" s="2"/>
      <c r="D5" s="2"/>
      <c r="E5" s="2"/>
      <c r="F5" s="2"/>
      <c r="G5" s="2"/>
      <c r="H5" s="2"/>
    </row>
    <row r="6" spans="1:9" x14ac:dyDescent="0.25">
      <c r="A6" s="10"/>
      <c r="B6" s="2"/>
      <c r="C6" s="2"/>
      <c r="D6" s="2"/>
      <c r="E6" s="2"/>
      <c r="F6" s="2"/>
      <c r="G6" s="2"/>
      <c r="H6" s="2"/>
    </row>
    <row r="7" spans="1:9" ht="15.75" thickBot="1" x14ac:dyDescent="0.3">
      <c r="A7" s="9" t="s">
        <v>7</v>
      </c>
      <c r="B7" s="2"/>
      <c r="C7" s="3"/>
      <c r="D7" s="3"/>
      <c r="E7" s="3"/>
      <c r="F7" s="3"/>
      <c r="G7" s="3"/>
      <c r="H7" s="3"/>
    </row>
    <row r="8" spans="1:9" ht="15.75" thickTop="1" x14ac:dyDescent="0.25">
      <c r="A8" s="2"/>
      <c r="B8" s="2"/>
      <c r="C8" s="1" t="s">
        <v>13</v>
      </c>
      <c r="D8" s="1"/>
      <c r="E8" s="1"/>
      <c r="F8" s="1"/>
      <c r="G8" s="1"/>
      <c r="H8" s="1"/>
    </row>
    <row r="9" spans="1:9" ht="30" customHeight="1" thickBot="1" x14ac:dyDescent="0.3">
      <c r="A9" s="2"/>
      <c r="B9" s="2"/>
      <c r="C9" s="4" t="s">
        <v>8</v>
      </c>
      <c r="D9" s="4" t="s">
        <v>3</v>
      </c>
      <c r="E9" s="4" t="s">
        <v>9</v>
      </c>
      <c r="F9" s="4" t="s">
        <v>10</v>
      </c>
      <c r="G9" s="4" t="s">
        <v>11</v>
      </c>
      <c r="H9" s="4" t="s">
        <v>12</v>
      </c>
    </row>
    <row r="10" spans="1:9" ht="15.75" thickTop="1" x14ac:dyDescent="0.25">
      <c r="A10" s="2"/>
      <c r="B10" s="2"/>
      <c r="C10" s="2" t="s">
        <v>22</v>
      </c>
      <c r="D10" s="2" t="s">
        <v>18</v>
      </c>
      <c r="E10" s="5">
        <v>6590</v>
      </c>
      <c r="F10" s="5">
        <f>E10*1.3</f>
        <v>8567</v>
      </c>
      <c r="G10" s="2">
        <v>403</v>
      </c>
      <c r="H10" s="6">
        <f>F10*G10</f>
        <v>3452501</v>
      </c>
      <c r="I10" s="13"/>
    </row>
    <row r="11" spans="1:9" x14ac:dyDescent="0.25">
      <c r="A11" s="2"/>
      <c r="B11" s="2"/>
      <c r="C11" s="2" t="s">
        <v>27</v>
      </c>
      <c r="D11" s="2" t="s">
        <v>15</v>
      </c>
      <c r="E11" s="5">
        <v>7853</v>
      </c>
      <c r="F11" s="6">
        <f t="shared" ref="F11:F19" si="0">E11*1.3</f>
        <v>10208.9</v>
      </c>
      <c r="G11" s="2">
        <v>389</v>
      </c>
      <c r="H11" s="6">
        <f t="shared" ref="H11:H19" si="1">F11*G11</f>
        <v>3971262.0999999996</v>
      </c>
    </row>
    <row r="12" spans="1:9" x14ac:dyDescent="0.25">
      <c r="A12" s="2"/>
      <c r="B12" s="2"/>
      <c r="C12" s="2" t="s">
        <v>14</v>
      </c>
      <c r="D12" s="2" t="s">
        <v>16</v>
      </c>
      <c r="E12" s="5">
        <v>8439</v>
      </c>
      <c r="F12" s="6">
        <f t="shared" si="0"/>
        <v>10970.7</v>
      </c>
      <c r="G12" s="2">
        <v>370</v>
      </c>
      <c r="H12" s="6">
        <f t="shared" si="1"/>
        <v>4059159.0000000005</v>
      </c>
    </row>
    <row r="13" spans="1:9" x14ac:dyDescent="0.25">
      <c r="A13" s="2"/>
      <c r="B13" s="2"/>
      <c r="C13" s="2" t="s">
        <v>26</v>
      </c>
      <c r="D13" s="2" t="s">
        <v>16</v>
      </c>
      <c r="E13" s="5">
        <v>11341</v>
      </c>
      <c r="F13" s="6">
        <f t="shared" si="0"/>
        <v>14743.300000000001</v>
      </c>
      <c r="G13" s="2">
        <v>360</v>
      </c>
      <c r="H13" s="6">
        <f t="shared" si="1"/>
        <v>5307588</v>
      </c>
    </row>
    <row r="14" spans="1:9" x14ac:dyDescent="0.25">
      <c r="A14" s="2"/>
      <c r="B14" s="2"/>
      <c r="C14" s="2" t="s">
        <v>17</v>
      </c>
      <c r="D14" s="2" t="s">
        <v>18</v>
      </c>
      <c r="E14" s="5">
        <v>13290</v>
      </c>
      <c r="F14" s="6">
        <f t="shared" si="0"/>
        <v>17277</v>
      </c>
      <c r="G14" s="2">
        <v>299</v>
      </c>
      <c r="H14" s="6">
        <f t="shared" si="1"/>
        <v>5165823</v>
      </c>
    </row>
    <row r="15" spans="1:9" x14ac:dyDescent="0.25">
      <c r="A15" s="2"/>
      <c r="B15" s="2"/>
      <c r="C15" s="2" t="s">
        <v>23</v>
      </c>
      <c r="D15" s="2" t="s">
        <v>15</v>
      </c>
      <c r="E15" s="5">
        <v>34690</v>
      </c>
      <c r="F15" s="6">
        <f t="shared" si="0"/>
        <v>45097</v>
      </c>
      <c r="G15" s="2">
        <v>278</v>
      </c>
      <c r="H15" s="6">
        <f t="shared" si="1"/>
        <v>12536966</v>
      </c>
    </row>
    <row r="16" spans="1:9" x14ac:dyDescent="0.25">
      <c r="A16" s="2"/>
      <c r="B16" s="2"/>
      <c r="C16" s="2" t="s">
        <v>19</v>
      </c>
      <c r="D16" s="2" t="s">
        <v>21</v>
      </c>
      <c r="E16" s="5">
        <v>50500</v>
      </c>
      <c r="F16" s="6">
        <f t="shared" si="0"/>
        <v>65650</v>
      </c>
      <c r="G16" s="2">
        <v>205</v>
      </c>
      <c r="H16" s="6">
        <f t="shared" si="1"/>
        <v>13458250</v>
      </c>
    </row>
    <row r="17" spans="1:8" x14ac:dyDescent="0.25">
      <c r="A17" s="2"/>
      <c r="B17" s="2"/>
      <c r="C17" s="2" t="s">
        <v>24</v>
      </c>
      <c r="D17" s="2" t="s">
        <v>21</v>
      </c>
      <c r="E17" s="5">
        <v>103180</v>
      </c>
      <c r="F17" s="6">
        <f t="shared" si="0"/>
        <v>134134</v>
      </c>
      <c r="G17" s="2">
        <v>145</v>
      </c>
      <c r="H17" s="6">
        <f t="shared" si="1"/>
        <v>19449430</v>
      </c>
    </row>
    <row r="18" spans="1:8" x14ac:dyDescent="0.25">
      <c r="A18" s="2"/>
      <c r="B18" s="2"/>
      <c r="C18" s="2" t="s">
        <v>25</v>
      </c>
      <c r="D18" s="2" t="s">
        <v>18</v>
      </c>
      <c r="E18" s="5">
        <v>110716</v>
      </c>
      <c r="F18" s="6">
        <f t="shared" si="0"/>
        <v>143930.80000000002</v>
      </c>
      <c r="G18" s="2">
        <v>37</v>
      </c>
      <c r="H18" s="6">
        <f t="shared" si="1"/>
        <v>5325439.6000000006</v>
      </c>
    </row>
    <row r="19" spans="1:8" x14ac:dyDescent="0.25">
      <c r="A19" s="2"/>
      <c r="B19" s="2"/>
      <c r="C19" s="2" t="s">
        <v>20</v>
      </c>
      <c r="D19" s="2" t="s">
        <v>21</v>
      </c>
      <c r="E19" s="5">
        <v>375000</v>
      </c>
      <c r="F19" s="6">
        <f t="shared" si="0"/>
        <v>487500</v>
      </c>
      <c r="G19" s="2">
        <v>12</v>
      </c>
      <c r="H19" s="6">
        <f t="shared" si="1"/>
        <v>5850000</v>
      </c>
    </row>
  </sheetData>
  <mergeCells count="1">
    <mergeCell ref="C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BD3F-2B01-44F6-91EF-0434F27CE7B1}">
  <dimension ref="A1:H19"/>
  <sheetViews>
    <sheetView zoomScale="160" zoomScaleNormal="160" workbookViewId="0">
      <selection activeCell="H10" sqref="H10"/>
    </sheetView>
  </sheetViews>
  <sheetFormatPr defaultRowHeight="15" x14ac:dyDescent="0.25"/>
  <cols>
    <col min="1" max="1" width="12.7109375" customWidth="1"/>
    <col min="2" max="2" width="2.7109375" customWidth="1"/>
    <col min="3" max="3" width="10.7109375" customWidth="1"/>
    <col min="4" max="4" width="23.7109375" customWidth="1"/>
    <col min="5" max="5" width="13.7109375" customWidth="1"/>
    <col min="6" max="6" width="14.7109375" customWidth="1"/>
    <col min="7" max="7" width="7.7109375" customWidth="1"/>
    <col min="8" max="8" width="16.7109375" customWidth="1"/>
  </cols>
  <sheetData>
    <row r="1" spans="1:8" x14ac:dyDescent="0.25">
      <c r="A1" s="9" t="s">
        <v>3</v>
      </c>
      <c r="B1" s="7"/>
      <c r="C1" s="7" t="s">
        <v>38</v>
      </c>
      <c r="D1" s="7"/>
      <c r="E1" s="2"/>
      <c r="F1" s="2"/>
      <c r="G1" s="2"/>
      <c r="H1" s="2"/>
    </row>
    <row r="2" spans="1:8" x14ac:dyDescent="0.25">
      <c r="A2" s="9" t="s">
        <v>0</v>
      </c>
      <c r="B2" s="7"/>
      <c r="C2" s="7" t="s">
        <v>5</v>
      </c>
      <c r="D2" s="7"/>
      <c r="E2" s="2"/>
      <c r="F2" s="2"/>
      <c r="G2" s="2"/>
      <c r="H2" s="2"/>
    </row>
    <row r="3" spans="1:8" x14ac:dyDescent="0.25">
      <c r="A3" s="9" t="s">
        <v>1</v>
      </c>
      <c r="B3" s="7"/>
      <c r="C3" s="8">
        <v>45631</v>
      </c>
      <c r="D3" s="7"/>
      <c r="E3" s="2"/>
      <c r="F3" s="2"/>
      <c r="G3" s="2"/>
      <c r="H3" s="2"/>
    </row>
    <row r="4" spans="1:8" x14ac:dyDescent="0.25">
      <c r="A4" s="9" t="s">
        <v>2</v>
      </c>
      <c r="B4" s="7"/>
      <c r="C4" s="7" t="s">
        <v>6</v>
      </c>
      <c r="D4" s="7"/>
      <c r="E4" s="2"/>
      <c r="F4" s="2"/>
      <c r="G4" s="2"/>
      <c r="H4" s="2"/>
    </row>
    <row r="5" spans="1:8" x14ac:dyDescent="0.25">
      <c r="A5" s="10"/>
      <c r="B5" s="2"/>
      <c r="C5" s="2"/>
      <c r="D5" s="2"/>
      <c r="E5" s="2"/>
      <c r="F5" s="2"/>
      <c r="G5" s="2"/>
      <c r="H5" s="2"/>
    </row>
    <row r="6" spans="1:8" x14ac:dyDescent="0.25">
      <c r="A6" s="10"/>
      <c r="B6" s="2"/>
      <c r="C6" s="2"/>
      <c r="D6" s="2"/>
      <c r="E6" s="2"/>
      <c r="F6" s="2"/>
      <c r="G6" s="2"/>
      <c r="H6" s="2"/>
    </row>
    <row r="7" spans="1:8" ht="15.75" thickBot="1" x14ac:dyDescent="0.3">
      <c r="A7" s="9" t="s">
        <v>7</v>
      </c>
      <c r="B7" s="2"/>
      <c r="C7" s="3"/>
      <c r="D7" s="3"/>
      <c r="E7" s="3"/>
      <c r="F7" s="3"/>
      <c r="G7" s="3"/>
      <c r="H7" s="3"/>
    </row>
    <row r="8" spans="1:8" ht="15.75" thickTop="1" x14ac:dyDescent="0.25">
      <c r="A8" s="2"/>
      <c r="B8" s="2"/>
      <c r="C8" s="1" t="s">
        <v>39</v>
      </c>
      <c r="D8" s="1"/>
      <c r="E8" s="1"/>
      <c r="F8" s="1"/>
      <c r="G8" s="1"/>
      <c r="H8" s="1"/>
    </row>
    <row r="9" spans="1:8" ht="45.75" thickBot="1" x14ac:dyDescent="0.3">
      <c r="A9" s="2"/>
      <c r="B9" s="2"/>
      <c r="C9" s="4" t="s">
        <v>8</v>
      </c>
      <c r="D9" s="4" t="s">
        <v>3</v>
      </c>
      <c r="E9" s="4" t="s">
        <v>9</v>
      </c>
      <c r="F9" s="4" t="s">
        <v>10</v>
      </c>
      <c r="G9" s="4" t="s">
        <v>11</v>
      </c>
      <c r="H9" s="4" t="s">
        <v>12</v>
      </c>
    </row>
    <row r="10" spans="1:8" ht="15.75" thickTop="1" x14ac:dyDescent="0.25">
      <c r="A10" s="2"/>
      <c r="B10" s="2"/>
      <c r="C10" s="2" t="s">
        <v>28</v>
      </c>
      <c r="D10" s="2" t="s">
        <v>18</v>
      </c>
      <c r="E10" s="5">
        <v>300.5</v>
      </c>
      <c r="F10" s="6">
        <f>E10*1.3</f>
        <v>390.65000000000003</v>
      </c>
      <c r="G10" s="2">
        <v>666</v>
      </c>
      <c r="H10" s="6">
        <f>F10*G10</f>
        <v>260172.90000000002</v>
      </c>
    </row>
    <row r="11" spans="1:8" x14ac:dyDescent="0.25">
      <c r="A11" s="2"/>
      <c r="B11" s="2"/>
      <c r="C11" s="2" t="s">
        <v>29</v>
      </c>
      <c r="D11" s="2" t="s">
        <v>15</v>
      </c>
      <c r="E11" s="5">
        <v>336.34</v>
      </c>
      <c r="F11" s="6">
        <f t="shared" ref="F11:F19" si="0">E11*1.3</f>
        <v>437.24199999999996</v>
      </c>
      <c r="G11" s="2">
        <v>545</v>
      </c>
      <c r="H11" s="6">
        <f t="shared" ref="H11:H19" si="1">F11*G11</f>
        <v>238296.88999999998</v>
      </c>
    </row>
    <row r="12" spans="1:8" x14ac:dyDescent="0.25">
      <c r="A12" s="2"/>
      <c r="B12" s="2"/>
      <c r="C12" s="2" t="s">
        <v>30</v>
      </c>
      <c r="D12" s="2" t="s">
        <v>16</v>
      </c>
      <c r="E12" s="5">
        <v>440</v>
      </c>
      <c r="F12" s="6">
        <f t="shared" si="0"/>
        <v>572</v>
      </c>
      <c r="G12" s="2">
        <v>456</v>
      </c>
      <c r="H12" s="6">
        <f t="shared" si="1"/>
        <v>260832</v>
      </c>
    </row>
    <row r="13" spans="1:8" x14ac:dyDescent="0.25">
      <c r="A13" s="2"/>
      <c r="B13" s="2"/>
      <c r="C13" s="2" t="s">
        <v>31</v>
      </c>
      <c r="D13" s="2" t="s">
        <v>16</v>
      </c>
      <c r="E13" s="5">
        <v>636</v>
      </c>
      <c r="F13" s="6">
        <f t="shared" si="0"/>
        <v>826.80000000000007</v>
      </c>
      <c r="G13" s="2">
        <v>342</v>
      </c>
      <c r="H13" s="6">
        <f t="shared" si="1"/>
        <v>282765.60000000003</v>
      </c>
    </row>
    <row r="14" spans="1:8" x14ac:dyDescent="0.25">
      <c r="A14" s="2"/>
      <c r="B14" s="2"/>
      <c r="C14" s="2" t="s">
        <v>32</v>
      </c>
      <c r="D14" s="2" t="s">
        <v>18</v>
      </c>
      <c r="E14" s="5">
        <v>798</v>
      </c>
      <c r="F14" s="6">
        <f t="shared" si="0"/>
        <v>1037.4000000000001</v>
      </c>
      <c r="G14" s="2">
        <v>340</v>
      </c>
      <c r="H14" s="6">
        <f t="shared" si="1"/>
        <v>352716.00000000006</v>
      </c>
    </row>
    <row r="15" spans="1:8" x14ac:dyDescent="0.25">
      <c r="A15" s="2"/>
      <c r="B15" s="2"/>
      <c r="C15" s="2" t="s">
        <v>33</v>
      </c>
      <c r="D15" s="2" t="s">
        <v>15</v>
      </c>
      <c r="E15" s="5">
        <v>844</v>
      </c>
      <c r="F15" s="6">
        <f t="shared" si="0"/>
        <v>1097.2</v>
      </c>
      <c r="G15" s="2">
        <v>222</v>
      </c>
      <c r="H15" s="6">
        <f t="shared" si="1"/>
        <v>243578.40000000002</v>
      </c>
    </row>
    <row r="16" spans="1:8" x14ac:dyDescent="0.25">
      <c r="A16" s="2"/>
      <c r="B16" s="2"/>
      <c r="C16" s="2" t="s">
        <v>34</v>
      </c>
      <c r="D16" s="2" t="s">
        <v>21</v>
      </c>
      <c r="E16" s="5">
        <v>970</v>
      </c>
      <c r="F16" s="6">
        <f t="shared" si="0"/>
        <v>1261</v>
      </c>
      <c r="G16" s="2">
        <v>212</v>
      </c>
      <c r="H16" s="6">
        <f t="shared" si="1"/>
        <v>267332</v>
      </c>
    </row>
    <row r="17" spans="1:8" x14ac:dyDescent="0.25">
      <c r="A17" s="2"/>
      <c r="B17" s="2"/>
      <c r="C17" s="2" t="s">
        <v>35</v>
      </c>
      <c r="D17" s="2" t="s">
        <v>21</v>
      </c>
      <c r="E17" s="5">
        <v>1033</v>
      </c>
      <c r="F17" s="6">
        <f t="shared" si="0"/>
        <v>1342.9</v>
      </c>
      <c r="G17" s="2">
        <v>177</v>
      </c>
      <c r="H17" s="6">
        <f t="shared" si="1"/>
        <v>237693.30000000002</v>
      </c>
    </row>
    <row r="18" spans="1:8" x14ac:dyDescent="0.25">
      <c r="A18" s="2"/>
      <c r="B18" s="2"/>
      <c r="C18" s="2" t="s">
        <v>36</v>
      </c>
      <c r="D18" s="2" t="s">
        <v>18</v>
      </c>
      <c r="E18" s="5">
        <v>1334</v>
      </c>
      <c r="F18" s="6">
        <f t="shared" si="0"/>
        <v>1734.2</v>
      </c>
      <c r="G18" s="2">
        <v>100</v>
      </c>
      <c r="H18" s="6">
        <f t="shared" si="1"/>
        <v>173420</v>
      </c>
    </row>
    <row r="19" spans="1:8" x14ac:dyDescent="0.25">
      <c r="A19" s="2"/>
      <c r="B19" s="2"/>
      <c r="C19" s="2" t="s">
        <v>37</v>
      </c>
      <c r="D19" s="2" t="s">
        <v>21</v>
      </c>
      <c r="E19" s="5">
        <v>1520</v>
      </c>
      <c r="F19" s="6">
        <f t="shared" si="0"/>
        <v>1976</v>
      </c>
      <c r="G19" s="2">
        <v>88</v>
      </c>
      <c r="H19" s="6">
        <f t="shared" si="1"/>
        <v>173888</v>
      </c>
    </row>
  </sheetData>
  <mergeCells count="1">
    <mergeCell ref="C8:H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E65D-B27C-4F83-BCF5-5C4E84048B53}">
  <dimension ref="A1:I40"/>
  <sheetViews>
    <sheetView topLeftCell="A7" zoomScaleNormal="100" workbookViewId="0">
      <selection activeCell="N53" sqref="N53"/>
    </sheetView>
  </sheetViews>
  <sheetFormatPr defaultRowHeight="15" outlineLevelRow="3" outlineLevelCol="1" x14ac:dyDescent="0.25"/>
  <cols>
    <col min="1" max="1" width="13.7109375" customWidth="1"/>
    <col min="2" max="2" width="3.42578125" customWidth="1"/>
    <col min="3" max="3" width="18.5703125" customWidth="1"/>
    <col min="4" max="4" width="10.7109375" customWidth="1"/>
    <col min="5" max="5" width="30" customWidth="1"/>
    <col min="6" max="6" width="12.85546875" customWidth="1"/>
    <col min="7" max="7" width="14.42578125" customWidth="1" outlineLevel="1"/>
    <col min="8" max="8" width="5.5703125" customWidth="1" outlineLevel="1"/>
    <col min="9" max="9" width="16" customWidth="1"/>
  </cols>
  <sheetData>
    <row r="1" spans="1:9" x14ac:dyDescent="0.25">
      <c r="A1" s="9" t="s">
        <v>3</v>
      </c>
      <c r="B1" s="7"/>
      <c r="C1" s="7" t="s">
        <v>42</v>
      </c>
      <c r="D1" s="7"/>
      <c r="E1" s="2"/>
      <c r="F1" s="2"/>
      <c r="G1" s="2"/>
      <c r="H1" s="2"/>
    </row>
    <row r="2" spans="1:9" x14ac:dyDescent="0.25">
      <c r="A2" s="9" t="s">
        <v>0</v>
      </c>
      <c r="B2" s="7"/>
      <c r="C2" s="7" t="s">
        <v>5</v>
      </c>
      <c r="D2" s="7"/>
      <c r="E2" s="2"/>
      <c r="F2" s="2"/>
      <c r="G2" s="2"/>
      <c r="H2" s="2"/>
    </row>
    <row r="3" spans="1:9" x14ac:dyDescent="0.25">
      <c r="A3" s="9" t="s">
        <v>1</v>
      </c>
      <c r="B3" s="7"/>
      <c r="C3" s="8">
        <v>45631</v>
      </c>
      <c r="D3" s="7"/>
      <c r="E3" s="2"/>
      <c r="F3" s="2"/>
      <c r="G3" s="2"/>
      <c r="H3" s="2"/>
    </row>
    <row r="4" spans="1:9" x14ac:dyDescent="0.25">
      <c r="A4" s="9" t="s">
        <v>2</v>
      </c>
      <c r="B4" s="7"/>
      <c r="C4" s="7" t="s">
        <v>6</v>
      </c>
      <c r="D4" s="7"/>
      <c r="E4" s="2"/>
      <c r="F4" s="2"/>
      <c r="G4" s="2"/>
      <c r="H4" s="2"/>
    </row>
    <row r="5" spans="1:9" x14ac:dyDescent="0.25">
      <c r="A5" s="10"/>
      <c r="B5" s="2"/>
      <c r="C5" s="2"/>
      <c r="D5" s="2"/>
      <c r="E5" s="2"/>
      <c r="F5" s="2"/>
      <c r="G5" s="2"/>
      <c r="H5" s="2"/>
    </row>
    <row r="6" spans="1:9" x14ac:dyDescent="0.25">
      <c r="A6" s="10"/>
      <c r="B6" s="2"/>
      <c r="C6" s="2"/>
      <c r="D6" s="2"/>
      <c r="E6" s="2"/>
      <c r="F6" s="2"/>
      <c r="G6" s="2"/>
      <c r="H6" s="2"/>
    </row>
    <row r="7" spans="1:9" ht="15.75" thickBot="1" x14ac:dyDescent="0.3">
      <c r="A7" s="9" t="s">
        <v>7</v>
      </c>
      <c r="B7" s="2"/>
      <c r="C7" s="11"/>
      <c r="D7" s="11"/>
      <c r="E7" s="11"/>
      <c r="F7" s="11"/>
      <c r="G7" s="11"/>
      <c r="H7" s="11"/>
    </row>
    <row r="8" spans="1:9" ht="16.5" thickTop="1" x14ac:dyDescent="0.25">
      <c r="A8" s="2"/>
      <c r="B8" s="2"/>
      <c r="C8" s="15" t="s">
        <v>41</v>
      </c>
      <c r="D8" s="15"/>
      <c r="E8" s="15"/>
      <c r="F8" s="15"/>
      <c r="G8" s="15"/>
      <c r="H8" s="15"/>
      <c r="I8" s="15"/>
    </row>
    <row r="9" spans="1:9" ht="45" customHeight="1" thickBot="1" x14ac:dyDescent="0.3">
      <c r="A9" s="2"/>
      <c r="B9" s="2"/>
      <c r="C9" s="14" t="s">
        <v>40</v>
      </c>
      <c r="D9" s="4" t="s">
        <v>8</v>
      </c>
      <c r="E9" s="4" t="s">
        <v>3</v>
      </c>
      <c r="F9" s="4" t="s">
        <v>9</v>
      </c>
      <c r="G9" s="4" t="s">
        <v>10</v>
      </c>
      <c r="H9" s="4" t="s">
        <v>11</v>
      </c>
      <c r="I9" s="4" t="s">
        <v>12</v>
      </c>
    </row>
    <row r="10" spans="1:9" ht="15.75" hidden="1" outlineLevel="3" thickTop="1" x14ac:dyDescent="0.25">
      <c r="A10" s="2"/>
      <c r="B10" s="2"/>
      <c r="C10" s="16" t="s">
        <v>44</v>
      </c>
      <c r="D10" s="2" t="s">
        <v>29</v>
      </c>
      <c r="E10" s="2" t="s">
        <v>15</v>
      </c>
      <c r="F10" s="5">
        <v>336.34</v>
      </c>
      <c r="G10" s="6">
        <f>F10*1.3</f>
        <v>437.24199999999996</v>
      </c>
      <c r="H10" s="2">
        <v>545</v>
      </c>
      <c r="I10" s="6">
        <f>G10*H10</f>
        <v>238296.88999999998</v>
      </c>
    </row>
    <row r="11" spans="1:9" hidden="1" outlineLevel="3" x14ac:dyDescent="0.25">
      <c r="A11" s="2"/>
      <c r="B11" s="2"/>
      <c r="C11" s="16" t="s">
        <v>44</v>
      </c>
      <c r="D11" s="2" t="s">
        <v>33</v>
      </c>
      <c r="E11" s="2" t="s">
        <v>15</v>
      </c>
      <c r="F11" s="5">
        <v>844</v>
      </c>
      <c r="G11" s="6">
        <f>F11*1.3</f>
        <v>1097.2</v>
      </c>
      <c r="H11" s="2">
        <v>222</v>
      </c>
      <c r="I11" s="6">
        <f>G11*H11</f>
        <v>243578.40000000002</v>
      </c>
    </row>
    <row r="12" spans="1:9" hidden="1" outlineLevel="2" x14ac:dyDescent="0.25">
      <c r="A12" s="2"/>
      <c r="B12" s="2"/>
      <c r="C12" s="16"/>
      <c r="D12" s="2"/>
      <c r="E12" s="7" t="s">
        <v>48</v>
      </c>
      <c r="F12" s="5">
        <f>SUBTOTAL(1,F10:F11)</f>
        <v>590.16999999999996</v>
      </c>
      <c r="G12" s="6">
        <f>SUBTOTAL(1,G10:G11)</f>
        <v>767.221</v>
      </c>
      <c r="H12" s="2"/>
      <c r="I12" s="6"/>
    </row>
    <row r="13" spans="1:9" hidden="1" outlineLevel="3" x14ac:dyDescent="0.25">
      <c r="A13" s="2"/>
      <c r="B13" s="2"/>
      <c r="C13" s="16" t="s">
        <v>44</v>
      </c>
      <c r="D13" s="2" t="s">
        <v>30</v>
      </c>
      <c r="E13" s="2" t="s">
        <v>16</v>
      </c>
      <c r="F13" s="5">
        <v>440</v>
      </c>
      <c r="G13" s="6">
        <f>F13*1.3</f>
        <v>572</v>
      </c>
      <c r="H13" s="2">
        <v>456</v>
      </c>
      <c r="I13" s="6">
        <f>G13*H13</f>
        <v>260832</v>
      </c>
    </row>
    <row r="14" spans="1:9" hidden="1" outlineLevel="3" x14ac:dyDescent="0.25">
      <c r="A14" s="2"/>
      <c r="B14" s="2"/>
      <c r="C14" s="16" t="s">
        <v>44</v>
      </c>
      <c r="D14" s="2" t="s">
        <v>31</v>
      </c>
      <c r="E14" s="2" t="s">
        <v>16</v>
      </c>
      <c r="F14" s="5">
        <v>636</v>
      </c>
      <c r="G14" s="6">
        <f>F14*1.3</f>
        <v>826.80000000000007</v>
      </c>
      <c r="H14" s="2">
        <v>342</v>
      </c>
      <c r="I14" s="6">
        <f>G14*H14</f>
        <v>282765.60000000003</v>
      </c>
    </row>
    <row r="15" spans="1:9" hidden="1" outlineLevel="2" x14ac:dyDescent="0.25">
      <c r="A15" s="2"/>
      <c r="B15" s="2"/>
      <c r="C15" s="16"/>
      <c r="D15" s="2"/>
      <c r="E15" s="7" t="s">
        <v>49</v>
      </c>
      <c r="F15" s="5">
        <f>SUBTOTAL(1,F13:F14)</f>
        <v>538</v>
      </c>
      <c r="G15" s="6">
        <f>SUBTOTAL(1,G13:G14)</f>
        <v>699.40000000000009</v>
      </c>
      <c r="H15" s="2"/>
      <c r="I15" s="6"/>
    </row>
    <row r="16" spans="1:9" hidden="1" outlineLevel="3" x14ac:dyDescent="0.25">
      <c r="A16" s="2"/>
      <c r="B16" s="2"/>
      <c r="C16" s="16" t="s">
        <v>44</v>
      </c>
      <c r="D16" s="2" t="s">
        <v>28</v>
      </c>
      <c r="E16" s="2" t="s">
        <v>18</v>
      </c>
      <c r="F16" s="5">
        <v>300.5</v>
      </c>
      <c r="G16" s="6">
        <f>F16*1.3</f>
        <v>390.65000000000003</v>
      </c>
      <c r="H16" s="2">
        <v>666</v>
      </c>
      <c r="I16" s="6">
        <f>G16*H16</f>
        <v>260172.90000000002</v>
      </c>
    </row>
    <row r="17" spans="1:9" hidden="1" outlineLevel="3" x14ac:dyDescent="0.25">
      <c r="A17" s="2"/>
      <c r="B17" s="2"/>
      <c r="C17" s="16" t="s">
        <v>44</v>
      </c>
      <c r="D17" s="2" t="s">
        <v>32</v>
      </c>
      <c r="E17" s="2" t="s">
        <v>18</v>
      </c>
      <c r="F17" s="5">
        <v>798</v>
      </c>
      <c r="G17" s="6">
        <f>F17*1.3</f>
        <v>1037.4000000000001</v>
      </c>
      <c r="H17" s="2">
        <v>340</v>
      </c>
      <c r="I17" s="6">
        <f>G17*H17</f>
        <v>352716.00000000006</v>
      </c>
    </row>
    <row r="18" spans="1:9" hidden="1" outlineLevel="3" x14ac:dyDescent="0.25">
      <c r="A18" s="2"/>
      <c r="B18" s="2"/>
      <c r="C18" s="16" t="s">
        <v>44</v>
      </c>
      <c r="D18" s="2" t="s">
        <v>36</v>
      </c>
      <c r="E18" s="2" t="s">
        <v>18</v>
      </c>
      <c r="F18" s="5">
        <v>1334</v>
      </c>
      <c r="G18" s="6">
        <f>F18*1.3</f>
        <v>1734.2</v>
      </c>
      <c r="H18" s="2">
        <v>100</v>
      </c>
      <c r="I18" s="6">
        <f>G18*H18</f>
        <v>173420</v>
      </c>
    </row>
    <row r="19" spans="1:9" hidden="1" outlineLevel="2" x14ac:dyDescent="0.25">
      <c r="A19" s="2"/>
      <c r="B19" s="2"/>
      <c r="C19" s="16"/>
      <c r="D19" s="2"/>
      <c r="E19" s="7" t="s">
        <v>50</v>
      </c>
      <c r="F19" s="5">
        <f>SUBTOTAL(1,F16:F18)</f>
        <v>810.83333333333337</v>
      </c>
      <c r="G19" s="6">
        <f>SUBTOTAL(1,G16:G18)</f>
        <v>1054.0833333333333</v>
      </c>
      <c r="H19" s="2"/>
      <c r="I19" s="6"/>
    </row>
    <row r="20" spans="1:9" hidden="1" outlineLevel="3" x14ac:dyDescent="0.25">
      <c r="A20" s="2"/>
      <c r="B20" s="2"/>
      <c r="C20" s="16" t="s">
        <v>44</v>
      </c>
      <c r="D20" s="2" t="s">
        <v>34</v>
      </c>
      <c r="E20" s="2" t="s">
        <v>21</v>
      </c>
      <c r="F20" s="5">
        <v>970</v>
      </c>
      <c r="G20" s="6">
        <f>F20*1.3</f>
        <v>1261</v>
      </c>
      <c r="H20" s="2">
        <v>212</v>
      </c>
      <c r="I20" s="6">
        <f>G20*H20</f>
        <v>267332</v>
      </c>
    </row>
    <row r="21" spans="1:9" hidden="1" outlineLevel="3" x14ac:dyDescent="0.25">
      <c r="A21" s="2"/>
      <c r="B21" s="2"/>
      <c r="C21" s="16" t="s">
        <v>44</v>
      </c>
      <c r="D21" s="2" t="s">
        <v>35</v>
      </c>
      <c r="E21" s="2" t="s">
        <v>21</v>
      </c>
      <c r="F21" s="5">
        <v>1033</v>
      </c>
      <c r="G21" s="6">
        <f>F21*1.3</f>
        <v>1342.9</v>
      </c>
      <c r="H21" s="2">
        <v>177</v>
      </c>
      <c r="I21" s="6">
        <f>G21*H21</f>
        <v>237693.30000000002</v>
      </c>
    </row>
    <row r="22" spans="1:9" hidden="1" outlineLevel="3" x14ac:dyDescent="0.25">
      <c r="A22" s="2"/>
      <c r="B22" s="2"/>
      <c r="C22" s="16" t="s">
        <v>44</v>
      </c>
      <c r="D22" s="2" t="s">
        <v>37</v>
      </c>
      <c r="E22" s="2" t="s">
        <v>21</v>
      </c>
      <c r="F22" s="5">
        <v>1520</v>
      </c>
      <c r="G22" s="6">
        <f>F22*1.3</f>
        <v>1976</v>
      </c>
      <c r="H22" s="2">
        <v>88</v>
      </c>
      <c r="I22" s="6">
        <f>G22*H22</f>
        <v>173888</v>
      </c>
    </row>
    <row r="23" spans="1:9" hidden="1" outlineLevel="2" x14ac:dyDescent="0.25">
      <c r="A23" s="2"/>
      <c r="B23" s="2"/>
      <c r="C23" s="16"/>
      <c r="D23" s="2"/>
      <c r="E23" s="7" t="s">
        <v>51</v>
      </c>
      <c r="F23" s="5">
        <f>SUBTOTAL(1,F20:F22)</f>
        <v>1174.3333333333333</v>
      </c>
      <c r="G23" s="6">
        <f>SUBTOTAL(1,G20:G22)</f>
        <v>1526.6333333333332</v>
      </c>
      <c r="H23" s="2"/>
      <c r="I23" s="6"/>
    </row>
    <row r="24" spans="1:9" ht="15.75" outlineLevel="1" collapsed="1" thickTop="1" x14ac:dyDescent="0.25">
      <c r="A24" s="2"/>
      <c r="B24" s="2"/>
      <c r="C24" s="17" t="s">
        <v>45</v>
      </c>
      <c r="D24" s="2"/>
      <c r="E24" s="2"/>
      <c r="F24" s="5">
        <f>SUBTOTAL(1,F10:F22)</f>
        <v>821.18399999999997</v>
      </c>
      <c r="G24" s="6">
        <f>SUBTOTAL(1,G10:G22)</f>
        <v>1067.5391999999999</v>
      </c>
      <c r="H24" s="2"/>
      <c r="I24" s="6"/>
    </row>
    <row r="25" spans="1:9" outlineLevel="3" x14ac:dyDescent="0.25">
      <c r="C25" s="16" t="s">
        <v>43</v>
      </c>
      <c r="D25" s="2" t="s">
        <v>27</v>
      </c>
      <c r="E25" s="2" t="s">
        <v>15</v>
      </c>
      <c r="F25" s="5">
        <v>7853</v>
      </c>
      <c r="G25" s="6">
        <f>F25*1.3</f>
        <v>10208.9</v>
      </c>
      <c r="H25" s="2">
        <v>389</v>
      </c>
      <c r="I25" s="6">
        <f>G25*H25</f>
        <v>3971262.0999999996</v>
      </c>
    </row>
    <row r="26" spans="1:9" outlineLevel="3" x14ac:dyDescent="0.25">
      <c r="C26" s="16" t="s">
        <v>43</v>
      </c>
      <c r="D26" s="2" t="s">
        <v>23</v>
      </c>
      <c r="E26" s="2" t="s">
        <v>15</v>
      </c>
      <c r="F26" s="5">
        <v>34690</v>
      </c>
      <c r="G26" s="6">
        <f>F26*1.3</f>
        <v>45097</v>
      </c>
      <c r="H26" s="2">
        <v>278</v>
      </c>
      <c r="I26" s="6">
        <f>G26*H26</f>
        <v>12536966</v>
      </c>
    </row>
    <row r="27" spans="1:9" outlineLevel="2" x14ac:dyDescent="0.25">
      <c r="C27" s="16"/>
      <c r="D27" s="2"/>
      <c r="E27" s="7" t="s">
        <v>48</v>
      </c>
      <c r="F27" s="5">
        <f>SUBTOTAL(1,F25:F26)</f>
        <v>21271.5</v>
      </c>
      <c r="G27" s="6">
        <f>SUBTOTAL(1,G25:G26)</f>
        <v>27652.95</v>
      </c>
      <c r="H27" s="2"/>
      <c r="I27" s="6"/>
    </row>
    <row r="28" spans="1:9" outlineLevel="3" x14ac:dyDescent="0.25">
      <c r="C28" s="16" t="s">
        <v>43</v>
      </c>
      <c r="D28" s="2" t="s">
        <v>14</v>
      </c>
      <c r="E28" s="2" t="s">
        <v>16</v>
      </c>
      <c r="F28" s="5">
        <v>8439</v>
      </c>
      <c r="G28" s="6">
        <f>F28*1.3</f>
        <v>10970.7</v>
      </c>
      <c r="H28" s="2">
        <v>370</v>
      </c>
      <c r="I28" s="6">
        <f>G28*H28</f>
        <v>4059159.0000000005</v>
      </c>
    </row>
    <row r="29" spans="1:9" outlineLevel="3" x14ac:dyDescent="0.25">
      <c r="C29" s="16" t="s">
        <v>43</v>
      </c>
      <c r="D29" s="2" t="s">
        <v>26</v>
      </c>
      <c r="E29" s="2" t="s">
        <v>16</v>
      </c>
      <c r="F29" s="5">
        <v>11341</v>
      </c>
      <c r="G29" s="6">
        <f>F29*1.3</f>
        <v>14743.300000000001</v>
      </c>
      <c r="H29" s="2">
        <v>360</v>
      </c>
      <c r="I29" s="6">
        <f>G29*H29</f>
        <v>5307588</v>
      </c>
    </row>
    <row r="30" spans="1:9" outlineLevel="2" x14ac:dyDescent="0.25">
      <c r="C30" s="16"/>
      <c r="D30" s="2"/>
      <c r="E30" s="7" t="s">
        <v>49</v>
      </c>
      <c r="F30" s="5">
        <f>SUBTOTAL(1,F28:F29)</f>
        <v>9890</v>
      </c>
      <c r="G30" s="6">
        <f>SUBTOTAL(1,G28:G29)</f>
        <v>12857</v>
      </c>
      <c r="H30" s="2"/>
      <c r="I30" s="6"/>
    </row>
    <row r="31" spans="1:9" outlineLevel="3" x14ac:dyDescent="0.25">
      <c r="C31" s="16" t="s">
        <v>43</v>
      </c>
      <c r="D31" s="2" t="s">
        <v>22</v>
      </c>
      <c r="E31" s="2" t="s">
        <v>18</v>
      </c>
      <c r="F31" s="5">
        <v>6590</v>
      </c>
      <c r="G31" s="6">
        <f>F31*1.3</f>
        <v>8567</v>
      </c>
      <c r="H31" s="2">
        <v>403</v>
      </c>
      <c r="I31" s="6">
        <f>G31*H31</f>
        <v>3452501</v>
      </c>
    </row>
    <row r="32" spans="1:9" outlineLevel="3" x14ac:dyDescent="0.25">
      <c r="C32" s="16" t="s">
        <v>43</v>
      </c>
      <c r="D32" s="2" t="s">
        <v>17</v>
      </c>
      <c r="E32" s="2" t="s">
        <v>18</v>
      </c>
      <c r="F32" s="5">
        <v>13290</v>
      </c>
      <c r="G32" s="6">
        <f>F32*1.3</f>
        <v>17277</v>
      </c>
      <c r="H32" s="2">
        <v>299</v>
      </c>
      <c r="I32" s="6">
        <f>G32*H32</f>
        <v>5165823</v>
      </c>
    </row>
    <row r="33" spans="3:9" outlineLevel="3" x14ac:dyDescent="0.25">
      <c r="C33" s="16" t="s">
        <v>43</v>
      </c>
      <c r="D33" s="2" t="s">
        <v>25</v>
      </c>
      <c r="E33" s="2" t="s">
        <v>18</v>
      </c>
      <c r="F33" s="5">
        <v>110716</v>
      </c>
      <c r="G33" s="6">
        <f>F33*1.3</f>
        <v>143930.80000000002</v>
      </c>
      <c r="H33" s="2">
        <v>37</v>
      </c>
      <c r="I33" s="6">
        <f>G33*H33</f>
        <v>5325439.6000000006</v>
      </c>
    </row>
    <row r="34" spans="3:9" outlineLevel="2" x14ac:dyDescent="0.25">
      <c r="C34" s="16"/>
      <c r="D34" s="2"/>
      <c r="E34" s="7" t="s">
        <v>50</v>
      </c>
      <c r="F34" s="5">
        <f>SUBTOTAL(1,F31:F33)</f>
        <v>43532</v>
      </c>
      <c r="G34" s="6">
        <f>SUBTOTAL(1,G31:G33)</f>
        <v>56591.600000000006</v>
      </c>
      <c r="H34" s="2"/>
      <c r="I34" s="6"/>
    </row>
    <row r="35" spans="3:9" outlineLevel="3" x14ac:dyDescent="0.25">
      <c r="C35" s="16" t="s">
        <v>43</v>
      </c>
      <c r="D35" s="2" t="s">
        <v>19</v>
      </c>
      <c r="E35" s="2" t="s">
        <v>21</v>
      </c>
      <c r="F35" s="5">
        <v>50500</v>
      </c>
      <c r="G35" s="6">
        <f>F35*1.3</f>
        <v>65650</v>
      </c>
      <c r="H35" s="2">
        <v>205</v>
      </c>
      <c r="I35" s="6">
        <f>G35*H35</f>
        <v>13458250</v>
      </c>
    </row>
    <row r="36" spans="3:9" outlineLevel="3" x14ac:dyDescent="0.25">
      <c r="C36" s="16" t="s">
        <v>43</v>
      </c>
      <c r="D36" s="2" t="s">
        <v>24</v>
      </c>
      <c r="E36" s="2" t="s">
        <v>21</v>
      </c>
      <c r="F36" s="5">
        <v>103180</v>
      </c>
      <c r="G36" s="6">
        <f>F36*1.3</f>
        <v>134134</v>
      </c>
      <c r="H36" s="2">
        <v>145</v>
      </c>
      <c r="I36" s="6">
        <f>G36*H36</f>
        <v>19449430</v>
      </c>
    </row>
    <row r="37" spans="3:9" outlineLevel="3" x14ac:dyDescent="0.25">
      <c r="C37" s="16" t="s">
        <v>43</v>
      </c>
      <c r="D37" s="2" t="s">
        <v>20</v>
      </c>
      <c r="E37" s="2" t="s">
        <v>21</v>
      </c>
      <c r="F37" s="5">
        <v>375000</v>
      </c>
      <c r="G37" s="6">
        <f>F37*1.3</f>
        <v>487500</v>
      </c>
      <c r="H37" s="2">
        <v>12</v>
      </c>
      <c r="I37" s="6">
        <f>G37*H37</f>
        <v>5850000</v>
      </c>
    </row>
    <row r="38" spans="3:9" outlineLevel="2" x14ac:dyDescent="0.25">
      <c r="C38" s="16"/>
      <c r="D38" s="2"/>
      <c r="E38" s="7" t="s">
        <v>51</v>
      </c>
      <c r="F38" s="5">
        <f>SUBTOTAL(1,F35:F37)</f>
        <v>176226.66666666666</v>
      </c>
      <c r="G38" s="6">
        <f>SUBTOTAL(1,G35:G37)</f>
        <v>229094.66666666666</v>
      </c>
      <c r="H38" s="2"/>
      <c r="I38" s="6"/>
    </row>
    <row r="39" spans="3:9" outlineLevel="1" x14ac:dyDescent="0.25">
      <c r="C39" s="17" t="s">
        <v>46</v>
      </c>
      <c r="D39" s="2"/>
      <c r="E39" s="2"/>
      <c r="F39" s="5">
        <f>SUBTOTAL(1,F25:F37)</f>
        <v>72159.899999999994</v>
      </c>
      <c r="G39" s="6">
        <f>SUBTOTAL(1,G25:G37)</f>
        <v>93807.87</v>
      </c>
      <c r="H39" s="2"/>
      <c r="I39" s="6"/>
    </row>
    <row r="40" spans="3:9" x14ac:dyDescent="0.25">
      <c r="C40" s="17" t="s">
        <v>47</v>
      </c>
      <c r="D40" s="2"/>
      <c r="E40" s="2"/>
      <c r="F40" s="5">
        <f>SUBTOTAL(1,F10:F37)</f>
        <v>36490.542000000001</v>
      </c>
      <c r="G40" s="6">
        <f>SUBTOTAL(1,G10:G37)</f>
        <v>47437.704599999997</v>
      </c>
      <c r="H40" s="2"/>
      <c r="I40" s="6"/>
    </row>
  </sheetData>
  <sortState xmlns:xlrd2="http://schemas.microsoft.com/office/spreadsheetml/2017/richdata2" ref="C10:I37">
    <sortCondition ref="C10:C37"/>
    <sortCondition ref="E10:E37"/>
  </sortState>
  <mergeCells count="1">
    <mergeCell ref="C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</vt:lpstr>
      <vt:lpstr>Шлифовальные станки</vt:lpstr>
      <vt:lpstr>Средства контроля</vt:lpstr>
      <vt:lpstr>Полный ассортимент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2015-06-05T18:19:34Z</dcterms:created>
  <dcterms:modified xsi:type="dcterms:W3CDTF">2024-11-30T16:47:28Z</dcterms:modified>
</cp:coreProperties>
</file>