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GSP Groups" sheetId="2" r:id="rId5"/>
    <sheet state="visible" name="Boundaries" sheetId="3" r:id="rId6"/>
  </sheets>
  <definedNames>
    <definedName hidden="1" localSheetId="0" name="_xlnm._FilterDatabase">DATA!$A$1:$AK$485</definedName>
    <definedName hidden="1" localSheetId="1" name="_xlnm._FilterDatabase">'GSP Groups'!$C$4:$G$4</definedName>
  </definedNames>
  <calcPr/>
  <extLst>
    <ext uri="GoogleSheetsCustomDataVersion2">
      <go:sheetsCustomData xmlns:go="http://customooxmlschemas.google.com/" r:id="rId7" roundtripDataChecksum="zKGLbiPJ7s5xqjc1y7bSpiTgVNlt6x0PHnAqU05g1Mk="/>
    </ext>
  </extLst>
</workbook>
</file>

<file path=xl/sharedStrings.xml><?xml version="1.0" encoding="utf-8"?>
<sst xmlns="http://schemas.openxmlformats.org/spreadsheetml/2006/main" count="4959" uniqueCount="1684">
  <si>
    <t>BMU Type</t>
  </si>
  <si>
    <t>NR</t>
  </si>
  <si>
    <t>BMU ID</t>
  </si>
  <si>
    <t>BMU Name</t>
  </si>
  <si>
    <t>BMU Name Comment</t>
  </si>
  <si>
    <t>BMU Fuel Type</t>
  </si>
  <si>
    <t>BMU Fuel Type Comment</t>
  </si>
  <si>
    <t>BMU Party ID Comment</t>
  </si>
  <si>
    <t>BMU Party Name Comment</t>
  </si>
  <si>
    <t>BMU GSP Group Id</t>
  </si>
  <si>
    <t>BMU GSP Group Name</t>
  </si>
  <si>
    <t>LOC LAT</t>
  </si>
  <si>
    <t>LOC LONG</t>
  </si>
  <si>
    <t>GSP LOC Center</t>
  </si>
  <si>
    <t>LOC Center LAT</t>
  </si>
  <si>
    <t>LOC Center LONG</t>
  </si>
  <si>
    <t>LOC REVIEW</t>
  </si>
  <si>
    <t>BZONE</t>
  </si>
  <si>
    <t>BZONE GENERATION</t>
  </si>
  <si>
    <t>BZONE DEMAND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</si>
  <si>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</si>
  <si>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</si>
  <si>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</si>
  <si>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</si>
  <si>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</si>
  <si>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</si>
  <si>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</si>
  <si>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</si>
  <si>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</si>
  <si>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</si>
  <si>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</si>
  <si>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</si>
  <si>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</si>
  <si>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</si>
  <si>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</si>
  <si>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</si>
  <si>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</si>
  <si>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E_GYAR-1</t>
  </si>
  <si>
    <t>Great Yarmouth Power Limited</t>
  </si>
  <si>
    <t>Great Yarmouth</t>
  </si>
  <si>
    <t>CCGT</t>
  </si>
  <si>
    <t>INNOGY01</t>
  </si>
  <si>
    <t>RWE Generation UK plc</t>
  </si>
  <si>
    <t>_A</t>
  </si>
  <si>
    <t>Eastern England</t>
  </si>
  <si>
    <t>E_KLYN-A-1</t>
  </si>
  <si>
    <t>Kings Lynn A</t>
  </si>
  <si>
    <t>Kings Lynn</t>
  </si>
  <si>
    <t>E_PETEM1</t>
  </si>
  <si>
    <t>Peterborough</t>
  </si>
  <si>
    <t>OCGT</t>
  </si>
  <si>
    <t>CENPB</t>
  </si>
  <si>
    <t>River Nene Power Limited</t>
  </si>
  <si>
    <t>T_COSO-1</t>
  </si>
  <si>
    <t>Coryton Power Station</t>
  </si>
  <si>
    <t>Coryton</t>
  </si>
  <si>
    <t>CECL</t>
  </si>
  <si>
    <t>Coryton Energy Company Ltd</t>
  </si>
  <si>
    <t>T_LBAR-1</t>
  </si>
  <si>
    <t>Little Barford main unit 1</t>
  </si>
  <si>
    <t>Little Barford</t>
  </si>
  <si>
    <t>T_LBAR-1G</t>
  </si>
  <si>
    <t>Little Barford OCGT</t>
  </si>
  <si>
    <t>Little Barford OCGT 1G</t>
  </si>
  <si>
    <t>Flex Gen</t>
  </si>
  <si>
    <t>T_GRGBW-1</t>
  </si>
  <si>
    <t>Greater Gabbard Module 1</t>
  </si>
  <si>
    <t>Greater Gabbard Offshore 1</t>
  </si>
  <si>
    <t>WIND</t>
  </si>
  <si>
    <t>Wind</t>
  </si>
  <si>
    <t>GGOWL</t>
  </si>
  <si>
    <t>Greater Gabbard Offshore Winds</t>
  </si>
  <si>
    <t>T_GNFSW-1</t>
  </si>
  <si>
    <t>Gunfleet Sands 1</t>
  </si>
  <si>
    <t>Gunfleet Sands Offshore 1</t>
  </si>
  <si>
    <t>DONG005</t>
  </si>
  <si>
    <t>Gunfleet Sands Limited</t>
  </si>
  <si>
    <t>T_GNFSW-2</t>
  </si>
  <si>
    <t>Gunfleet Sands 2</t>
  </si>
  <si>
    <t>Gunfleet Sands Offshore 2</t>
  </si>
  <si>
    <t>DONG006</t>
  </si>
  <si>
    <t>Gunfleet Sands II Limited</t>
  </si>
  <si>
    <t>T_GRGBW-2</t>
  </si>
  <si>
    <t>Greater Gabbard Module 2</t>
  </si>
  <si>
    <t>Greater Gabbard Offshore 2</t>
  </si>
  <si>
    <t>T_GRGBW-3</t>
  </si>
  <si>
    <t>Greater Gabbard Module 3</t>
  </si>
  <si>
    <t>Greater Gabbard Offshore 3</t>
  </si>
  <si>
    <t>E_LCHWT-1</t>
  </si>
  <si>
    <t>Letchworth</t>
  </si>
  <si>
    <t>Letchworth Peaker</t>
  </si>
  <si>
    <t>OTHER</t>
  </si>
  <si>
    <t>CONRAD</t>
  </si>
  <si>
    <t>Conrad Energy (Trading) Ltd</t>
  </si>
  <si>
    <t>T_GANW-11</t>
  </si>
  <si>
    <t>Galloper OSP 11</t>
  </si>
  <si>
    <t>Galloper Offshore 1</t>
  </si>
  <si>
    <t>GALOWFL</t>
  </si>
  <si>
    <t>Galloper Offshore WindFarm Ltd</t>
  </si>
  <si>
    <t>T_GANW-13</t>
  </si>
  <si>
    <t>Galloper OSP 13</t>
  </si>
  <si>
    <t>Galloper Offshore 3</t>
  </si>
  <si>
    <t>T_GANW-22</t>
  </si>
  <si>
    <t>Galloper OSP 22</t>
  </si>
  <si>
    <t>Galloper Offshore 2</t>
  </si>
  <si>
    <t>T_GANW-24</t>
  </si>
  <si>
    <t>Galloper OSP 24</t>
  </si>
  <si>
    <t>Galloper Offshore 4</t>
  </si>
  <si>
    <t>2__AFLEX001</t>
  </si>
  <si>
    <t>Flexitricity DSR (Eastern)</t>
  </si>
  <si>
    <t>FLEXTRCY</t>
  </si>
  <si>
    <t>Flexitricity Limited</t>
  </si>
  <si>
    <t>T_EAAO-1</t>
  </si>
  <si>
    <t>East Anglia One Offshore 1</t>
  </si>
  <si>
    <t>East Anglia One 1 Offshore</t>
  </si>
  <si>
    <t>EAOWIND</t>
  </si>
  <si>
    <t>East Anglia One Limited</t>
  </si>
  <si>
    <t>T_EAAO-2</t>
  </si>
  <si>
    <t>East Anglia One Offshore 2</t>
  </si>
  <si>
    <t>East Anglia One 2 Offshore</t>
  </si>
  <si>
    <t>2__ALOND001</t>
  </si>
  <si>
    <t>EDFE Aggregate Eastern 01</t>
  </si>
  <si>
    <t>EDFE DSR (Eastern)</t>
  </si>
  <si>
    <t>LENCO</t>
  </si>
  <si>
    <t>EDF Energy Customers Ltd</t>
  </si>
  <si>
    <t>2__ACNDL001</t>
  </si>
  <si>
    <t>Peterborough DG</t>
  </si>
  <si>
    <t>Peterborough Peaker</t>
  </si>
  <si>
    <t>CNDA</t>
  </si>
  <si>
    <t>NEAS Energy Ltd.</t>
  </si>
  <si>
    <t>2__ALOND002</t>
  </si>
  <si>
    <t>EDFE Aggregate Eastern 02</t>
  </si>
  <si>
    <t>EDFE DSR (Eastern 2)</t>
  </si>
  <si>
    <t>BATTERY</t>
  </si>
  <si>
    <t>Battery</t>
  </si>
  <si>
    <t>2__AFLEX003</t>
  </si>
  <si>
    <t>Flexitricity DSR (Eastern 3)</t>
  </si>
  <si>
    <t>2__AFLEX004</t>
  </si>
  <si>
    <t>Flexitricity DSR (Eastern 4)</t>
  </si>
  <si>
    <t>2__AFLEX005</t>
  </si>
  <si>
    <t>Flexitricity DSR (Eastern 5)</t>
  </si>
  <si>
    <t>E_BURWB-1</t>
  </si>
  <si>
    <t>Burwell Weirs Drove BESS</t>
  </si>
  <si>
    <t>Burwell Battery</t>
  </si>
  <si>
    <t>SMS1ENES</t>
  </si>
  <si>
    <t>SMS Energy Services Limited</t>
  </si>
  <si>
    <t>T_RYHPS-1</t>
  </si>
  <si>
    <t>Rye House</t>
  </si>
  <si>
    <t>SPGEN01</t>
  </si>
  <si>
    <t>VPI Power Limited</t>
  </si>
  <si>
    <t>E_ARNKB-2</t>
  </si>
  <si>
    <t>Hutton Battery Storage</t>
  </si>
  <si>
    <t>Hutton Battery</t>
  </si>
  <si>
    <t>T_CDCL-1</t>
  </si>
  <si>
    <t>Cottam DC</t>
  </si>
  <si>
    <t>EECL</t>
  </si>
  <si>
    <t>Uniper UK Limited</t>
  </si>
  <si>
    <t>_B</t>
  </si>
  <si>
    <t>East Midlands</t>
  </si>
  <si>
    <t>T_SPLN-1</t>
  </si>
  <si>
    <t>Spalding Power Station</t>
  </si>
  <si>
    <t>SPAL</t>
  </si>
  <si>
    <t>Spalding Energy Company Ltd</t>
  </si>
  <si>
    <t>T_STAY-1</t>
  </si>
  <si>
    <t>Staythorpe Unit 1</t>
  </si>
  <si>
    <t>Staythorpe 1</t>
  </si>
  <si>
    <t>T_STAY-2</t>
  </si>
  <si>
    <t>Staythorpe Unit 2</t>
  </si>
  <si>
    <t>Staythorpe 2</t>
  </si>
  <si>
    <t>T_STAY-3</t>
  </si>
  <si>
    <t>Staythorpe Unit 3</t>
  </si>
  <si>
    <t>Staythorpe 3</t>
  </si>
  <si>
    <t>T_STAY-4</t>
  </si>
  <si>
    <t>Staythorpe Unit 4</t>
  </si>
  <si>
    <t>Staythorpe 4</t>
  </si>
  <si>
    <t>T_SEEL-1</t>
  </si>
  <si>
    <t>Spalding Energy Expansion Ltd</t>
  </si>
  <si>
    <t>Spalding Expansion</t>
  </si>
  <si>
    <t>SPALDI</t>
  </si>
  <si>
    <t>T_RATS-1</t>
  </si>
  <si>
    <t>Ratcliffe on Soar 1</t>
  </si>
  <si>
    <t>COAL</t>
  </si>
  <si>
    <t>Coal</t>
  </si>
  <si>
    <t>T_RATS-2</t>
  </si>
  <si>
    <t>Ratcliffe on Soar 2</t>
  </si>
  <si>
    <t>T_RATS-3</t>
  </si>
  <si>
    <t>Ratcliffe on Soar 3</t>
  </si>
  <si>
    <t>T_RATS-4</t>
  </si>
  <si>
    <t>Ratcliffe on Soar 4</t>
  </si>
  <si>
    <t>T_RATSGT-2</t>
  </si>
  <si>
    <t>Ratcliffe on Soar AGT2</t>
  </si>
  <si>
    <t>T_RATSGT-4</t>
  </si>
  <si>
    <t>Ratcliffe on Soar AGT4</t>
  </si>
  <si>
    <t>2__BSMAR003</t>
  </si>
  <si>
    <t>Smartest DSR (East Midlands 3)</t>
  </si>
  <si>
    <t>NOT_DEF</t>
  </si>
  <si>
    <t>Not defined</t>
  </si>
  <si>
    <t>V__BGBLO001</t>
  </si>
  <si>
    <t>Grid Beyond DSR (East Midlands)</t>
  </si>
  <si>
    <t>ENDECO</t>
  </si>
  <si>
    <t>GridBeyond Limited</t>
  </si>
  <si>
    <t>E_DERBY-1</t>
  </si>
  <si>
    <t>DERBY</t>
  </si>
  <si>
    <t>Derby Peaker</t>
  </si>
  <si>
    <t>FDUN1</t>
  </si>
  <si>
    <t>Whitetower Energy Limited</t>
  </si>
  <si>
    <t>2__BFSEN005</t>
  </si>
  <si>
    <t>2__BFSENOK5</t>
  </si>
  <si>
    <t>FS Energy DSR (East Mid 5)</t>
  </si>
  <si>
    <t>FSE0001</t>
  </si>
  <si>
    <t>F &amp; S Energy Ltd</t>
  </si>
  <si>
    <t>V__BCEND002</t>
  </si>
  <si>
    <t>Centrica Virtual (East Midlands 2)</t>
  </si>
  <si>
    <t>CENDEPUK</t>
  </si>
  <si>
    <t>Centrica Business Solutions UK</t>
  </si>
  <si>
    <t>2__BSTAT001</t>
  </si>
  <si>
    <t>STAT_B2</t>
  </si>
  <si>
    <t>Statkraft DSR (East Mid)</t>
  </si>
  <si>
    <t>STATKRA1</t>
  </si>
  <si>
    <t>Statkraft Markets Gmbh</t>
  </si>
  <si>
    <t>2__BSTAT002</t>
  </si>
  <si>
    <t>STAT_B3</t>
  </si>
  <si>
    <t>Statkraft DSR (East Mid 2)</t>
  </si>
  <si>
    <t>E_CORB-1</t>
  </si>
  <si>
    <t>CORBY POWER LIMITED</t>
  </si>
  <si>
    <t>Corby</t>
  </si>
  <si>
    <t>CORBY</t>
  </si>
  <si>
    <t>T_SHRSW-1</t>
  </si>
  <si>
    <t>Sheringham Shoal Unit 1</t>
  </si>
  <si>
    <t>Sheringham Shoal Offshore 1</t>
  </si>
  <si>
    <t>SCIRA</t>
  </si>
  <si>
    <t>Scira Offshore Energy Limited</t>
  </si>
  <si>
    <t>T_SHRSW-2</t>
  </si>
  <si>
    <t>Sheringham Shoal Unit 2</t>
  </si>
  <si>
    <t>Sheringham Shoal Offshore 2</t>
  </si>
  <si>
    <t>T_LNCSW-1</t>
  </si>
  <si>
    <t>Lincs wind farm offshore BMU1</t>
  </si>
  <si>
    <t>Lincs 1 Offshore</t>
  </si>
  <si>
    <t>LINCSWFL</t>
  </si>
  <si>
    <t>Lincs Wind Farm Ltd</t>
  </si>
  <si>
    <t>T_LNCSW-2</t>
  </si>
  <si>
    <t>Lincs wind farm offshore BMU2</t>
  </si>
  <si>
    <t>Lincs 2 Offshore</t>
  </si>
  <si>
    <t>E_RDFRD-1</t>
  </si>
  <si>
    <t>Redfield Road</t>
  </si>
  <si>
    <t>Redfield Road Peaker</t>
  </si>
  <si>
    <t>E_RDFRB-1</t>
  </si>
  <si>
    <t>Redfield Road B</t>
  </si>
  <si>
    <t>Redfield Road B Peaker</t>
  </si>
  <si>
    <t>E_TRFPK-1</t>
  </si>
  <si>
    <t>Trafalgar Park</t>
  </si>
  <si>
    <t>Trafalgar Park Peaker</t>
  </si>
  <si>
    <t>T_RCBKO-2</t>
  </si>
  <si>
    <t>RACE_BANK_Z02</t>
  </si>
  <si>
    <t>Race Bank 2 Offshore</t>
  </si>
  <si>
    <t>DONG011</t>
  </si>
  <si>
    <t>Race Bank Wind Farm Ltd</t>
  </si>
  <si>
    <t>T_DDGNO-2</t>
  </si>
  <si>
    <t>Dudgeon Generator BMU 2</t>
  </si>
  <si>
    <t>Dudgeon 2 Offshore</t>
  </si>
  <si>
    <t>DUDGEON</t>
  </si>
  <si>
    <t>Dudgeon Offshore Wind Ltd</t>
  </si>
  <si>
    <t>T_DDGNO-3</t>
  </si>
  <si>
    <t>Dudgeon Generator BMU 3</t>
  </si>
  <si>
    <t>Dudgeon 3 Offshore</t>
  </si>
  <si>
    <t>T_DDGNO-1</t>
  </si>
  <si>
    <t>Dudgeon Generator BMU 1</t>
  </si>
  <si>
    <t>Dudgeon 1 Offshore</t>
  </si>
  <si>
    <t>T_RCBKO-1</t>
  </si>
  <si>
    <t>RACE_BANK_Z01</t>
  </si>
  <si>
    <t>Race Bank 1 Offshore</t>
  </si>
  <si>
    <t>2__BSMAR002</t>
  </si>
  <si>
    <t>Smartest DSR (East Midlands 2)</t>
  </si>
  <si>
    <t>V__BEROV001</t>
  </si>
  <si>
    <t>Erova DSR (East Midlands)</t>
  </si>
  <si>
    <t>EROVAIRL</t>
  </si>
  <si>
    <t>Erova Energy Limited</t>
  </si>
  <si>
    <t>V__BADEL001</t>
  </si>
  <si>
    <t>ADELA_SBMU_B</t>
  </si>
  <si>
    <t>Adela Virtual DSR (East Mid)</t>
  </si>
  <si>
    <t>ADELA</t>
  </si>
  <si>
    <t>Adela Energy Ltd</t>
  </si>
  <si>
    <t>2__BECOT003</t>
  </si>
  <si>
    <t>ECOT_VPP_11</t>
  </si>
  <si>
    <t>Ecotricity DSR (East Midlands 3)</t>
  </si>
  <si>
    <t>RENC</t>
  </si>
  <si>
    <t>The Renewable Energy Co Ltd</t>
  </si>
  <si>
    <t>2__BFLEX001</t>
  </si>
  <si>
    <t>Flexitricity DSR (East Mid)</t>
  </si>
  <si>
    <t>2__BFLEX002</t>
  </si>
  <si>
    <t>Flexitricity DSR (East Mid 2)</t>
  </si>
  <si>
    <t>2__BFLEX003</t>
  </si>
  <si>
    <t>Flexitricity DSR (East Mid 3)</t>
  </si>
  <si>
    <t>E_TAYL2G</t>
  </si>
  <si>
    <t>Taylors Lane 2G</t>
  </si>
  <si>
    <t>_C</t>
  </si>
  <si>
    <t>London</t>
  </si>
  <si>
    <t>E_TAYL3G</t>
  </si>
  <si>
    <t>Taylors Lane 3G</t>
  </si>
  <si>
    <t>T_EECL-1</t>
  </si>
  <si>
    <t>Enfield Energy Centre Ltd BMU1</t>
  </si>
  <si>
    <t>Enfield Energy</t>
  </si>
  <si>
    <t>2__CMRCY001</t>
  </si>
  <si>
    <t>MERCURY</t>
  </si>
  <si>
    <t>Octopus Energy Limited</t>
  </si>
  <si>
    <t>2__DSTAT002</t>
  </si>
  <si>
    <t>STAT_D3</t>
  </si>
  <si>
    <t>Statkraft DSR (N Wales Mersey 2)</t>
  </si>
  <si>
    <t>_D</t>
  </si>
  <si>
    <t>Merseyside and Northern Wales</t>
  </si>
  <si>
    <t>2__DSTAT003</t>
  </si>
  <si>
    <t>STAT_D4</t>
  </si>
  <si>
    <t>Statkraft DSR (N Wales Mersey 3)</t>
  </si>
  <si>
    <t>E_RHEI-1</t>
  </si>
  <si>
    <t>Rheidol Hydro</t>
  </si>
  <si>
    <t>NPSHYD</t>
  </si>
  <si>
    <t>Hydro</t>
  </si>
  <si>
    <t>T_CNQPS-1</t>
  </si>
  <si>
    <t>Connahs Quay 1</t>
  </si>
  <si>
    <t>T_CNQPS-2</t>
  </si>
  <si>
    <t>Connahs Quay 2</t>
  </si>
  <si>
    <t>T_CNQPS-3</t>
  </si>
  <si>
    <t>Connahs Quay 3</t>
  </si>
  <si>
    <t>T_CNQPS-4</t>
  </si>
  <si>
    <t>Connahs Quay 4</t>
  </si>
  <si>
    <t>T_DINO-2</t>
  </si>
  <si>
    <t>Dinorwig 2</t>
  </si>
  <si>
    <t>Dinorwig Pumped 2</t>
  </si>
  <si>
    <t>PS</t>
  </si>
  <si>
    <t>Pumped Storage</t>
  </si>
  <si>
    <t>FSTHYDRO</t>
  </si>
  <si>
    <t>First Hydro Company</t>
  </si>
  <si>
    <t>T_DINO-3</t>
  </si>
  <si>
    <t>Dinorwig 3</t>
  </si>
  <si>
    <t>Dinorwig Pumped 3</t>
  </si>
  <si>
    <t>T_DINO-4</t>
  </si>
  <si>
    <t>Dinorwig 4</t>
  </si>
  <si>
    <t>Dinorwig Pumped 4</t>
  </si>
  <si>
    <t>T_DINO-5</t>
  </si>
  <si>
    <t>Dinorwig 5</t>
  </si>
  <si>
    <t>Dinorwig Pumped 5</t>
  </si>
  <si>
    <t>T_DINO-6</t>
  </si>
  <si>
    <t>Dinorwig 6</t>
  </si>
  <si>
    <t>Dinorwig Pumped 6</t>
  </si>
  <si>
    <t>T_FFES-1</t>
  </si>
  <si>
    <t>Ffestioniog 1</t>
  </si>
  <si>
    <t>Ffestiniog Pumped 1</t>
  </si>
  <si>
    <t>T_FFES-2</t>
  </si>
  <si>
    <t>Ffestioniog 2</t>
  </si>
  <si>
    <t>Ffestiniog Pumped 2</t>
  </si>
  <si>
    <t>T_FFES-3</t>
  </si>
  <si>
    <t>Ffestioniog 3</t>
  </si>
  <si>
    <t>Ffestiniog Pumped 3</t>
  </si>
  <si>
    <t>T_FFES-4</t>
  </si>
  <si>
    <t>Ffestioniog 4</t>
  </si>
  <si>
    <t>Ffestiniog Pumped 4</t>
  </si>
  <si>
    <t>T_ROCK-1</t>
  </si>
  <si>
    <t>Rocksavage Power Station</t>
  </si>
  <si>
    <t>Rocksavage</t>
  </si>
  <si>
    <t>RPCL</t>
  </si>
  <si>
    <t>Rocksavage Power Company Ltd</t>
  </si>
  <si>
    <t>E_BURBO</t>
  </si>
  <si>
    <t>Burbo Offshore Wind</t>
  </si>
  <si>
    <t>Burbo Bank Offshore</t>
  </si>
  <si>
    <t>DONG001</t>
  </si>
  <si>
    <t>Orsted Burbo (UK) Limited</t>
  </si>
  <si>
    <t>T_GYMR-15</t>
  </si>
  <si>
    <t>GyM OSPE 15</t>
  </si>
  <si>
    <t>Gwynt y Mor Offshore 1-1</t>
  </si>
  <si>
    <t>GYMOWL</t>
  </si>
  <si>
    <t>Gwynt y Mor Offshore Wind Farm</t>
  </si>
  <si>
    <t>T_GYMR-17</t>
  </si>
  <si>
    <t>GyM OSPE 17</t>
  </si>
  <si>
    <t>Gwynt y Mor Offshore 1-2</t>
  </si>
  <si>
    <t>T_GYMR-26</t>
  </si>
  <si>
    <t>GyM OSPW 26</t>
  </si>
  <si>
    <t>Gwynt y Mor Offshore 2-1</t>
  </si>
  <si>
    <t>T_GYMR-28</t>
  </si>
  <si>
    <t>GyM OSPW 28</t>
  </si>
  <si>
    <t>Gwynt y Mor Offshore 2-2</t>
  </si>
  <si>
    <t>T_BRBEO-1</t>
  </si>
  <si>
    <t>BURBO_EXTENSION</t>
  </si>
  <si>
    <t>Burbo Bank Offshore Ext</t>
  </si>
  <si>
    <t>DONG010</t>
  </si>
  <si>
    <t>Burbo Extension Limited</t>
  </si>
  <si>
    <t>2__DSMAR001</t>
  </si>
  <si>
    <t>Smartest DSR (N Wales Mersey 1)</t>
  </si>
  <si>
    <t>2__DSTAT001</t>
  </si>
  <si>
    <t>STAT_D2</t>
  </si>
  <si>
    <t>Statkraft DSR (N Wales Mersey)</t>
  </si>
  <si>
    <t>E_MDLWH-1</t>
  </si>
  <si>
    <t>Middlewich</t>
  </si>
  <si>
    <t>Middlewich Peaker</t>
  </si>
  <si>
    <t>2__DSMAE001</t>
  </si>
  <si>
    <t>Smartest Energy DSR (N Wales Mersey 1)</t>
  </si>
  <si>
    <t>SMARTEST</t>
  </si>
  <si>
    <t>Smartestenergy Limited</t>
  </si>
  <si>
    <t>2__DSTAT004</t>
  </si>
  <si>
    <t>STAT_D5</t>
  </si>
  <si>
    <t>Statkraft DSR (N Wales Mersey 4)</t>
  </si>
  <si>
    <t>T_PINFB-1</t>
  </si>
  <si>
    <t>Capenhurst 1 Battery</t>
  </si>
  <si>
    <t>ZENOBE2</t>
  </si>
  <si>
    <t>Zenobe Capenhurst Limited</t>
  </si>
  <si>
    <t>T_PINFB-2</t>
  </si>
  <si>
    <t>Capenhurst 2 Battery</t>
  </si>
  <si>
    <t>T_PINFB-3</t>
  </si>
  <si>
    <t>Capenhurst 3 Battery</t>
  </si>
  <si>
    <t>T_PINFB-4</t>
  </si>
  <si>
    <t>Capenhurst 4 Battery</t>
  </si>
  <si>
    <t>V__DWELS001</t>
  </si>
  <si>
    <t>MANWEB 1</t>
  </si>
  <si>
    <t>Welsh Power Virtual (N Wales Mersey)</t>
  </si>
  <si>
    <t>WELSHPOW</t>
  </si>
  <si>
    <t>Welsh Power Group Limited</t>
  </si>
  <si>
    <t>V__DWELS002</t>
  </si>
  <si>
    <t>MANWEB 2</t>
  </si>
  <si>
    <t>Welsh Power Virtual (N Wales Mersey 2)</t>
  </si>
  <si>
    <t>E_FDUN-1</t>
  </si>
  <si>
    <t>Fort Dunlop</t>
  </si>
  <si>
    <t>_E</t>
  </si>
  <si>
    <t>West Midlands</t>
  </si>
  <si>
    <t>E_ARNKB-1</t>
  </si>
  <si>
    <t>AR0006-BLOX</t>
  </si>
  <si>
    <t>Bloxwich Battery</t>
  </si>
  <si>
    <t>AG</t>
  </si>
  <si>
    <t>Arenko Cleantech Limited</t>
  </si>
  <si>
    <t>2__EFLEX001</t>
  </si>
  <si>
    <t>Flexitricity DSR (Midlands)</t>
  </si>
  <si>
    <t>2__ESMAR001</t>
  </si>
  <si>
    <t>Smartest DSR (Midlands 1)</t>
  </si>
  <si>
    <t>2__EFLEX002</t>
  </si>
  <si>
    <t>Flexitricity DSR (Midlands 2)</t>
  </si>
  <si>
    <t>2__ESTAT001</t>
  </si>
  <si>
    <t>STAT_E2</t>
  </si>
  <si>
    <t>Statkraft DSR (Midlands)</t>
  </si>
  <si>
    <t>E_CHTRY-1</t>
  </si>
  <si>
    <t>Chatterley</t>
  </si>
  <si>
    <t>Chatterly Peaker</t>
  </si>
  <si>
    <t>2__EUKPR001</t>
  </si>
  <si>
    <t>UKPR Mid</t>
  </si>
  <si>
    <t>UKPR DSR (Midlands 2)</t>
  </si>
  <si>
    <t>UKPR</t>
  </si>
  <si>
    <t>UK Power Reserve Limited</t>
  </si>
  <si>
    <t>2__EFLEX003</t>
  </si>
  <si>
    <t>Flexitricity DSR (Midlands 3)</t>
  </si>
  <si>
    <t>V__EADEL001</t>
  </si>
  <si>
    <t>ADELA_SBMU_E</t>
  </si>
  <si>
    <t>Adela Virtual DSR (Midlands)</t>
  </si>
  <si>
    <t>V__EGAZP001</t>
  </si>
  <si>
    <t>Hem Heath</t>
  </si>
  <si>
    <t>Gazprom Virtual DSR (Midlands)</t>
  </si>
  <si>
    <t>2__ESTAT002</t>
  </si>
  <si>
    <t>STAT_E3</t>
  </si>
  <si>
    <t>Statkraft DSR (Midlands 2)</t>
  </si>
  <si>
    <t>E_SUDME-1</t>
  </si>
  <si>
    <t>Sudmeadow</t>
  </si>
  <si>
    <t>Sudmeadow Peaker</t>
  </si>
  <si>
    <t>2__FFLEX001</t>
  </si>
  <si>
    <t>Flexitricity DSR (Northern)</t>
  </si>
  <si>
    <t>_F</t>
  </si>
  <si>
    <t>North Eastern England</t>
  </si>
  <si>
    <t>2__FSTAT001</t>
  </si>
  <si>
    <t>STAT_F2</t>
  </si>
  <si>
    <t>Statkraft DSR (Northern 1)</t>
  </si>
  <si>
    <t>2__FSTAT002</t>
  </si>
  <si>
    <t>STAT_F3</t>
  </si>
  <si>
    <t>Statkraft DSR (Northern 2)</t>
  </si>
  <si>
    <t>2__FFSEN005</t>
  </si>
  <si>
    <t>2__FFSENOK5</t>
  </si>
  <si>
    <t>FS Energy DSR (Northern 5)</t>
  </si>
  <si>
    <t>E_VKING-2</t>
  </si>
  <si>
    <t>Viking</t>
  </si>
  <si>
    <t>Viking OCGT</t>
  </si>
  <si>
    <t>2__FSTAT003</t>
  </si>
  <si>
    <t>STAT_F4</t>
  </si>
  <si>
    <t>Statkraft DSR (Northern 3)</t>
  </si>
  <si>
    <t>E_POTES-1</t>
  </si>
  <si>
    <t>Port of Tyne Energy Storage</t>
  </si>
  <si>
    <t>Port of Tyne Battery</t>
  </si>
  <si>
    <t>T_RRWW-1</t>
  </si>
  <si>
    <t>Robin Rigg Offshore West</t>
  </si>
  <si>
    <t>ROBINRIG</t>
  </si>
  <si>
    <t>RWE Renewables UK Robin Rigg</t>
  </si>
  <si>
    <t>_G</t>
  </si>
  <si>
    <t>North Western England</t>
  </si>
  <si>
    <t>V__GADEL001</t>
  </si>
  <si>
    <t>ADELA_SBMU_G</t>
  </si>
  <si>
    <t>Adela Virtual DSR (North Western)</t>
  </si>
  <si>
    <t>2__GSTAT003</t>
  </si>
  <si>
    <t>STAT_G4</t>
  </si>
  <si>
    <t>Statkraft DSR (North Western 3)</t>
  </si>
  <si>
    <t>2__GSMAE001</t>
  </si>
  <si>
    <t>Smartest Energy DSR (North Western 1)</t>
  </si>
  <si>
    <t>2__GSMAR002</t>
  </si>
  <si>
    <t>Smartest DSR (North Western 2)</t>
  </si>
  <si>
    <t>2__GSTAT004</t>
  </si>
  <si>
    <t>STAT_G5</t>
  </si>
  <si>
    <t>Statkraft DSR (North Western 4)</t>
  </si>
  <si>
    <t>2__GSTAT005</t>
  </si>
  <si>
    <t>STAT_G6</t>
  </si>
  <si>
    <t>Statkraft DSR (North Western 5)</t>
  </si>
  <si>
    <t>2__GSTAT006</t>
  </si>
  <si>
    <t>STAT_G7</t>
  </si>
  <si>
    <t>Statkraft DSR (North Western 6)</t>
  </si>
  <si>
    <t>V__GWELS001</t>
  </si>
  <si>
    <t>Welsh Power North West 1</t>
  </si>
  <si>
    <t>Welsh Power Virtual (North Western)</t>
  </si>
  <si>
    <t>2__GFLEX001</t>
  </si>
  <si>
    <t>Flexitricity DSR (North West)</t>
  </si>
  <si>
    <t>2__GFLEX002</t>
  </si>
  <si>
    <t>Flexitricity DSR (North West 2)</t>
  </si>
  <si>
    <t>2__GFLEX003</t>
  </si>
  <si>
    <t>Flexitricity DSR (North West 3)</t>
  </si>
  <si>
    <t>E_BSPHM-1</t>
  </si>
  <si>
    <t>Bispham</t>
  </si>
  <si>
    <t>Bispham Peaker</t>
  </si>
  <si>
    <t>T_WLNYW-1</t>
  </si>
  <si>
    <t>WALNEY_1</t>
  </si>
  <si>
    <t>Walney Offshore 1</t>
  </si>
  <si>
    <t>DONG003</t>
  </si>
  <si>
    <t>Walney Offshore Windfarms Ltd</t>
  </si>
  <si>
    <t>T_BOWLW-1</t>
  </si>
  <si>
    <t>Barrow Offshore Wind</t>
  </si>
  <si>
    <t>Barrow Offshore</t>
  </si>
  <si>
    <t>DONG009</t>
  </si>
  <si>
    <t>Barrow Offshore Wind Limited</t>
  </si>
  <si>
    <t>T_OMNDW-1</t>
  </si>
  <si>
    <t>Ormonde Energy Limited 1</t>
  </si>
  <si>
    <t>Ormonde Offshore</t>
  </si>
  <si>
    <t>ORMONDE</t>
  </si>
  <si>
    <t>Ormonde Energy Ltd</t>
  </si>
  <si>
    <t>T_WLNYO-2</t>
  </si>
  <si>
    <t>WALNEY_2</t>
  </si>
  <si>
    <t>Walney Offshore 2</t>
  </si>
  <si>
    <t>T_CARR-1</t>
  </si>
  <si>
    <t>Carrington Power Ltd - Unit 1</t>
  </si>
  <si>
    <t>Carrington 1</t>
  </si>
  <si>
    <t>CARRINGT</t>
  </si>
  <si>
    <t>Carrington Power Ltd</t>
  </si>
  <si>
    <t>T_CARR-2</t>
  </si>
  <si>
    <t>Carrington Power Ltd - Unit 2</t>
  </si>
  <si>
    <t>Carrington 2</t>
  </si>
  <si>
    <t>T_WDNSO-1</t>
  </si>
  <si>
    <t>West of Duddon Sands Offshore1</t>
  </si>
  <si>
    <t>West of Duddon Sands 1</t>
  </si>
  <si>
    <t>MWLWODS1</t>
  </si>
  <si>
    <t>Morecambe Wind Limited</t>
  </si>
  <si>
    <t>T_WDNSO-2</t>
  </si>
  <si>
    <t>West of Duddon Sands Offshore2</t>
  </si>
  <si>
    <t>West of Duddon Sands 2</t>
  </si>
  <si>
    <t>T_WLNYO-3</t>
  </si>
  <si>
    <t>WALNEY_3</t>
  </si>
  <si>
    <t>Walney Offshore 3</t>
  </si>
  <si>
    <t>DONG012</t>
  </si>
  <si>
    <t>Walney Extension Ltd</t>
  </si>
  <si>
    <t>T_WLNYO-4</t>
  </si>
  <si>
    <t>WALNEY_4</t>
  </si>
  <si>
    <t>Walney Offshore 4</t>
  </si>
  <si>
    <t>2__GANGE001</t>
  </si>
  <si>
    <t>Limejump DSR (North West)</t>
  </si>
  <si>
    <t>ANGEL</t>
  </si>
  <si>
    <t>Limejump Energy Limited</t>
  </si>
  <si>
    <t>E_ROOSB-1</t>
  </si>
  <si>
    <t>Roosecote BESS</t>
  </si>
  <si>
    <t>Roosecote Battery</t>
  </si>
  <si>
    <t>REGPOWER</t>
  </si>
  <si>
    <t>Centrica Brigg Limited</t>
  </si>
  <si>
    <t>E_GOSHS-1</t>
  </si>
  <si>
    <t>Goose House Lane</t>
  </si>
  <si>
    <t>Goose House Lane Peaker</t>
  </si>
  <si>
    <t>E_MORFL-1</t>
  </si>
  <si>
    <t>Moorfield Drive</t>
  </si>
  <si>
    <t>Moorfield Drive Peaker</t>
  </si>
  <si>
    <t>E_RAKE-1</t>
  </si>
  <si>
    <t>Rake Lane</t>
  </si>
  <si>
    <t>Rake Lane Peaker</t>
  </si>
  <si>
    <t>2__GANGE002</t>
  </si>
  <si>
    <t>Limejump DSR (North West 2)</t>
  </si>
  <si>
    <t>2__GLOND001</t>
  </si>
  <si>
    <t>EDFE Aggregate N West 01</t>
  </si>
  <si>
    <t>EDFE DSR (North Western)</t>
  </si>
  <si>
    <t>2__GANGE003</t>
  </si>
  <si>
    <t>Limejump DSR (North West 3)</t>
  </si>
  <si>
    <t>2__GANGE004</t>
  </si>
  <si>
    <t>AG-GLIM04</t>
  </si>
  <si>
    <t>Limejump DSR (North West 4)</t>
  </si>
  <si>
    <t>2__GLOND002</t>
  </si>
  <si>
    <t>EDFE Agg NW Eng 02</t>
  </si>
  <si>
    <t>EDFE DSR (North Western 2)</t>
  </si>
  <si>
    <t>2__GSMAR001</t>
  </si>
  <si>
    <t>Smartest DSR (North Western 1)</t>
  </si>
  <si>
    <t>2__GSTAT001</t>
  </si>
  <si>
    <t>STAT_G2</t>
  </si>
  <si>
    <t>Statkraft DSR (North Western 1)</t>
  </si>
  <si>
    <t>2__GSTAT002</t>
  </si>
  <si>
    <t>STAT_G3</t>
  </si>
  <si>
    <t>Statkraft DSR (North Western 2)</t>
  </si>
  <si>
    <t>V__GHABI001</t>
  </si>
  <si>
    <t>Red Scar</t>
  </si>
  <si>
    <t>Red Scar Battery</t>
  </si>
  <si>
    <t>HABITAT</t>
  </si>
  <si>
    <t>Habitat Energy Limited</t>
  </si>
  <si>
    <t>E_RDSCR-1</t>
  </si>
  <si>
    <t>Redscar</t>
  </si>
  <si>
    <t>Redscar Peaker</t>
  </si>
  <si>
    <t>T_DIDCB5</t>
  </si>
  <si>
    <t>Didcot B main unit 5</t>
  </si>
  <si>
    <t>Didcot B5</t>
  </si>
  <si>
    <t>_H</t>
  </si>
  <si>
    <t>Southern England</t>
  </si>
  <si>
    <t>T_DIDCB6</t>
  </si>
  <si>
    <t>Didcot B main unit 6</t>
  </si>
  <si>
    <t>Didcot B6</t>
  </si>
  <si>
    <t>E_DIDC1G</t>
  </si>
  <si>
    <t>Didcot OCGT Unit 1</t>
  </si>
  <si>
    <t>Didcot OCGT 1</t>
  </si>
  <si>
    <t>E_DIDC2G</t>
  </si>
  <si>
    <t>Didcot OCGT Unit 2</t>
  </si>
  <si>
    <t>Didcot OCGT 2</t>
  </si>
  <si>
    <t>E_DIDC3G</t>
  </si>
  <si>
    <t>Didcot OCGT Unit 3</t>
  </si>
  <si>
    <t>Didcot OCGT 3</t>
  </si>
  <si>
    <t>E_DIDC4G</t>
  </si>
  <si>
    <t>Didcot OCGT Unit 4</t>
  </si>
  <si>
    <t>Didcot OCGT 4</t>
  </si>
  <si>
    <t>E_DBFRM-1</t>
  </si>
  <si>
    <t>Down Barn Farm</t>
  </si>
  <si>
    <t>Down Barn Farm Peaker</t>
  </si>
  <si>
    <t>2__HANGE002</t>
  </si>
  <si>
    <t>Limejump DSR (Southern 2)</t>
  </si>
  <si>
    <t>2__HLOND001</t>
  </si>
  <si>
    <t>EDFE Aggregate S E 01</t>
  </si>
  <si>
    <t>EDFE DSR (Southern)</t>
  </si>
  <si>
    <t>E_BURGH-1</t>
  </si>
  <si>
    <t>Burghfield Power Station</t>
  </si>
  <si>
    <t>Burghfield OCGT</t>
  </si>
  <si>
    <t>SSEPGO</t>
  </si>
  <si>
    <t>SSEPG (Operations) Ltd</t>
  </si>
  <si>
    <t>2__HANGE004</t>
  </si>
  <si>
    <t>Limejump DSR (Southern 4)</t>
  </si>
  <si>
    <t>2__HANGE005</t>
  </si>
  <si>
    <t>Limejump DSR (Southern 5)</t>
  </si>
  <si>
    <t>V__HHABI001</t>
  </si>
  <si>
    <t>Roundponds</t>
  </si>
  <si>
    <t>Roundponds Battery</t>
  </si>
  <si>
    <t>T_COWB-1</t>
  </si>
  <si>
    <t>Cowley</t>
  </si>
  <si>
    <t>Cowley Battery</t>
  </si>
  <si>
    <t>PIVOT</t>
  </si>
  <si>
    <t>Pivoted Power LLP</t>
  </si>
  <si>
    <t>E_COWE1</t>
  </si>
  <si>
    <t>Cowes Main Unit 1</t>
  </si>
  <si>
    <t>Cowes main unit 1</t>
  </si>
  <si>
    <t>E_COWE2</t>
  </si>
  <si>
    <t>Cowes Main Unit 2</t>
  </si>
  <si>
    <t>Cowes main unit 2</t>
  </si>
  <si>
    <t>T_MRWD-1</t>
  </si>
  <si>
    <t>Marchwood Power Ltd</t>
  </si>
  <si>
    <t>Marchwood</t>
  </si>
  <si>
    <t>MPL</t>
  </si>
  <si>
    <t>Marchwood Power Limited</t>
  </si>
  <si>
    <t>T_RMPNO-2</t>
  </si>
  <si>
    <t>Rampion Offshore Wind BMU 2</t>
  </si>
  <si>
    <t>Rampion Offshore 2</t>
  </si>
  <si>
    <t>RAMPION</t>
  </si>
  <si>
    <t>Rampion Offshore Windfarm Ltd</t>
  </si>
  <si>
    <t>T_RMPNO-1</t>
  </si>
  <si>
    <t>Rampion Offshore Wind BMU 1</t>
  </si>
  <si>
    <t>Rampion Offshore 1</t>
  </si>
  <si>
    <t>2__HSMAR001</t>
  </si>
  <si>
    <t>Smartest DSR (Southern 1)</t>
  </si>
  <si>
    <t>2__HFLEX001</t>
  </si>
  <si>
    <t>Flexitricity DSR (Southern)</t>
  </si>
  <si>
    <t>V__HADEL001</t>
  </si>
  <si>
    <t>ADELA_SBMU_H</t>
  </si>
  <si>
    <t>Adela Virtual DSR (Southern)</t>
  </si>
  <si>
    <t>2__HSMAE001</t>
  </si>
  <si>
    <t>Smartest Energy DSR (Southern 1)</t>
  </si>
  <si>
    <t>2__HSTAT001</t>
  </si>
  <si>
    <t>STAT_H2</t>
  </si>
  <si>
    <t>Statkraft DSR (Southern)</t>
  </si>
  <si>
    <t>V__HWELS001</t>
  </si>
  <si>
    <t>Welsh Power Southern 1</t>
  </si>
  <si>
    <t>Welsh Power Virtual (Southern)</t>
  </si>
  <si>
    <t>V__HWELS002</t>
  </si>
  <si>
    <t>Welsh Power Southern 2</t>
  </si>
  <si>
    <t>Welsh Power Virtual (Southern 2)</t>
  </si>
  <si>
    <t>2__HSTAT002</t>
  </si>
  <si>
    <t>STAT_H3</t>
  </si>
  <si>
    <t>Statkraft DSR (Southern 2)</t>
  </si>
  <si>
    <t>E_CHICK-1</t>
  </si>
  <si>
    <t>Chickerell Power Station</t>
  </si>
  <si>
    <t>Chickerell OCGT</t>
  </si>
  <si>
    <t>E_BHOLB-1</t>
  </si>
  <si>
    <t>Holes Bay Battery</t>
  </si>
  <si>
    <t>TESLA</t>
  </si>
  <si>
    <t>Tesla Motors Limited</t>
  </si>
  <si>
    <t>E_HAWKB-1</t>
  </si>
  <si>
    <t>HawkersHill Battery</t>
  </si>
  <si>
    <t>Hawkers Hill Battery</t>
  </si>
  <si>
    <t>E_LSTWY-1</t>
  </si>
  <si>
    <t>Lester Way</t>
  </si>
  <si>
    <t>Lester Way Peaker</t>
  </si>
  <si>
    <t>E_CROYD-2</t>
  </si>
  <si>
    <t>Croydon PS</t>
  </si>
  <si>
    <t>Croydon OCGT</t>
  </si>
  <si>
    <t>_J</t>
  </si>
  <si>
    <t>South Eastern England</t>
  </si>
  <si>
    <t>E_SEVINGTN</t>
  </si>
  <si>
    <t>Sevington District Energy</t>
  </si>
  <si>
    <t>T_DAMC-1</t>
  </si>
  <si>
    <t>Damhead Creek Ltd.</t>
  </si>
  <si>
    <t>Damhead Creek</t>
  </si>
  <si>
    <t>T_GRAI1G</t>
  </si>
  <si>
    <t>T_GRAI4G</t>
  </si>
  <si>
    <t>T_MEDP-1</t>
  </si>
  <si>
    <t>Medway Power</t>
  </si>
  <si>
    <t>Medway</t>
  </si>
  <si>
    <t>MEDWAY</t>
  </si>
  <si>
    <t>Medway Power Ltd</t>
  </si>
  <si>
    <t>T_GRAI-6</t>
  </si>
  <si>
    <t>Grain CHP 6</t>
  </si>
  <si>
    <t>T_GRAI-7</t>
  </si>
  <si>
    <t>Grain CHP 7</t>
  </si>
  <si>
    <t>T_GRAI-8</t>
  </si>
  <si>
    <t>Grain CHP 8</t>
  </si>
  <si>
    <t>T_LARYW-1</t>
  </si>
  <si>
    <t>London Array BMU1</t>
  </si>
  <si>
    <t>London Array Offshore 1</t>
  </si>
  <si>
    <t>LAOWF</t>
  </si>
  <si>
    <t>London Array Limited</t>
  </si>
  <si>
    <t>T_LARYW-2</t>
  </si>
  <si>
    <t>London Array BMU2</t>
  </si>
  <si>
    <t>London Array Offshore 2</t>
  </si>
  <si>
    <t>T_LARYW-3</t>
  </si>
  <si>
    <t>London Array BMU3</t>
  </si>
  <si>
    <t>London Array Offshore 3</t>
  </si>
  <si>
    <t>T_LARYW-4</t>
  </si>
  <si>
    <t>London Array BMU4</t>
  </si>
  <si>
    <t>London Array Offshore 4</t>
  </si>
  <si>
    <t>T_THNTO-1</t>
  </si>
  <si>
    <t>Thanet Offshore Wind Limited 1</t>
  </si>
  <si>
    <t>Thanet Offshore 1</t>
  </si>
  <si>
    <t>TOW</t>
  </si>
  <si>
    <t>Thanet Offshore Wind Limited</t>
  </si>
  <si>
    <t>T_THNTO-2</t>
  </si>
  <si>
    <t>Thanet Offshore Wind Limited 2</t>
  </si>
  <si>
    <t>Thanet Offshore 2</t>
  </si>
  <si>
    <t>T_KEMB-1</t>
  </si>
  <si>
    <t>Pivot Power Kemsley</t>
  </si>
  <si>
    <t>Kemsley Battery</t>
  </si>
  <si>
    <t>E_SHOS-1</t>
  </si>
  <si>
    <t>Shoreham Power Station</t>
  </si>
  <si>
    <t>Shoreham</t>
  </si>
  <si>
    <t>2__JUKPR001</t>
  </si>
  <si>
    <t>UKPR S East</t>
  </si>
  <si>
    <t>UKPR DSR (South East 2)</t>
  </si>
  <si>
    <t>2__JSTAT001</t>
  </si>
  <si>
    <t>STAT_J2</t>
  </si>
  <si>
    <t>Statkraft DSR (South East)</t>
  </si>
  <si>
    <t>2__JSTAT002</t>
  </si>
  <si>
    <t>STAT_J3</t>
  </si>
  <si>
    <t>Statkraft DSR (South East 2)</t>
  </si>
  <si>
    <t>E_CONTB-1</t>
  </si>
  <si>
    <t>Contego Battery</t>
  </si>
  <si>
    <t>V__JZENO001</t>
  </si>
  <si>
    <t>Zenobe Virtual (South East)</t>
  </si>
  <si>
    <t>ZENOBE1</t>
  </si>
  <si>
    <t>BESS Holdco 2 Limited</t>
  </si>
  <si>
    <t>E_ABERDARE</t>
  </si>
  <si>
    <t>Aberdare Power Station</t>
  </si>
  <si>
    <t>Aberdare District Energy / Peaker</t>
  </si>
  <si>
    <t>_K</t>
  </si>
  <si>
    <t>Southern Wales</t>
  </si>
  <si>
    <t>E_SOLUTIA</t>
  </si>
  <si>
    <t>Solutia Power Station</t>
  </si>
  <si>
    <t>Solutia District Energy / Peaker</t>
  </si>
  <si>
    <t>T_PEMB-11</t>
  </si>
  <si>
    <t>Pembroke Unit 11</t>
  </si>
  <si>
    <t>Pembroke 1</t>
  </si>
  <si>
    <t>T_PEMB-21</t>
  </si>
  <si>
    <t>Pembroke Unit 21</t>
  </si>
  <si>
    <t>Pembroke 2</t>
  </si>
  <si>
    <t>T_PEMB-31</t>
  </si>
  <si>
    <t>Pembroke Unit 31</t>
  </si>
  <si>
    <t>Pembroke 3</t>
  </si>
  <si>
    <t>T_PEMB-41</t>
  </si>
  <si>
    <t>Pembroke Unit 41</t>
  </si>
  <si>
    <t>Pembroke 4</t>
  </si>
  <si>
    <t>T_PEMB-51</t>
  </si>
  <si>
    <t>Pembroke Unit 51</t>
  </si>
  <si>
    <t>Pembroke 5</t>
  </si>
  <si>
    <t>T_PNYCW-1</t>
  </si>
  <si>
    <t>PNYCW-1 Export</t>
  </si>
  <si>
    <t>Pen y Cymoedd Wind</t>
  </si>
  <si>
    <t>PYC</t>
  </si>
  <si>
    <t>Pen y Cymoedd Wind Farm LTD</t>
  </si>
  <si>
    <t>E_ALCOA-1</t>
  </si>
  <si>
    <t>Alcoa</t>
  </si>
  <si>
    <t>Alcoa Peaker</t>
  </si>
  <si>
    <t>T_PNYCB-1</t>
  </si>
  <si>
    <t>Pen y Cymoedd Battery</t>
  </si>
  <si>
    <t>2__KANGE001</t>
  </si>
  <si>
    <t>Limejump DSR (S Wales)</t>
  </si>
  <si>
    <t>2__KUKPR001</t>
  </si>
  <si>
    <t>UKPR S Wales</t>
  </si>
  <si>
    <t>UKPR DSR (South Wales 2)</t>
  </si>
  <si>
    <t>V__KGAZP001</t>
  </si>
  <si>
    <t>Rhymney</t>
  </si>
  <si>
    <t>Gazprom Virtual DSR 1 (South Wales)</t>
  </si>
  <si>
    <t>V__KGAZP002</t>
  </si>
  <si>
    <t>Brecon</t>
  </si>
  <si>
    <t>Gazprom Virtual DSR 2 (South Wales)</t>
  </si>
  <si>
    <t>2__KFLEX001</t>
  </si>
  <si>
    <t>Flexitricity DSR (South Wales 1)</t>
  </si>
  <si>
    <t>V__KWELS001</t>
  </si>
  <si>
    <t>Welsh Power South Wales 1</t>
  </si>
  <si>
    <t>Welsh Power Virtual (South Wales)</t>
  </si>
  <si>
    <t>V__KWELS002</t>
  </si>
  <si>
    <t>Welsh Power South Wales 2</t>
  </si>
  <si>
    <t>Welsh Power Virtual (South Wales 2)</t>
  </si>
  <si>
    <t>2__KSTAT001</t>
  </si>
  <si>
    <t>STAT_K2</t>
  </si>
  <si>
    <t>Statkraft DSR (South Wales)</t>
  </si>
  <si>
    <t>T_SEAB-1</t>
  </si>
  <si>
    <t>Seabank Power Module</t>
  </si>
  <si>
    <t>Seabank 1</t>
  </si>
  <si>
    <t>SEABANK</t>
  </si>
  <si>
    <t>Seabank Power Limited</t>
  </si>
  <si>
    <t>_L</t>
  </si>
  <si>
    <t>South Western England</t>
  </si>
  <si>
    <t>T_SEAB-2</t>
  </si>
  <si>
    <t>Seabank Power Module 2</t>
  </si>
  <si>
    <t>Seabank 2</t>
  </si>
  <si>
    <t>E_EXETR-2</t>
  </si>
  <si>
    <t>Exeter</t>
  </si>
  <si>
    <t>Exeter OCGT</t>
  </si>
  <si>
    <t>E_BRIDGWTR</t>
  </si>
  <si>
    <t>Bridgwater Power Station</t>
  </si>
  <si>
    <t>Bridgwater Peaker</t>
  </si>
  <si>
    <t>T_INDQ-1</t>
  </si>
  <si>
    <t>Gas Turbine</t>
  </si>
  <si>
    <t>Indian Queens</t>
  </si>
  <si>
    <t>AESIQPL</t>
  </si>
  <si>
    <t>Indian Queens Power Ltd</t>
  </si>
  <si>
    <t>T_LAGA-1</t>
  </si>
  <si>
    <t>Langage Power Station</t>
  </si>
  <si>
    <t>Langage</t>
  </si>
  <si>
    <t>EPUKI</t>
  </si>
  <si>
    <t>EP UK INVESTMENTS LIMITED</t>
  </si>
  <si>
    <t>E_TDRVE-1</t>
  </si>
  <si>
    <t>The Drove</t>
  </si>
  <si>
    <t>Drove Peaker</t>
  </si>
  <si>
    <t>E_WTRLN-1</t>
  </si>
  <si>
    <t>Water Lane</t>
  </si>
  <si>
    <t>Water Lane Peaker</t>
  </si>
  <si>
    <t>2__LANGE001</t>
  </si>
  <si>
    <t>Limejump DSR (S Western)</t>
  </si>
  <si>
    <t>2__LSTAT001</t>
  </si>
  <si>
    <t>2_LSTAT001</t>
  </si>
  <si>
    <t>Statkraft DSR (South West)</t>
  </si>
  <si>
    <t>V__LFLEX001</t>
  </si>
  <si>
    <t>Flexitricity Virtual (South Western)</t>
  </si>
  <si>
    <t>2__LUKPR001</t>
  </si>
  <si>
    <t>UKPR S West</t>
  </si>
  <si>
    <t>UKPR DSR (South Western 2)</t>
  </si>
  <si>
    <t>2__LECOT003</t>
  </si>
  <si>
    <t>ECOT_VPP_22</t>
  </si>
  <si>
    <t>Ecotricity DSR (South Western 3)</t>
  </si>
  <si>
    <t>V__LCEND001</t>
  </si>
  <si>
    <t>Wavehub</t>
  </si>
  <si>
    <t>Wavehub Offshore</t>
  </si>
  <si>
    <t>T_FSDLW-1</t>
  </si>
  <si>
    <t>Freasdail Wind Farm</t>
  </si>
  <si>
    <t>Freasdail Wind</t>
  </si>
  <si>
    <t>FEL</t>
  </si>
  <si>
    <t>Freasdail Energy Limited</t>
  </si>
  <si>
    <t>Northern Scotland</t>
  </si>
  <si>
    <t>T_WBUGT-1</t>
  </si>
  <si>
    <t>West Burton GT 01</t>
  </si>
  <si>
    <t>West Burton AGT1</t>
  </si>
  <si>
    <t>WBURTONB</t>
  </si>
  <si>
    <t>EDF Energy (Thermal Generation</t>
  </si>
  <si>
    <t>_M</t>
  </si>
  <si>
    <t>Yorkshire</t>
  </si>
  <si>
    <t>T_WBUGT-4</t>
  </si>
  <si>
    <t>West Burton GT 04</t>
  </si>
  <si>
    <t>West Burton AGT4</t>
  </si>
  <si>
    <t>T_WBUPS-1</t>
  </si>
  <si>
    <t>West Burton Unit 01</t>
  </si>
  <si>
    <t>West Burton 1</t>
  </si>
  <si>
    <t>T_WBUPS-2</t>
  </si>
  <si>
    <t>West Burton Unit 02</t>
  </si>
  <si>
    <t>West Burton 2</t>
  </si>
  <si>
    <t>T_WBUPS-3</t>
  </si>
  <si>
    <t>West Burton Unit 03</t>
  </si>
  <si>
    <t>West Burton 3</t>
  </si>
  <si>
    <t>T_WBUPS-4</t>
  </si>
  <si>
    <t>West Burton Unit 04</t>
  </si>
  <si>
    <t>West Burton 4</t>
  </si>
  <si>
    <t>T_WBURB-1</t>
  </si>
  <si>
    <t>West Burton B Unit 1</t>
  </si>
  <si>
    <t>West Burton B1</t>
  </si>
  <si>
    <t>WESTBURB</t>
  </si>
  <si>
    <t>West Burton B Limited</t>
  </si>
  <si>
    <t>T_WBURB-2</t>
  </si>
  <si>
    <t>West Burton B Unit 2</t>
  </si>
  <si>
    <t>West Burton B2</t>
  </si>
  <si>
    <t>T_WBURB-43</t>
  </si>
  <si>
    <t>West Burton B Battery</t>
  </si>
  <si>
    <t>West Burton B Battery 2</t>
  </si>
  <si>
    <t>T_WBURB-41</t>
  </si>
  <si>
    <t>West Burton B Battery 1</t>
  </si>
  <si>
    <t>2__ASTAT003</t>
  </si>
  <si>
    <t>STAT_A4</t>
  </si>
  <si>
    <t>Statkraft DSR (Eastern 3)</t>
  </si>
  <si>
    <t>2__ASTAT005</t>
  </si>
  <si>
    <t>STAT_A6</t>
  </si>
  <si>
    <t>Statkraft DSR (Eastern 5)</t>
  </si>
  <si>
    <t>T_DRAXX-1</t>
  </si>
  <si>
    <t>Drax 1</t>
  </si>
  <si>
    <t>BIOMASS</t>
  </si>
  <si>
    <t>Biomass</t>
  </si>
  <si>
    <t>DRAX</t>
  </si>
  <si>
    <t>Drax Power Ltd</t>
  </si>
  <si>
    <t>T_DRAXX-10G</t>
  </si>
  <si>
    <t>Drax AGT 10G</t>
  </si>
  <si>
    <t>T_DRAXX-12G</t>
  </si>
  <si>
    <t>Drax AGT 12G</t>
  </si>
  <si>
    <t>T_DRAXX-2</t>
  </si>
  <si>
    <t>Drax 2</t>
  </si>
  <si>
    <t>T_DRAXX-3</t>
  </si>
  <si>
    <t>Drax 3</t>
  </si>
  <si>
    <t>T_DRAXX-4</t>
  </si>
  <si>
    <t>Drax 4</t>
  </si>
  <si>
    <t>T_DRAXX-5</t>
  </si>
  <si>
    <t>Drax 5</t>
  </si>
  <si>
    <t>T_DRAXX-6</t>
  </si>
  <si>
    <t>Drax 6</t>
  </si>
  <si>
    <t>T_DRAXX-9G</t>
  </si>
  <si>
    <t>Drax AGT 9G</t>
  </si>
  <si>
    <t>T_HUMR-1</t>
  </si>
  <si>
    <t>HUMR-1</t>
  </si>
  <si>
    <t>Immingham CHP</t>
  </si>
  <si>
    <t>ICHPLLP</t>
  </si>
  <si>
    <t>VPI Immingham LLP</t>
  </si>
  <si>
    <t>T_KEAD-1</t>
  </si>
  <si>
    <t>KGL CCGT 1</t>
  </si>
  <si>
    <t>Keadby</t>
  </si>
  <si>
    <t>KGL</t>
  </si>
  <si>
    <t>Keadby Generation Limited</t>
  </si>
  <si>
    <t>T_KEADGT-3</t>
  </si>
  <si>
    <t>KGL GT 3</t>
  </si>
  <si>
    <t>Keadby GT</t>
  </si>
  <si>
    <t>T_KILLPG-1</t>
  </si>
  <si>
    <t>Killingholme 2-1</t>
  </si>
  <si>
    <t>T_KILLPG-2</t>
  </si>
  <si>
    <t>Killingholme 2-2</t>
  </si>
  <si>
    <t>T_SCCL-1</t>
  </si>
  <si>
    <t>Unit 1</t>
  </si>
  <si>
    <t>Saltend South 1</t>
  </si>
  <si>
    <t>SALTEND</t>
  </si>
  <si>
    <t>SCCL</t>
  </si>
  <si>
    <t>T_SCCL-2</t>
  </si>
  <si>
    <t>Unit 2</t>
  </si>
  <si>
    <t>Saltend South 2</t>
  </si>
  <si>
    <t>T_SCCL-3</t>
  </si>
  <si>
    <t>Unit 3</t>
  </si>
  <si>
    <t>Saltend South 3</t>
  </si>
  <si>
    <t>T_SHBA-1</t>
  </si>
  <si>
    <t>SOUTH HUMBER BANK P/S PHASE 1</t>
  </si>
  <si>
    <t>South Humber Bank 1</t>
  </si>
  <si>
    <t>T_SHBA-2</t>
  </si>
  <si>
    <t>SOUTH HUMBER BANK P/S PHASE 2</t>
  </si>
  <si>
    <t>South Humber Bank 2</t>
  </si>
  <si>
    <t>T_WBURB-3</t>
  </si>
  <si>
    <t>West Burton B Unit 3</t>
  </si>
  <si>
    <t>West Burton B3</t>
  </si>
  <si>
    <t>T_WTMSO-1</t>
  </si>
  <si>
    <t>WESTERMOST_ROUGH</t>
  </si>
  <si>
    <t>Westermost Rough Offshore</t>
  </si>
  <si>
    <t>DONG008</t>
  </si>
  <si>
    <t>Westermost Rough Limited</t>
  </si>
  <si>
    <t>T_HMGTO-1</t>
  </si>
  <si>
    <t>Humber Offshore Wind Farm BMU1</t>
  </si>
  <si>
    <t>Humber 1 Offshore</t>
  </si>
  <si>
    <t>HMBRWNDL</t>
  </si>
  <si>
    <t>RWE Renewables UK Humber Wind</t>
  </si>
  <si>
    <t>T_HMGTO-2</t>
  </si>
  <si>
    <t>Humber Offshore Wind Farm BMU2</t>
  </si>
  <si>
    <t>Humber 2 Offshore</t>
  </si>
  <si>
    <t>T_HOWAO-2</t>
  </si>
  <si>
    <t>HORNSEA_1B</t>
  </si>
  <si>
    <t>Hornsea 2 Offshore</t>
  </si>
  <si>
    <t>DONG013</t>
  </si>
  <si>
    <t>Hornsea 1 Limited</t>
  </si>
  <si>
    <t>T_HOWAO-3</t>
  </si>
  <si>
    <t>HORNSEA_1C</t>
  </si>
  <si>
    <t>Hornsea 3 Offshore</t>
  </si>
  <si>
    <t>T_HOWAO-1</t>
  </si>
  <si>
    <t>HORNSEA_1A</t>
  </si>
  <si>
    <t>Hornsea 1 Offshore</t>
  </si>
  <si>
    <t>2__MFLEX001</t>
  </si>
  <si>
    <t>Flexitricity DSR (Yorkshire)</t>
  </si>
  <si>
    <t>2__MSMAR001</t>
  </si>
  <si>
    <t>Smartest DSR (Yorkshire 1)</t>
  </si>
  <si>
    <t>2__MSMAR002</t>
  </si>
  <si>
    <t>Smartest DSR (Yorkshire 2)</t>
  </si>
  <si>
    <t>2__MCNDL001</t>
  </si>
  <si>
    <t>Brigg DG</t>
  </si>
  <si>
    <t>Brigg Peaker</t>
  </si>
  <si>
    <t>2__MFLEX002</t>
  </si>
  <si>
    <t>Flexitricity DSR (Yorkshire 2)</t>
  </si>
  <si>
    <t>2__MSTAT001</t>
  </si>
  <si>
    <t>STAT_M2</t>
  </si>
  <si>
    <t>Statkraft DSR (Yorkshire)</t>
  </si>
  <si>
    <t>2__MSTAT002</t>
  </si>
  <si>
    <t>STAT_M3</t>
  </si>
  <si>
    <t>Statkraft DSR (Yorkshire 2)</t>
  </si>
  <si>
    <t>T_KEAD-2</t>
  </si>
  <si>
    <t>Keadby-2 Main</t>
  </si>
  <si>
    <t>Keadby 2</t>
  </si>
  <si>
    <t>V__MADEL001</t>
  </si>
  <si>
    <t>ADELA_SBMU_M</t>
  </si>
  <si>
    <t>Adela Virtual DSR (Yorkshire)</t>
  </si>
  <si>
    <t>2__MSMAE001</t>
  </si>
  <si>
    <t>Smartest Energy DSR (Yorkshire 1)</t>
  </si>
  <si>
    <t>2__MSMAE002</t>
  </si>
  <si>
    <t>Smartest Energy DSR (Yorkshire 2)</t>
  </si>
  <si>
    <t>V__MEROV001</t>
  </si>
  <si>
    <t>Erova DSR (Yorkshire)</t>
  </si>
  <si>
    <t>2__MSTAT003</t>
  </si>
  <si>
    <t>STAT_M4</t>
  </si>
  <si>
    <t>Statkraft DSR (Yorkshire 3)</t>
  </si>
  <si>
    <t>E_THRNL-1</t>
  </si>
  <si>
    <t>THORNHILL PS</t>
  </si>
  <si>
    <t>Thornhill B</t>
  </si>
  <si>
    <t>V__MCEND002</t>
  </si>
  <si>
    <t>Allen Diesels</t>
  </si>
  <si>
    <t>Centrica Virtual (Yorkshire 2)</t>
  </si>
  <si>
    <t>E_BARNB-1</t>
  </si>
  <si>
    <t>Hunningley Stairfoot BESS</t>
  </si>
  <si>
    <t>Hunningley Stairfoot Battery</t>
  </si>
  <si>
    <t>E_PILLB-1</t>
  </si>
  <si>
    <t>Pillswood 1 Battery Storage</t>
  </si>
  <si>
    <t>Pillswood 1 Battery</t>
  </si>
  <si>
    <t>E_BLARW-1</t>
  </si>
  <si>
    <t>Blary Hill Wind</t>
  </si>
  <si>
    <t>_N</t>
  </si>
  <si>
    <t>Southern Scotland</t>
  </si>
  <si>
    <t>T_BLLA-1</t>
  </si>
  <si>
    <t>Black Law Wind</t>
  </si>
  <si>
    <t>SPCRE01</t>
  </si>
  <si>
    <t>SP Renewables (UK) Limited</t>
  </si>
  <si>
    <t>T_WHILW-1</t>
  </si>
  <si>
    <t>Whitelee Wind</t>
  </si>
  <si>
    <t>E_MINSW-1</t>
  </si>
  <si>
    <t>Minsca Wind Farm</t>
  </si>
  <si>
    <t>Minsca Wind</t>
  </si>
  <si>
    <t>AIRGEN</t>
  </si>
  <si>
    <t>Mobius Renewables Gen. (GB)</t>
  </si>
  <si>
    <t>E_DALSW-1</t>
  </si>
  <si>
    <t>Dalswinton Windfarm</t>
  </si>
  <si>
    <t>Dalswinton Wind</t>
  </si>
  <si>
    <t>T_DNLWW-1</t>
  </si>
  <si>
    <t>Dunlaw Extension</t>
  </si>
  <si>
    <t>Dun Law Ext Wind</t>
  </si>
  <si>
    <t>T_TDBNW-1</t>
  </si>
  <si>
    <t>Toddleburn</t>
  </si>
  <si>
    <t>Toddleburn Wind</t>
  </si>
  <si>
    <t>SSEGEN</t>
  </si>
  <si>
    <t>SSE Generation Ltd</t>
  </si>
  <si>
    <t>T_CRYRW-2</t>
  </si>
  <si>
    <t>Crystal Rig II Windfarm</t>
  </si>
  <si>
    <t>Crystal Rig Wind 2</t>
  </si>
  <si>
    <t>CR2LTD</t>
  </si>
  <si>
    <t>Crystal Rig II Limited</t>
  </si>
  <si>
    <t>T_CLDSW-1</t>
  </si>
  <si>
    <t>Clyde South</t>
  </si>
  <si>
    <t>Clyde Wind South</t>
  </si>
  <si>
    <t>CWSL</t>
  </si>
  <si>
    <t>Clyde Windfarm (Scotland) Ltd</t>
  </si>
  <si>
    <t>T_ARCHW-1</t>
  </si>
  <si>
    <t>Arecleoch</t>
  </si>
  <si>
    <t>Arecleoch Wind</t>
  </si>
  <si>
    <t>T_MKHLW-1</t>
  </si>
  <si>
    <t>Mark Hill</t>
  </si>
  <si>
    <t>Mark Hill Wind</t>
  </si>
  <si>
    <t>T_CLDCW-1</t>
  </si>
  <si>
    <t>Clyde Central</t>
  </si>
  <si>
    <t>Clyde Wind Central</t>
  </si>
  <si>
    <t>T_CLDNW-1</t>
  </si>
  <si>
    <t>Clyde North</t>
  </si>
  <si>
    <t>Clyde Wind North</t>
  </si>
  <si>
    <t>T_WHILW-2</t>
  </si>
  <si>
    <t>Whitelee Extension</t>
  </si>
  <si>
    <t>Whitelee Wind Ext</t>
  </si>
  <si>
    <t>T_FALGW-1</t>
  </si>
  <si>
    <t>Fallago Rig Wind Farm</t>
  </si>
  <si>
    <t>Fallago Rig Wind</t>
  </si>
  <si>
    <t>FALLAGO</t>
  </si>
  <si>
    <t>Fallago Rig Wind Farm Limited</t>
  </si>
  <si>
    <t>T_HRSTW-1</t>
  </si>
  <si>
    <t>Harestanes</t>
  </si>
  <si>
    <t>Harestanes Wind</t>
  </si>
  <si>
    <t>T_BLLA-2</t>
  </si>
  <si>
    <t>Black Law Windfarm Extension</t>
  </si>
  <si>
    <t>Black Law Ext Wind</t>
  </si>
  <si>
    <t>E_ASLVW-1</t>
  </si>
  <si>
    <t>Assel Valley Wind Farm</t>
  </si>
  <si>
    <t>Assel Valley Wind</t>
  </si>
  <si>
    <t>NPOWER02</t>
  </si>
  <si>
    <t>Npower Commercial Gas Limited</t>
  </si>
  <si>
    <t>T_DRSLW-1</t>
  </si>
  <si>
    <t>Dersalloch Windfarm</t>
  </si>
  <si>
    <t>Dersalloch Wind</t>
  </si>
  <si>
    <t>E_ASHWW-1</t>
  </si>
  <si>
    <t>Andershaw Wind Farm</t>
  </si>
  <si>
    <t>Andershaw Wind</t>
  </si>
  <si>
    <t>T_CRYRW-3</t>
  </si>
  <si>
    <t>Crystal Rig III</t>
  </si>
  <si>
    <t>Crystal Rig Wind 3</t>
  </si>
  <si>
    <t>CR3LTD</t>
  </si>
  <si>
    <t>Crystal Rig 3 Limited</t>
  </si>
  <si>
    <t>T_KLGLW-1</t>
  </si>
  <si>
    <t>Kilgallioch Windfarm</t>
  </si>
  <si>
    <t>Kilgallioch Wind</t>
  </si>
  <si>
    <t>T_EWHLW-1</t>
  </si>
  <si>
    <t>Ewe Hill II Windfarm</t>
  </si>
  <si>
    <t>Ewe Hill 2 Wind</t>
  </si>
  <si>
    <t>E_ABRTW-1</t>
  </si>
  <si>
    <t>Auchrobert Wind Farm</t>
  </si>
  <si>
    <t>Auchrobert Wind</t>
  </si>
  <si>
    <t>T_MYGPW-1</t>
  </si>
  <si>
    <t>Minnygap Wind Farm</t>
  </si>
  <si>
    <t>Minnygap Wind</t>
  </si>
  <si>
    <t>MEL</t>
  </si>
  <si>
    <t>Minnygap Energy Limited</t>
  </si>
  <si>
    <t>T_WISTW-2</t>
  </si>
  <si>
    <t>Brockloch Rig 2 WF Exp A</t>
  </si>
  <si>
    <t>Brockloch Rig 2 Wind</t>
  </si>
  <si>
    <t>BRWLTD</t>
  </si>
  <si>
    <t>BROCKLOCH RIG WINDFARM LTD</t>
  </si>
  <si>
    <t>T_AKGLW-2</t>
  </si>
  <si>
    <t>AIKENGALL II</t>
  </si>
  <si>
    <t>Aikengall 2 Wind</t>
  </si>
  <si>
    <t>AIK2CWCL</t>
  </si>
  <si>
    <t>Aikengall 2 CWCL</t>
  </si>
  <si>
    <t>2__NHPOW001</t>
  </si>
  <si>
    <t>Haven DSR (South Scotland)</t>
  </si>
  <si>
    <t>HAVEN</t>
  </si>
  <si>
    <t>Drax Energy Solutions Limited</t>
  </si>
  <si>
    <t>T_BLKWW-1</t>
  </si>
  <si>
    <t>Blackcraig Windfarm</t>
  </si>
  <si>
    <t>Blackcraig Wind</t>
  </si>
  <si>
    <t>BLK2017</t>
  </si>
  <si>
    <t>Blackcraig Wind Farm Limited</t>
  </si>
  <si>
    <t>T_SANQW-1</t>
  </si>
  <si>
    <t>SANQUHAR</t>
  </si>
  <si>
    <t>Sanquhar Wind</t>
  </si>
  <si>
    <t>SCWCL</t>
  </si>
  <si>
    <t>SANQUHAR CWCL</t>
  </si>
  <si>
    <t>T_AFTOW-1</t>
  </si>
  <si>
    <t>Afton Wind Farm</t>
  </si>
  <si>
    <t>Afton Wind</t>
  </si>
  <si>
    <t>AFTON</t>
  </si>
  <si>
    <t>Afton Wind Farm Limited</t>
  </si>
  <si>
    <t>T_WHIHW-1</t>
  </si>
  <si>
    <t>Whiteside Hill WF</t>
  </si>
  <si>
    <t>Whiteside Hill Wind</t>
  </si>
  <si>
    <t>WHWF1985</t>
  </si>
  <si>
    <t>Whiteside Hill</t>
  </si>
  <si>
    <t>T_MIDMW-1</t>
  </si>
  <si>
    <t>MIDDLE MUIR WIND FARM</t>
  </si>
  <si>
    <t>Middle Muir Wind</t>
  </si>
  <si>
    <t>BANKSREN</t>
  </si>
  <si>
    <t>Banks Renewable Limited</t>
  </si>
  <si>
    <t>E_CRGTW-1</t>
  </si>
  <si>
    <t>Craig 2 Wind Farm</t>
  </si>
  <si>
    <t>Craig 2 Wind</t>
  </si>
  <si>
    <t>BRITGAS</t>
  </si>
  <si>
    <t>British Gas Trading Ltd</t>
  </si>
  <si>
    <t>T_KPMRW-1</t>
  </si>
  <si>
    <t>KYPE MUIR WIND FARM</t>
  </si>
  <si>
    <t>Kype Muir Wind</t>
  </si>
  <si>
    <t>2__NANGE001</t>
  </si>
  <si>
    <t>2_NANGE001</t>
  </si>
  <si>
    <t>Limejump DSR (South Scotland)</t>
  </si>
  <si>
    <t>2__NANGE002</t>
  </si>
  <si>
    <t>Limejump DSR (South Scotland 2)</t>
  </si>
  <si>
    <t>T_CRDEW-1</t>
  </si>
  <si>
    <t>Crossdykes WF-1</t>
  </si>
  <si>
    <t>Crossdykes 1 Wind</t>
  </si>
  <si>
    <t>CDWF0620</t>
  </si>
  <si>
    <t>Crossdykes WF Limited</t>
  </si>
  <si>
    <t>T_CRDEW-2</t>
  </si>
  <si>
    <t>Crossdykes WF-2</t>
  </si>
  <si>
    <t>Crossdykes 2 Wind</t>
  </si>
  <si>
    <t>V__NFLEX001</t>
  </si>
  <si>
    <t>Flexitricity DSR (South Scotland)</t>
  </si>
  <si>
    <t>2__NFLEX001</t>
  </si>
  <si>
    <t>Flexitricity DSR (South Scotland 1)</t>
  </si>
  <si>
    <t>T_WDRGW-1</t>
  </si>
  <si>
    <t>Windy Rig Wind Farm</t>
  </si>
  <si>
    <t>Windy Rig Wind</t>
  </si>
  <si>
    <t>WINDYRIG</t>
  </si>
  <si>
    <t>Windy Rig Wind Farm Limited</t>
  </si>
  <si>
    <t>T_DOUGW-1</t>
  </si>
  <si>
    <t>T-DOUGW-1</t>
  </si>
  <si>
    <t>Douglas West Wind</t>
  </si>
  <si>
    <t>T_AKGLW-3</t>
  </si>
  <si>
    <t>AIKENGALL2A-W</t>
  </si>
  <si>
    <t>Aikengall 3 Wind</t>
  </si>
  <si>
    <t>AIK3CWCL</t>
  </si>
  <si>
    <t>Aikengall IIA CWC Limited</t>
  </si>
  <si>
    <t>T_TWSHW-1</t>
  </si>
  <si>
    <t>Twenty Shilling Wind Farm</t>
  </si>
  <si>
    <t>Twentyshilling Hill Wind</t>
  </si>
  <si>
    <t>TWENTYSH</t>
  </si>
  <si>
    <t>Twentyshilling Limited</t>
  </si>
  <si>
    <t>2__NSTAT001</t>
  </si>
  <si>
    <t>STAT_N2</t>
  </si>
  <si>
    <t>Statkraft DSR (South Scotland)</t>
  </si>
  <si>
    <t>T_WHLWB-1</t>
  </si>
  <si>
    <t>Whitelee 1 Battery</t>
  </si>
  <si>
    <t>Whitelee Battery</t>
  </si>
  <si>
    <t>T_KENNW-1</t>
  </si>
  <si>
    <t>Kennoxhead Wind Farm</t>
  </si>
  <si>
    <t>Kennoxhead Wind</t>
  </si>
  <si>
    <t>KENX01</t>
  </si>
  <si>
    <t>Kennoxhead Wind Farm Limited</t>
  </si>
  <si>
    <t>2__NFLEX003</t>
  </si>
  <si>
    <t>Flexitricity DSR (South Scotland 3)</t>
  </si>
  <si>
    <t>2__NFLEX004</t>
  </si>
  <si>
    <t>Flexitricity DSR (South Scotland 4)</t>
  </si>
  <si>
    <t>2__NFSEN007</t>
  </si>
  <si>
    <t>2__NFSENOK7</t>
  </si>
  <si>
    <t>FS Energy DSR (South Scotland 7)</t>
  </si>
  <si>
    <t>2__NFLEX005</t>
  </si>
  <si>
    <t>Flexitricity DSR (South Scotland 5)</t>
  </si>
  <si>
    <t>2__NFLEX006</t>
  </si>
  <si>
    <t>Flexitricity DSR (South Scotland 6)</t>
  </si>
  <si>
    <t>2__NFLEX007</t>
  </si>
  <si>
    <t>Flexitricity DSR (South Scotland 7)</t>
  </si>
  <si>
    <t>2__NSTAT002</t>
  </si>
  <si>
    <t>STAT_N3</t>
  </si>
  <si>
    <t>Statkraft DSR (South Scotland 2)</t>
  </si>
  <si>
    <t>T_HADHW-1</t>
  </si>
  <si>
    <t>Hadyard Hill Wind Farm</t>
  </si>
  <si>
    <t>Hadyard Hill Wind</t>
  </si>
  <si>
    <t>SSERWFL</t>
  </si>
  <si>
    <t>SSE Renewables Wind Farms</t>
  </si>
  <si>
    <t>E_HRHLW-1</t>
  </si>
  <si>
    <t>Hare Hill Extension Windfarm</t>
  </si>
  <si>
    <t>Hare Hill Ext Wind</t>
  </si>
  <si>
    <t>T_GLWSW-1</t>
  </si>
  <si>
    <t>Galawhistle Wind Farm</t>
  </si>
  <si>
    <t>Galawhistle Wind</t>
  </si>
  <si>
    <t>GALAWWF</t>
  </si>
  <si>
    <t>GALAWHISTLE WIND FARM</t>
  </si>
  <si>
    <t>T_GNAPW-1</t>
  </si>
  <si>
    <t>Glen App Windfarm</t>
  </si>
  <si>
    <t>Glen App Wind</t>
  </si>
  <si>
    <t>M_CAS-BEU01</t>
  </si>
  <si>
    <t>Beauly Cascade</t>
  </si>
  <si>
    <t>_P</t>
  </si>
  <si>
    <t>M_CAS-CON01</t>
  </si>
  <si>
    <t>Conon Cascade</t>
  </si>
  <si>
    <t>M_CAS-GAR01</t>
  </si>
  <si>
    <t>Garry Cascade</t>
  </si>
  <si>
    <t>M_CAS-MOR01</t>
  </si>
  <si>
    <t>Moriston Cascade</t>
  </si>
  <si>
    <t>T_FASN-1</t>
  </si>
  <si>
    <t>Fasnakyle G1</t>
  </si>
  <si>
    <t>Fasnakyle Hydro G1</t>
  </si>
  <si>
    <t>T_FOYE-1</t>
  </si>
  <si>
    <t>Foyers G1</t>
  </si>
  <si>
    <t>Foyers Pumped G1</t>
  </si>
  <si>
    <t>T_FOYE-2</t>
  </si>
  <si>
    <t>Foyers G2</t>
  </si>
  <si>
    <t>Foyers Pumped G2</t>
  </si>
  <si>
    <t>E_FASN-3</t>
  </si>
  <si>
    <t>Fasnakyle G3</t>
  </si>
  <si>
    <t>Fasnakyle Hydro G3</t>
  </si>
  <si>
    <t>T_FASN-2</t>
  </si>
  <si>
    <t>Fasnakyle G2</t>
  </si>
  <si>
    <t>Fasnakyle Hydro G2</t>
  </si>
  <si>
    <t>T_FARR-1</t>
  </si>
  <si>
    <t>Farr Unit 1</t>
  </si>
  <si>
    <t>Farr Wind 1</t>
  </si>
  <si>
    <t>T_FARR-2</t>
  </si>
  <si>
    <t>Farr Unit 2</t>
  </si>
  <si>
    <t>Farr Wind 2</t>
  </si>
  <si>
    <t>E_BETHW-1</t>
  </si>
  <si>
    <t>BETHW-1</t>
  </si>
  <si>
    <t>Beinn Tharsuinn Wind</t>
  </si>
  <si>
    <t>E_FASN-4</t>
  </si>
  <si>
    <t>Fasnakyle G4</t>
  </si>
  <si>
    <t>Fasnakyle Hydro G4</t>
  </si>
  <si>
    <t>T_KILBW-1</t>
  </si>
  <si>
    <t>KILBW</t>
  </si>
  <si>
    <t>Kilbraur Wind</t>
  </si>
  <si>
    <t>KILBRAUR</t>
  </si>
  <si>
    <t>Kilbraur Wind Energy Ltd</t>
  </si>
  <si>
    <t>T_MILWW-1</t>
  </si>
  <si>
    <t>MILWW</t>
  </si>
  <si>
    <t>Millennium Wind</t>
  </si>
  <si>
    <t>MILLEN07</t>
  </si>
  <si>
    <t>Millennium Wind Energy Ltd</t>
  </si>
  <si>
    <t>T_EDINW-1</t>
  </si>
  <si>
    <t>Edinbane Windfarm</t>
  </si>
  <si>
    <t>Edinbane Wind</t>
  </si>
  <si>
    <t>VWPL</t>
  </si>
  <si>
    <t>Vattenfall Wind Power Ltd</t>
  </si>
  <si>
    <t>T_GORDW-1</t>
  </si>
  <si>
    <t>Gordon Bush</t>
  </si>
  <si>
    <t>Gordonbush Wind</t>
  </si>
  <si>
    <t>E_HLTWW-1</t>
  </si>
  <si>
    <t>Hill of Towie</t>
  </si>
  <si>
    <t>Hill of Towie Wind</t>
  </si>
  <si>
    <t>SPSUP01</t>
  </si>
  <si>
    <t>SP Energy Retail Ltd</t>
  </si>
  <si>
    <t>E_BABAW-1</t>
  </si>
  <si>
    <t>Baillie Wind Farm</t>
  </si>
  <si>
    <t>Baillie Wind</t>
  </si>
  <si>
    <t>E_BRYBW-1</t>
  </si>
  <si>
    <t>Berry Burn Wind Farm</t>
  </si>
  <si>
    <t>Berry Burn Windfarm</t>
  </si>
  <si>
    <t>T_LCLTW-1</t>
  </si>
  <si>
    <t>Lochluichart Windfarm</t>
  </si>
  <si>
    <t>Lochluichart Wind</t>
  </si>
  <si>
    <t>ENECOUK</t>
  </si>
  <si>
    <t>Eneco Energy Trade</t>
  </si>
  <si>
    <t>2__PSTAT001</t>
  </si>
  <si>
    <t>STAT P2 North Scotland</t>
  </si>
  <si>
    <t>Cairn Uish (Rothes) 2 Wind</t>
  </si>
  <si>
    <t>E_CLDRW-1</t>
  </si>
  <si>
    <t>CLDRW-1</t>
  </si>
  <si>
    <t>Clashindarroch Wind</t>
  </si>
  <si>
    <t>VTS</t>
  </si>
  <si>
    <t>Vattenfall Energy Trading</t>
  </si>
  <si>
    <t>T_STRNW-1</t>
  </si>
  <si>
    <t>Strathy North Wind Farm 1</t>
  </si>
  <si>
    <t>Strathy North Wind</t>
  </si>
  <si>
    <t>STRTHWFL</t>
  </si>
  <si>
    <t>Strathy Wind Farm Limited</t>
  </si>
  <si>
    <t>E_MOYEW-1</t>
  </si>
  <si>
    <t>Moy Windfarm</t>
  </si>
  <si>
    <t>Moy Wind</t>
  </si>
  <si>
    <t>T_CGTHW-1</t>
  </si>
  <si>
    <t>Corriegarth WF</t>
  </si>
  <si>
    <t>Corriegrath Wind</t>
  </si>
  <si>
    <t>CRGTHW</t>
  </si>
  <si>
    <t>Corriegarth Wind Energy LTD</t>
  </si>
  <si>
    <t>T_DUNGW-1</t>
  </si>
  <si>
    <t>Dunmglass Windfarm 1</t>
  </si>
  <si>
    <t>Dunmaglass Wind</t>
  </si>
  <si>
    <t>DNMG</t>
  </si>
  <si>
    <t>Dunmaglass Wind Farm Limited</t>
  </si>
  <si>
    <t>T_CRMLW-1</t>
  </si>
  <si>
    <t>Corriemoillie</t>
  </si>
  <si>
    <t>Corriemollie Wind</t>
  </si>
  <si>
    <t>T_BEINW-1</t>
  </si>
  <si>
    <t>Beinneun Wind farm</t>
  </si>
  <si>
    <t>Beinneun Wind</t>
  </si>
  <si>
    <t>BWF2016</t>
  </si>
  <si>
    <t>Beinneun Wind Farm Ltd</t>
  </si>
  <si>
    <t>T_BHLAW-1</t>
  </si>
  <si>
    <t>Bhlaraidh Windfarm 1</t>
  </si>
  <si>
    <t>Bhlaraidh Wind</t>
  </si>
  <si>
    <t>2__PPGEN003</t>
  </si>
  <si>
    <t>Camster</t>
  </si>
  <si>
    <t>Camster Wind</t>
  </si>
  <si>
    <t>E_BNWKW-1</t>
  </si>
  <si>
    <t>Burn of Whilk Windfarm</t>
  </si>
  <si>
    <t>Burn of Whilk Wind</t>
  </si>
  <si>
    <t>T_STLGW-1</t>
  </si>
  <si>
    <t>Stronelairg Windfarm 1</t>
  </si>
  <si>
    <t>Stronelairg 1 Wind</t>
  </si>
  <si>
    <t>STLG</t>
  </si>
  <si>
    <t>Stronelairg Windfarm Limited</t>
  </si>
  <si>
    <t>T_STLGW-2</t>
  </si>
  <si>
    <t>Stronelairg Windfarm 2</t>
  </si>
  <si>
    <t>Stronelairg 2 Wind</t>
  </si>
  <si>
    <t>T_STLGW-3</t>
  </si>
  <si>
    <t>Stronelairg Windfarm 3</t>
  </si>
  <si>
    <t>Stronelairg 3 Wind</t>
  </si>
  <si>
    <t>T_DOREW-1</t>
  </si>
  <si>
    <t>Dorenell Wind Farm One</t>
  </si>
  <si>
    <t>Dorenell 1 Wind</t>
  </si>
  <si>
    <t>DORWIND</t>
  </si>
  <si>
    <t>Dorenell Windfarm Limited</t>
  </si>
  <si>
    <t>T_DOREW-2</t>
  </si>
  <si>
    <t>Dorenell Wind Farm Two</t>
  </si>
  <si>
    <t>Dorenell 2 Wind</t>
  </si>
  <si>
    <t>T_BDCHW-1</t>
  </si>
  <si>
    <t>Bad a Cheo Wind Farm</t>
  </si>
  <si>
    <t>Bad a Cheo Wind</t>
  </si>
  <si>
    <t>C__PSTAT011</t>
  </si>
  <si>
    <t>C__PSTAT011-AAA-NAN-184</t>
  </si>
  <si>
    <t>2__PMARB001</t>
  </si>
  <si>
    <t>Lochaber Hydro</t>
  </si>
  <si>
    <t>MARBLE</t>
  </si>
  <si>
    <t>Marble Power Limited</t>
  </si>
  <si>
    <t>2__PENEC001</t>
  </si>
  <si>
    <t>Rothes Windfarm</t>
  </si>
  <si>
    <t>Rothes 2 Wind</t>
  </si>
  <si>
    <t>T_HALSW-1</t>
  </si>
  <si>
    <t>Halsary Windfarm</t>
  </si>
  <si>
    <t>Halsary Wind</t>
  </si>
  <si>
    <t>V__PFLEX001</t>
  </si>
  <si>
    <t>Flexitricity Virtual (North Scotland 1)</t>
  </si>
  <si>
    <t>2__PENEC002</t>
  </si>
  <si>
    <t>Pauls Hill Windfarm</t>
  </si>
  <si>
    <t>Pauls Hill B Wind</t>
  </si>
  <si>
    <t>2__PSMAR001</t>
  </si>
  <si>
    <t>Achlachan</t>
  </si>
  <si>
    <t>2__PSMAE001</t>
  </si>
  <si>
    <t>Smartest Energy DSR (North Scotland 1)</t>
  </si>
  <si>
    <t>T_GORDW-2</t>
  </si>
  <si>
    <t>Gordonbush WF Extension</t>
  </si>
  <si>
    <t>Gordonbush 2 Wind</t>
  </si>
  <si>
    <t>T_GLNKW-1</t>
  </si>
  <si>
    <t>GLEN KYLLACHY WINDFARM</t>
  </si>
  <si>
    <t>Glen Kyllachly Wind</t>
  </si>
  <si>
    <t>T_MOWEO-2</t>
  </si>
  <si>
    <t>Moray East OWF2</t>
  </si>
  <si>
    <t>Moray East 2 Offshore</t>
  </si>
  <si>
    <t>MOWEL</t>
  </si>
  <si>
    <t>Moray Offshore Wind East Ltd</t>
  </si>
  <si>
    <t>T_MOWEO-3</t>
  </si>
  <si>
    <t>Moray East OWF3</t>
  </si>
  <si>
    <t>Moray East 3 Offshore</t>
  </si>
  <si>
    <t>T_MOWEO-1</t>
  </si>
  <si>
    <t>Moray East OWF1</t>
  </si>
  <si>
    <t>Moray East 1 Offshore</t>
  </si>
  <si>
    <t>2__PEDGE003</t>
  </si>
  <si>
    <t>Camster B Wind</t>
  </si>
  <si>
    <t>EDGWARE</t>
  </si>
  <si>
    <t>Edgware Energy Limited</t>
  </si>
  <si>
    <t>2__PEDGE004</t>
  </si>
  <si>
    <t>Rosehall Wind</t>
  </si>
  <si>
    <t>T_GLNDO-1</t>
  </si>
  <si>
    <t>Glendoe Generator 1</t>
  </si>
  <si>
    <t>Glendoe Hydro</t>
  </si>
  <si>
    <t>T_PEHE-1</t>
  </si>
  <si>
    <t>Peterhead Block 1</t>
  </si>
  <si>
    <t>Peterhead 1</t>
  </si>
  <si>
    <t>SSETGSL</t>
  </si>
  <si>
    <t>SSE Thermal Generation</t>
  </si>
  <si>
    <t>E_GLOFW-1</t>
  </si>
  <si>
    <t>Glens of Foudland</t>
  </si>
  <si>
    <t>Glens of Foudland Wind</t>
  </si>
  <si>
    <t>GOFPOWER</t>
  </si>
  <si>
    <t>Glens of Foudland Ltd</t>
  </si>
  <si>
    <t>E_GDSTW-1</t>
  </si>
  <si>
    <t>Gordonstown</t>
  </si>
  <si>
    <t>Gordonstown Wind</t>
  </si>
  <si>
    <t>2__PSTAT002</t>
  </si>
  <si>
    <t>STAT P3 North Scotland</t>
  </si>
  <si>
    <t>Mid Hill Wind</t>
  </si>
  <si>
    <t>E_HYWDW-1</t>
  </si>
  <si>
    <t>Hywind Generator BMU1</t>
  </si>
  <si>
    <t>Hywind</t>
  </si>
  <si>
    <t>HYWINDSC</t>
  </si>
  <si>
    <t>T_ABRBO-1</t>
  </si>
  <si>
    <t>ABRBO-1</t>
  </si>
  <si>
    <t>Aberdeen Bay Offshore</t>
  </si>
  <si>
    <t>ABERDEEN</t>
  </si>
  <si>
    <t>Aberdeen Offshore Wind Farm</t>
  </si>
  <si>
    <t>T_CRUA-1</t>
  </si>
  <si>
    <t>Cruachan Pumped 1</t>
  </si>
  <si>
    <t>DPSL</t>
  </si>
  <si>
    <t>Drax Pumped Storage Limited</t>
  </si>
  <si>
    <t>T_CRUA-2</t>
  </si>
  <si>
    <t>Cruachan Pumped 2</t>
  </si>
  <si>
    <t>T_CRUA-3</t>
  </si>
  <si>
    <t>Cruachan Pumped 3</t>
  </si>
  <si>
    <t>T_CRUA-4</t>
  </si>
  <si>
    <t>Cruachan Pumped 4</t>
  </si>
  <si>
    <t>T_NANT-1</t>
  </si>
  <si>
    <t>Nant</t>
  </si>
  <si>
    <t>Nant Hydro</t>
  </si>
  <si>
    <t>E_CLAC-1</t>
  </si>
  <si>
    <t>Clachan G1</t>
  </si>
  <si>
    <t>Clachan Hydro</t>
  </si>
  <si>
    <t>E_CLFLW-1</t>
  </si>
  <si>
    <t>Clachan Flats</t>
  </si>
  <si>
    <t>Clachan Flats Wind</t>
  </si>
  <si>
    <t>T_ANSUW-1</t>
  </si>
  <si>
    <t>An Suidhe 1</t>
  </si>
  <si>
    <t>An Suidhe Wind</t>
  </si>
  <si>
    <t>E_BTUIW-2</t>
  </si>
  <si>
    <t>Beinn An Tuirc 2</t>
  </si>
  <si>
    <t>Beinn An Tuirc Wind 2</t>
  </si>
  <si>
    <t>T_CRGHW-1</t>
  </si>
  <si>
    <t>Carraig Gheal Wind Farm</t>
  </si>
  <si>
    <t>Carraig Gheal Wind</t>
  </si>
  <si>
    <t>T_COUWW-1</t>
  </si>
  <si>
    <t>Cour Wind Farm</t>
  </si>
  <si>
    <t>Cour Wind</t>
  </si>
  <si>
    <t>CWF2016</t>
  </si>
  <si>
    <t>Cour Wind farm (Scotland) Ltd</t>
  </si>
  <si>
    <t>E_BTUIW-3</t>
  </si>
  <si>
    <t>Beinn an Tuirc III Windfarm</t>
  </si>
  <si>
    <t>Beinn An Tuirc Wind 3</t>
  </si>
  <si>
    <t>M_CAS-CLU01</t>
  </si>
  <si>
    <t>Clunie Cascade</t>
  </si>
  <si>
    <t>M_CAS-KIL01</t>
  </si>
  <si>
    <t>Killin Cascade</t>
  </si>
  <si>
    <t>T_ERRO-1</t>
  </si>
  <si>
    <t>Errochty G1</t>
  </si>
  <si>
    <t>Errochty Hydro G1</t>
  </si>
  <si>
    <t>T_ERRO-2</t>
  </si>
  <si>
    <t>Errochty G2</t>
  </si>
  <si>
    <t>Errochty Hydro G2</t>
  </si>
  <si>
    <t>T_ERRO-3</t>
  </si>
  <si>
    <t>Errochty G3</t>
  </si>
  <si>
    <t>Errochty Hydro G3</t>
  </si>
  <si>
    <t>T_FINL-1</t>
  </si>
  <si>
    <t>Finlarig</t>
  </si>
  <si>
    <t>Finlarig Hydro</t>
  </si>
  <si>
    <t>E_BRDUW-1</t>
  </si>
  <si>
    <t>Braes of Doune</t>
  </si>
  <si>
    <t>Braes of Doune Wind</t>
  </si>
  <si>
    <t>T_GRIFW-1</t>
  </si>
  <si>
    <t>Griffin Wind Farm 1</t>
  </si>
  <si>
    <t>Griffin Wind 1</t>
  </si>
  <si>
    <t>GRWL</t>
  </si>
  <si>
    <t>Griffin Wind Farm Ltd</t>
  </si>
  <si>
    <t>T_GRIFW-2</t>
  </si>
  <si>
    <t>Griffin Wind Farm 2</t>
  </si>
  <si>
    <t>Griffin Wind 2</t>
  </si>
  <si>
    <t>E_TULWW-2</t>
  </si>
  <si>
    <t>Tullo Extension</t>
  </si>
  <si>
    <t>Tullow 2 Wind</t>
  </si>
  <si>
    <t>E_TULWW-1</t>
  </si>
  <si>
    <t>Tullo Windfarm</t>
  </si>
  <si>
    <t>Tullow 1 Wind</t>
  </si>
  <si>
    <t>E_TLYMW-1</t>
  </si>
  <si>
    <t>Tullymurdoch Wind Farm</t>
  </si>
  <si>
    <t>Tullymurdoch Wind</t>
  </si>
  <si>
    <t>E_ARBRB-1</t>
  </si>
  <si>
    <t>Arbroath Battery Storage</t>
  </si>
  <si>
    <t>Arbroath Battery</t>
  </si>
  <si>
    <t>M_SLOY-1</t>
  </si>
  <si>
    <t>Sloy G1</t>
  </si>
  <si>
    <t>Sloy Hydro G1</t>
  </si>
  <si>
    <t>M_SLOY-4</t>
  </si>
  <si>
    <t>Sloy G4</t>
  </si>
  <si>
    <t>Sloy Hydro G4</t>
  </si>
  <si>
    <t>T_SLOY-2</t>
  </si>
  <si>
    <t>Sloy G2</t>
  </si>
  <si>
    <t>Sloy Hydro G2</t>
  </si>
  <si>
    <t>T_SLOY-3</t>
  </si>
  <si>
    <t>Sloy G3</t>
  </si>
  <si>
    <t>Sloy Hydro G3</t>
  </si>
  <si>
    <t>T_BEATO-3</t>
  </si>
  <si>
    <t>Beatrice Offshore WF 3</t>
  </si>
  <si>
    <t>Beatrice 3 Offshore</t>
  </si>
  <si>
    <t>BOWL001</t>
  </si>
  <si>
    <t>Beatrice Offshore Windfarm Ltd</t>
  </si>
  <si>
    <t>T_BEATO-1</t>
  </si>
  <si>
    <t>Beatrice Offshore WF 1</t>
  </si>
  <si>
    <t>Beatrice 1 Offshore</t>
  </si>
  <si>
    <t>T_BEATO-2</t>
  </si>
  <si>
    <t>Beatrice Offshore WF 2</t>
  </si>
  <si>
    <t>Beatrice 2 Offshore</t>
  </si>
  <si>
    <t>T_BEATO-4</t>
  </si>
  <si>
    <t>Beatrice Offshore WF 4</t>
  </si>
  <si>
    <t>Beatrice 4 Offshore</t>
  </si>
  <si>
    <t>E_PILLB-2</t>
  </si>
  <si>
    <t>Pillswood 2 Battery Storage</t>
  </si>
  <si>
    <t>Pillswood 2 Battery</t>
  </si>
  <si>
    <t>T_SAKNW-1</t>
  </si>
  <si>
    <t>Sandy Knowe Wind Farm</t>
  </si>
  <si>
    <t>SANDYWF1</t>
  </si>
  <si>
    <t>Sandy Knowe Wind Farm Ltd</t>
  </si>
  <si>
    <t>E_CUPAB-1</t>
  </si>
  <si>
    <t>Coupar Battery Storage</t>
  </si>
  <si>
    <t>2__GSTAT008</t>
  </si>
  <si>
    <t>STAT_G9</t>
  </si>
  <si>
    <t>Statkraft DSR (North Western 8)</t>
  </si>
  <si>
    <t>T_ACHRW-1</t>
  </si>
  <si>
    <t>AChruach Wind Farm</t>
  </si>
  <si>
    <t>AIRGEN2</t>
  </si>
  <si>
    <t>Mobius Renewables Gen. (GB2)</t>
  </si>
  <si>
    <t>2__PLOND001</t>
  </si>
  <si>
    <t>EDFE Aggregate N Scot 1</t>
  </si>
  <si>
    <t>AG-PEDF01</t>
  </si>
  <si>
    <t>T_DALQW-1</t>
  </si>
  <si>
    <t>Dalquhandy Wind Farm</t>
  </si>
  <si>
    <t>T_RREW-1</t>
  </si>
  <si>
    <t>Robin Rigg Offshore Wind Farm</t>
  </si>
  <si>
    <t>POWERGEN</t>
  </si>
  <si>
    <t xml:space="preserve">        E.ON UK plc</t>
  </si>
  <si>
    <t>E_CNCLW-1</t>
  </si>
  <si>
    <t>Coire na Cloiche Wind Farm</t>
  </si>
  <si>
    <t>E_HLGLW-1</t>
  </si>
  <si>
    <t>Hill of Glaschyle</t>
  </si>
  <si>
    <t>RWETDL</t>
  </si>
  <si>
    <t>ENGIE Power Limited</t>
  </si>
  <si>
    <t>2__EIMPO002</t>
  </si>
  <si>
    <t>SSE</t>
  </si>
  <si>
    <t>SSE Energy Supply Limited</t>
  </si>
  <si>
    <t>E_SKELB-1</t>
  </si>
  <si>
    <t>Skelmersdale Battery</t>
  </si>
  <si>
    <t>2__LANGE002</t>
  </si>
  <si>
    <t>2__HANGE003</t>
  </si>
  <si>
    <t>Limejump DSR (Southern 3)</t>
  </si>
  <si>
    <t>V__BCEND004</t>
  </si>
  <si>
    <t>Centrica Virtual (East Midlands 4)</t>
  </si>
  <si>
    <t>T_CREAW-1</t>
  </si>
  <si>
    <t>Creag Riabhach Wind Farm</t>
  </si>
  <si>
    <t>CREAGWF1</t>
  </si>
  <si>
    <t>Creag Riabhach Wind Farm Ltd</t>
  </si>
  <si>
    <t>2__DLOND001</t>
  </si>
  <si>
    <t>EDFE Aggregate MANWEB01</t>
  </si>
  <si>
    <t>T_TKNWW-1</t>
  </si>
  <si>
    <t>Triton Knoll OSP west 1</t>
  </si>
  <si>
    <t>TKWFL</t>
  </si>
  <si>
    <t>Triton Knoll Offshore Wind</t>
  </si>
  <si>
    <t>2__PFLEX001</t>
  </si>
  <si>
    <t>E_DOLLB-1</t>
  </si>
  <si>
    <t>Dollymans Storage</t>
  </si>
  <si>
    <t>DLMS</t>
  </si>
  <si>
    <t>Dollymans Storage Limited</t>
  </si>
  <si>
    <t>T_TKNEW-1</t>
  </si>
  <si>
    <t>Triton Knoll</t>
  </si>
  <si>
    <t>E_FARNB-1</t>
  </si>
  <si>
    <t>Farnham BESS</t>
  </si>
  <si>
    <t>T_SGRWO-3</t>
  </si>
  <si>
    <t>SGRWO-3</t>
  </si>
  <si>
    <t>Seagreen Offshore Wind Farm</t>
  </si>
  <si>
    <t>SWEL001</t>
  </si>
  <si>
    <t>Seagreen Wind Energy Limited</t>
  </si>
  <si>
    <t>T_SGRWO-4</t>
  </si>
  <si>
    <t>SGRWO-4</t>
  </si>
  <si>
    <t>T_SGRWO-5</t>
  </si>
  <si>
    <t>SGRWO-5</t>
  </si>
  <si>
    <t>T_SGRWO-6</t>
  </si>
  <si>
    <t>SGRWO-6</t>
  </si>
  <si>
    <t>T_NURSB-1</t>
  </si>
  <si>
    <t>Nursling Battery Storage</t>
  </si>
  <si>
    <t>Nursling</t>
  </si>
  <si>
    <t>GSP Groups</t>
  </si>
  <si>
    <t>ID</t>
  </si>
  <si>
    <t>GSP Group Id</t>
  </si>
  <si>
    <t>GSP Group Name</t>
  </si>
  <si>
    <t>Dalham</t>
  </si>
  <si>
    <t>Ab Kettleby</t>
  </si>
  <si>
    <t>Limehouse</t>
  </si>
  <si>
    <t>Corwen</t>
  </si>
  <si>
    <t>Callow Hill</t>
  </si>
  <si>
    <t>Witton Park</t>
  </si>
  <si>
    <t>Carnforth</t>
  </si>
  <si>
    <t>Kingussie</t>
  </si>
  <si>
    <t>Leadhills</t>
  </si>
  <si>
    <t>Pembury</t>
  </si>
  <si>
    <t>Andover</t>
  </si>
  <si>
    <t>Llanddeusant</t>
  </si>
  <si>
    <t>South Tawton</t>
  </si>
  <si>
    <t>Pollington</t>
  </si>
  <si>
    <t>GB NETS boundaries (National Grid ESO)</t>
  </si>
  <si>
    <t>BZONE TRANSMISSION CAPACITY (MW)</t>
  </si>
  <si>
    <t>NaN</t>
  </si>
  <si>
    <t>https://www.nationalgrideso.com/research-and-publications/electricity-ten-year-statement-etys/electricity-transmission-network</t>
  </si>
  <si>
    <t>https://www.emfs.info/what/terminology/#:~:text=A%20400%20kV%20National%20Grid,a%20power%20of%20700%20MW</t>
  </si>
  <si>
    <t>BZONE TRANSMISSION CAPACITY (MW): National Grid circuit</t>
  </si>
  <si>
    <t>400 kV</t>
  </si>
  <si>
    <t>700 MW</t>
  </si>
  <si>
    <t>may carry 1 kA in each of its three phases, thus transmitting a power of 700 MW.</t>
  </si>
  <si>
    <t>275 kV</t>
  </si>
  <si>
    <t>480 MW</t>
  </si>
  <si>
    <t>220 kV</t>
  </si>
  <si>
    <t>385 MW</t>
  </si>
  <si>
    <t>132 kV</t>
  </si>
  <si>
    <t>70 MW</t>
  </si>
  <si>
    <t>may carry 300 A in each of its three phases, thus transmitting a power of 70 MW</t>
  </si>
  <si>
    <t>11 kV</t>
  </si>
  <si>
    <t>3 MW</t>
  </si>
  <si>
    <t>may carry 150 A in each of its three phases, thus transmitting a power of 3 MW</t>
  </si>
  <si>
    <t xml:space="preserve">*These voltages are phase-to-phase voltages, the phase-to-earth voltages are 1.73 times lower:
(400 kV/1.73) x 1kA x 3 = 700 MW.)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</si>
</sst>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10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9900FF"/>
      <name val="Calibri"/>
    </font>
    <font>
      <sz val="11.0"/>
      <color theme="1"/>
      <name val="Calibri"/>
    </font>
    <font>
      <sz val="11.0"/>
      <color rgb="FF9900FF"/>
      <name val="Calibri"/>
    </font>
    <font>
      <sz val="11.0"/>
      <color rgb="FFFF0000"/>
      <name val="Calibri"/>
    </font>
    <font>
      <sz val="11.0"/>
      <color rgb="FF000000"/>
      <name val="Calibri"/>
    </font>
    <font>
      <b/>
      <sz val="20.0"/>
      <color theme="1"/>
      <name val="Calibri"/>
    </font>
    <font/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center" vertical="center"/>
    </xf>
    <xf borderId="1" fillId="0" fontId="4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1" fillId="0" fontId="5" numFmtId="0" xfId="0" applyAlignment="1" applyBorder="1" applyFont="1">
      <alignment horizontal="center" vertical="center"/>
    </xf>
    <xf borderId="1" fillId="0" fontId="5" numFmtId="164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1" fillId="2" fontId="3" numFmtId="164" xfId="0" applyAlignment="1" applyBorder="1" applyFont="1" applyNumberForma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left"/>
    </xf>
    <xf borderId="1" fillId="3" fontId="4" numFmtId="0" xfId="0" applyAlignment="1" applyBorder="1" applyFont="1">
      <alignment horizontal="left" vertical="center"/>
    </xf>
    <xf borderId="1" fillId="3" fontId="4" numFmtId="0" xfId="0" applyAlignment="1" applyBorder="1" applyFont="1">
      <alignment horizontal="left"/>
    </xf>
    <xf borderId="1" fillId="3" fontId="3" numFmtId="164" xfId="0" applyAlignment="1" applyBorder="1" applyFont="1" applyNumberFormat="1">
      <alignment horizontal="center" vertical="center"/>
    </xf>
    <xf borderId="1" fillId="3" fontId="4" numFmtId="164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center" vertical="center"/>
    </xf>
    <xf borderId="1" fillId="3" fontId="5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vertical="center"/>
    </xf>
    <xf borderId="0" fillId="0" fontId="3" numFmtId="164" xfId="0" applyAlignment="1" applyFont="1" applyNumberForma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4" numFmtId="0" xfId="0" applyAlignment="1" applyFont="1">
      <alignment horizontal="left"/>
    </xf>
    <xf borderId="3" fillId="4" fontId="3" numFmtId="0" xfId="0" applyAlignment="1" applyBorder="1" applyFill="1" applyFont="1">
      <alignment horizontal="center" vertical="center"/>
    </xf>
    <xf borderId="3" fillId="4" fontId="4" numFmtId="0" xfId="0" applyAlignment="1" applyBorder="1" applyFont="1">
      <alignment horizontal="center" vertical="center"/>
    </xf>
    <xf borderId="3" fillId="4" fontId="4" numFmtId="164" xfId="0" applyAlignment="1" applyBorder="1" applyFont="1" applyNumberFormat="1">
      <alignment horizontal="center" vertical="center"/>
    </xf>
    <xf borderId="3" fillId="4" fontId="1" numFmtId="0" xfId="0" applyAlignment="1" applyBorder="1" applyFont="1">
      <alignment horizontal="center" shrinkToFit="0" vertical="center" wrapText="1"/>
    </xf>
    <xf borderId="3" fillId="4" fontId="7" numFmtId="0" xfId="0" applyAlignment="1" applyBorder="1" applyFont="1">
      <alignment horizontal="left" vertical="center"/>
    </xf>
    <xf borderId="1" fillId="4" fontId="1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left"/>
    </xf>
    <xf borderId="1" fillId="4" fontId="4" numFmtId="0" xfId="0" applyAlignment="1" applyBorder="1" applyFont="1">
      <alignment horizontal="center" vertical="center"/>
    </xf>
    <xf borderId="3" fillId="4" fontId="3" numFmtId="0" xfId="0" applyBorder="1" applyFont="1"/>
    <xf borderId="1" fillId="4" fontId="4" numFmtId="164" xfId="0" applyAlignment="1" applyBorder="1" applyFont="1" applyNumberFormat="1">
      <alignment horizontal="center" vertical="center"/>
    </xf>
    <xf borderId="3" fillId="4" fontId="3" numFmtId="0" xfId="0" applyAlignment="1" applyBorder="1" applyFont="1">
      <alignment horizontal="left"/>
    </xf>
    <xf borderId="0" fillId="0" fontId="3" numFmtId="0" xfId="0" applyFont="1"/>
    <xf borderId="4" fillId="4" fontId="1" numFmtId="0" xfId="0" applyAlignment="1" applyBorder="1" applyFont="1">
      <alignment horizontal="center" shrinkToFit="0" vertical="center" wrapText="1"/>
    </xf>
    <xf borderId="5" fillId="0" fontId="8" numFmtId="0" xfId="0" applyBorder="1" applyFont="1"/>
    <xf borderId="6" fillId="0" fontId="8" numFmtId="0" xfId="0" applyBorder="1" applyFont="1"/>
    <xf borderId="3" fillId="4" fontId="1" numFmtId="0" xfId="0" applyAlignment="1" applyBorder="1" applyFont="1">
      <alignment horizontal="center" vertical="center"/>
    </xf>
    <xf borderId="7" fillId="4" fontId="1" numFmtId="0" xfId="0" applyAlignment="1" applyBorder="1" applyFon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3" fillId="4" fontId="9" numFmtId="0" xfId="0" applyAlignment="1" applyBorder="1" applyFont="1">
      <alignment horizontal="left" vertical="center"/>
    </xf>
    <xf borderId="3" fillId="4" fontId="3" numFmtId="0" xfId="0" applyAlignment="1" applyBorder="1" applyFont="1">
      <alignment horizontal="left" vertical="center"/>
    </xf>
    <xf borderId="3" fillId="4" fontId="1" numFmtId="0" xfId="0" applyAlignment="1" applyBorder="1" applyFont="1">
      <alignment horizontal="left" vertical="center"/>
    </xf>
    <xf borderId="1" fillId="4" fontId="1" numFmtId="0" xfId="0" applyAlignment="1" applyBorder="1" applyFont="1">
      <alignment horizontal="center" vertical="center"/>
    </xf>
    <xf borderId="4" fillId="4" fontId="3" numFmtId="0" xfId="0" applyAlignment="1" applyBorder="1" applyFont="1">
      <alignment horizontal="left" vertical="center"/>
    </xf>
    <xf borderId="8" fillId="4" fontId="3" numFmtId="0" xfId="0" applyAlignment="1" applyBorder="1" applyFont="1">
      <alignment horizontal="center" shrinkToFit="0" vertical="center" wrapText="1"/>
    </xf>
    <xf borderId="9" fillId="0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12" fillId="0" fontId="8" numFmtId="0" xfId="0" applyBorder="1" applyFont="1"/>
    <xf borderId="13" fillId="0" fontId="8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A5A5A5"/>
          <bgColor rgb="FFA5A5A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219075</xdr:colOff>
      <xdr:row>0</xdr:row>
      <xdr:rowOff>0</xdr:rowOff>
    </xdr:from>
    <xdr:ext cx="8286750" cy="5610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0</xdr:colOff>
      <xdr:row>28</xdr:row>
      <xdr:rowOff>0</xdr:rowOff>
    </xdr:from>
    <xdr:ext cx="3048000" cy="33813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28</xdr:row>
      <xdr:rowOff>0</xdr:rowOff>
    </xdr:from>
    <xdr:ext cx="5915025" cy="80105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ionalgrideso.com/research-and-publications/electricity-ten-year-statement-etys/electricity-transmission-network" TargetMode="External"/><Relationship Id="rId2" Type="http://schemas.openxmlformats.org/officeDocument/2006/relationships/hyperlink" Target="https://www.emfs.info/what/terminology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Col="1"/>
  <cols>
    <col collapsed="1" customWidth="1" min="1" max="1" width="8.86"/>
    <col customWidth="1" hidden="1" min="2" max="2" width="8.86" outlineLevel="1"/>
    <col customWidth="1" min="3" max="3" width="15.14"/>
    <col collapsed="1" customWidth="1" min="4" max="4" width="31.71"/>
    <col customWidth="1" hidden="1" min="5" max="5" width="36.0" outlineLevel="1"/>
    <col collapsed="1" customWidth="1" min="6" max="6" width="15.71"/>
    <col customWidth="1" hidden="1" min="7" max="7" width="18.71" outlineLevel="1"/>
    <col customWidth="1" hidden="1" min="8" max="8" width="16.71" outlineLevel="1"/>
    <col customWidth="1" hidden="1" min="9" max="9" width="16.43" outlineLevel="1"/>
    <col customWidth="1" min="10" max="10" width="12.14"/>
    <col customWidth="1" min="11" max="11" width="28.57"/>
    <col customWidth="1" min="12" max="13" width="13.0"/>
    <col collapsed="1" customWidth="1" min="14" max="14" width="12.86"/>
    <col customWidth="1" hidden="1" min="15" max="16" width="19.71" outlineLevel="1"/>
    <col customWidth="1" min="17" max="17" width="18.71"/>
    <col customWidth="1" min="18" max="18" width="12.29"/>
    <col customWidth="1" min="19" max="20" width="14.0"/>
    <col customWidth="1" min="21" max="37" width="6.57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4" t="s">
        <v>8</v>
      </c>
      <c r="J1" s="1" t="s">
        <v>9</v>
      </c>
      <c r="K1" s="3" t="s">
        <v>10</v>
      </c>
      <c r="L1" s="5" t="s">
        <v>11</v>
      </c>
      <c r="M1" s="5" t="s">
        <v>12</v>
      </c>
      <c r="N1" s="1" t="s">
        <v>13</v>
      </c>
      <c r="O1" s="6" t="s">
        <v>14</v>
      </c>
      <c r="P1" s="6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7" t="str">
        <f t="shared" ref="A2:A485" si="1">LEFT(C2,1)</f>
        <v>E</v>
      </c>
      <c r="B2" s="8">
        <v>26.0</v>
      </c>
      <c r="C2" s="7" t="s">
        <v>37</v>
      </c>
      <c r="D2" s="9" t="s">
        <v>38</v>
      </c>
      <c r="E2" s="10" t="s">
        <v>39</v>
      </c>
      <c r="F2" s="7" t="s">
        <v>40</v>
      </c>
      <c r="G2" s="8" t="s">
        <v>40</v>
      </c>
      <c r="H2" s="8" t="s">
        <v>41</v>
      </c>
      <c r="I2" s="11" t="s">
        <v>42</v>
      </c>
      <c r="J2" s="7" t="s">
        <v>43</v>
      </c>
      <c r="K2" s="9" t="s">
        <v>44</v>
      </c>
      <c r="L2" s="12">
        <v>52.5838344213574</v>
      </c>
      <c r="M2" s="12">
        <v>1.73372501148655</v>
      </c>
      <c r="N2" s="7" t="str">
        <f t="array" ref="N2">XLOOKUP(K2,'GSP Groups'!D:D,'GSP Groups'!E:E,"",0)</f>
        <v>Dalham</v>
      </c>
      <c r="O2" s="13">
        <f t="array" ref="O2">XLOOKUP(N2,'GSP Groups'!$E:$E,'GSP Groups'!F:F,"",0)</f>
        <v>52.22664943</v>
      </c>
      <c r="P2" s="13">
        <f t="array" ref="P2">XLOOKUP(N2,'GSP Groups'!$E:$E,'GSP Groups'!G:G,"",0)</f>
        <v>0.5199934698</v>
      </c>
      <c r="Q2" s="7" t="str">
        <f t="shared" ref="Q2:Q485" si="2">IF(AND(L2=O2,M2=P2),"CENTER","EXACT LOCATION")</f>
        <v>EXACT LOCATION</v>
      </c>
      <c r="R2" s="14" t="s">
        <v>31</v>
      </c>
      <c r="S2" s="14">
        <f t="array" ref="S2">XLOOKUP($R2,Boundaries!$B:$B,Boundaries!C:C,"",0)</f>
        <v>7500</v>
      </c>
      <c r="T2" s="14">
        <f t="array" ref="T2">XLOOKUP($R2,Boundaries!$B:$B,Boundaries!D:D,"",0)</f>
        <v>4000</v>
      </c>
      <c r="U2" s="14">
        <f t="array" ref="U2">XLOOKUP($R2,Boundaries!$B:$B,Boundaries!E:E,"",0)</f>
        <v>0</v>
      </c>
      <c r="V2" s="14">
        <f t="array" ref="V2">XLOOKUP($R2,Boundaries!$B:$B,Boundaries!F:F,"",0)</f>
        <v>0</v>
      </c>
      <c r="W2" s="14">
        <f t="array" ref="W2">XLOOKUP($R2,Boundaries!$B:$B,Boundaries!G:G,"",0)</f>
        <v>0</v>
      </c>
      <c r="X2" s="14">
        <f t="array" ref="X2">XLOOKUP($R2,Boundaries!$B:$B,Boundaries!H:H,"",0)</f>
        <v>0</v>
      </c>
      <c r="Y2" s="14">
        <f t="array" ref="Y2">XLOOKUP($R2,Boundaries!$B:$B,Boundaries!I:I,"",0)</f>
        <v>0</v>
      </c>
      <c r="Z2" s="14">
        <f t="array" ref="Z2">XLOOKUP($R2,Boundaries!$B:$B,Boundaries!J:J,"",0)</f>
        <v>0</v>
      </c>
      <c r="AA2" s="14">
        <f t="array" ref="AA2">XLOOKUP($R2,Boundaries!$B:$B,Boundaries!K:K,"",0)</f>
        <v>0</v>
      </c>
      <c r="AB2" s="14">
        <f t="array" ref="AB2">XLOOKUP($R2,Boundaries!$B:$B,Boundaries!L:L,"",0)</f>
        <v>0</v>
      </c>
      <c r="AC2" s="14">
        <f t="array" ref="AC2">XLOOKUP($R2,Boundaries!$B:$B,Boundaries!M:M,"",0)</f>
        <v>0</v>
      </c>
      <c r="AD2" s="14">
        <f t="array" ref="AD2">XLOOKUP($R2,Boundaries!$B:$B,Boundaries!N:N,"",0)</f>
        <v>4200</v>
      </c>
      <c r="AE2" s="14">
        <f t="array" ref="AE2">XLOOKUP($R2,Boundaries!$B:$B,Boundaries!O:O,"",0)</f>
        <v>1400</v>
      </c>
      <c r="AF2" s="14" t="str">
        <f t="array" ref="AF2">XLOOKUP($R2,Boundaries!$B:$B,Boundaries!P:P,"",0)</f>
        <v>NaN</v>
      </c>
      <c r="AG2" s="14">
        <f t="array" ref="AG2">XLOOKUP($R2,Boundaries!$B:$B,Boundaries!Q:Q,"",0)</f>
        <v>1400</v>
      </c>
      <c r="AH2" s="14">
        <f t="array" ref="AH2">XLOOKUP($R2,Boundaries!$B:$B,Boundaries!R:R,"",0)</f>
        <v>4200</v>
      </c>
      <c r="AI2" s="14">
        <f t="array" ref="AI2">XLOOKUP($R2,Boundaries!$B:$B,Boundaries!S:S,"",0)</f>
        <v>1400</v>
      </c>
      <c r="AJ2" s="14">
        <f t="array" ref="AJ2">XLOOKUP($R2,Boundaries!$B:$B,Boundaries!T:T,"",0)</f>
        <v>0</v>
      </c>
      <c r="AK2" s="14">
        <f t="array" ref="AK2">XLOOKUP($R2,Boundaries!$B:$B,Boundaries!U:U,"",0)</f>
        <v>0</v>
      </c>
    </row>
    <row r="3">
      <c r="A3" s="7" t="str">
        <f t="shared" si="1"/>
        <v>E</v>
      </c>
      <c r="B3" s="8">
        <v>31.0</v>
      </c>
      <c r="C3" s="7" t="s">
        <v>45</v>
      </c>
      <c r="D3" s="9" t="s">
        <v>46</v>
      </c>
      <c r="E3" s="10" t="s">
        <v>47</v>
      </c>
      <c r="F3" s="7" t="s">
        <v>40</v>
      </c>
      <c r="G3" s="8" t="s">
        <v>40</v>
      </c>
      <c r="H3" s="8" t="s">
        <v>41</v>
      </c>
      <c r="I3" s="11" t="s">
        <v>42</v>
      </c>
      <c r="J3" s="7" t="s">
        <v>43</v>
      </c>
      <c r="K3" s="9" t="s">
        <v>44</v>
      </c>
      <c r="L3" s="12">
        <v>52.727436143614</v>
      </c>
      <c r="M3" s="12">
        <v>0.380418831998219</v>
      </c>
      <c r="N3" s="7" t="str">
        <f t="array" ref="N3">XLOOKUP(K3,'GSP Groups'!D:D,'GSP Groups'!E:E,"",0)</f>
        <v>Dalham</v>
      </c>
      <c r="O3" s="13">
        <f t="array" ref="O3">XLOOKUP(N3,'GSP Groups'!$E:$E,'GSP Groups'!F:F,"",0)</f>
        <v>52.22664943</v>
      </c>
      <c r="P3" s="13">
        <f t="array" ref="P3">XLOOKUP(N3,'GSP Groups'!$E:$E,'GSP Groups'!G:G,"",0)</f>
        <v>0.5199934698</v>
      </c>
      <c r="Q3" s="7" t="str">
        <f t="shared" si="2"/>
        <v>EXACT LOCATION</v>
      </c>
      <c r="R3" s="15" t="s">
        <v>31</v>
      </c>
      <c r="S3" s="15">
        <f t="array" ref="S3">XLOOKUP($R3,Boundaries!$B:$B,Boundaries!C:C,"",0)</f>
        <v>7500</v>
      </c>
      <c r="T3" s="14">
        <f t="array" ref="T3">XLOOKUP($R3,Boundaries!$B:$B,Boundaries!D:D,"",0)</f>
        <v>4000</v>
      </c>
      <c r="U3" s="15">
        <f t="array" ref="U3">XLOOKUP($R3,Boundaries!$B:$B,Boundaries!E:E,"",0)</f>
        <v>0</v>
      </c>
      <c r="V3" s="15">
        <f t="array" ref="V3">XLOOKUP($R3,Boundaries!$B:$B,Boundaries!F:F,"",0)</f>
        <v>0</v>
      </c>
      <c r="W3" s="15">
        <f t="array" ref="W3">XLOOKUP($R3,Boundaries!$B:$B,Boundaries!G:G,"",0)</f>
        <v>0</v>
      </c>
      <c r="X3" s="15">
        <f t="array" ref="X3">XLOOKUP($R3,Boundaries!$B:$B,Boundaries!H:H,"",0)</f>
        <v>0</v>
      </c>
      <c r="Y3" s="15">
        <f t="array" ref="Y3">XLOOKUP($R3,Boundaries!$B:$B,Boundaries!I:I,"",0)</f>
        <v>0</v>
      </c>
      <c r="Z3" s="15">
        <f t="array" ref="Z3">XLOOKUP($R3,Boundaries!$B:$B,Boundaries!J:J,"",0)</f>
        <v>0</v>
      </c>
      <c r="AA3" s="15">
        <f t="array" ref="AA3">XLOOKUP($R3,Boundaries!$B:$B,Boundaries!K:K,"",0)</f>
        <v>0</v>
      </c>
      <c r="AB3" s="15">
        <f t="array" ref="AB3">XLOOKUP($R3,Boundaries!$B:$B,Boundaries!L:L,"",0)</f>
        <v>0</v>
      </c>
      <c r="AC3" s="15">
        <f t="array" ref="AC3">XLOOKUP($R3,Boundaries!$B:$B,Boundaries!M:M,"",0)</f>
        <v>0</v>
      </c>
      <c r="AD3" s="15">
        <f t="array" ref="AD3">XLOOKUP($R3,Boundaries!$B:$B,Boundaries!N:N,"",0)</f>
        <v>4200</v>
      </c>
      <c r="AE3" s="15">
        <f t="array" ref="AE3">XLOOKUP($R3,Boundaries!$B:$B,Boundaries!O:O,"",0)</f>
        <v>1400</v>
      </c>
      <c r="AF3" s="15" t="str">
        <f t="array" ref="AF3">XLOOKUP($R3,Boundaries!$B:$B,Boundaries!P:P,"",0)</f>
        <v>NaN</v>
      </c>
      <c r="AG3" s="15">
        <f t="array" ref="AG3">XLOOKUP($R3,Boundaries!$B:$B,Boundaries!Q:Q,"",0)</f>
        <v>1400</v>
      </c>
      <c r="AH3" s="15">
        <f t="array" ref="AH3">XLOOKUP($R3,Boundaries!$B:$B,Boundaries!R:R,"",0)</f>
        <v>4200</v>
      </c>
      <c r="AI3" s="15">
        <f t="array" ref="AI3">XLOOKUP($R3,Boundaries!$B:$B,Boundaries!S:S,"",0)</f>
        <v>1400</v>
      </c>
      <c r="AJ3" s="15">
        <f t="array" ref="AJ3">XLOOKUP($R3,Boundaries!$B:$B,Boundaries!T:T,"",0)</f>
        <v>0</v>
      </c>
      <c r="AK3" s="15">
        <f t="array" ref="AK3">XLOOKUP($R3,Boundaries!$B:$B,Boundaries!U:U,"",0)</f>
        <v>0</v>
      </c>
    </row>
    <row r="4">
      <c r="A4" s="7" t="str">
        <f t="shared" si="1"/>
        <v>E</v>
      </c>
      <c r="B4" s="8">
        <v>34.0</v>
      </c>
      <c r="C4" s="7" t="s">
        <v>48</v>
      </c>
      <c r="D4" s="9" t="s">
        <v>49</v>
      </c>
      <c r="E4" s="10"/>
      <c r="F4" s="7" t="s">
        <v>50</v>
      </c>
      <c r="G4" s="8" t="s">
        <v>40</v>
      </c>
      <c r="H4" s="8" t="s">
        <v>51</v>
      </c>
      <c r="I4" s="11" t="s">
        <v>52</v>
      </c>
      <c r="J4" s="7" t="s">
        <v>43</v>
      </c>
      <c r="K4" s="9" t="s">
        <v>44</v>
      </c>
      <c r="L4" s="12">
        <v>52.5768348012371</v>
      </c>
      <c r="M4" s="12">
        <v>-0.20415020370112</v>
      </c>
      <c r="N4" s="7" t="str">
        <f t="array" ref="N4">XLOOKUP(K4,'GSP Groups'!D:D,'GSP Groups'!E:E,"",0)</f>
        <v>Dalham</v>
      </c>
      <c r="O4" s="13">
        <f t="array" ref="O4">XLOOKUP(N4,'GSP Groups'!$E:$E,'GSP Groups'!F:F,"",0)</f>
        <v>52.22664943</v>
      </c>
      <c r="P4" s="13">
        <f t="array" ref="P4">XLOOKUP(N4,'GSP Groups'!$E:$E,'GSP Groups'!G:G,"",0)</f>
        <v>0.5199934698</v>
      </c>
      <c r="Q4" s="7" t="str">
        <f t="shared" si="2"/>
        <v>EXACT LOCATION</v>
      </c>
      <c r="R4" s="15" t="s">
        <v>31</v>
      </c>
      <c r="S4" s="15">
        <f t="array" ref="S4">XLOOKUP($R4,Boundaries!$B:$B,Boundaries!C:C,"",0)</f>
        <v>7500</v>
      </c>
      <c r="T4" s="14">
        <f t="array" ref="T4">XLOOKUP($R4,Boundaries!$B:$B,Boundaries!D:D,"",0)</f>
        <v>4000</v>
      </c>
      <c r="U4" s="15">
        <f t="array" ref="U4">XLOOKUP($R4,Boundaries!$B:$B,Boundaries!E:E,"",0)</f>
        <v>0</v>
      </c>
      <c r="V4" s="15">
        <f t="array" ref="V4">XLOOKUP($R4,Boundaries!$B:$B,Boundaries!F:F,"",0)</f>
        <v>0</v>
      </c>
      <c r="W4" s="15">
        <f t="array" ref="W4">XLOOKUP($R4,Boundaries!$B:$B,Boundaries!G:G,"",0)</f>
        <v>0</v>
      </c>
      <c r="X4" s="15">
        <f t="array" ref="X4">XLOOKUP($R4,Boundaries!$B:$B,Boundaries!H:H,"",0)</f>
        <v>0</v>
      </c>
      <c r="Y4" s="15">
        <f t="array" ref="Y4">XLOOKUP($R4,Boundaries!$B:$B,Boundaries!I:I,"",0)</f>
        <v>0</v>
      </c>
      <c r="Z4" s="15">
        <f t="array" ref="Z4">XLOOKUP($R4,Boundaries!$B:$B,Boundaries!J:J,"",0)</f>
        <v>0</v>
      </c>
      <c r="AA4" s="15">
        <f t="array" ref="AA4">XLOOKUP($R4,Boundaries!$B:$B,Boundaries!K:K,"",0)</f>
        <v>0</v>
      </c>
      <c r="AB4" s="15">
        <f t="array" ref="AB4">XLOOKUP($R4,Boundaries!$B:$B,Boundaries!L:L,"",0)</f>
        <v>0</v>
      </c>
      <c r="AC4" s="15">
        <f t="array" ref="AC4">XLOOKUP($R4,Boundaries!$B:$B,Boundaries!M:M,"",0)</f>
        <v>0</v>
      </c>
      <c r="AD4" s="15">
        <f t="array" ref="AD4">XLOOKUP($R4,Boundaries!$B:$B,Boundaries!N:N,"",0)</f>
        <v>4200</v>
      </c>
      <c r="AE4" s="15">
        <f t="array" ref="AE4">XLOOKUP($R4,Boundaries!$B:$B,Boundaries!O:O,"",0)</f>
        <v>1400</v>
      </c>
      <c r="AF4" s="15" t="str">
        <f t="array" ref="AF4">XLOOKUP($R4,Boundaries!$B:$B,Boundaries!P:P,"",0)</f>
        <v>NaN</v>
      </c>
      <c r="AG4" s="15">
        <f t="array" ref="AG4">XLOOKUP($R4,Boundaries!$B:$B,Boundaries!Q:Q,"",0)</f>
        <v>1400</v>
      </c>
      <c r="AH4" s="15">
        <f t="array" ref="AH4">XLOOKUP($R4,Boundaries!$B:$B,Boundaries!R:R,"",0)</f>
        <v>4200</v>
      </c>
      <c r="AI4" s="15">
        <f t="array" ref="AI4">XLOOKUP($R4,Boundaries!$B:$B,Boundaries!S:S,"",0)</f>
        <v>1400</v>
      </c>
      <c r="AJ4" s="15">
        <f t="array" ref="AJ4">XLOOKUP($R4,Boundaries!$B:$B,Boundaries!T:T,"",0)</f>
        <v>0</v>
      </c>
      <c r="AK4" s="15">
        <f t="array" ref="AK4">XLOOKUP($R4,Boundaries!$B:$B,Boundaries!U:U,"",0)</f>
        <v>0</v>
      </c>
    </row>
    <row r="5">
      <c r="A5" s="7" t="str">
        <f t="shared" si="1"/>
        <v>T</v>
      </c>
      <c r="B5" s="8">
        <v>92.0</v>
      </c>
      <c r="C5" s="7" t="s">
        <v>53</v>
      </c>
      <c r="D5" s="9" t="s">
        <v>54</v>
      </c>
      <c r="E5" s="10" t="s">
        <v>55</v>
      </c>
      <c r="F5" s="7" t="s">
        <v>40</v>
      </c>
      <c r="G5" s="8" t="s">
        <v>40</v>
      </c>
      <c r="H5" s="8" t="s">
        <v>56</v>
      </c>
      <c r="I5" s="11" t="s">
        <v>57</v>
      </c>
      <c r="J5" s="7" t="s">
        <v>43</v>
      </c>
      <c r="K5" s="9" t="s">
        <v>44</v>
      </c>
      <c r="L5" s="12">
        <v>51.5127966832189</v>
      </c>
      <c r="M5" s="12">
        <v>0.505549713479077</v>
      </c>
      <c r="N5" s="7" t="str">
        <f t="array" ref="N5">XLOOKUP(K5,'GSP Groups'!D:D,'GSP Groups'!E:E,"",0)</f>
        <v>Dalham</v>
      </c>
      <c r="O5" s="13">
        <f t="array" ref="O5">XLOOKUP(N5,'GSP Groups'!$E:$E,'GSP Groups'!F:F,"",0)</f>
        <v>52.22664943</v>
      </c>
      <c r="P5" s="13">
        <f t="array" ref="P5">XLOOKUP(N5,'GSP Groups'!$E:$E,'GSP Groups'!G:G,"",0)</f>
        <v>0.5199934698</v>
      </c>
      <c r="Q5" s="7" t="str">
        <f t="shared" si="2"/>
        <v>EXACT LOCATION</v>
      </c>
      <c r="R5" s="15" t="s">
        <v>31</v>
      </c>
      <c r="S5" s="15">
        <f t="array" ref="S5">XLOOKUP($R5,Boundaries!$B:$B,Boundaries!C:C,"",0)</f>
        <v>7500</v>
      </c>
      <c r="T5" s="14">
        <f t="array" ref="T5">XLOOKUP($R5,Boundaries!$B:$B,Boundaries!D:D,"",0)</f>
        <v>4000</v>
      </c>
      <c r="U5" s="15">
        <f t="array" ref="U5">XLOOKUP($R5,Boundaries!$B:$B,Boundaries!E:E,"",0)</f>
        <v>0</v>
      </c>
      <c r="V5" s="15">
        <f t="array" ref="V5">XLOOKUP($R5,Boundaries!$B:$B,Boundaries!F:F,"",0)</f>
        <v>0</v>
      </c>
      <c r="W5" s="15">
        <f t="array" ref="W5">XLOOKUP($R5,Boundaries!$B:$B,Boundaries!G:G,"",0)</f>
        <v>0</v>
      </c>
      <c r="X5" s="15">
        <f t="array" ref="X5">XLOOKUP($R5,Boundaries!$B:$B,Boundaries!H:H,"",0)</f>
        <v>0</v>
      </c>
      <c r="Y5" s="15">
        <f t="array" ref="Y5">XLOOKUP($R5,Boundaries!$B:$B,Boundaries!I:I,"",0)</f>
        <v>0</v>
      </c>
      <c r="Z5" s="15">
        <f t="array" ref="Z5">XLOOKUP($R5,Boundaries!$B:$B,Boundaries!J:J,"",0)</f>
        <v>0</v>
      </c>
      <c r="AA5" s="15">
        <f t="array" ref="AA5">XLOOKUP($R5,Boundaries!$B:$B,Boundaries!K:K,"",0)</f>
        <v>0</v>
      </c>
      <c r="AB5" s="15">
        <f t="array" ref="AB5">XLOOKUP($R5,Boundaries!$B:$B,Boundaries!L:L,"",0)</f>
        <v>0</v>
      </c>
      <c r="AC5" s="15">
        <f t="array" ref="AC5">XLOOKUP($R5,Boundaries!$B:$B,Boundaries!M:M,"",0)</f>
        <v>0</v>
      </c>
      <c r="AD5" s="15">
        <f t="array" ref="AD5">XLOOKUP($R5,Boundaries!$B:$B,Boundaries!N:N,"",0)</f>
        <v>4200</v>
      </c>
      <c r="AE5" s="15">
        <f t="array" ref="AE5">XLOOKUP($R5,Boundaries!$B:$B,Boundaries!O:O,"",0)</f>
        <v>1400</v>
      </c>
      <c r="AF5" s="15" t="str">
        <f t="array" ref="AF5">XLOOKUP($R5,Boundaries!$B:$B,Boundaries!P:P,"",0)</f>
        <v>NaN</v>
      </c>
      <c r="AG5" s="15">
        <f t="array" ref="AG5">XLOOKUP($R5,Boundaries!$B:$B,Boundaries!Q:Q,"",0)</f>
        <v>1400</v>
      </c>
      <c r="AH5" s="15">
        <f t="array" ref="AH5">XLOOKUP($R5,Boundaries!$B:$B,Boundaries!R:R,"",0)</f>
        <v>4200</v>
      </c>
      <c r="AI5" s="15">
        <f t="array" ref="AI5">XLOOKUP($R5,Boundaries!$B:$B,Boundaries!S:S,"",0)</f>
        <v>1400</v>
      </c>
      <c r="AJ5" s="15">
        <f t="array" ref="AJ5">XLOOKUP($R5,Boundaries!$B:$B,Boundaries!T:T,"",0)</f>
        <v>0</v>
      </c>
      <c r="AK5" s="15">
        <f t="array" ref="AK5">XLOOKUP($R5,Boundaries!$B:$B,Boundaries!U:U,"",0)</f>
        <v>0</v>
      </c>
    </row>
    <row r="6">
      <c r="A6" s="7" t="str">
        <f t="shared" si="1"/>
        <v>T</v>
      </c>
      <c r="B6" s="8">
        <v>199.0</v>
      </c>
      <c r="C6" s="7" t="s">
        <v>58</v>
      </c>
      <c r="D6" s="9" t="s">
        <v>59</v>
      </c>
      <c r="E6" s="10" t="s">
        <v>60</v>
      </c>
      <c r="F6" s="7" t="s">
        <v>40</v>
      </c>
      <c r="G6" s="8" t="s">
        <v>40</v>
      </c>
      <c r="H6" s="8" t="s">
        <v>41</v>
      </c>
      <c r="I6" s="11" t="s">
        <v>42</v>
      </c>
      <c r="J6" s="7" t="s">
        <v>43</v>
      </c>
      <c r="K6" s="9" t="s">
        <v>44</v>
      </c>
      <c r="L6" s="12">
        <v>52.2036040717861</v>
      </c>
      <c r="M6" s="12">
        <v>-0.269046492522978</v>
      </c>
      <c r="N6" s="7" t="str">
        <f t="array" ref="N6">XLOOKUP(K6,'GSP Groups'!D:D,'GSP Groups'!E:E,"",0)</f>
        <v>Dalham</v>
      </c>
      <c r="O6" s="13">
        <f t="array" ref="O6">XLOOKUP(N6,'GSP Groups'!$E:$E,'GSP Groups'!F:F,"",0)</f>
        <v>52.22664943</v>
      </c>
      <c r="P6" s="13">
        <f t="array" ref="P6">XLOOKUP(N6,'GSP Groups'!$E:$E,'GSP Groups'!G:G,"",0)</f>
        <v>0.5199934698</v>
      </c>
      <c r="Q6" s="7" t="str">
        <f t="shared" si="2"/>
        <v>EXACT LOCATION</v>
      </c>
      <c r="R6" s="15" t="s">
        <v>31</v>
      </c>
      <c r="S6" s="15">
        <f t="array" ref="S6">XLOOKUP($R6,Boundaries!$B:$B,Boundaries!C:C,"",0)</f>
        <v>7500</v>
      </c>
      <c r="T6" s="14">
        <f t="array" ref="T6">XLOOKUP($R6,Boundaries!$B:$B,Boundaries!D:D,"",0)</f>
        <v>4000</v>
      </c>
      <c r="U6" s="15">
        <f t="array" ref="U6">XLOOKUP($R6,Boundaries!$B:$B,Boundaries!E:E,"",0)</f>
        <v>0</v>
      </c>
      <c r="V6" s="15">
        <f t="array" ref="V6">XLOOKUP($R6,Boundaries!$B:$B,Boundaries!F:F,"",0)</f>
        <v>0</v>
      </c>
      <c r="W6" s="15">
        <f t="array" ref="W6">XLOOKUP($R6,Boundaries!$B:$B,Boundaries!G:G,"",0)</f>
        <v>0</v>
      </c>
      <c r="X6" s="15">
        <f t="array" ref="X6">XLOOKUP($R6,Boundaries!$B:$B,Boundaries!H:H,"",0)</f>
        <v>0</v>
      </c>
      <c r="Y6" s="15">
        <f t="array" ref="Y6">XLOOKUP($R6,Boundaries!$B:$B,Boundaries!I:I,"",0)</f>
        <v>0</v>
      </c>
      <c r="Z6" s="15">
        <f t="array" ref="Z6">XLOOKUP($R6,Boundaries!$B:$B,Boundaries!J:J,"",0)</f>
        <v>0</v>
      </c>
      <c r="AA6" s="15">
        <f t="array" ref="AA6">XLOOKUP($R6,Boundaries!$B:$B,Boundaries!K:K,"",0)</f>
        <v>0</v>
      </c>
      <c r="AB6" s="15">
        <f t="array" ref="AB6">XLOOKUP($R6,Boundaries!$B:$B,Boundaries!L:L,"",0)</f>
        <v>0</v>
      </c>
      <c r="AC6" s="15">
        <f t="array" ref="AC6">XLOOKUP($R6,Boundaries!$B:$B,Boundaries!M:M,"",0)</f>
        <v>0</v>
      </c>
      <c r="AD6" s="15">
        <f t="array" ref="AD6">XLOOKUP($R6,Boundaries!$B:$B,Boundaries!N:N,"",0)</f>
        <v>4200</v>
      </c>
      <c r="AE6" s="15">
        <f t="array" ref="AE6">XLOOKUP($R6,Boundaries!$B:$B,Boundaries!O:O,"",0)</f>
        <v>1400</v>
      </c>
      <c r="AF6" s="15" t="str">
        <f t="array" ref="AF6">XLOOKUP($R6,Boundaries!$B:$B,Boundaries!P:P,"",0)</f>
        <v>NaN</v>
      </c>
      <c r="AG6" s="15">
        <f t="array" ref="AG6">XLOOKUP($R6,Boundaries!$B:$B,Boundaries!Q:Q,"",0)</f>
        <v>1400</v>
      </c>
      <c r="AH6" s="15">
        <f t="array" ref="AH6">XLOOKUP($R6,Boundaries!$B:$B,Boundaries!R:R,"",0)</f>
        <v>4200</v>
      </c>
      <c r="AI6" s="15">
        <f t="array" ref="AI6">XLOOKUP($R6,Boundaries!$B:$B,Boundaries!S:S,"",0)</f>
        <v>1400</v>
      </c>
      <c r="AJ6" s="15">
        <f t="array" ref="AJ6">XLOOKUP($R6,Boundaries!$B:$B,Boundaries!T:T,"",0)</f>
        <v>0</v>
      </c>
      <c r="AK6" s="15">
        <f t="array" ref="AK6">XLOOKUP($R6,Boundaries!$B:$B,Boundaries!U:U,"",0)</f>
        <v>0</v>
      </c>
    </row>
    <row r="7">
      <c r="A7" s="7" t="str">
        <f t="shared" si="1"/>
        <v>T</v>
      </c>
      <c r="B7" s="8">
        <v>1388.0</v>
      </c>
      <c r="C7" s="7" t="s">
        <v>61</v>
      </c>
      <c r="D7" s="9" t="s">
        <v>62</v>
      </c>
      <c r="E7" s="10" t="s">
        <v>63</v>
      </c>
      <c r="F7" s="7" t="s">
        <v>50</v>
      </c>
      <c r="G7" s="8" t="s">
        <v>64</v>
      </c>
      <c r="H7" s="8" t="s">
        <v>41</v>
      </c>
      <c r="I7" s="11" t="s">
        <v>42</v>
      </c>
      <c r="J7" s="7" t="s">
        <v>43</v>
      </c>
      <c r="K7" s="9" t="s">
        <v>44</v>
      </c>
      <c r="L7" s="12">
        <v>52.2036040717861</v>
      </c>
      <c r="M7" s="12">
        <v>-0.269046492522978</v>
      </c>
      <c r="N7" s="7" t="str">
        <f t="array" ref="N7">XLOOKUP(K7,'GSP Groups'!D:D,'GSP Groups'!E:E,"",0)</f>
        <v>Dalham</v>
      </c>
      <c r="O7" s="13">
        <f t="array" ref="O7">XLOOKUP(N7,'GSP Groups'!$E:$E,'GSP Groups'!F:F,"",0)</f>
        <v>52.22664943</v>
      </c>
      <c r="P7" s="13">
        <f t="array" ref="P7">XLOOKUP(N7,'GSP Groups'!$E:$E,'GSP Groups'!G:G,"",0)</f>
        <v>0.5199934698</v>
      </c>
      <c r="Q7" s="7" t="str">
        <f t="shared" si="2"/>
        <v>EXACT LOCATION</v>
      </c>
      <c r="R7" s="15" t="s">
        <v>31</v>
      </c>
      <c r="S7" s="15">
        <f t="array" ref="S7">XLOOKUP($R7,Boundaries!$B:$B,Boundaries!C:C,"",0)</f>
        <v>7500</v>
      </c>
      <c r="T7" s="14">
        <f t="array" ref="T7">XLOOKUP($R7,Boundaries!$B:$B,Boundaries!D:D,"",0)</f>
        <v>4000</v>
      </c>
      <c r="U7" s="15">
        <f t="array" ref="U7">XLOOKUP($R7,Boundaries!$B:$B,Boundaries!E:E,"",0)</f>
        <v>0</v>
      </c>
      <c r="V7" s="15">
        <f t="array" ref="V7">XLOOKUP($R7,Boundaries!$B:$B,Boundaries!F:F,"",0)</f>
        <v>0</v>
      </c>
      <c r="W7" s="15">
        <f t="array" ref="W7">XLOOKUP($R7,Boundaries!$B:$B,Boundaries!G:G,"",0)</f>
        <v>0</v>
      </c>
      <c r="X7" s="15">
        <f t="array" ref="X7">XLOOKUP($R7,Boundaries!$B:$B,Boundaries!H:H,"",0)</f>
        <v>0</v>
      </c>
      <c r="Y7" s="15">
        <f t="array" ref="Y7">XLOOKUP($R7,Boundaries!$B:$B,Boundaries!I:I,"",0)</f>
        <v>0</v>
      </c>
      <c r="Z7" s="15">
        <f t="array" ref="Z7">XLOOKUP($R7,Boundaries!$B:$B,Boundaries!J:J,"",0)</f>
        <v>0</v>
      </c>
      <c r="AA7" s="15">
        <f t="array" ref="AA7">XLOOKUP($R7,Boundaries!$B:$B,Boundaries!K:K,"",0)</f>
        <v>0</v>
      </c>
      <c r="AB7" s="15">
        <f t="array" ref="AB7">XLOOKUP($R7,Boundaries!$B:$B,Boundaries!L:L,"",0)</f>
        <v>0</v>
      </c>
      <c r="AC7" s="15">
        <f t="array" ref="AC7">XLOOKUP($R7,Boundaries!$B:$B,Boundaries!M:M,"",0)</f>
        <v>0</v>
      </c>
      <c r="AD7" s="15">
        <f t="array" ref="AD7">XLOOKUP($R7,Boundaries!$B:$B,Boundaries!N:N,"",0)</f>
        <v>4200</v>
      </c>
      <c r="AE7" s="15">
        <f t="array" ref="AE7">XLOOKUP($R7,Boundaries!$B:$B,Boundaries!O:O,"",0)</f>
        <v>1400</v>
      </c>
      <c r="AF7" s="15" t="str">
        <f t="array" ref="AF7">XLOOKUP($R7,Boundaries!$B:$B,Boundaries!P:P,"",0)</f>
        <v>NaN</v>
      </c>
      <c r="AG7" s="15">
        <f t="array" ref="AG7">XLOOKUP($R7,Boundaries!$B:$B,Boundaries!Q:Q,"",0)</f>
        <v>1400</v>
      </c>
      <c r="AH7" s="15">
        <f t="array" ref="AH7">XLOOKUP($R7,Boundaries!$B:$B,Boundaries!R:R,"",0)</f>
        <v>4200</v>
      </c>
      <c r="AI7" s="15">
        <f t="array" ref="AI7">XLOOKUP($R7,Boundaries!$B:$B,Boundaries!S:S,"",0)</f>
        <v>1400</v>
      </c>
      <c r="AJ7" s="15">
        <f t="array" ref="AJ7">XLOOKUP($R7,Boundaries!$B:$B,Boundaries!T:T,"",0)</f>
        <v>0</v>
      </c>
      <c r="AK7" s="15">
        <f t="array" ref="AK7">XLOOKUP($R7,Boundaries!$B:$B,Boundaries!U:U,"",0)</f>
        <v>0</v>
      </c>
    </row>
    <row r="8">
      <c r="A8" s="7" t="str">
        <f t="shared" si="1"/>
        <v>T</v>
      </c>
      <c r="B8" s="8">
        <v>1828.0</v>
      </c>
      <c r="C8" s="7" t="s">
        <v>65</v>
      </c>
      <c r="D8" s="9" t="s">
        <v>66</v>
      </c>
      <c r="E8" s="10" t="s">
        <v>67</v>
      </c>
      <c r="F8" s="7" t="s">
        <v>68</v>
      </c>
      <c r="G8" s="8" t="s">
        <v>69</v>
      </c>
      <c r="H8" s="8" t="s">
        <v>70</v>
      </c>
      <c r="I8" s="11" t="s">
        <v>71</v>
      </c>
      <c r="J8" s="7" t="s">
        <v>43</v>
      </c>
      <c r="K8" s="9" t="s">
        <v>44</v>
      </c>
      <c r="L8" s="12">
        <v>51.9015963724718</v>
      </c>
      <c r="M8" s="12">
        <v>1.91735626954258</v>
      </c>
      <c r="N8" s="7" t="str">
        <f t="array" ref="N8">XLOOKUP(K8,'GSP Groups'!D:D,'GSP Groups'!E:E,"",0)</f>
        <v>Dalham</v>
      </c>
      <c r="O8" s="13">
        <f t="array" ref="O8">XLOOKUP(N8,'GSP Groups'!$E:$E,'GSP Groups'!F:F,"",0)</f>
        <v>52.22664943</v>
      </c>
      <c r="P8" s="13">
        <f t="array" ref="P8">XLOOKUP(N8,'GSP Groups'!$E:$E,'GSP Groups'!G:G,"",0)</f>
        <v>0.5199934698</v>
      </c>
      <c r="Q8" s="7" t="str">
        <f t="shared" si="2"/>
        <v>EXACT LOCATION</v>
      </c>
      <c r="R8" s="15" t="s">
        <v>31</v>
      </c>
      <c r="S8" s="15">
        <f t="array" ref="S8">XLOOKUP($R8,Boundaries!$B:$B,Boundaries!C:C,"",0)</f>
        <v>7500</v>
      </c>
      <c r="T8" s="14">
        <f t="array" ref="T8">XLOOKUP($R8,Boundaries!$B:$B,Boundaries!D:D,"",0)</f>
        <v>4000</v>
      </c>
      <c r="U8" s="15">
        <f t="array" ref="U8">XLOOKUP($R8,Boundaries!$B:$B,Boundaries!E:E,"",0)</f>
        <v>0</v>
      </c>
      <c r="V8" s="15">
        <f t="array" ref="V8">XLOOKUP($R8,Boundaries!$B:$B,Boundaries!F:F,"",0)</f>
        <v>0</v>
      </c>
      <c r="W8" s="15">
        <f t="array" ref="W8">XLOOKUP($R8,Boundaries!$B:$B,Boundaries!G:G,"",0)</f>
        <v>0</v>
      </c>
      <c r="X8" s="15">
        <f t="array" ref="X8">XLOOKUP($R8,Boundaries!$B:$B,Boundaries!H:H,"",0)</f>
        <v>0</v>
      </c>
      <c r="Y8" s="15">
        <f t="array" ref="Y8">XLOOKUP($R8,Boundaries!$B:$B,Boundaries!I:I,"",0)</f>
        <v>0</v>
      </c>
      <c r="Z8" s="15">
        <f t="array" ref="Z8">XLOOKUP($R8,Boundaries!$B:$B,Boundaries!J:J,"",0)</f>
        <v>0</v>
      </c>
      <c r="AA8" s="15">
        <f t="array" ref="AA8">XLOOKUP($R8,Boundaries!$B:$B,Boundaries!K:K,"",0)</f>
        <v>0</v>
      </c>
      <c r="AB8" s="15">
        <f t="array" ref="AB8">XLOOKUP($R8,Boundaries!$B:$B,Boundaries!L:L,"",0)</f>
        <v>0</v>
      </c>
      <c r="AC8" s="15">
        <f t="array" ref="AC8">XLOOKUP($R8,Boundaries!$B:$B,Boundaries!M:M,"",0)</f>
        <v>0</v>
      </c>
      <c r="AD8" s="15">
        <f t="array" ref="AD8">XLOOKUP($R8,Boundaries!$B:$B,Boundaries!N:N,"",0)</f>
        <v>4200</v>
      </c>
      <c r="AE8" s="15">
        <f t="array" ref="AE8">XLOOKUP($R8,Boundaries!$B:$B,Boundaries!O:O,"",0)</f>
        <v>1400</v>
      </c>
      <c r="AF8" s="15" t="str">
        <f t="array" ref="AF8">XLOOKUP($R8,Boundaries!$B:$B,Boundaries!P:P,"",0)</f>
        <v>NaN</v>
      </c>
      <c r="AG8" s="15">
        <f t="array" ref="AG8">XLOOKUP($R8,Boundaries!$B:$B,Boundaries!Q:Q,"",0)</f>
        <v>1400</v>
      </c>
      <c r="AH8" s="15">
        <f t="array" ref="AH8">XLOOKUP($R8,Boundaries!$B:$B,Boundaries!R:R,"",0)</f>
        <v>4200</v>
      </c>
      <c r="AI8" s="15">
        <f t="array" ref="AI8">XLOOKUP($R8,Boundaries!$B:$B,Boundaries!S:S,"",0)</f>
        <v>1400</v>
      </c>
      <c r="AJ8" s="15">
        <f t="array" ref="AJ8">XLOOKUP($R8,Boundaries!$B:$B,Boundaries!T:T,"",0)</f>
        <v>0</v>
      </c>
      <c r="AK8" s="15">
        <f t="array" ref="AK8">XLOOKUP($R8,Boundaries!$B:$B,Boundaries!U:U,"",0)</f>
        <v>0</v>
      </c>
    </row>
    <row r="9">
      <c r="A9" s="7" t="str">
        <f t="shared" si="1"/>
        <v>T</v>
      </c>
      <c r="B9" s="8">
        <v>2103.0</v>
      </c>
      <c r="C9" s="7" t="s">
        <v>72</v>
      </c>
      <c r="D9" s="9" t="s">
        <v>73</v>
      </c>
      <c r="E9" s="10" t="s">
        <v>74</v>
      </c>
      <c r="F9" s="7" t="s">
        <v>68</v>
      </c>
      <c r="G9" s="8" t="s">
        <v>69</v>
      </c>
      <c r="H9" s="8" t="s">
        <v>75</v>
      </c>
      <c r="I9" s="11" t="s">
        <v>76</v>
      </c>
      <c r="J9" s="7" t="s">
        <v>43</v>
      </c>
      <c r="K9" s="9" t="s">
        <v>44</v>
      </c>
      <c r="L9" s="12">
        <v>51.7438684619246</v>
      </c>
      <c r="M9" s="12">
        <v>1.16999372757417</v>
      </c>
      <c r="N9" s="7" t="str">
        <f t="array" ref="N9">XLOOKUP(K9,'GSP Groups'!D:D,'GSP Groups'!E:E,"",0)</f>
        <v>Dalham</v>
      </c>
      <c r="O9" s="13">
        <f t="array" ref="O9">XLOOKUP(N9,'GSP Groups'!$E:$E,'GSP Groups'!F:F,"",0)</f>
        <v>52.22664943</v>
      </c>
      <c r="P9" s="13">
        <f t="array" ref="P9">XLOOKUP(N9,'GSP Groups'!$E:$E,'GSP Groups'!G:G,"",0)</f>
        <v>0.5199934698</v>
      </c>
      <c r="Q9" s="7" t="str">
        <f t="shared" si="2"/>
        <v>EXACT LOCATION</v>
      </c>
      <c r="R9" s="15" t="s">
        <v>31</v>
      </c>
      <c r="S9" s="15">
        <f t="array" ref="S9">XLOOKUP($R9,Boundaries!$B:$B,Boundaries!C:C,"",0)</f>
        <v>7500</v>
      </c>
      <c r="T9" s="14">
        <f t="array" ref="T9">XLOOKUP($R9,Boundaries!$B:$B,Boundaries!D:D,"",0)</f>
        <v>4000</v>
      </c>
      <c r="U9" s="15">
        <f t="array" ref="U9">XLOOKUP($R9,Boundaries!$B:$B,Boundaries!E:E,"",0)</f>
        <v>0</v>
      </c>
      <c r="V9" s="15">
        <f t="array" ref="V9">XLOOKUP($R9,Boundaries!$B:$B,Boundaries!F:F,"",0)</f>
        <v>0</v>
      </c>
      <c r="W9" s="15">
        <f t="array" ref="W9">XLOOKUP($R9,Boundaries!$B:$B,Boundaries!G:G,"",0)</f>
        <v>0</v>
      </c>
      <c r="X9" s="15">
        <f t="array" ref="X9">XLOOKUP($R9,Boundaries!$B:$B,Boundaries!H:H,"",0)</f>
        <v>0</v>
      </c>
      <c r="Y9" s="15">
        <f t="array" ref="Y9">XLOOKUP($R9,Boundaries!$B:$B,Boundaries!I:I,"",0)</f>
        <v>0</v>
      </c>
      <c r="Z9" s="15">
        <f t="array" ref="Z9">XLOOKUP($R9,Boundaries!$B:$B,Boundaries!J:J,"",0)</f>
        <v>0</v>
      </c>
      <c r="AA9" s="15">
        <f t="array" ref="AA9">XLOOKUP($R9,Boundaries!$B:$B,Boundaries!K:K,"",0)</f>
        <v>0</v>
      </c>
      <c r="AB9" s="15">
        <f t="array" ref="AB9">XLOOKUP($R9,Boundaries!$B:$B,Boundaries!L:L,"",0)</f>
        <v>0</v>
      </c>
      <c r="AC9" s="15">
        <f t="array" ref="AC9">XLOOKUP($R9,Boundaries!$B:$B,Boundaries!M:M,"",0)</f>
        <v>0</v>
      </c>
      <c r="AD9" s="15">
        <f t="array" ref="AD9">XLOOKUP($R9,Boundaries!$B:$B,Boundaries!N:N,"",0)</f>
        <v>4200</v>
      </c>
      <c r="AE9" s="15">
        <f t="array" ref="AE9">XLOOKUP($R9,Boundaries!$B:$B,Boundaries!O:O,"",0)</f>
        <v>1400</v>
      </c>
      <c r="AF9" s="15" t="str">
        <f t="array" ref="AF9">XLOOKUP($R9,Boundaries!$B:$B,Boundaries!P:P,"",0)</f>
        <v>NaN</v>
      </c>
      <c r="AG9" s="15">
        <f t="array" ref="AG9">XLOOKUP($R9,Boundaries!$B:$B,Boundaries!Q:Q,"",0)</f>
        <v>1400</v>
      </c>
      <c r="AH9" s="15">
        <f t="array" ref="AH9">XLOOKUP($R9,Boundaries!$B:$B,Boundaries!R:R,"",0)</f>
        <v>4200</v>
      </c>
      <c r="AI9" s="15">
        <f t="array" ref="AI9">XLOOKUP($R9,Boundaries!$B:$B,Boundaries!S:S,"",0)</f>
        <v>1400</v>
      </c>
      <c r="AJ9" s="15">
        <f t="array" ref="AJ9">XLOOKUP($R9,Boundaries!$B:$B,Boundaries!T:T,"",0)</f>
        <v>0</v>
      </c>
      <c r="AK9" s="15">
        <f t="array" ref="AK9">XLOOKUP($R9,Boundaries!$B:$B,Boundaries!U:U,"",0)</f>
        <v>0</v>
      </c>
    </row>
    <row r="10">
      <c r="A10" s="7" t="str">
        <f t="shared" si="1"/>
        <v>T</v>
      </c>
      <c r="B10" s="8">
        <v>2104.0</v>
      </c>
      <c r="C10" s="7" t="s">
        <v>77</v>
      </c>
      <c r="D10" s="9" t="s">
        <v>78</v>
      </c>
      <c r="E10" s="10" t="s">
        <v>79</v>
      </c>
      <c r="F10" s="7" t="s">
        <v>68</v>
      </c>
      <c r="G10" s="8" t="s">
        <v>69</v>
      </c>
      <c r="H10" s="8" t="s">
        <v>80</v>
      </c>
      <c r="I10" s="11" t="s">
        <v>81</v>
      </c>
      <c r="J10" s="7" t="s">
        <v>43</v>
      </c>
      <c r="K10" s="9" t="s">
        <v>44</v>
      </c>
      <c r="L10" s="12">
        <v>51.7438684619246</v>
      </c>
      <c r="M10" s="12">
        <v>1.16999372757417</v>
      </c>
      <c r="N10" s="7" t="str">
        <f t="array" ref="N10">XLOOKUP(K10,'GSP Groups'!D:D,'GSP Groups'!E:E,"",0)</f>
        <v>Dalham</v>
      </c>
      <c r="O10" s="13">
        <f t="array" ref="O10">XLOOKUP(N10,'GSP Groups'!$E:$E,'GSP Groups'!F:F,"",0)</f>
        <v>52.22664943</v>
      </c>
      <c r="P10" s="13">
        <f t="array" ref="P10">XLOOKUP(N10,'GSP Groups'!$E:$E,'GSP Groups'!G:G,"",0)</f>
        <v>0.5199934698</v>
      </c>
      <c r="Q10" s="7" t="str">
        <f t="shared" si="2"/>
        <v>EXACT LOCATION</v>
      </c>
      <c r="R10" s="15" t="s">
        <v>31</v>
      </c>
      <c r="S10" s="15">
        <f t="array" ref="S10">XLOOKUP($R10,Boundaries!$B:$B,Boundaries!C:C,"",0)</f>
        <v>7500</v>
      </c>
      <c r="T10" s="14">
        <f t="array" ref="T10">XLOOKUP($R10,Boundaries!$B:$B,Boundaries!D:D,"",0)</f>
        <v>4000</v>
      </c>
      <c r="U10" s="15">
        <f t="array" ref="U10">XLOOKUP($R10,Boundaries!$B:$B,Boundaries!E:E,"",0)</f>
        <v>0</v>
      </c>
      <c r="V10" s="15">
        <f t="array" ref="V10">XLOOKUP($R10,Boundaries!$B:$B,Boundaries!F:F,"",0)</f>
        <v>0</v>
      </c>
      <c r="W10" s="15">
        <f t="array" ref="W10">XLOOKUP($R10,Boundaries!$B:$B,Boundaries!G:G,"",0)</f>
        <v>0</v>
      </c>
      <c r="X10" s="15">
        <f t="array" ref="X10">XLOOKUP($R10,Boundaries!$B:$B,Boundaries!H:H,"",0)</f>
        <v>0</v>
      </c>
      <c r="Y10" s="15">
        <f t="array" ref="Y10">XLOOKUP($R10,Boundaries!$B:$B,Boundaries!I:I,"",0)</f>
        <v>0</v>
      </c>
      <c r="Z10" s="15">
        <f t="array" ref="Z10">XLOOKUP($R10,Boundaries!$B:$B,Boundaries!J:J,"",0)</f>
        <v>0</v>
      </c>
      <c r="AA10" s="15">
        <f t="array" ref="AA10">XLOOKUP($R10,Boundaries!$B:$B,Boundaries!K:K,"",0)</f>
        <v>0</v>
      </c>
      <c r="AB10" s="15">
        <f t="array" ref="AB10">XLOOKUP($R10,Boundaries!$B:$B,Boundaries!L:L,"",0)</f>
        <v>0</v>
      </c>
      <c r="AC10" s="15">
        <f t="array" ref="AC10">XLOOKUP($R10,Boundaries!$B:$B,Boundaries!M:M,"",0)</f>
        <v>0</v>
      </c>
      <c r="AD10" s="15">
        <f t="array" ref="AD10">XLOOKUP($R10,Boundaries!$B:$B,Boundaries!N:N,"",0)</f>
        <v>4200</v>
      </c>
      <c r="AE10" s="15">
        <f t="array" ref="AE10">XLOOKUP($R10,Boundaries!$B:$B,Boundaries!O:O,"",0)</f>
        <v>1400</v>
      </c>
      <c r="AF10" s="15" t="str">
        <f t="array" ref="AF10">XLOOKUP($R10,Boundaries!$B:$B,Boundaries!P:P,"",0)</f>
        <v>NaN</v>
      </c>
      <c r="AG10" s="15">
        <f t="array" ref="AG10">XLOOKUP($R10,Boundaries!$B:$B,Boundaries!Q:Q,"",0)</f>
        <v>1400</v>
      </c>
      <c r="AH10" s="15">
        <f t="array" ref="AH10">XLOOKUP($R10,Boundaries!$B:$B,Boundaries!R:R,"",0)</f>
        <v>4200</v>
      </c>
      <c r="AI10" s="15">
        <f t="array" ref="AI10">XLOOKUP($R10,Boundaries!$B:$B,Boundaries!S:S,"",0)</f>
        <v>1400</v>
      </c>
      <c r="AJ10" s="15">
        <f t="array" ref="AJ10">XLOOKUP($R10,Boundaries!$B:$B,Boundaries!T:T,"",0)</f>
        <v>0</v>
      </c>
      <c r="AK10" s="15">
        <f t="array" ref="AK10">XLOOKUP($R10,Boundaries!$B:$B,Boundaries!U:U,"",0)</f>
        <v>0</v>
      </c>
    </row>
    <row r="11">
      <c r="A11" s="7" t="str">
        <f t="shared" si="1"/>
        <v>T</v>
      </c>
      <c r="B11" s="8">
        <v>2123.0</v>
      </c>
      <c r="C11" s="7" t="s">
        <v>82</v>
      </c>
      <c r="D11" s="9" t="s">
        <v>83</v>
      </c>
      <c r="E11" s="10" t="s">
        <v>84</v>
      </c>
      <c r="F11" s="7" t="s">
        <v>68</v>
      </c>
      <c r="G11" s="8" t="s">
        <v>69</v>
      </c>
      <c r="H11" s="8" t="s">
        <v>70</v>
      </c>
      <c r="I11" s="11" t="s">
        <v>71</v>
      </c>
      <c r="J11" s="7" t="s">
        <v>43</v>
      </c>
      <c r="K11" s="9" t="s">
        <v>44</v>
      </c>
      <c r="L11" s="12">
        <v>51.9015963724718</v>
      </c>
      <c r="M11" s="12">
        <v>1.91735626954258</v>
      </c>
      <c r="N11" s="7" t="str">
        <f t="array" ref="N11">XLOOKUP(K11,'GSP Groups'!D:D,'GSP Groups'!E:E,"",0)</f>
        <v>Dalham</v>
      </c>
      <c r="O11" s="13">
        <f t="array" ref="O11">XLOOKUP(N11,'GSP Groups'!$E:$E,'GSP Groups'!F:F,"",0)</f>
        <v>52.22664943</v>
      </c>
      <c r="P11" s="13">
        <f t="array" ref="P11">XLOOKUP(N11,'GSP Groups'!$E:$E,'GSP Groups'!G:G,"",0)</f>
        <v>0.5199934698</v>
      </c>
      <c r="Q11" s="7" t="str">
        <f t="shared" si="2"/>
        <v>EXACT LOCATION</v>
      </c>
      <c r="R11" s="15" t="s">
        <v>31</v>
      </c>
      <c r="S11" s="15">
        <f t="array" ref="S11">XLOOKUP($R11,Boundaries!$B:$B,Boundaries!C:C,"",0)</f>
        <v>7500</v>
      </c>
      <c r="T11" s="14">
        <f t="array" ref="T11">XLOOKUP($R11,Boundaries!$B:$B,Boundaries!D:D,"",0)</f>
        <v>4000</v>
      </c>
      <c r="U11" s="15">
        <f t="array" ref="U11">XLOOKUP($R11,Boundaries!$B:$B,Boundaries!E:E,"",0)</f>
        <v>0</v>
      </c>
      <c r="V11" s="15">
        <f t="array" ref="V11">XLOOKUP($R11,Boundaries!$B:$B,Boundaries!F:F,"",0)</f>
        <v>0</v>
      </c>
      <c r="W11" s="15">
        <f t="array" ref="W11">XLOOKUP($R11,Boundaries!$B:$B,Boundaries!G:G,"",0)</f>
        <v>0</v>
      </c>
      <c r="X11" s="15">
        <f t="array" ref="X11">XLOOKUP($R11,Boundaries!$B:$B,Boundaries!H:H,"",0)</f>
        <v>0</v>
      </c>
      <c r="Y11" s="15">
        <f t="array" ref="Y11">XLOOKUP($R11,Boundaries!$B:$B,Boundaries!I:I,"",0)</f>
        <v>0</v>
      </c>
      <c r="Z11" s="15">
        <f t="array" ref="Z11">XLOOKUP($R11,Boundaries!$B:$B,Boundaries!J:J,"",0)</f>
        <v>0</v>
      </c>
      <c r="AA11" s="15">
        <f t="array" ref="AA11">XLOOKUP($R11,Boundaries!$B:$B,Boundaries!K:K,"",0)</f>
        <v>0</v>
      </c>
      <c r="AB11" s="15">
        <f t="array" ref="AB11">XLOOKUP($R11,Boundaries!$B:$B,Boundaries!L:L,"",0)</f>
        <v>0</v>
      </c>
      <c r="AC11" s="15">
        <f t="array" ref="AC11">XLOOKUP($R11,Boundaries!$B:$B,Boundaries!M:M,"",0)</f>
        <v>0</v>
      </c>
      <c r="AD11" s="15">
        <f t="array" ref="AD11">XLOOKUP($R11,Boundaries!$B:$B,Boundaries!N:N,"",0)</f>
        <v>4200</v>
      </c>
      <c r="AE11" s="15">
        <f t="array" ref="AE11">XLOOKUP($R11,Boundaries!$B:$B,Boundaries!O:O,"",0)</f>
        <v>1400</v>
      </c>
      <c r="AF11" s="15" t="str">
        <f t="array" ref="AF11">XLOOKUP($R11,Boundaries!$B:$B,Boundaries!P:P,"",0)</f>
        <v>NaN</v>
      </c>
      <c r="AG11" s="15">
        <f t="array" ref="AG11">XLOOKUP($R11,Boundaries!$B:$B,Boundaries!Q:Q,"",0)</f>
        <v>1400</v>
      </c>
      <c r="AH11" s="15">
        <f t="array" ref="AH11">XLOOKUP($R11,Boundaries!$B:$B,Boundaries!R:R,"",0)</f>
        <v>4200</v>
      </c>
      <c r="AI11" s="15">
        <f t="array" ref="AI11">XLOOKUP($R11,Boundaries!$B:$B,Boundaries!S:S,"",0)</f>
        <v>1400</v>
      </c>
      <c r="AJ11" s="15">
        <f t="array" ref="AJ11">XLOOKUP($R11,Boundaries!$B:$B,Boundaries!T:T,"",0)</f>
        <v>0</v>
      </c>
      <c r="AK11" s="15">
        <f t="array" ref="AK11">XLOOKUP($R11,Boundaries!$B:$B,Boundaries!U:U,"",0)</f>
        <v>0</v>
      </c>
    </row>
    <row r="12">
      <c r="A12" s="7" t="str">
        <f t="shared" si="1"/>
        <v>T</v>
      </c>
      <c r="B12" s="8">
        <v>2124.0</v>
      </c>
      <c r="C12" s="7" t="s">
        <v>85</v>
      </c>
      <c r="D12" s="9" t="s">
        <v>86</v>
      </c>
      <c r="E12" s="10" t="s">
        <v>87</v>
      </c>
      <c r="F12" s="7" t="s">
        <v>68</v>
      </c>
      <c r="G12" s="8" t="s">
        <v>69</v>
      </c>
      <c r="H12" s="8" t="s">
        <v>70</v>
      </c>
      <c r="I12" s="11" t="s">
        <v>71</v>
      </c>
      <c r="J12" s="7" t="s">
        <v>43</v>
      </c>
      <c r="K12" s="9" t="s">
        <v>44</v>
      </c>
      <c r="L12" s="12">
        <v>51.9015963724718</v>
      </c>
      <c r="M12" s="12">
        <v>1.91735626954258</v>
      </c>
      <c r="N12" s="7" t="str">
        <f t="array" ref="N12">XLOOKUP(K12,'GSP Groups'!D:D,'GSP Groups'!E:E,"",0)</f>
        <v>Dalham</v>
      </c>
      <c r="O12" s="13">
        <f t="array" ref="O12">XLOOKUP(N12,'GSP Groups'!$E:$E,'GSP Groups'!F:F,"",0)</f>
        <v>52.22664943</v>
      </c>
      <c r="P12" s="13">
        <f t="array" ref="P12">XLOOKUP(N12,'GSP Groups'!$E:$E,'GSP Groups'!G:G,"",0)</f>
        <v>0.5199934698</v>
      </c>
      <c r="Q12" s="7" t="str">
        <f t="shared" si="2"/>
        <v>EXACT LOCATION</v>
      </c>
      <c r="R12" s="15" t="s">
        <v>31</v>
      </c>
      <c r="S12" s="15">
        <f t="array" ref="S12">XLOOKUP($R12,Boundaries!$B:$B,Boundaries!C:C,"",0)</f>
        <v>7500</v>
      </c>
      <c r="T12" s="14">
        <f t="array" ref="T12">XLOOKUP($R12,Boundaries!$B:$B,Boundaries!D:D,"",0)</f>
        <v>4000</v>
      </c>
      <c r="U12" s="15">
        <f t="array" ref="U12">XLOOKUP($R12,Boundaries!$B:$B,Boundaries!E:E,"",0)</f>
        <v>0</v>
      </c>
      <c r="V12" s="15">
        <f t="array" ref="V12">XLOOKUP($R12,Boundaries!$B:$B,Boundaries!F:F,"",0)</f>
        <v>0</v>
      </c>
      <c r="W12" s="15">
        <f t="array" ref="W12">XLOOKUP($R12,Boundaries!$B:$B,Boundaries!G:G,"",0)</f>
        <v>0</v>
      </c>
      <c r="X12" s="15">
        <f t="array" ref="X12">XLOOKUP($R12,Boundaries!$B:$B,Boundaries!H:H,"",0)</f>
        <v>0</v>
      </c>
      <c r="Y12" s="15">
        <f t="array" ref="Y12">XLOOKUP($R12,Boundaries!$B:$B,Boundaries!I:I,"",0)</f>
        <v>0</v>
      </c>
      <c r="Z12" s="15">
        <f t="array" ref="Z12">XLOOKUP($R12,Boundaries!$B:$B,Boundaries!J:J,"",0)</f>
        <v>0</v>
      </c>
      <c r="AA12" s="15">
        <f t="array" ref="AA12">XLOOKUP($R12,Boundaries!$B:$B,Boundaries!K:K,"",0)</f>
        <v>0</v>
      </c>
      <c r="AB12" s="15">
        <f t="array" ref="AB12">XLOOKUP($R12,Boundaries!$B:$B,Boundaries!L:L,"",0)</f>
        <v>0</v>
      </c>
      <c r="AC12" s="15">
        <f t="array" ref="AC12">XLOOKUP($R12,Boundaries!$B:$B,Boundaries!M:M,"",0)</f>
        <v>0</v>
      </c>
      <c r="AD12" s="15">
        <f t="array" ref="AD12">XLOOKUP($R12,Boundaries!$B:$B,Boundaries!N:N,"",0)</f>
        <v>4200</v>
      </c>
      <c r="AE12" s="15">
        <f t="array" ref="AE12">XLOOKUP($R12,Boundaries!$B:$B,Boundaries!O:O,"",0)</f>
        <v>1400</v>
      </c>
      <c r="AF12" s="15" t="str">
        <f t="array" ref="AF12">XLOOKUP($R12,Boundaries!$B:$B,Boundaries!P:P,"",0)</f>
        <v>NaN</v>
      </c>
      <c r="AG12" s="15">
        <f t="array" ref="AG12">XLOOKUP($R12,Boundaries!$B:$B,Boundaries!Q:Q,"",0)</f>
        <v>1400</v>
      </c>
      <c r="AH12" s="15">
        <f t="array" ref="AH12">XLOOKUP($R12,Boundaries!$B:$B,Boundaries!R:R,"",0)</f>
        <v>4200</v>
      </c>
      <c r="AI12" s="15">
        <f t="array" ref="AI12">XLOOKUP($R12,Boundaries!$B:$B,Boundaries!S:S,"",0)</f>
        <v>1400</v>
      </c>
      <c r="AJ12" s="15">
        <f t="array" ref="AJ12">XLOOKUP($R12,Boundaries!$B:$B,Boundaries!T:T,"",0)</f>
        <v>0</v>
      </c>
      <c r="AK12" s="15">
        <f t="array" ref="AK12">XLOOKUP($R12,Boundaries!$B:$B,Boundaries!U:U,"",0)</f>
        <v>0</v>
      </c>
    </row>
    <row r="13">
      <c r="A13" s="7" t="str">
        <f t="shared" si="1"/>
        <v>E</v>
      </c>
      <c r="B13" s="8">
        <v>3168.0</v>
      </c>
      <c r="C13" s="7" t="s">
        <v>88</v>
      </c>
      <c r="D13" s="9" t="s">
        <v>89</v>
      </c>
      <c r="E13" s="10" t="s">
        <v>90</v>
      </c>
      <c r="F13" s="16" t="s">
        <v>91</v>
      </c>
      <c r="G13" s="8" t="s">
        <v>64</v>
      </c>
      <c r="H13" s="8" t="s">
        <v>92</v>
      </c>
      <c r="I13" s="11" t="s">
        <v>93</v>
      </c>
      <c r="J13" s="7" t="s">
        <v>43</v>
      </c>
      <c r="K13" s="9" t="s">
        <v>44</v>
      </c>
      <c r="L13" s="17">
        <v>51.9798307583823</v>
      </c>
      <c r="M13" s="17">
        <v>-0.221268509927489</v>
      </c>
      <c r="N13" s="7" t="str">
        <f t="array" ref="N13">XLOOKUP(K13,'GSP Groups'!D:D,'GSP Groups'!E:E,"",0)</f>
        <v>Dalham</v>
      </c>
      <c r="O13" s="13">
        <f t="array" ref="O13">XLOOKUP(N13,'GSP Groups'!$E:$E,'GSP Groups'!F:F,"",0)</f>
        <v>52.22664943</v>
      </c>
      <c r="P13" s="13">
        <f t="array" ref="P13">XLOOKUP(N13,'GSP Groups'!$E:$E,'GSP Groups'!G:G,"",0)</f>
        <v>0.5199934698</v>
      </c>
      <c r="Q13" s="7" t="str">
        <f t="shared" si="2"/>
        <v>EXACT LOCATION</v>
      </c>
      <c r="R13" s="15" t="s">
        <v>31</v>
      </c>
      <c r="S13" s="15">
        <f t="array" ref="S13">XLOOKUP($R13,Boundaries!$B:$B,Boundaries!C:C,"",0)</f>
        <v>7500</v>
      </c>
      <c r="T13" s="14">
        <f t="array" ref="T13">XLOOKUP($R13,Boundaries!$B:$B,Boundaries!D:D,"",0)</f>
        <v>4000</v>
      </c>
      <c r="U13" s="15">
        <f t="array" ref="U13">XLOOKUP($R13,Boundaries!$B:$B,Boundaries!E:E,"",0)</f>
        <v>0</v>
      </c>
      <c r="V13" s="15">
        <f t="array" ref="V13">XLOOKUP($R13,Boundaries!$B:$B,Boundaries!F:F,"",0)</f>
        <v>0</v>
      </c>
      <c r="W13" s="15">
        <f t="array" ref="W13">XLOOKUP($R13,Boundaries!$B:$B,Boundaries!G:G,"",0)</f>
        <v>0</v>
      </c>
      <c r="X13" s="15">
        <f t="array" ref="X13">XLOOKUP($R13,Boundaries!$B:$B,Boundaries!H:H,"",0)</f>
        <v>0</v>
      </c>
      <c r="Y13" s="15">
        <f t="array" ref="Y13">XLOOKUP($R13,Boundaries!$B:$B,Boundaries!I:I,"",0)</f>
        <v>0</v>
      </c>
      <c r="Z13" s="15">
        <f t="array" ref="Z13">XLOOKUP($R13,Boundaries!$B:$B,Boundaries!J:J,"",0)</f>
        <v>0</v>
      </c>
      <c r="AA13" s="15">
        <f t="array" ref="AA13">XLOOKUP($R13,Boundaries!$B:$B,Boundaries!K:K,"",0)</f>
        <v>0</v>
      </c>
      <c r="AB13" s="15">
        <f t="array" ref="AB13">XLOOKUP($R13,Boundaries!$B:$B,Boundaries!L:L,"",0)</f>
        <v>0</v>
      </c>
      <c r="AC13" s="15">
        <f t="array" ref="AC13">XLOOKUP($R13,Boundaries!$B:$B,Boundaries!M:M,"",0)</f>
        <v>0</v>
      </c>
      <c r="AD13" s="15">
        <f t="array" ref="AD13">XLOOKUP($R13,Boundaries!$B:$B,Boundaries!N:N,"",0)</f>
        <v>4200</v>
      </c>
      <c r="AE13" s="15">
        <f t="array" ref="AE13">XLOOKUP($R13,Boundaries!$B:$B,Boundaries!O:O,"",0)</f>
        <v>1400</v>
      </c>
      <c r="AF13" s="15" t="str">
        <f t="array" ref="AF13">XLOOKUP($R13,Boundaries!$B:$B,Boundaries!P:P,"",0)</f>
        <v>NaN</v>
      </c>
      <c r="AG13" s="15">
        <f t="array" ref="AG13">XLOOKUP($R13,Boundaries!$B:$B,Boundaries!Q:Q,"",0)</f>
        <v>1400</v>
      </c>
      <c r="AH13" s="15">
        <f t="array" ref="AH13">XLOOKUP($R13,Boundaries!$B:$B,Boundaries!R:R,"",0)</f>
        <v>4200</v>
      </c>
      <c r="AI13" s="15">
        <f t="array" ref="AI13">XLOOKUP($R13,Boundaries!$B:$B,Boundaries!S:S,"",0)</f>
        <v>1400</v>
      </c>
      <c r="AJ13" s="15">
        <f t="array" ref="AJ13">XLOOKUP($R13,Boundaries!$B:$B,Boundaries!T:T,"",0)</f>
        <v>0</v>
      </c>
      <c r="AK13" s="15">
        <f t="array" ref="AK13">XLOOKUP($R13,Boundaries!$B:$B,Boundaries!U:U,"",0)</f>
        <v>0</v>
      </c>
    </row>
    <row r="14">
      <c r="A14" s="7" t="str">
        <f t="shared" si="1"/>
        <v>T</v>
      </c>
      <c r="B14" s="8">
        <v>4130.0</v>
      </c>
      <c r="C14" s="7" t="s">
        <v>94</v>
      </c>
      <c r="D14" s="9" t="s">
        <v>95</v>
      </c>
      <c r="E14" s="10" t="s">
        <v>96</v>
      </c>
      <c r="F14" s="7" t="s">
        <v>68</v>
      </c>
      <c r="G14" s="8" t="s">
        <v>69</v>
      </c>
      <c r="H14" s="8" t="s">
        <v>97</v>
      </c>
      <c r="I14" s="11" t="s">
        <v>98</v>
      </c>
      <c r="J14" s="7" t="s">
        <v>43</v>
      </c>
      <c r="K14" s="9" t="s">
        <v>44</v>
      </c>
      <c r="L14" s="12">
        <v>51.89</v>
      </c>
      <c r="M14" s="12">
        <v>2.04</v>
      </c>
      <c r="N14" s="7" t="str">
        <f t="array" ref="N14">XLOOKUP(K14,'GSP Groups'!D:D,'GSP Groups'!E:E,"",0)</f>
        <v>Dalham</v>
      </c>
      <c r="O14" s="13">
        <f t="array" ref="O14">XLOOKUP(N14,'GSP Groups'!$E:$E,'GSP Groups'!F:F,"",0)</f>
        <v>52.22664943</v>
      </c>
      <c r="P14" s="13">
        <f t="array" ref="P14">XLOOKUP(N14,'GSP Groups'!$E:$E,'GSP Groups'!G:G,"",0)</f>
        <v>0.5199934698</v>
      </c>
      <c r="Q14" s="7" t="str">
        <f t="shared" si="2"/>
        <v>EXACT LOCATION</v>
      </c>
      <c r="R14" s="15" t="s">
        <v>31</v>
      </c>
      <c r="S14" s="15">
        <f t="array" ref="S14">XLOOKUP($R14,Boundaries!$B:$B,Boundaries!C:C,"",0)</f>
        <v>7500</v>
      </c>
      <c r="T14" s="14">
        <f t="array" ref="T14">XLOOKUP($R14,Boundaries!$B:$B,Boundaries!D:D,"",0)</f>
        <v>4000</v>
      </c>
      <c r="U14" s="15">
        <f t="array" ref="U14">XLOOKUP($R14,Boundaries!$B:$B,Boundaries!E:E,"",0)</f>
        <v>0</v>
      </c>
      <c r="V14" s="15">
        <f t="array" ref="V14">XLOOKUP($R14,Boundaries!$B:$B,Boundaries!F:F,"",0)</f>
        <v>0</v>
      </c>
      <c r="W14" s="15">
        <f t="array" ref="W14">XLOOKUP($R14,Boundaries!$B:$B,Boundaries!G:G,"",0)</f>
        <v>0</v>
      </c>
      <c r="X14" s="15">
        <f t="array" ref="X14">XLOOKUP($R14,Boundaries!$B:$B,Boundaries!H:H,"",0)</f>
        <v>0</v>
      </c>
      <c r="Y14" s="15">
        <f t="array" ref="Y14">XLOOKUP($R14,Boundaries!$B:$B,Boundaries!I:I,"",0)</f>
        <v>0</v>
      </c>
      <c r="Z14" s="15">
        <f t="array" ref="Z14">XLOOKUP($R14,Boundaries!$B:$B,Boundaries!J:J,"",0)</f>
        <v>0</v>
      </c>
      <c r="AA14" s="15">
        <f t="array" ref="AA14">XLOOKUP($R14,Boundaries!$B:$B,Boundaries!K:K,"",0)</f>
        <v>0</v>
      </c>
      <c r="AB14" s="15">
        <f t="array" ref="AB14">XLOOKUP($R14,Boundaries!$B:$B,Boundaries!L:L,"",0)</f>
        <v>0</v>
      </c>
      <c r="AC14" s="15">
        <f t="array" ref="AC14">XLOOKUP($R14,Boundaries!$B:$B,Boundaries!M:M,"",0)</f>
        <v>0</v>
      </c>
      <c r="AD14" s="15">
        <f t="array" ref="AD14">XLOOKUP($R14,Boundaries!$B:$B,Boundaries!N:N,"",0)</f>
        <v>4200</v>
      </c>
      <c r="AE14" s="15">
        <f t="array" ref="AE14">XLOOKUP($R14,Boundaries!$B:$B,Boundaries!O:O,"",0)</f>
        <v>1400</v>
      </c>
      <c r="AF14" s="15" t="str">
        <f t="array" ref="AF14">XLOOKUP($R14,Boundaries!$B:$B,Boundaries!P:P,"",0)</f>
        <v>NaN</v>
      </c>
      <c r="AG14" s="15">
        <f t="array" ref="AG14">XLOOKUP($R14,Boundaries!$B:$B,Boundaries!Q:Q,"",0)</f>
        <v>1400</v>
      </c>
      <c r="AH14" s="15">
        <f t="array" ref="AH14">XLOOKUP($R14,Boundaries!$B:$B,Boundaries!R:R,"",0)</f>
        <v>4200</v>
      </c>
      <c r="AI14" s="15">
        <f t="array" ref="AI14">XLOOKUP($R14,Boundaries!$B:$B,Boundaries!S:S,"",0)</f>
        <v>1400</v>
      </c>
      <c r="AJ14" s="15">
        <f t="array" ref="AJ14">XLOOKUP($R14,Boundaries!$B:$B,Boundaries!T:T,"",0)</f>
        <v>0</v>
      </c>
      <c r="AK14" s="15">
        <f t="array" ref="AK14">XLOOKUP($R14,Boundaries!$B:$B,Boundaries!U:U,"",0)</f>
        <v>0</v>
      </c>
    </row>
    <row r="15">
      <c r="A15" s="7" t="str">
        <f t="shared" si="1"/>
        <v>T</v>
      </c>
      <c r="B15" s="8">
        <v>4131.0</v>
      </c>
      <c r="C15" s="7" t="s">
        <v>99</v>
      </c>
      <c r="D15" s="9" t="s">
        <v>100</v>
      </c>
      <c r="E15" s="10" t="s">
        <v>101</v>
      </c>
      <c r="F15" s="7" t="s">
        <v>68</v>
      </c>
      <c r="G15" s="8" t="s">
        <v>69</v>
      </c>
      <c r="H15" s="8" t="s">
        <v>97</v>
      </c>
      <c r="I15" s="11" t="s">
        <v>98</v>
      </c>
      <c r="J15" s="7" t="s">
        <v>43</v>
      </c>
      <c r="K15" s="9" t="s">
        <v>44</v>
      </c>
      <c r="L15" s="12">
        <v>51.89</v>
      </c>
      <c r="M15" s="12">
        <v>2.04</v>
      </c>
      <c r="N15" s="7" t="str">
        <f t="array" ref="N15">XLOOKUP(K15,'GSP Groups'!D:D,'GSP Groups'!E:E,"",0)</f>
        <v>Dalham</v>
      </c>
      <c r="O15" s="13">
        <f t="array" ref="O15">XLOOKUP(N15,'GSP Groups'!$E:$E,'GSP Groups'!F:F,"",0)</f>
        <v>52.22664943</v>
      </c>
      <c r="P15" s="13">
        <f t="array" ref="P15">XLOOKUP(N15,'GSP Groups'!$E:$E,'GSP Groups'!G:G,"",0)</f>
        <v>0.5199934698</v>
      </c>
      <c r="Q15" s="7" t="str">
        <f t="shared" si="2"/>
        <v>EXACT LOCATION</v>
      </c>
      <c r="R15" s="15" t="s">
        <v>31</v>
      </c>
      <c r="S15" s="15">
        <f t="array" ref="S15">XLOOKUP($R15,Boundaries!$B:$B,Boundaries!C:C,"",0)</f>
        <v>7500</v>
      </c>
      <c r="T15" s="14">
        <f t="array" ref="T15">XLOOKUP($R15,Boundaries!$B:$B,Boundaries!D:D,"",0)</f>
        <v>4000</v>
      </c>
      <c r="U15" s="15">
        <f t="array" ref="U15">XLOOKUP($R15,Boundaries!$B:$B,Boundaries!E:E,"",0)</f>
        <v>0</v>
      </c>
      <c r="V15" s="15">
        <f t="array" ref="V15">XLOOKUP($R15,Boundaries!$B:$B,Boundaries!F:F,"",0)</f>
        <v>0</v>
      </c>
      <c r="W15" s="15">
        <f t="array" ref="W15">XLOOKUP($R15,Boundaries!$B:$B,Boundaries!G:G,"",0)</f>
        <v>0</v>
      </c>
      <c r="X15" s="15">
        <f t="array" ref="X15">XLOOKUP($R15,Boundaries!$B:$B,Boundaries!H:H,"",0)</f>
        <v>0</v>
      </c>
      <c r="Y15" s="15">
        <f t="array" ref="Y15">XLOOKUP($R15,Boundaries!$B:$B,Boundaries!I:I,"",0)</f>
        <v>0</v>
      </c>
      <c r="Z15" s="15">
        <f t="array" ref="Z15">XLOOKUP($R15,Boundaries!$B:$B,Boundaries!J:J,"",0)</f>
        <v>0</v>
      </c>
      <c r="AA15" s="15">
        <f t="array" ref="AA15">XLOOKUP($R15,Boundaries!$B:$B,Boundaries!K:K,"",0)</f>
        <v>0</v>
      </c>
      <c r="AB15" s="15">
        <f t="array" ref="AB15">XLOOKUP($R15,Boundaries!$B:$B,Boundaries!L:L,"",0)</f>
        <v>0</v>
      </c>
      <c r="AC15" s="15">
        <f t="array" ref="AC15">XLOOKUP($R15,Boundaries!$B:$B,Boundaries!M:M,"",0)</f>
        <v>0</v>
      </c>
      <c r="AD15" s="15">
        <f t="array" ref="AD15">XLOOKUP($R15,Boundaries!$B:$B,Boundaries!N:N,"",0)</f>
        <v>4200</v>
      </c>
      <c r="AE15" s="15">
        <f t="array" ref="AE15">XLOOKUP($R15,Boundaries!$B:$B,Boundaries!O:O,"",0)</f>
        <v>1400</v>
      </c>
      <c r="AF15" s="15" t="str">
        <f t="array" ref="AF15">XLOOKUP($R15,Boundaries!$B:$B,Boundaries!P:P,"",0)</f>
        <v>NaN</v>
      </c>
      <c r="AG15" s="15">
        <f t="array" ref="AG15">XLOOKUP($R15,Boundaries!$B:$B,Boundaries!Q:Q,"",0)</f>
        <v>1400</v>
      </c>
      <c r="AH15" s="15">
        <f t="array" ref="AH15">XLOOKUP($R15,Boundaries!$B:$B,Boundaries!R:R,"",0)</f>
        <v>4200</v>
      </c>
      <c r="AI15" s="15">
        <f t="array" ref="AI15">XLOOKUP($R15,Boundaries!$B:$B,Boundaries!S:S,"",0)</f>
        <v>1400</v>
      </c>
      <c r="AJ15" s="15">
        <f t="array" ref="AJ15">XLOOKUP($R15,Boundaries!$B:$B,Boundaries!T:T,"",0)</f>
        <v>0</v>
      </c>
      <c r="AK15" s="15">
        <f t="array" ref="AK15">XLOOKUP($R15,Boundaries!$B:$B,Boundaries!U:U,"",0)</f>
        <v>0</v>
      </c>
    </row>
    <row r="16">
      <c r="A16" s="7" t="str">
        <f t="shared" si="1"/>
        <v>T</v>
      </c>
      <c r="B16" s="8">
        <v>4132.0</v>
      </c>
      <c r="C16" s="7" t="s">
        <v>102</v>
      </c>
      <c r="D16" s="9" t="s">
        <v>103</v>
      </c>
      <c r="E16" s="10" t="s">
        <v>104</v>
      </c>
      <c r="F16" s="7" t="s">
        <v>68</v>
      </c>
      <c r="G16" s="8" t="s">
        <v>69</v>
      </c>
      <c r="H16" s="8" t="s">
        <v>97</v>
      </c>
      <c r="I16" s="11" t="s">
        <v>98</v>
      </c>
      <c r="J16" s="7" t="s">
        <v>43</v>
      </c>
      <c r="K16" s="9" t="s">
        <v>44</v>
      </c>
      <c r="L16" s="12">
        <v>51.89</v>
      </c>
      <c r="M16" s="12">
        <v>2.04</v>
      </c>
      <c r="N16" s="7" t="str">
        <f t="array" ref="N16">XLOOKUP(K16,'GSP Groups'!D:D,'GSP Groups'!E:E,"",0)</f>
        <v>Dalham</v>
      </c>
      <c r="O16" s="13">
        <f t="array" ref="O16">XLOOKUP(N16,'GSP Groups'!$E:$E,'GSP Groups'!F:F,"",0)</f>
        <v>52.22664943</v>
      </c>
      <c r="P16" s="13">
        <f t="array" ref="P16">XLOOKUP(N16,'GSP Groups'!$E:$E,'GSP Groups'!G:G,"",0)</f>
        <v>0.5199934698</v>
      </c>
      <c r="Q16" s="7" t="str">
        <f t="shared" si="2"/>
        <v>EXACT LOCATION</v>
      </c>
      <c r="R16" s="15" t="s">
        <v>31</v>
      </c>
      <c r="S16" s="15">
        <f t="array" ref="S16">XLOOKUP($R16,Boundaries!$B:$B,Boundaries!C:C,"",0)</f>
        <v>7500</v>
      </c>
      <c r="T16" s="14">
        <f t="array" ref="T16">XLOOKUP($R16,Boundaries!$B:$B,Boundaries!D:D,"",0)</f>
        <v>4000</v>
      </c>
      <c r="U16" s="15">
        <f t="array" ref="U16">XLOOKUP($R16,Boundaries!$B:$B,Boundaries!E:E,"",0)</f>
        <v>0</v>
      </c>
      <c r="V16" s="15">
        <f t="array" ref="V16">XLOOKUP($R16,Boundaries!$B:$B,Boundaries!F:F,"",0)</f>
        <v>0</v>
      </c>
      <c r="W16" s="15">
        <f t="array" ref="W16">XLOOKUP($R16,Boundaries!$B:$B,Boundaries!G:G,"",0)</f>
        <v>0</v>
      </c>
      <c r="X16" s="15">
        <f t="array" ref="X16">XLOOKUP($R16,Boundaries!$B:$B,Boundaries!H:H,"",0)</f>
        <v>0</v>
      </c>
      <c r="Y16" s="15">
        <f t="array" ref="Y16">XLOOKUP($R16,Boundaries!$B:$B,Boundaries!I:I,"",0)</f>
        <v>0</v>
      </c>
      <c r="Z16" s="15">
        <f t="array" ref="Z16">XLOOKUP($R16,Boundaries!$B:$B,Boundaries!J:J,"",0)</f>
        <v>0</v>
      </c>
      <c r="AA16" s="15">
        <f t="array" ref="AA16">XLOOKUP($R16,Boundaries!$B:$B,Boundaries!K:K,"",0)</f>
        <v>0</v>
      </c>
      <c r="AB16" s="15">
        <f t="array" ref="AB16">XLOOKUP($R16,Boundaries!$B:$B,Boundaries!L:L,"",0)</f>
        <v>0</v>
      </c>
      <c r="AC16" s="15">
        <f t="array" ref="AC16">XLOOKUP($R16,Boundaries!$B:$B,Boundaries!M:M,"",0)</f>
        <v>0</v>
      </c>
      <c r="AD16" s="15">
        <f t="array" ref="AD16">XLOOKUP($R16,Boundaries!$B:$B,Boundaries!N:N,"",0)</f>
        <v>4200</v>
      </c>
      <c r="AE16" s="15">
        <f t="array" ref="AE16">XLOOKUP($R16,Boundaries!$B:$B,Boundaries!O:O,"",0)</f>
        <v>1400</v>
      </c>
      <c r="AF16" s="15" t="str">
        <f t="array" ref="AF16">XLOOKUP($R16,Boundaries!$B:$B,Boundaries!P:P,"",0)</f>
        <v>NaN</v>
      </c>
      <c r="AG16" s="15">
        <f t="array" ref="AG16">XLOOKUP($R16,Boundaries!$B:$B,Boundaries!Q:Q,"",0)</f>
        <v>1400</v>
      </c>
      <c r="AH16" s="15">
        <f t="array" ref="AH16">XLOOKUP($R16,Boundaries!$B:$B,Boundaries!R:R,"",0)</f>
        <v>4200</v>
      </c>
      <c r="AI16" s="15">
        <f t="array" ref="AI16">XLOOKUP($R16,Boundaries!$B:$B,Boundaries!S:S,"",0)</f>
        <v>1400</v>
      </c>
      <c r="AJ16" s="15">
        <f t="array" ref="AJ16">XLOOKUP($R16,Boundaries!$B:$B,Boundaries!T:T,"",0)</f>
        <v>0</v>
      </c>
      <c r="AK16" s="15">
        <f t="array" ref="AK16">XLOOKUP($R16,Boundaries!$B:$B,Boundaries!U:U,"",0)</f>
        <v>0</v>
      </c>
    </row>
    <row r="17">
      <c r="A17" s="7" t="str">
        <f t="shared" si="1"/>
        <v>T</v>
      </c>
      <c r="B17" s="8">
        <v>4133.0</v>
      </c>
      <c r="C17" s="7" t="s">
        <v>105</v>
      </c>
      <c r="D17" s="9" t="s">
        <v>106</v>
      </c>
      <c r="E17" s="10" t="s">
        <v>107</v>
      </c>
      <c r="F17" s="7" t="s">
        <v>68</v>
      </c>
      <c r="G17" s="8" t="s">
        <v>69</v>
      </c>
      <c r="H17" s="8" t="s">
        <v>97</v>
      </c>
      <c r="I17" s="11" t="s">
        <v>98</v>
      </c>
      <c r="J17" s="7" t="s">
        <v>43</v>
      </c>
      <c r="K17" s="9" t="s">
        <v>44</v>
      </c>
      <c r="L17" s="12">
        <v>51.89</v>
      </c>
      <c r="M17" s="12">
        <v>2.04</v>
      </c>
      <c r="N17" s="7" t="str">
        <f t="array" ref="N17">XLOOKUP(K17,'GSP Groups'!D:D,'GSP Groups'!E:E,"",0)</f>
        <v>Dalham</v>
      </c>
      <c r="O17" s="13">
        <f t="array" ref="O17">XLOOKUP(N17,'GSP Groups'!$E:$E,'GSP Groups'!F:F,"",0)</f>
        <v>52.22664943</v>
      </c>
      <c r="P17" s="13">
        <f t="array" ref="P17">XLOOKUP(N17,'GSP Groups'!$E:$E,'GSP Groups'!G:G,"",0)</f>
        <v>0.5199934698</v>
      </c>
      <c r="Q17" s="7" t="str">
        <f t="shared" si="2"/>
        <v>EXACT LOCATION</v>
      </c>
      <c r="R17" s="15" t="s">
        <v>31</v>
      </c>
      <c r="S17" s="15">
        <f t="array" ref="S17">XLOOKUP($R17,Boundaries!$B:$B,Boundaries!C:C,"",0)</f>
        <v>7500</v>
      </c>
      <c r="T17" s="14">
        <f t="array" ref="T17">XLOOKUP($R17,Boundaries!$B:$B,Boundaries!D:D,"",0)</f>
        <v>4000</v>
      </c>
      <c r="U17" s="15">
        <f t="array" ref="U17">XLOOKUP($R17,Boundaries!$B:$B,Boundaries!E:E,"",0)</f>
        <v>0</v>
      </c>
      <c r="V17" s="15">
        <f t="array" ref="V17">XLOOKUP($R17,Boundaries!$B:$B,Boundaries!F:F,"",0)</f>
        <v>0</v>
      </c>
      <c r="W17" s="15">
        <f t="array" ref="W17">XLOOKUP($R17,Boundaries!$B:$B,Boundaries!G:G,"",0)</f>
        <v>0</v>
      </c>
      <c r="X17" s="15">
        <f t="array" ref="X17">XLOOKUP($R17,Boundaries!$B:$B,Boundaries!H:H,"",0)</f>
        <v>0</v>
      </c>
      <c r="Y17" s="15">
        <f t="array" ref="Y17">XLOOKUP($R17,Boundaries!$B:$B,Boundaries!I:I,"",0)</f>
        <v>0</v>
      </c>
      <c r="Z17" s="15">
        <f t="array" ref="Z17">XLOOKUP($R17,Boundaries!$B:$B,Boundaries!J:J,"",0)</f>
        <v>0</v>
      </c>
      <c r="AA17" s="15">
        <f t="array" ref="AA17">XLOOKUP($R17,Boundaries!$B:$B,Boundaries!K:K,"",0)</f>
        <v>0</v>
      </c>
      <c r="AB17" s="15">
        <f t="array" ref="AB17">XLOOKUP($R17,Boundaries!$B:$B,Boundaries!L:L,"",0)</f>
        <v>0</v>
      </c>
      <c r="AC17" s="15">
        <f t="array" ref="AC17">XLOOKUP($R17,Boundaries!$B:$B,Boundaries!M:M,"",0)</f>
        <v>0</v>
      </c>
      <c r="AD17" s="15">
        <f t="array" ref="AD17">XLOOKUP($R17,Boundaries!$B:$B,Boundaries!N:N,"",0)</f>
        <v>4200</v>
      </c>
      <c r="AE17" s="15">
        <f t="array" ref="AE17">XLOOKUP($R17,Boundaries!$B:$B,Boundaries!O:O,"",0)</f>
        <v>1400</v>
      </c>
      <c r="AF17" s="15" t="str">
        <f t="array" ref="AF17">XLOOKUP($R17,Boundaries!$B:$B,Boundaries!P:P,"",0)</f>
        <v>NaN</v>
      </c>
      <c r="AG17" s="15">
        <f t="array" ref="AG17">XLOOKUP($R17,Boundaries!$B:$B,Boundaries!Q:Q,"",0)</f>
        <v>1400</v>
      </c>
      <c r="AH17" s="15">
        <f t="array" ref="AH17">XLOOKUP($R17,Boundaries!$B:$B,Boundaries!R:R,"",0)</f>
        <v>4200</v>
      </c>
      <c r="AI17" s="15">
        <f t="array" ref="AI17">XLOOKUP($R17,Boundaries!$B:$B,Boundaries!S:S,"",0)</f>
        <v>1400</v>
      </c>
      <c r="AJ17" s="15">
        <f t="array" ref="AJ17">XLOOKUP($R17,Boundaries!$B:$B,Boundaries!T:T,"",0)</f>
        <v>0</v>
      </c>
      <c r="AK17" s="15">
        <f t="array" ref="AK17">XLOOKUP($R17,Boundaries!$B:$B,Boundaries!U:U,"",0)</f>
        <v>0</v>
      </c>
    </row>
    <row r="18">
      <c r="A18" s="7" t="str">
        <f t="shared" si="1"/>
        <v>2</v>
      </c>
      <c r="B18" s="8">
        <v>5016.0</v>
      </c>
      <c r="C18" s="7" t="s">
        <v>108</v>
      </c>
      <c r="D18" s="9" t="s">
        <v>108</v>
      </c>
      <c r="E18" s="10" t="s">
        <v>109</v>
      </c>
      <c r="F18" s="16" t="s">
        <v>91</v>
      </c>
      <c r="G18" s="8" t="s">
        <v>64</v>
      </c>
      <c r="H18" s="8" t="s">
        <v>110</v>
      </c>
      <c r="I18" s="11" t="s">
        <v>111</v>
      </c>
      <c r="J18" s="7" t="s">
        <v>43</v>
      </c>
      <c r="K18" s="9" t="s">
        <v>44</v>
      </c>
      <c r="L18" s="17">
        <f t="shared" ref="L18:M18" si="3">O18</f>
        <v>52.22664943</v>
      </c>
      <c r="M18" s="17">
        <f t="shared" si="3"/>
        <v>0.5199934698</v>
      </c>
      <c r="N18" s="16" t="str">
        <f t="array" ref="N18">XLOOKUP(K18,'GSP Groups'!D:D,'GSP Groups'!E:E,"",0)</f>
        <v>Dalham</v>
      </c>
      <c r="O18" s="13">
        <f t="array" ref="O18">XLOOKUP(N18,'GSP Groups'!$E:$E,'GSP Groups'!F:F,"",0)</f>
        <v>52.22664943</v>
      </c>
      <c r="P18" s="13">
        <f t="array" ref="P18">XLOOKUP(N18,'GSP Groups'!$E:$E,'GSP Groups'!G:G,"",0)</f>
        <v>0.5199934698</v>
      </c>
      <c r="Q18" s="7" t="str">
        <f t="shared" si="2"/>
        <v>CENTER</v>
      </c>
      <c r="R18" s="15" t="s">
        <v>31</v>
      </c>
      <c r="S18" s="15">
        <f t="array" ref="S18">XLOOKUP($R18,Boundaries!$B:$B,Boundaries!C:C,"",0)</f>
        <v>7500</v>
      </c>
      <c r="T18" s="14">
        <f t="array" ref="T18">XLOOKUP($R18,Boundaries!$B:$B,Boundaries!D:D,"",0)</f>
        <v>4000</v>
      </c>
      <c r="U18" s="15">
        <f t="array" ref="U18">XLOOKUP($R18,Boundaries!$B:$B,Boundaries!E:E,"",0)</f>
        <v>0</v>
      </c>
      <c r="V18" s="15">
        <f t="array" ref="V18">XLOOKUP($R18,Boundaries!$B:$B,Boundaries!F:F,"",0)</f>
        <v>0</v>
      </c>
      <c r="W18" s="15">
        <f t="array" ref="W18">XLOOKUP($R18,Boundaries!$B:$B,Boundaries!G:G,"",0)</f>
        <v>0</v>
      </c>
      <c r="X18" s="15">
        <f t="array" ref="X18">XLOOKUP($R18,Boundaries!$B:$B,Boundaries!H:H,"",0)</f>
        <v>0</v>
      </c>
      <c r="Y18" s="15">
        <f t="array" ref="Y18">XLOOKUP($R18,Boundaries!$B:$B,Boundaries!I:I,"",0)</f>
        <v>0</v>
      </c>
      <c r="Z18" s="15">
        <f t="array" ref="Z18">XLOOKUP($R18,Boundaries!$B:$B,Boundaries!J:J,"",0)</f>
        <v>0</v>
      </c>
      <c r="AA18" s="15">
        <f t="array" ref="AA18">XLOOKUP($R18,Boundaries!$B:$B,Boundaries!K:K,"",0)</f>
        <v>0</v>
      </c>
      <c r="AB18" s="15">
        <f t="array" ref="AB18">XLOOKUP($R18,Boundaries!$B:$B,Boundaries!L:L,"",0)</f>
        <v>0</v>
      </c>
      <c r="AC18" s="15">
        <f t="array" ref="AC18">XLOOKUP($R18,Boundaries!$B:$B,Boundaries!M:M,"",0)</f>
        <v>0</v>
      </c>
      <c r="AD18" s="15">
        <f t="array" ref="AD18">XLOOKUP($R18,Boundaries!$B:$B,Boundaries!N:N,"",0)</f>
        <v>4200</v>
      </c>
      <c r="AE18" s="15">
        <f t="array" ref="AE18">XLOOKUP($R18,Boundaries!$B:$B,Boundaries!O:O,"",0)</f>
        <v>1400</v>
      </c>
      <c r="AF18" s="15" t="str">
        <f t="array" ref="AF18">XLOOKUP($R18,Boundaries!$B:$B,Boundaries!P:P,"",0)</f>
        <v>NaN</v>
      </c>
      <c r="AG18" s="15">
        <f t="array" ref="AG18">XLOOKUP($R18,Boundaries!$B:$B,Boundaries!Q:Q,"",0)</f>
        <v>1400</v>
      </c>
      <c r="AH18" s="15">
        <f t="array" ref="AH18">XLOOKUP($R18,Boundaries!$B:$B,Boundaries!R:R,"",0)</f>
        <v>4200</v>
      </c>
      <c r="AI18" s="15">
        <f t="array" ref="AI18">XLOOKUP($R18,Boundaries!$B:$B,Boundaries!S:S,"",0)</f>
        <v>1400</v>
      </c>
      <c r="AJ18" s="15">
        <f t="array" ref="AJ18">XLOOKUP($R18,Boundaries!$B:$B,Boundaries!T:T,"",0)</f>
        <v>0</v>
      </c>
      <c r="AK18" s="15">
        <f t="array" ref="AK18">XLOOKUP($R18,Boundaries!$B:$B,Boundaries!U:U,"",0)</f>
        <v>0</v>
      </c>
    </row>
    <row r="19">
      <c r="A19" s="7" t="str">
        <f t="shared" si="1"/>
        <v>T</v>
      </c>
      <c r="B19" s="8">
        <v>5629.0</v>
      </c>
      <c r="C19" s="7" t="s">
        <v>112</v>
      </c>
      <c r="D19" s="9" t="s">
        <v>113</v>
      </c>
      <c r="E19" s="10" t="s">
        <v>114</v>
      </c>
      <c r="F19" s="7" t="s">
        <v>68</v>
      </c>
      <c r="G19" s="8" t="s">
        <v>69</v>
      </c>
      <c r="H19" s="8" t="s">
        <v>115</v>
      </c>
      <c r="I19" s="11" t="s">
        <v>116</v>
      </c>
      <c r="J19" s="7" t="s">
        <v>43</v>
      </c>
      <c r="K19" s="9" t="s">
        <v>44</v>
      </c>
      <c r="L19" s="12">
        <v>52.1563184951843</v>
      </c>
      <c r="M19" s="12">
        <v>2.24162232413838</v>
      </c>
      <c r="N19" s="7" t="str">
        <f t="array" ref="N19">XLOOKUP(K19,'GSP Groups'!D:D,'GSP Groups'!E:E,"",0)</f>
        <v>Dalham</v>
      </c>
      <c r="O19" s="13">
        <f t="array" ref="O19">XLOOKUP(N19,'GSP Groups'!$E:$E,'GSP Groups'!F:F,"",0)</f>
        <v>52.22664943</v>
      </c>
      <c r="P19" s="13">
        <f t="array" ref="P19">XLOOKUP(N19,'GSP Groups'!$E:$E,'GSP Groups'!G:G,"",0)</f>
        <v>0.5199934698</v>
      </c>
      <c r="Q19" s="7" t="str">
        <f t="shared" si="2"/>
        <v>EXACT LOCATION</v>
      </c>
      <c r="R19" s="15" t="s">
        <v>31</v>
      </c>
      <c r="S19" s="15">
        <f t="array" ref="S19">XLOOKUP($R19,Boundaries!$B:$B,Boundaries!C:C,"",0)</f>
        <v>7500</v>
      </c>
      <c r="T19" s="14">
        <f t="array" ref="T19">XLOOKUP($R19,Boundaries!$B:$B,Boundaries!D:D,"",0)</f>
        <v>4000</v>
      </c>
      <c r="U19" s="15">
        <f t="array" ref="U19">XLOOKUP($R19,Boundaries!$B:$B,Boundaries!E:E,"",0)</f>
        <v>0</v>
      </c>
      <c r="V19" s="15">
        <f t="array" ref="V19">XLOOKUP($R19,Boundaries!$B:$B,Boundaries!F:F,"",0)</f>
        <v>0</v>
      </c>
      <c r="W19" s="15">
        <f t="array" ref="W19">XLOOKUP($R19,Boundaries!$B:$B,Boundaries!G:G,"",0)</f>
        <v>0</v>
      </c>
      <c r="X19" s="15">
        <f t="array" ref="X19">XLOOKUP($R19,Boundaries!$B:$B,Boundaries!H:H,"",0)</f>
        <v>0</v>
      </c>
      <c r="Y19" s="15">
        <f t="array" ref="Y19">XLOOKUP($R19,Boundaries!$B:$B,Boundaries!I:I,"",0)</f>
        <v>0</v>
      </c>
      <c r="Z19" s="15">
        <f t="array" ref="Z19">XLOOKUP($R19,Boundaries!$B:$B,Boundaries!J:J,"",0)</f>
        <v>0</v>
      </c>
      <c r="AA19" s="15">
        <f t="array" ref="AA19">XLOOKUP($R19,Boundaries!$B:$B,Boundaries!K:K,"",0)</f>
        <v>0</v>
      </c>
      <c r="AB19" s="15">
        <f t="array" ref="AB19">XLOOKUP($R19,Boundaries!$B:$B,Boundaries!L:L,"",0)</f>
        <v>0</v>
      </c>
      <c r="AC19" s="15">
        <f t="array" ref="AC19">XLOOKUP($R19,Boundaries!$B:$B,Boundaries!M:M,"",0)</f>
        <v>0</v>
      </c>
      <c r="AD19" s="15">
        <f t="array" ref="AD19">XLOOKUP($R19,Boundaries!$B:$B,Boundaries!N:N,"",0)</f>
        <v>4200</v>
      </c>
      <c r="AE19" s="15">
        <f t="array" ref="AE19">XLOOKUP($R19,Boundaries!$B:$B,Boundaries!O:O,"",0)</f>
        <v>1400</v>
      </c>
      <c r="AF19" s="15" t="str">
        <f t="array" ref="AF19">XLOOKUP($R19,Boundaries!$B:$B,Boundaries!P:P,"",0)</f>
        <v>NaN</v>
      </c>
      <c r="AG19" s="15">
        <f t="array" ref="AG19">XLOOKUP($R19,Boundaries!$B:$B,Boundaries!Q:Q,"",0)</f>
        <v>1400</v>
      </c>
      <c r="AH19" s="15">
        <f t="array" ref="AH19">XLOOKUP($R19,Boundaries!$B:$B,Boundaries!R:R,"",0)</f>
        <v>4200</v>
      </c>
      <c r="AI19" s="15">
        <f t="array" ref="AI19">XLOOKUP($R19,Boundaries!$B:$B,Boundaries!S:S,"",0)</f>
        <v>1400</v>
      </c>
      <c r="AJ19" s="15">
        <f t="array" ref="AJ19">XLOOKUP($R19,Boundaries!$B:$B,Boundaries!T:T,"",0)</f>
        <v>0</v>
      </c>
      <c r="AK19" s="15">
        <f t="array" ref="AK19">XLOOKUP($R19,Boundaries!$B:$B,Boundaries!U:U,"",0)</f>
        <v>0</v>
      </c>
    </row>
    <row r="20">
      <c r="A20" s="7" t="str">
        <f t="shared" si="1"/>
        <v>T</v>
      </c>
      <c r="B20" s="8">
        <v>5630.0</v>
      </c>
      <c r="C20" s="7" t="s">
        <v>117</v>
      </c>
      <c r="D20" s="9" t="s">
        <v>118</v>
      </c>
      <c r="E20" s="10" t="s">
        <v>119</v>
      </c>
      <c r="F20" s="7" t="s">
        <v>68</v>
      </c>
      <c r="G20" s="8" t="s">
        <v>69</v>
      </c>
      <c r="H20" s="8" t="s">
        <v>115</v>
      </c>
      <c r="I20" s="11" t="s">
        <v>116</v>
      </c>
      <c r="J20" s="7" t="s">
        <v>43</v>
      </c>
      <c r="K20" s="9" t="s">
        <v>44</v>
      </c>
      <c r="L20" s="12">
        <v>52.1563184951843</v>
      </c>
      <c r="M20" s="12">
        <v>2.24162232413838</v>
      </c>
      <c r="N20" s="7" t="str">
        <f t="array" ref="N20">XLOOKUP(K20,'GSP Groups'!D:D,'GSP Groups'!E:E,"",0)</f>
        <v>Dalham</v>
      </c>
      <c r="O20" s="13">
        <f t="array" ref="O20">XLOOKUP(N20,'GSP Groups'!$E:$E,'GSP Groups'!F:F,"",0)</f>
        <v>52.22664943</v>
      </c>
      <c r="P20" s="13">
        <f t="array" ref="P20">XLOOKUP(N20,'GSP Groups'!$E:$E,'GSP Groups'!G:G,"",0)</f>
        <v>0.5199934698</v>
      </c>
      <c r="Q20" s="7" t="str">
        <f t="shared" si="2"/>
        <v>EXACT LOCATION</v>
      </c>
      <c r="R20" s="15" t="s">
        <v>31</v>
      </c>
      <c r="S20" s="15">
        <f t="array" ref="S20">XLOOKUP($R20,Boundaries!$B:$B,Boundaries!C:C,"",0)</f>
        <v>7500</v>
      </c>
      <c r="T20" s="14">
        <f t="array" ref="T20">XLOOKUP($R20,Boundaries!$B:$B,Boundaries!D:D,"",0)</f>
        <v>4000</v>
      </c>
      <c r="U20" s="15">
        <f t="array" ref="U20">XLOOKUP($R20,Boundaries!$B:$B,Boundaries!E:E,"",0)</f>
        <v>0</v>
      </c>
      <c r="V20" s="15">
        <f t="array" ref="V20">XLOOKUP($R20,Boundaries!$B:$B,Boundaries!F:F,"",0)</f>
        <v>0</v>
      </c>
      <c r="W20" s="15">
        <f t="array" ref="W20">XLOOKUP($R20,Boundaries!$B:$B,Boundaries!G:G,"",0)</f>
        <v>0</v>
      </c>
      <c r="X20" s="15">
        <f t="array" ref="X20">XLOOKUP($R20,Boundaries!$B:$B,Boundaries!H:H,"",0)</f>
        <v>0</v>
      </c>
      <c r="Y20" s="15">
        <f t="array" ref="Y20">XLOOKUP($R20,Boundaries!$B:$B,Boundaries!I:I,"",0)</f>
        <v>0</v>
      </c>
      <c r="Z20" s="15">
        <f t="array" ref="Z20">XLOOKUP($R20,Boundaries!$B:$B,Boundaries!J:J,"",0)</f>
        <v>0</v>
      </c>
      <c r="AA20" s="15">
        <f t="array" ref="AA20">XLOOKUP($R20,Boundaries!$B:$B,Boundaries!K:K,"",0)</f>
        <v>0</v>
      </c>
      <c r="AB20" s="15">
        <f t="array" ref="AB20">XLOOKUP($R20,Boundaries!$B:$B,Boundaries!L:L,"",0)</f>
        <v>0</v>
      </c>
      <c r="AC20" s="15">
        <f t="array" ref="AC20">XLOOKUP($R20,Boundaries!$B:$B,Boundaries!M:M,"",0)</f>
        <v>0</v>
      </c>
      <c r="AD20" s="15">
        <f t="array" ref="AD20">XLOOKUP($R20,Boundaries!$B:$B,Boundaries!N:N,"",0)</f>
        <v>4200</v>
      </c>
      <c r="AE20" s="15">
        <f t="array" ref="AE20">XLOOKUP($R20,Boundaries!$B:$B,Boundaries!O:O,"",0)</f>
        <v>1400</v>
      </c>
      <c r="AF20" s="15" t="str">
        <f t="array" ref="AF20">XLOOKUP($R20,Boundaries!$B:$B,Boundaries!P:P,"",0)</f>
        <v>NaN</v>
      </c>
      <c r="AG20" s="15">
        <f t="array" ref="AG20">XLOOKUP($R20,Boundaries!$B:$B,Boundaries!Q:Q,"",0)</f>
        <v>1400</v>
      </c>
      <c r="AH20" s="15">
        <f t="array" ref="AH20">XLOOKUP($R20,Boundaries!$B:$B,Boundaries!R:R,"",0)</f>
        <v>4200</v>
      </c>
      <c r="AI20" s="15">
        <f t="array" ref="AI20">XLOOKUP($R20,Boundaries!$B:$B,Boundaries!S:S,"",0)</f>
        <v>1400</v>
      </c>
      <c r="AJ20" s="15">
        <f t="array" ref="AJ20">XLOOKUP($R20,Boundaries!$B:$B,Boundaries!T:T,"",0)</f>
        <v>0</v>
      </c>
      <c r="AK20" s="15">
        <f t="array" ref="AK20">XLOOKUP($R20,Boundaries!$B:$B,Boundaries!U:U,"",0)</f>
        <v>0</v>
      </c>
    </row>
    <row r="21">
      <c r="A21" s="7" t="str">
        <f t="shared" si="1"/>
        <v>2</v>
      </c>
      <c r="B21" s="8">
        <v>5661.0</v>
      </c>
      <c r="C21" s="7" t="s">
        <v>120</v>
      </c>
      <c r="D21" s="9" t="s">
        <v>121</v>
      </c>
      <c r="E21" s="10" t="s">
        <v>122</v>
      </c>
      <c r="F21" s="16" t="s">
        <v>91</v>
      </c>
      <c r="G21" s="8" t="s">
        <v>64</v>
      </c>
      <c r="H21" s="8" t="s">
        <v>123</v>
      </c>
      <c r="I21" s="11" t="s">
        <v>124</v>
      </c>
      <c r="J21" s="7" t="s">
        <v>43</v>
      </c>
      <c r="K21" s="9" t="s">
        <v>44</v>
      </c>
      <c r="L21" s="17">
        <f t="shared" ref="L21:M21" si="4">O21</f>
        <v>52.22664943</v>
      </c>
      <c r="M21" s="17">
        <f t="shared" si="4"/>
        <v>0.5199934698</v>
      </c>
      <c r="N21" s="16" t="str">
        <f t="array" ref="N21">XLOOKUP(K21,'GSP Groups'!D:D,'GSP Groups'!E:E,"",0)</f>
        <v>Dalham</v>
      </c>
      <c r="O21" s="13">
        <f t="array" ref="O21">XLOOKUP(N21,'GSP Groups'!$E:$E,'GSP Groups'!F:F,"",0)</f>
        <v>52.22664943</v>
      </c>
      <c r="P21" s="13">
        <f t="array" ref="P21">XLOOKUP(N21,'GSP Groups'!$E:$E,'GSP Groups'!G:G,"",0)</f>
        <v>0.5199934698</v>
      </c>
      <c r="Q21" s="7" t="str">
        <f t="shared" si="2"/>
        <v>CENTER</v>
      </c>
      <c r="R21" s="15" t="s">
        <v>31</v>
      </c>
      <c r="S21" s="15">
        <f t="array" ref="S21">XLOOKUP($R21,Boundaries!$B:$B,Boundaries!C:C,"",0)</f>
        <v>7500</v>
      </c>
      <c r="T21" s="14">
        <f t="array" ref="T21">XLOOKUP($R21,Boundaries!$B:$B,Boundaries!D:D,"",0)</f>
        <v>4000</v>
      </c>
      <c r="U21" s="15">
        <f t="array" ref="U21">XLOOKUP($R21,Boundaries!$B:$B,Boundaries!E:E,"",0)</f>
        <v>0</v>
      </c>
      <c r="V21" s="15">
        <f t="array" ref="V21">XLOOKUP($R21,Boundaries!$B:$B,Boundaries!F:F,"",0)</f>
        <v>0</v>
      </c>
      <c r="W21" s="15">
        <f t="array" ref="W21">XLOOKUP($R21,Boundaries!$B:$B,Boundaries!G:G,"",0)</f>
        <v>0</v>
      </c>
      <c r="X21" s="15">
        <f t="array" ref="X21">XLOOKUP($R21,Boundaries!$B:$B,Boundaries!H:H,"",0)</f>
        <v>0</v>
      </c>
      <c r="Y21" s="15">
        <f t="array" ref="Y21">XLOOKUP($R21,Boundaries!$B:$B,Boundaries!I:I,"",0)</f>
        <v>0</v>
      </c>
      <c r="Z21" s="15">
        <f t="array" ref="Z21">XLOOKUP($R21,Boundaries!$B:$B,Boundaries!J:J,"",0)</f>
        <v>0</v>
      </c>
      <c r="AA21" s="15">
        <f t="array" ref="AA21">XLOOKUP($R21,Boundaries!$B:$B,Boundaries!K:K,"",0)</f>
        <v>0</v>
      </c>
      <c r="AB21" s="15">
        <f t="array" ref="AB21">XLOOKUP($R21,Boundaries!$B:$B,Boundaries!L:L,"",0)</f>
        <v>0</v>
      </c>
      <c r="AC21" s="15">
        <f t="array" ref="AC21">XLOOKUP($R21,Boundaries!$B:$B,Boundaries!M:M,"",0)</f>
        <v>0</v>
      </c>
      <c r="AD21" s="15">
        <f t="array" ref="AD21">XLOOKUP($R21,Boundaries!$B:$B,Boundaries!N:N,"",0)</f>
        <v>4200</v>
      </c>
      <c r="AE21" s="15">
        <f t="array" ref="AE21">XLOOKUP($R21,Boundaries!$B:$B,Boundaries!O:O,"",0)</f>
        <v>1400</v>
      </c>
      <c r="AF21" s="15" t="str">
        <f t="array" ref="AF21">XLOOKUP($R21,Boundaries!$B:$B,Boundaries!P:P,"",0)</f>
        <v>NaN</v>
      </c>
      <c r="AG21" s="15">
        <f t="array" ref="AG21">XLOOKUP($R21,Boundaries!$B:$B,Boundaries!Q:Q,"",0)</f>
        <v>1400</v>
      </c>
      <c r="AH21" s="15">
        <f t="array" ref="AH21">XLOOKUP($R21,Boundaries!$B:$B,Boundaries!R:R,"",0)</f>
        <v>4200</v>
      </c>
      <c r="AI21" s="15">
        <f t="array" ref="AI21">XLOOKUP($R21,Boundaries!$B:$B,Boundaries!S:S,"",0)</f>
        <v>1400</v>
      </c>
      <c r="AJ21" s="15">
        <f t="array" ref="AJ21">XLOOKUP($R21,Boundaries!$B:$B,Boundaries!T:T,"",0)</f>
        <v>0</v>
      </c>
      <c r="AK21" s="15">
        <f t="array" ref="AK21">XLOOKUP($R21,Boundaries!$B:$B,Boundaries!U:U,"",0)</f>
        <v>0</v>
      </c>
    </row>
    <row r="22">
      <c r="A22" s="7" t="str">
        <f t="shared" si="1"/>
        <v>2</v>
      </c>
      <c r="B22" s="8">
        <v>5845.0</v>
      </c>
      <c r="C22" s="7" t="s">
        <v>125</v>
      </c>
      <c r="D22" s="9" t="s">
        <v>126</v>
      </c>
      <c r="E22" s="10" t="s">
        <v>127</v>
      </c>
      <c r="F22" s="7" t="s">
        <v>50</v>
      </c>
      <c r="G22" s="8" t="s">
        <v>64</v>
      </c>
      <c r="H22" s="8" t="s">
        <v>128</v>
      </c>
      <c r="I22" s="11" t="s">
        <v>129</v>
      </c>
      <c r="J22" s="7" t="s">
        <v>43</v>
      </c>
      <c r="K22" s="9" t="s">
        <v>44</v>
      </c>
      <c r="L22" s="12">
        <v>52.5767579581284</v>
      </c>
      <c r="M22" s="12">
        <v>-0.20409261418466</v>
      </c>
      <c r="N22" s="7" t="str">
        <f t="array" ref="N22">XLOOKUP(K22,'GSP Groups'!D:D,'GSP Groups'!E:E,"",0)</f>
        <v>Dalham</v>
      </c>
      <c r="O22" s="13">
        <f t="array" ref="O22">XLOOKUP(N22,'GSP Groups'!$E:$E,'GSP Groups'!F:F,"",0)</f>
        <v>52.22664943</v>
      </c>
      <c r="P22" s="13">
        <f t="array" ref="P22">XLOOKUP(N22,'GSP Groups'!$E:$E,'GSP Groups'!G:G,"",0)</f>
        <v>0.5199934698</v>
      </c>
      <c r="Q22" s="7" t="str">
        <f t="shared" si="2"/>
        <v>EXACT LOCATION</v>
      </c>
      <c r="R22" s="15" t="s">
        <v>31</v>
      </c>
      <c r="S22" s="15">
        <f t="array" ref="S22">XLOOKUP($R22,Boundaries!$B:$B,Boundaries!C:C,"",0)</f>
        <v>7500</v>
      </c>
      <c r="T22" s="14">
        <f t="array" ref="T22">XLOOKUP($R22,Boundaries!$B:$B,Boundaries!D:D,"",0)</f>
        <v>4000</v>
      </c>
      <c r="U22" s="15">
        <f t="array" ref="U22">XLOOKUP($R22,Boundaries!$B:$B,Boundaries!E:E,"",0)</f>
        <v>0</v>
      </c>
      <c r="V22" s="15">
        <f t="array" ref="V22">XLOOKUP($R22,Boundaries!$B:$B,Boundaries!F:F,"",0)</f>
        <v>0</v>
      </c>
      <c r="W22" s="15">
        <f t="array" ref="W22">XLOOKUP($R22,Boundaries!$B:$B,Boundaries!G:G,"",0)</f>
        <v>0</v>
      </c>
      <c r="X22" s="15">
        <f t="array" ref="X22">XLOOKUP($R22,Boundaries!$B:$B,Boundaries!H:H,"",0)</f>
        <v>0</v>
      </c>
      <c r="Y22" s="15">
        <f t="array" ref="Y22">XLOOKUP($R22,Boundaries!$B:$B,Boundaries!I:I,"",0)</f>
        <v>0</v>
      </c>
      <c r="Z22" s="15">
        <f t="array" ref="Z22">XLOOKUP($R22,Boundaries!$B:$B,Boundaries!J:J,"",0)</f>
        <v>0</v>
      </c>
      <c r="AA22" s="15">
        <f t="array" ref="AA22">XLOOKUP($R22,Boundaries!$B:$B,Boundaries!K:K,"",0)</f>
        <v>0</v>
      </c>
      <c r="AB22" s="15">
        <f t="array" ref="AB22">XLOOKUP($R22,Boundaries!$B:$B,Boundaries!L:L,"",0)</f>
        <v>0</v>
      </c>
      <c r="AC22" s="15">
        <f t="array" ref="AC22">XLOOKUP($R22,Boundaries!$B:$B,Boundaries!M:M,"",0)</f>
        <v>0</v>
      </c>
      <c r="AD22" s="15">
        <f t="array" ref="AD22">XLOOKUP($R22,Boundaries!$B:$B,Boundaries!N:N,"",0)</f>
        <v>4200</v>
      </c>
      <c r="AE22" s="15">
        <f t="array" ref="AE22">XLOOKUP($R22,Boundaries!$B:$B,Boundaries!O:O,"",0)</f>
        <v>1400</v>
      </c>
      <c r="AF22" s="15" t="str">
        <f t="array" ref="AF22">XLOOKUP($R22,Boundaries!$B:$B,Boundaries!P:P,"",0)</f>
        <v>NaN</v>
      </c>
      <c r="AG22" s="15">
        <f t="array" ref="AG22">XLOOKUP($R22,Boundaries!$B:$B,Boundaries!Q:Q,"",0)</f>
        <v>1400</v>
      </c>
      <c r="AH22" s="15">
        <f t="array" ref="AH22">XLOOKUP($R22,Boundaries!$B:$B,Boundaries!R:R,"",0)</f>
        <v>4200</v>
      </c>
      <c r="AI22" s="15">
        <f t="array" ref="AI22">XLOOKUP($R22,Boundaries!$B:$B,Boundaries!S:S,"",0)</f>
        <v>1400</v>
      </c>
      <c r="AJ22" s="15">
        <f t="array" ref="AJ22">XLOOKUP($R22,Boundaries!$B:$B,Boundaries!T:T,"",0)</f>
        <v>0</v>
      </c>
      <c r="AK22" s="15">
        <f t="array" ref="AK22">XLOOKUP($R22,Boundaries!$B:$B,Boundaries!U:U,"",0)</f>
        <v>0</v>
      </c>
    </row>
    <row r="23">
      <c r="A23" s="7" t="str">
        <f t="shared" si="1"/>
        <v>2</v>
      </c>
      <c r="B23" s="8">
        <v>6030.0</v>
      </c>
      <c r="C23" s="7" t="s">
        <v>130</v>
      </c>
      <c r="D23" s="9" t="s">
        <v>131</v>
      </c>
      <c r="E23" s="10" t="s">
        <v>132</v>
      </c>
      <c r="F23" s="16" t="s">
        <v>133</v>
      </c>
      <c r="G23" s="8" t="s">
        <v>134</v>
      </c>
      <c r="H23" s="8" t="s">
        <v>123</v>
      </c>
      <c r="I23" s="11" t="s">
        <v>124</v>
      </c>
      <c r="J23" s="7" t="s">
        <v>43</v>
      </c>
      <c r="K23" s="9" t="s">
        <v>44</v>
      </c>
      <c r="L23" s="17">
        <f t="shared" ref="L23:M23" si="5">O23</f>
        <v>52.22664943</v>
      </c>
      <c r="M23" s="17">
        <f t="shared" si="5"/>
        <v>0.5199934698</v>
      </c>
      <c r="N23" s="16" t="str">
        <f t="array" ref="N23">XLOOKUP(K23,'GSP Groups'!D:D,'GSP Groups'!E:E,"",0)</f>
        <v>Dalham</v>
      </c>
      <c r="O23" s="13">
        <f t="array" ref="O23">XLOOKUP(N23,'GSP Groups'!$E:$E,'GSP Groups'!F:F,"",0)</f>
        <v>52.22664943</v>
      </c>
      <c r="P23" s="13">
        <f t="array" ref="P23">XLOOKUP(N23,'GSP Groups'!$E:$E,'GSP Groups'!G:G,"",0)</f>
        <v>0.5199934698</v>
      </c>
      <c r="Q23" s="7" t="str">
        <f t="shared" si="2"/>
        <v>CENTER</v>
      </c>
      <c r="R23" s="15" t="s">
        <v>31</v>
      </c>
      <c r="S23" s="15">
        <f t="array" ref="S23">XLOOKUP($R23,Boundaries!$B:$B,Boundaries!C:C,"",0)</f>
        <v>7500</v>
      </c>
      <c r="T23" s="14">
        <f t="array" ref="T23">XLOOKUP($R23,Boundaries!$B:$B,Boundaries!D:D,"",0)</f>
        <v>4000</v>
      </c>
      <c r="U23" s="15">
        <f t="array" ref="U23">XLOOKUP($R23,Boundaries!$B:$B,Boundaries!E:E,"",0)</f>
        <v>0</v>
      </c>
      <c r="V23" s="15">
        <f t="array" ref="V23">XLOOKUP($R23,Boundaries!$B:$B,Boundaries!F:F,"",0)</f>
        <v>0</v>
      </c>
      <c r="W23" s="15">
        <f t="array" ref="W23">XLOOKUP($R23,Boundaries!$B:$B,Boundaries!G:G,"",0)</f>
        <v>0</v>
      </c>
      <c r="X23" s="15">
        <f t="array" ref="X23">XLOOKUP($R23,Boundaries!$B:$B,Boundaries!H:H,"",0)</f>
        <v>0</v>
      </c>
      <c r="Y23" s="15">
        <f t="array" ref="Y23">XLOOKUP($R23,Boundaries!$B:$B,Boundaries!I:I,"",0)</f>
        <v>0</v>
      </c>
      <c r="Z23" s="15">
        <f t="array" ref="Z23">XLOOKUP($R23,Boundaries!$B:$B,Boundaries!J:J,"",0)</f>
        <v>0</v>
      </c>
      <c r="AA23" s="15">
        <f t="array" ref="AA23">XLOOKUP($R23,Boundaries!$B:$B,Boundaries!K:K,"",0)</f>
        <v>0</v>
      </c>
      <c r="AB23" s="15">
        <f t="array" ref="AB23">XLOOKUP($R23,Boundaries!$B:$B,Boundaries!L:L,"",0)</f>
        <v>0</v>
      </c>
      <c r="AC23" s="15">
        <f t="array" ref="AC23">XLOOKUP($R23,Boundaries!$B:$B,Boundaries!M:M,"",0)</f>
        <v>0</v>
      </c>
      <c r="AD23" s="15">
        <f t="array" ref="AD23">XLOOKUP($R23,Boundaries!$B:$B,Boundaries!N:N,"",0)</f>
        <v>4200</v>
      </c>
      <c r="AE23" s="15">
        <f t="array" ref="AE23">XLOOKUP($R23,Boundaries!$B:$B,Boundaries!O:O,"",0)</f>
        <v>1400</v>
      </c>
      <c r="AF23" s="15" t="str">
        <f t="array" ref="AF23">XLOOKUP($R23,Boundaries!$B:$B,Boundaries!P:P,"",0)</f>
        <v>NaN</v>
      </c>
      <c r="AG23" s="15">
        <f t="array" ref="AG23">XLOOKUP($R23,Boundaries!$B:$B,Boundaries!Q:Q,"",0)</f>
        <v>1400</v>
      </c>
      <c r="AH23" s="15">
        <f t="array" ref="AH23">XLOOKUP($R23,Boundaries!$B:$B,Boundaries!R:R,"",0)</f>
        <v>4200</v>
      </c>
      <c r="AI23" s="15">
        <f t="array" ref="AI23">XLOOKUP($R23,Boundaries!$B:$B,Boundaries!S:S,"",0)</f>
        <v>1400</v>
      </c>
      <c r="AJ23" s="15">
        <f t="array" ref="AJ23">XLOOKUP($R23,Boundaries!$B:$B,Boundaries!T:T,"",0)</f>
        <v>0</v>
      </c>
      <c r="AK23" s="15">
        <f t="array" ref="AK23">XLOOKUP($R23,Boundaries!$B:$B,Boundaries!U:U,"",0)</f>
        <v>0</v>
      </c>
    </row>
    <row r="24">
      <c r="A24" s="7" t="str">
        <f t="shared" si="1"/>
        <v>2</v>
      </c>
      <c r="B24" s="8">
        <v>6141.0</v>
      </c>
      <c r="C24" s="7" t="s">
        <v>135</v>
      </c>
      <c r="D24" s="9" t="s">
        <v>135</v>
      </c>
      <c r="E24" s="10" t="s">
        <v>136</v>
      </c>
      <c r="F24" s="16" t="s">
        <v>91</v>
      </c>
      <c r="G24" s="8" t="s">
        <v>64</v>
      </c>
      <c r="H24" s="8" t="s">
        <v>110</v>
      </c>
      <c r="I24" s="11" t="s">
        <v>111</v>
      </c>
      <c r="J24" s="7" t="s">
        <v>43</v>
      </c>
      <c r="K24" s="9" t="s">
        <v>44</v>
      </c>
      <c r="L24" s="17">
        <f t="shared" ref="L24:M24" si="6">O24</f>
        <v>52.22664943</v>
      </c>
      <c r="M24" s="17">
        <f t="shared" si="6"/>
        <v>0.5199934698</v>
      </c>
      <c r="N24" s="16" t="str">
        <f t="array" ref="N24">XLOOKUP(K24,'GSP Groups'!D:D,'GSP Groups'!E:E,"",0)</f>
        <v>Dalham</v>
      </c>
      <c r="O24" s="13">
        <f t="array" ref="O24">XLOOKUP(N24,'GSP Groups'!$E:$E,'GSP Groups'!F:F,"",0)</f>
        <v>52.22664943</v>
      </c>
      <c r="P24" s="13">
        <f t="array" ref="P24">XLOOKUP(N24,'GSP Groups'!$E:$E,'GSP Groups'!G:G,"",0)</f>
        <v>0.5199934698</v>
      </c>
      <c r="Q24" s="7" t="str">
        <f t="shared" si="2"/>
        <v>CENTER</v>
      </c>
      <c r="R24" s="15" t="s">
        <v>31</v>
      </c>
      <c r="S24" s="15">
        <f t="array" ref="S24">XLOOKUP($R24,Boundaries!$B:$B,Boundaries!C:C,"",0)</f>
        <v>7500</v>
      </c>
      <c r="T24" s="14">
        <f t="array" ref="T24">XLOOKUP($R24,Boundaries!$B:$B,Boundaries!D:D,"",0)</f>
        <v>4000</v>
      </c>
      <c r="U24" s="15">
        <f t="array" ref="U24">XLOOKUP($R24,Boundaries!$B:$B,Boundaries!E:E,"",0)</f>
        <v>0</v>
      </c>
      <c r="V24" s="15">
        <f t="array" ref="V24">XLOOKUP($R24,Boundaries!$B:$B,Boundaries!F:F,"",0)</f>
        <v>0</v>
      </c>
      <c r="W24" s="15">
        <f t="array" ref="W24">XLOOKUP($R24,Boundaries!$B:$B,Boundaries!G:G,"",0)</f>
        <v>0</v>
      </c>
      <c r="X24" s="15">
        <f t="array" ref="X24">XLOOKUP($R24,Boundaries!$B:$B,Boundaries!H:H,"",0)</f>
        <v>0</v>
      </c>
      <c r="Y24" s="15">
        <f t="array" ref="Y24">XLOOKUP($R24,Boundaries!$B:$B,Boundaries!I:I,"",0)</f>
        <v>0</v>
      </c>
      <c r="Z24" s="15">
        <f t="array" ref="Z24">XLOOKUP($R24,Boundaries!$B:$B,Boundaries!J:J,"",0)</f>
        <v>0</v>
      </c>
      <c r="AA24" s="15">
        <f t="array" ref="AA24">XLOOKUP($R24,Boundaries!$B:$B,Boundaries!K:K,"",0)</f>
        <v>0</v>
      </c>
      <c r="AB24" s="15">
        <f t="array" ref="AB24">XLOOKUP($R24,Boundaries!$B:$B,Boundaries!L:L,"",0)</f>
        <v>0</v>
      </c>
      <c r="AC24" s="15">
        <f t="array" ref="AC24">XLOOKUP($R24,Boundaries!$B:$B,Boundaries!M:M,"",0)</f>
        <v>0</v>
      </c>
      <c r="AD24" s="15">
        <f t="array" ref="AD24">XLOOKUP($R24,Boundaries!$B:$B,Boundaries!N:N,"",0)</f>
        <v>4200</v>
      </c>
      <c r="AE24" s="15">
        <f t="array" ref="AE24">XLOOKUP($R24,Boundaries!$B:$B,Boundaries!O:O,"",0)</f>
        <v>1400</v>
      </c>
      <c r="AF24" s="15" t="str">
        <f t="array" ref="AF24">XLOOKUP($R24,Boundaries!$B:$B,Boundaries!P:P,"",0)</f>
        <v>NaN</v>
      </c>
      <c r="AG24" s="15">
        <f t="array" ref="AG24">XLOOKUP($R24,Boundaries!$B:$B,Boundaries!Q:Q,"",0)</f>
        <v>1400</v>
      </c>
      <c r="AH24" s="15">
        <f t="array" ref="AH24">XLOOKUP($R24,Boundaries!$B:$B,Boundaries!R:R,"",0)</f>
        <v>4200</v>
      </c>
      <c r="AI24" s="15">
        <f t="array" ref="AI24">XLOOKUP($R24,Boundaries!$B:$B,Boundaries!S:S,"",0)</f>
        <v>1400</v>
      </c>
      <c r="AJ24" s="15">
        <f t="array" ref="AJ24">XLOOKUP($R24,Boundaries!$B:$B,Boundaries!T:T,"",0)</f>
        <v>0</v>
      </c>
      <c r="AK24" s="15">
        <f t="array" ref="AK24">XLOOKUP($R24,Boundaries!$B:$B,Boundaries!U:U,"",0)</f>
        <v>0</v>
      </c>
    </row>
    <row r="25">
      <c r="A25" s="7" t="str">
        <f t="shared" si="1"/>
        <v>2</v>
      </c>
      <c r="B25" s="8">
        <v>6172.0</v>
      </c>
      <c r="C25" s="7" t="s">
        <v>137</v>
      </c>
      <c r="D25" s="9" t="s">
        <v>137</v>
      </c>
      <c r="E25" s="10" t="s">
        <v>138</v>
      </c>
      <c r="F25" s="16" t="s">
        <v>91</v>
      </c>
      <c r="G25" s="8" t="s">
        <v>64</v>
      </c>
      <c r="H25" s="8" t="s">
        <v>110</v>
      </c>
      <c r="I25" s="11" t="s">
        <v>111</v>
      </c>
      <c r="J25" s="7" t="s">
        <v>43</v>
      </c>
      <c r="K25" s="9" t="s">
        <v>44</v>
      </c>
      <c r="L25" s="17">
        <f t="shared" ref="L25:M25" si="7">O25</f>
        <v>52.22664943</v>
      </c>
      <c r="M25" s="17">
        <f t="shared" si="7"/>
        <v>0.5199934698</v>
      </c>
      <c r="N25" s="16" t="str">
        <f t="array" ref="N25">XLOOKUP(K25,'GSP Groups'!D:D,'GSP Groups'!E:E,"",0)</f>
        <v>Dalham</v>
      </c>
      <c r="O25" s="13">
        <f t="array" ref="O25">XLOOKUP(N25,'GSP Groups'!$E:$E,'GSP Groups'!F:F,"",0)</f>
        <v>52.22664943</v>
      </c>
      <c r="P25" s="13">
        <f t="array" ref="P25">XLOOKUP(N25,'GSP Groups'!$E:$E,'GSP Groups'!G:G,"",0)</f>
        <v>0.5199934698</v>
      </c>
      <c r="Q25" s="7" t="str">
        <f t="shared" si="2"/>
        <v>CENTER</v>
      </c>
      <c r="R25" s="15" t="s">
        <v>31</v>
      </c>
      <c r="S25" s="15">
        <f t="array" ref="S25">XLOOKUP($R25,Boundaries!$B:$B,Boundaries!C:C,"",0)</f>
        <v>7500</v>
      </c>
      <c r="T25" s="14">
        <f t="array" ref="T25">XLOOKUP($R25,Boundaries!$B:$B,Boundaries!D:D,"",0)</f>
        <v>4000</v>
      </c>
      <c r="U25" s="15">
        <f t="array" ref="U25">XLOOKUP($R25,Boundaries!$B:$B,Boundaries!E:E,"",0)</f>
        <v>0</v>
      </c>
      <c r="V25" s="15">
        <f t="array" ref="V25">XLOOKUP($R25,Boundaries!$B:$B,Boundaries!F:F,"",0)</f>
        <v>0</v>
      </c>
      <c r="W25" s="15">
        <f t="array" ref="W25">XLOOKUP($R25,Boundaries!$B:$B,Boundaries!G:G,"",0)</f>
        <v>0</v>
      </c>
      <c r="X25" s="15">
        <f t="array" ref="X25">XLOOKUP($R25,Boundaries!$B:$B,Boundaries!H:H,"",0)</f>
        <v>0</v>
      </c>
      <c r="Y25" s="15">
        <f t="array" ref="Y25">XLOOKUP($R25,Boundaries!$B:$B,Boundaries!I:I,"",0)</f>
        <v>0</v>
      </c>
      <c r="Z25" s="15">
        <f t="array" ref="Z25">XLOOKUP($R25,Boundaries!$B:$B,Boundaries!J:J,"",0)</f>
        <v>0</v>
      </c>
      <c r="AA25" s="15">
        <f t="array" ref="AA25">XLOOKUP($R25,Boundaries!$B:$B,Boundaries!K:K,"",0)</f>
        <v>0</v>
      </c>
      <c r="AB25" s="15">
        <f t="array" ref="AB25">XLOOKUP($R25,Boundaries!$B:$B,Boundaries!L:L,"",0)</f>
        <v>0</v>
      </c>
      <c r="AC25" s="15">
        <f t="array" ref="AC25">XLOOKUP($R25,Boundaries!$B:$B,Boundaries!M:M,"",0)</f>
        <v>0</v>
      </c>
      <c r="AD25" s="15">
        <f t="array" ref="AD25">XLOOKUP($R25,Boundaries!$B:$B,Boundaries!N:N,"",0)</f>
        <v>4200</v>
      </c>
      <c r="AE25" s="15">
        <f t="array" ref="AE25">XLOOKUP($R25,Boundaries!$B:$B,Boundaries!O:O,"",0)</f>
        <v>1400</v>
      </c>
      <c r="AF25" s="15" t="str">
        <f t="array" ref="AF25">XLOOKUP($R25,Boundaries!$B:$B,Boundaries!P:P,"",0)</f>
        <v>NaN</v>
      </c>
      <c r="AG25" s="15">
        <f t="array" ref="AG25">XLOOKUP($R25,Boundaries!$B:$B,Boundaries!Q:Q,"",0)</f>
        <v>1400</v>
      </c>
      <c r="AH25" s="15">
        <f t="array" ref="AH25">XLOOKUP($R25,Boundaries!$B:$B,Boundaries!R:R,"",0)</f>
        <v>4200</v>
      </c>
      <c r="AI25" s="15">
        <f t="array" ref="AI25">XLOOKUP($R25,Boundaries!$B:$B,Boundaries!S:S,"",0)</f>
        <v>1400</v>
      </c>
      <c r="AJ25" s="15">
        <f t="array" ref="AJ25">XLOOKUP($R25,Boundaries!$B:$B,Boundaries!T:T,"",0)</f>
        <v>0</v>
      </c>
      <c r="AK25" s="15">
        <f t="array" ref="AK25">XLOOKUP($R25,Boundaries!$B:$B,Boundaries!U:U,"",0)</f>
        <v>0</v>
      </c>
    </row>
    <row r="26">
      <c r="A26" s="7" t="str">
        <f t="shared" si="1"/>
        <v>2</v>
      </c>
      <c r="B26" s="8">
        <v>6251.0</v>
      </c>
      <c r="C26" s="7" t="s">
        <v>139</v>
      </c>
      <c r="D26" s="9" t="s">
        <v>139</v>
      </c>
      <c r="E26" s="10" t="s">
        <v>140</v>
      </c>
      <c r="F26" s="16" t="s">
        <v>91</v>
      </c>
      <c r="G26" s="8" t="s">
        <v>64</v>
      </c>
      <c r="H26" s="8" t="s">
        <v>110</v>
      </c>
      <c r="I26" s="11" t="s">
        <v>111</v>
      </c>
      <c r="J26" s="7" t="s">
        <v>43</v>
      </c>
      <c r="K26" s="9" t="s">
        <v>44</v>
      </c>
      <c r="L26" s="17">
        <f t="shared" ref="L26:M26" si="8">O26</f>
        <v>52.22664943</v>
      </c>
      <c r="M26" s="17">
        <f t="shared" si="8"/>
        <v>0.5199934698</v>
      </c>
      <c r="N26" s="16" t="str">
        <f t="array" ref="N26">XLOOKUP(K26,'GSP Groups'!D:D,'GSP Groups'!E:E,"",0)</f>
        <v>Dalham</v>
      </c>
      <c r="O26" s="13">
        <f t="array" ref="O26">XLOOKUP(N26,'GSP Groups'!$E:$E,'GSP Groups'!F:F,"",0)</f>
        <v>52.22664943</v>
      </c>
      <c r="P26" s="13">
        <f t="array" ref="P26">XLOOKUP(N26,'GSP Groups'!$E:$E,'GSP Groups'!G:G,"",0)</f>
        <v>0.5199934698</v>
      </c>
      <c r="Q26" s="7" t="str">
        <f t="shared" si="2"/>
        <v>CENTER</v>
      </c>
      <c r="R26" s="15" t="s">
        <v>31</v>
      </c>
      <c r="S26" s="15">
        <f t="array" ref="S26">XLOOKUP($R26,Boundaries!$B:$B,Boundaries!C:C,"",0)</f>
        <v>7500</v>
      </c>
      <c r="T26" s="14">
        <f t="array" ref="T26">XLOOKUP($R26,Boundaries!$B:$B,Boundaries!D:D,"",0)</f>
        <v>4000</v>
      </c>
      <c r="U26" s="15">
        <f t="array" ref="U26">XLOOKUP($R26,Boundaries!$B:$B,Boundaries!E:E,"",0)</f>
        <v>0</v>
      </c>
      <c r="V26" s="15">
        <f t="array" ref="V26">XLOOKUP($R26,Boundaries!$B:$B,Boundaries!F:F,"",0)</f>
        <v>0</v>
      </c>
      <c r="W26" s="15">
        <f t="array" ref="W26">XLOOKUP($R26,Boundaries!$B:$B,Boundaries!G:G,"",0)</f>
        <v>0</v>
      </c>
      <c r="X26" s="15">
        <f t="array" ref="X26">XLOOKUP($R26,Boundaries!$B:$B,Boundaries!H:H,"",0)</f>
        <v>0</v>
      </c>
      <c r="Y26" s="15">
        <f t="array" ref="Y26">XLOOKUP($R26,Boundaries!$B:$B,Boundaries!I:I,"",0)</f>
        <v>0</v>
      </c>
      <c r="Z26" s="15">
        <f t="array" ref="Z26">XLOOKUP($R26,Boundaries!$B:$B,Boundaries!J:J,"",0)</f>
        <v>0</v>
      </c>
      <c r="AA26" s="15">
        <f t="array" ref="AA26">XLOOKUP($R26,Boundaries!$B:$B,Boundaries!K:K,"",0)</f>
        <v>0</v>
      </c>
      <c r="AB26" s="15">
        <f t="array" ref="AB26">XLOOKUP($R26,Boundaries!$B:$B,Boundaries!L:L,"",0)</f>
        <v>0</v>
      </c>
      <c r="AC26" s="15">
        <f t="array" ref="AC26">XLOOKUP($R26,Boundaries!$B:$B,Boundaries!M:M,"",0)</f>
        <v>0</v>
      </c>
      <c r="AD26" s="15">
        <f t="array" ref="AD26">XLOOKUP($R26,Boundaries!$B:$B,Boundaries!N:N,"",0)</f>
        <v>4200</v>
      </c>
      <c r="AE26" s="15">
        <f t="array" ref="AE26">XLOOKUP($R26,Boundaries!$B:$B,Boundaries!O:O,"",0)</f>
        <v>1400</v>
      </c>
      <c r="AF26" s="15" t="str">
        <f t="array" ref="AF26">XLOOKUP($R26,Boundaries!$B:$B,Boundaries!P:P,"",0)</f>
        <v>NaN</v>
      </c>
      <c r="AG26" s="15">
        <f t="array" ref="AG26">XLOOKUP($R26,Boundaries!$B:$B,Boundaries!Q:Q,"",0)</f>
        <v>1400</v>
      </c>
      <c r="AH26" s="15">
        <f t="array" ref="AH26">XLOOKUP($R26,Boundaries!$B:$B,Boundaries!R:R,"",0)</f>
        <v>4200</v>
      </c>
      <c r="AI26" s="15">
        <f t="array" ref="AI26">XLOOKUP($R26,Boundaries!$B:$B,Boundaries!S:S,"",0)</f>
        <v>1400</v>
      </c>
      <c r="AJ26" s="15">
        <f t="array" ref="AJ26">XLOOKUP($R26,Boundaries!$B:$B,Boundaries!T:T,"",0)</f>
        <v>0</v>
      </c>
      <c r="AK26" s="15">
        <f t="array" ref="AK26">XLOOKUP($R26,Boundaries!$B:$B,Boundaries!U:U,"",0)</f>
        <v>0</v>
      </c>
    </row>
    <row r="27">
      <c r="A27" s="7" t="str">
        <f t="shared" si="1"/>
        <v>E</v>
      </c>
      <c r="B27" s="8">
        <v>6649.0</v>
      </c>
      <c r="C27" s="7" t="s">
        <v>141</v>
      </c>
      <c r="D27" s="9" t="s">
        <v>142</v>
      </c>
      <c r="E27" s="10" t="s">
        <v>143</v>
      </c>
      <c r="F27" s="7" t="s">
        <v>133</v>
      </c>
      <c r="G27" s="8" t="s">
        <v>134</v>
      </c>
      <c r="H27" s="8" t="s">
        <v>144</v>
      </c>
      <c r="I27" s="11" t="s">
        <v>145</v>
      </c>
      <c r="J27" s="7" t="s">
        <v>43</v>
      </c>
      <c r="K27" s="9" t="s">
        <v>44</v>
      </c>
      <c r="L27" s="12">
        <v>52.278583</v>
      </c>
      <c r="M27" s="12">
        <v>0.316446</v>
      </c>
      <c r="N27" s="7" t="str">
        <f t="array" ref="N27">XLOOKUP(K27,'GSP Groups'!D:D,'GSP Groups'!E:E,"",0)</f>
        <v>Dalham</v>
      </c>
      <c r="O27" s="13">
        <f t="array" ref="O27">XLOOKUP(N27,'GSP Groups'!$E:$E,'GSP Groups'!F:F,"",0)</f>
        <v>52.22664943</v>
      </c>
      <c r="P27" s="13">
        <f t="array" ref="P27">XLOOKUP(N27,'GSP Groups'!$E:$E,'GSP Groups'!G:G,"",0)</f>
        <v>0.5199934698</v>
      </c>
      <c r="Q27" s="7" t="str">
        <f t="shared" si="2"/>
        <v>EXACT LOCATION</v>
      </c>
      <c r="R27" s="18" t="s">
        <v>31</v>
      </c>
      <c r="S27" s="18">
        <f t="array" ref="S27">XLOOKUP($R27,Boundaries!$B:$B,Boundaries!C:C,"",0)</f>
        <v>7500</v>
      </c>
      <c r="T27" s="7">
        <f t="array" ref="T27">XLOOKUP($R27,Boundaries!$B:$B,Boundaries!D:D,"",0)</f>
        <v>4000</v>
      </c>
      <c r="U27" s="18">
        <f t="array" ref="U27">XLOOKUP($R27,Boundaries!$B:$B,Boundaries!E:E,"",0)</f>
        <v>0</v>
      </c>
      <c r="V27" s="18">
        <f t="array" ref="V27">XLOOKUP($R27,Boundaries!$B:$B,Boundaries!F:F,"",0)</f>
        <v>0</v>
      </c>
      <c r="W27" s="18">
        <f t="array" ref="W27">XLOOKUP($R27,Boundaries!$B:$B,Boundaries!G:G,"",0)</f>
        <v>0</v>
      </c>
      <c r="X27" s="18">
        <f t="array" ref="X27">XLOOKUP($R27,Boundaries!$B:$B,Boundaries!H:H,"",0)</f>
        <v>0</v>
      </c>
      <c r="Y27" s="18">
        <f t="array" ref="Y27">XLOOKUP($R27,Boundaries!$B:$B,Boundaries!I:I,"",0)</f>
        <v>0</v>
      </c>
      <c r="Z27" s="18">
        <f t="array" ref="Z27">XLOOKUP($R27,Boundaries!$B:$B,Boundaries!J:J,"",0)</f>
        <v>0</v>
      </c>
      <c r="AA27" s="18">
        <f t="array" ref="AA27">XLOOKUP($R27,Boundaries!$B:$B,Boundaries!K:K,"",0)</f>
        <v>0</v>
      </c>
      <c r="AB27" s="18">
        <f t="array" ref="AB27">XLOOKUP($R27,Boundaries!$B:$B,Boundaries!L:L,"",0)</f>
        <v>0</v>
      </c>
      <c r="AC27" s="18">
        <f t="array" ref="AC27">XLOOKUP($R27,Boundaries!$B:$B,Boundaries!M:M,"",0)</f>
        <v>0</v>
      </c>
      <c r="AD27" s="18">
        <f t="array" ref="AD27">XLOOKUP($R27,Boundaries!$B:$B,Boundaries!N:N,"",0)</f>
        <v>4200</v>
      </c>
      <c r="AE27" s="18">
        <f t="array" ref="AE27">XLOOKUP($R27,Boundaries!$B:$B,Boundaries!O:O,"",0)</f>
        <v>1400</v>
      </c>
      <c r="AF27" s="18" t="str">
        <f t="array" ref="AF27">XLOOKUP($R27,Boundaries!$B:$B,Boundaries!P:P,"",0)</f>
        <v>NaN</v>
      </c>
      <c r="AG27" s="18">
        <f t="array" ref="AG27">XLOOKUP($R27,Boundaries!$B:$B,Boundaries!Q:Q,"",0)</f>
        <v>1400</v>
      </c>
      <c r="AH27" s="18">
        <f t="array" ref="AH27">XLOOKUP($R27,Boundaries!$B:$B,Boundaries!R:R,"",0)</f>
        <v>4200</v>
      </c>
      <c r="AI27" s="18">
        <f t="array" ref="AI27">XLOOKUP($R27,Boundaries!$B:$B,Boundaries!S:S,"",0)</f>
        <v>1400</v>
      </c>
      <c r="AJ27" s="18">
        <f t="array" ref="AJ27">XLOOKUP($R27,Boundaries!$B:$B,Boundaries!T:T,"",0)</f>
        <v>0</v>
      </c>
      <c r="AK27" s="18">
        <f t="array" ref="AK27">XLOOKUP($R27,Boundaries!$B:$B,Boundaries!U:U,"",0)</f>
        <v>0</v>
      </c>
    </row>
    <row r="28">
      <c r="A28" s="7" t="str">
        <f t="shared" si="1"/>
        <v>T</v>
      </c>
      <c r="B28" s="8">
        <v>228.0</v>
      </c>
      <c r="C28" s="7" t="s">
        <v>146</v>
      </c>
      <c r="D28" s="9" t="s">
        <v>146</v>
      </c>
      <c r="E28" s="10" t="s">
        <v>147</v>
      </c>
      <c r="F28" s="7" t="s">
        <v>40</v>
      </c>
      <c r="G28" s="8" t="s">
        <v>40</v>
      </c>
      <c r="H28" s="8" t="s">
        <v>148</v>
      </c>
      <c r="I28" s="11" t="s">
        <v>149</v>
      </c>
      <c r="J28" s="7" t="s">
        <v>43</v>
      </c>
      <c r="K28" s="9" t="s">
        <v>44</v>
      </c>
      <c r="L28" s="12">
        <v>51.7617925200627</v>
      </c>
      <c r="M28" s="12">
        <v>0.00889776411344686</v>
      </c>
      <c r="N28" s="7" t="str">
        <f t="array" ref="N28">XLOOKUP(K28,'GSP Groups'!D:D,'GSP Groups'!E:E,"",0)</f>
        <v>Dalham</v>
      </c>
      <c r="O28" s="13">
        <f t="array" ref="O28">XLOOKUP(N28,'GSP Groups'!$E:$E,'GSP Groups'!F:F,"",0)</f>
        <v>52.22664943</v>
      </c>
      <c r="P28" s="13">
        <f t="array" ref="P28">XLOOKUP(N28,'GSP Groups'!$E:$E,'GSP Groups'!G:G,"",0)</f>
        <v>0.5199934698</v>
      </c>
      <c r="Q28" s="7" t="str">
        <f t="shared" si="2"/>
        <v>EXACT LOCATION</v>
      </c>
      <c r="R28" s="14" t="s">
        <v>33</v>
      </c>
      <c r="S28" s="14">
        <f t="array" ref="S28">XLOOKUP($R28,Boundaries!$B:$B,Boundaries!C:C,"",0)</f>
        <v>14000</v>
      </c>
      <c r="T28" s="14">
        <f t="array" ref="T28">XLOOKUP($R28,Boundaries!$B:$B,Boundaries!D:D,"",0)</f>
        <v>17500</v>
      </c>
      <c r="U28" s="14">
        <f t="array" ref="U28">XLOOKUP($R28,Boundaries!$B:$B,Boundaries!E:E,"",0)</f>
        <v>0</v>
      </c>
      <c r="V28" s="14">
        <f t="array" ref="V28">XLOOKUP($R28,Boundaries!$B:$B,Boundaries!F:F,"",0)</f>
        <v>0</v>
      </c>
      <c r="W28" s="14">
        <f t="array" ref="W28">XLOOKUP($R28,Boundaries!$B:$B,Boundaries!G:G,"",0)</f>
        <v>0</v>
      </c>
      <c r="X28" s="14">
        <f t="array" ref="X28">XLOOKUP($R28,Boundaries!$B:$B,Boundaries!H:H,"",0)</f>
        <v>0</v>
      </c>
      <c r="Y28" s="14">
        <f t="array" ref="Y28">XLOOKUP($R28,Boundaries!$B:$B,Boundaries!I:I,"",0)</f>
        <v>0</v>
      </c>
      <c r="Z28" s="14">
        <f t="array" ref="Z28">XLOOKUP($R28,Boundaries!$B:$B,Boundaries!J:J,"",0)</f>
        <v>0</v>
      </c>
      <c r="AA28" s="14">
        <f t="array" ref="AA28">XLOOKUP($R28,Boundaries!$B:$B,Boundaries!K:K,"",0)</f>
        <v>0</v>
      </c>
      <c r="AB28" s="14">
        <f t="array" ref="AB28">XLOOKUP($R28,Boundaries!$B:$B,Boundaries!L:L,"",0)</f>
        <v>0</v>
      </c>
      <c r="AC28" s="14">
        <f t="array" ref="AC28">XLOOKUP($R28,Boundaries!$B:$B,Boundaries!M:M,"",0)</f>
        <v>0</v>
      </c>
      <c r="AD28" s="14">
        <f t="array" ref="AD28">XLOOKUP($R28,Boundaries!$B:$B,Boundaries!N:N,"",0)</f>
        <v>0</v>
      </c>
      <c r="AE28" s="14">
        <f t="array" ref="AE28">XLOOKUP($R28,Boundaries!$B:$B,Boundaries!O:O,"",0)</f>
        <v>0</v>
      </c>
      <c r="AF28" s="14">
        <f t="array" ref="AF28">XLOOKUP($R28,Boundaries!$B:$B,Boundaries!P:P,"",0)</f>
        <v>4200</v>
      </c>
      <c r="AG28" s="14">
        <f t="array" ref="AG28">XLOOKUP($R28,Boundaries!$B:$B,Boundaries!Q:Q,"",0)</f>
        <v>0</v>
      </c>
      <c r="AH28" s="14" t="str">
        <f t="array" ref="AH28">XLOOKUP($R28,Boundaries!$B:$B,Boundaries!R:R,"",0)</f>
        <v>NaN</v>
      </c>
      <c r="AI28" s="14">
        <f t="array" ref="AI28">XLOOKUP($R28,Boundaries!$B:$B,Boundaries!S:S,"",0)</f>
        <v>6560</v>
      </c>
      <c r="AJ28" s="14">
        <f t="array" ref="AJ28">XLOOKUP($R28,Boundaries!$B:$B,Boundaries!T:T,"",0)</f>
        <v>1400</v>
      </c>
      <c r="AK28" s="14">
        <f t="array" ref="AK28">XLOOKUP($R28,Boundaries!$B:$B,Boundaries!U:U,"",0)</f>
        <v>0</v>
      </c>
    </row>
    <row r="29">
      <c r="A29" s="7" t="str">
        <f t="shared" si="1"/>
        <v>E</v>
      </c>
      <c r="B29" s="8">
        <v>6582.0</v>
      </c>
      <c r="C29" s="7" t="s">
        <v>150</v>
      </c>
      <c r="D29" s="9" t="s">
        <v>151</v>
      </c>
      <c r="E29" s="10" t="s">
        <v>152</v>
      </c>
      <c r="F29" s="7" t="s">
        <v>133</v>
      </c>
      <c r="G29" s="8" t="s">
        <v>134</v>
      </c>
      <c r="H29" s="8" t="s">
        <v>110</v>
      </c>
      <c r="I29" s="11" t="s">
        <v>111</v>
      </c>
      <c r="J29" s="7" t="s">
        <v>43</v>
      </c>
      <c r="K29" s="9" t="s">
        <v>44</v>
      </c>
      <c r="L29" s="12">
        <v>51.64079</v>
      </c>
      <c r="M29" s="12">
        <v>0.357959</v>
      </c>
      <c r="N29" s="7" t="str">
        <f t="array" ref="N29">XLOOKUP(K29,'GSP Groups'!D:D,'GSP Groups'!E:E,"",0)</f>
        <v>Dalham</v>
      </c>
      <c r="O29" s="13">
        <f t="array" ref="O29">XLOOKUP(N29,'GSP Groups'!$E:$E,'GSP Groups'!F:F,"",0)</f>
        <v>52.22664943</v>
      </c>
      <c r="P29" s="13">
        <f t="array" ref="P29">XLOOKUP(N29,'GSP Groups'!$E:$E,'GSP Groups'!G:G,"",0)</f>
        <v>0.5199934698</v>
      </c>
      <c r="Q29" s="7" t="str">
        <f t="shared" si="2"/>
        <v>EXACT LOCATION</v>
      </c>
      <c r="R29" s="7" t="s">
        <v>34</v>
      </c>
      <c r="S29" s="7">
        <f t="array" ref="S29">XLOOKUP($R29,Boundaries!$B:$B,Boundaries!C:C,"",0)</f>
        <v>14000</v>
      </c>
      <c r="T29" s="7">
        <f t="array" ref="T29">XLOOKUP($R29,Boundaries!$B:$B,Boundaries!D:D,"",0)</f>
        <v>17500</v>
      </c>
      <c r="U29" s="7">
        <f t="array" ref="U29">XLOOKUP($R29,Boundaries!$B:$B,Boundaries!E:E,"",0)</f>
        <v>0</v>
      </c>
      <c r="V29" s="7">
        <f t="array" ref="V29">XLOOKUP($R29,Boundaries!$B:$B,Boundaries!F:F,"",0)</f>
        <v>0</v>
      </c>
      <c r="W29" s="7">
        <f t="array" ref="W29">XLOOKUP($R29,Boundaries!$B:$B,Boundaries!G:G,"",0)</f>
        <v>0</v>
      </c>
      <c r="X29" s="7">
        <f t="array" ref="X29">XLOOKUP($R29,Boundaries!$B:$B,Boundaries!H:H,"",0)</f>
        <v>0</v>
      </c>
      <c r="Y29" s="7">
        <f t="array" ref="Y29">XLOOKUP($R29,Boundaries!$B:$B,Boundaries!I:I,"",0)</f>
        <v>0</v>
      </c>
      <c r="Z29" s="7">
        <f t="array" ref="Z29">XLOOKUP($R29,Boundaries!$B:$B,Boundaries!J:J,"",0)</f>
        <v>0</v>
      </c>
      <c r="AA29" s="7">
        <f t="array" ref="AA29">XLOOKUP($R29,Boundaries!$B:$B,Boundaries!K:K,"",0)</f>
        <v>0</v>
      </c>
      <c r="AB29" s="7">
        <f t="array" ref="AB29">XLOOKUP($R29,Boundaries!$B:$B,Boundaries!L:L,"",0)</f>
        <v>0</v>
      </c>
      <c r="AC29" s="7">
        <f t="array" ref="AC29">XLOOKUP($R29,Boundaries!$B:$B,Boundaries!M:M,"",0)</f>
        <v>0</v>
      </c>
      <c r="AD29" s="7">
        <f t="array" ref="AD29">XLOOKUP($R29,Boundaries!$B:$B,Boundaries!N:N,"",0)</f>
        <v>0</v>
      </c>
      <c r="AE29" s="7">
        <f t="array" ref="AE29">XLOOKUP($R29,Boundaries!$B:$B,Boundaries!O:O,"",0)</f>
        <v>0</v>
      </c>
      <c r="AF29" s="7">
        <f t="array" ref="AF29">XLOOKUP($R29,Boundaries!$B:$B,Boundaries!P:P,"",0)</f>
        <v>1400</v>
      </c>
      <c r="AG29" s="7">
        <f t="array" ref="AG29">XLOOKUP($R29,Boundaries!$B:$B,Boundaries!Q:Q,"",0)</f>
        <v>0</v>
      </c>
      <c r="AH29" s="7">
        <f t="array" ref="AH29">XLOOKUP($R29,Boundaries!$B:$B,Boundaries!R:R,"",0)</f>
        <v>6560</v>
      </c>
      <c r="AI29" s="7" t="str">
        <f t="array" ref="AI29">XLOOKUP($R29,Boundaries!$B:$B,Boundaries!S:S,"",0)</f>
        <v>NaN</v>
      </c>
      <c r="AJ29" s="7">
        <f t="array" ref="AJ29">XLOOKUP($R29,Boundaries!$B:$B,Boundaries!T:T,"",0)</f>
        <v>1400</v>
      </c>
      <c r="AK29" s="7">
        <f t="array" ref="AK29">XLOOKUP($R29,Boundaries!$B:$B,Boundaries!U:U,"",0)</f>
        <v>0</v>
      </c>
    </row>
    <row r="30">
      <c r="A30" s="7" t="str">
        <f t="shared" si="1"/>
        <v>T</v>
      </c>
      <c r="B30" s="8">
        <v>86.0</v>
      </c>
      <c r="C30" s="7" t="s">
        <v>153</v>
      </c>
      <c r="D30" s="9" t="s">
        <v>153</v>
      </c>
      <c r="E30" s="10" t="s">
        <v>154</v>
      </c>
      <c r="F30" s="7" t="s">
        <v>40</v>
      </c>
      <c r="G30" s="8" t="s">
        <v>40</v>
      </c>
      <c r="H30" s="8" t="s">
        <v>155</v>
      </c>
      <c r="I30" s="11" t="s">
        <v>156</v>
      </c>
      <c r="J30" s="7" t="s">
        <v>157</v>
      </c>
      <c r="K30" s="9" t="s">
        <v>158</v>
      </c>
      <c r="L30" s="12">
        <v>53.3074211943206</v>
      </c>
      <c r="M30" s="12">
        <v>-0.786058128515521</v>
      </c>
      <c r="N30" s="7" t="str">
        <f t="array" ref="N30">XLOOKUP(K30,'GSP Groups'!D:D,'GSP Groups'!E:E,"",0)</f>
        <v>Ab Kettleby</v>
      </c>
      <c r="O30" s="13">
        <f t="array" ref="O30">XLOOKUP(N30,'GSP Groups'!$E:$E,'GSP Groups'!F:F,"",0)</f>
        <v>52.80004763</v>
      </c>
      <c r="P30" s="13">
        <f t="array" ref="P30">XLOOKUP(N30,'GSP Groups'!$E:$E,'GSP Groups'!G:G,"",0)</f>
        <v>-0.9277514146</v>
      </c>
      <c r="Q30" s="7" t="str">
        <f t="shared" si="2"/>
        <v>EXACT LOCATION</v>
      </c>
      <c r="R30" s="7" t="s">
        <v>29</v>
      </c>
      <c r="S30" s="7">
        <f t="array" ref="S30">XLOOKUP($R30,Boundaries!$B:$B,Boundaries!C:C,"",0)</f>
        <v>20000</v>
      </c>
      <c r="T30" s="7">
        <f t="array" ref="T30">XLOOKUP($R30,Boundaries!$B:$B,Boundaries!D:D,"",0)</f>
        <v>9000</v>
      </c>
      <c r="U30" s="7">
        <f t="array" ref="U30">XLOOKUP($R30,Boundaries!$B:$B,Boundaries!E:E,"",0)</f>
        <v>0</v>
      </c>
      <c r="V30" s="7">
        <f t="array" ref="V30">XLOOKUP($R30,Boundaries!$B:$B,Boundaries!F:F,"",0)</f>
        <v>0</v>
      </c>
      <c r="W30" s="7">
        <f t="array" ref="W30">XLOOKUP($R30,Boundaries!$B:$B,Boundaries!G:G,"",0)</f>
        <v>0</v>
      </c>
      <c r="X30" s="7">
        <f t="array" ref="X30">XLOOKUP($R30,Boundaries!$B:$B,Boundaries!H:H,"",0)</f>
        <v>0</v>
      </c>
      <c r="Y30" s="7">
        <f t="array" ref="Y30">XLOOKUP($R30,Boundaries!$B:$B,Boundaries!I:I,"",0)</f>
        <v>0</v>
      </c>
      <c r="Z30" s="7">
        <f t="array" ref="Z30">XLOOKUP($R30,Boundaries!$B:$B,Boundaries!J:J,"",0)</f>
        <v>0</v>
      </c>
      <c r="AA30" s="7">
        <f t="array" ref="AA30">XLOOKUP($R30,Boundaries!$B:$B,Boundaries!K:K,"",0)</f>
        <v>0</v>
      </c>
      <c r="AB30" s="7">
        <f t="array" ref="AB30">XLOOKUP($R30,Boundaries!$B:$B,Boundaries!L:L,"",0)</f>
        <v>4240</v>
      </c>
      <c r="AC30" s="7">
        <f t="array" ref="AC30">XLOOKUP($R30,Boundaries!$B:$B,Boundaries!M:M,"",0)</f>
        <v>0</v>
      </c>
      <c r="AD30" s="7" t="str">
        <f t="array" ref="AD30">XLOOKUP($R30,Boundaries!$B:$B,Boundaries!N:N,"",0)</f>
        <v>NaN</v>
      </c>
      <c r="AE30" s="7">
        <f t="array" ref="AE30">XLOOKUP($R30,Boundaries!$B:$B,Boundaries!O:O,"",0)</f>
        <v>1400</v>
      </c>
      <c r="AF30" s="7">
        <f t="array" ref="AF30">XLOOKUP($R30,Boundaries!$B:$B,Boundaries!P:P,"",0)</f>
        <v>4200</v>
      </c>
      <c r="AG30" s="7">
        <f t="array" ref="AG30">XLOOKUP($R30,Boundaries!$B:$B,Boundaries!Q:Q,"",0)</f>
        <v>0</v>
      </c>
      <c r="AH30" s="7">
        <f t="array" ref="AH30">XLOOKUP($R30,Boundaries!$B:$B,Boundaries!R:R,"",0)</f>
        <v>0</v>
      </c>
      <c r="AI30" s="7">
        <f t="array" ref="AI30">XLOOKUP($R30,Boundaries!$B:$B,Boundaries!S:S,"",0)</f>
        <v>0</v>
      </c>
      <c r="AJ30" s="7">
        <f t="array" ref="AJ30">XLOOKUP($R30,Boundaries!$B:$B,Boundaries!T:T,"",0)</f>
        <v>0</v>
      </c>
      <c r="AK30" s="7">
        <f t="array" ref="AK30">XLOOKUP($R30,Boundaries!$B:$B,Boundaries!U:U,"",0)</f>
        <v>0</v>
      </c>
    </row>
    <row r="31">
      <c r="A31" s="7" t="str">
        <f t="shared" si="1"/>
        <v>T</v>
      </c>
      <c r="B31" s="8">
        <v>245.0</v>
      </c>
      <c r="C31" s="7" t="s">
        <v>159</v>
      </c>
      <c r="D31" s="9" t="s">
        <v>160</v>
      </c>
      <c r="E31" s="10" t="s">
        <v>160</v>
      </c>
      <c r="F31" s="7" t="s">
        <v>40</v>
      </c>
      <c r="G31" s="8" t="s">
        <v>40</v>
      </c>
      <c r="H31" s="8" t="s">
        <v>161</v>
      </c>
      <c r="I31" s="11" t="s">
        <v>162</v>
      </c>
      <c r="J31" s="7" t="s">
        <v>157</v>
      </c>
      <c r="K31" s="9" t="s">
        <v>158</v>
      </c>
      <c r="L31" s="12">
        <v>52.805849122686</v>
      </c>
      <c r="M31" s="12">
        <v>-0.131241508901022</v>
      </c>
      <c r="N31" s="7" t="str">
        <f t="array" ref="N31">XLOOKUP(K31,'GSP Groups'!D:D,'GSP Groups'!E:E,"",0)</f>
        <v>Ab Kettleby</v>
      </c>
      <c r="O31" s="13">
        <f t="array" ref="O31">XLOOKUP(N31,'GSP Groups'!$E:$E,'GSP Groups'!F:F,"",0)</f>
        <v>52.80004763</v>
      </c>
      <c r="P31" s="13">
        <f t="array" ref="P31">XLOOKUP(N31,'GSP Groups'!$E:$E,'GSP Groups'!G:G,"",0)</f>
        <v>-0.9277514146</v>
      </c>
      <c r="Q31" s="7" t="str">
        <f t="shared" si="2"/>
        <v>EXACT LOCATION</v>
      </c>
      <c r="R31" s="7" t="s">
        <v>29</v>
      </c>
      <c r="S31" s="7">
        <f t="array" ref="S31">XLOOKUP($R31,Boundaries!$B:$B,Boundaries!C:C,"",0)</f>
        <v>20000</v>
      </c>
      <c r="T31" s="7">
        <f t="array" ref="T31">XLOOKUP($R31,Boundaries!$B:$B,Boundaries!D:D,"",0)</f>
        <v>9000</v>
      </c>
      <c r="U31" s="7">
        <f t="array" ref="U31">XLOOKUP($R31,Boundaries!$B:$B,Boundaries!E:E,"",0)</f>
        <v>0</v>
      </c>
      <c r="V31" s="7">
        <f t="array" ref="V31">XLOOKUP($R31,Boundaries!$B:$B,Boundaries!F:F,"",0)</f>
        <v>0</v>
      </c>
      <c r="W31" s="7">
        <f t="array" ref="W31">XLOOKUP($R31,Boundaries!$B:$B,Boundaries!G:G,"",0)</f>
        <v>0</v>
      </c>
      <c r="X31" s="7">
        <f t="array" ref="X31">XLOOKUP($R31,Boundaries!$B:$B,Boundaries!H:H,"",0)</f>
        <v>0</v>
      </c>
      <c r="Y31" s="7">
        <f t="array" ref="Y31">XLOOKUP($R31,Boundaries!$B:$B,Boundaries!I:I,"",0)</f>
        <v>0</v>
      </c>
      <c r="Z31" s="7">
        <f t="array" ref="Z31">XLOOKUP($R31,Boundaries!$B:$B,Boundaries!J:J,"",0)</f>
        <v>0</v>
      </c>
      <c r="AA31" s="7">
        <f t="array" ref="AA31">XLOOKUP($R31,Boundaries!$B:$B,Boundaries!K:K,"",0)</f>
        <v>0</v>
      </c>
      <c r="AB31" s="7">
        <f t="array" ref="AB31">XLOOKUP($R31,Boundaries!$B:$B,Boundaries!L:L,"",0)</f>
        <v>4240</v>
      </c>
      <c r="AC31" s="7">
        <f t="array" ref="AC31">XLOOKUP($R31,Boundaries!$B:$B,Boundaries!M:M,"",0)</f>
        <v>0</v>
      </c>
      <c r="AD31" s="7" t="str">
        <f t="array" ref="AD31">XLOOKUP($R31,Boundaries!$B:$B,Boundaries!N:N,"",0)</f>
        <v>NaN</v>
      </c>
      <c r="AE31" s="7">
        <f t="array" ref="AE31">XLOOKUP($R31,Boundaries!$B:$B,Boundaries!O:O,"",0)</f>
        <v>1400</v>
      </c>
      <c r="AF31" s="7">
        <f t="array" ref="AF31">XLOOKUP($R31,Boundaries!$B:$B,Boundaries!P:P,"",0)</f>
        <v>4200</v>
      </c>
      <c r="AG31" s="7">
        <f t="array" ref="AG31">XLOOKUP($R31,Boundaries!$B:$B,Boundaries!Q:Q,"",0)</f>
        <v>0</v>
      </c>
      <c r="AH31" s="7">
        <f t="array" ref="AH31">XLOOKUP($R31,Boundaries!$B:$B,Boundaries!R:R,"",0)</f>
        <v>0</v>
      </c>
      <c r="AI31" s="7">
        <f t="array" ref="AI31">XLOOKUP($R31,Boundaries!$B:$B,Boundaries!S:S,"",0)</f>
        <v>0</v>
      </c>
      <c r="AJ31" s="7">
        <f t="array" ref="AJ31">XLOOKUP($R31,Boundaries!$B:$B,Boundaries!T:T,"",0)</f>
        <v>0</v>
      </c>
      <c r="AK31" s="7">
        <f t="array" ref="AK31">XLOOKUP($R31,Boundaries!$B:$B,Boundaries!U:U,"",0)</f>
        <v>0</v>
      </c>
    </row>
    <row r="32">
      <c r="A32" s="7" t="str">
        <f t="shared" si="1"/>
        <v>T</v>
      </c>
      <c r="B32" s="8">
        <v>1700.0</v>
      </c>
      <c r="C32" s="7" t="s">
        <v>163</v>
      </c>
      <c r="D32" s="9" t="s">
        <v>164</v>
      </c>
      <c r="E32" s="10" t="s">
        <v>165</v>
      </c>
      <c r="F32" s="7" t="s">
        <v>40</v>
      </c>
      <c r="G32" s="8" t="s">
        <v>40</v>
      </c>
      <c r="H32" s="8" t="s">
        <v>41</v>
      </c>
      <c r="I32" s="11" t="s">
        <v>42</v>
      </c>
      <c r="J32" s="7" t="s">
        <v>157</v>
      </c>
      <c r="K32" s="9" t="s">
        <v>158</v>
      </c>
      <c r="L32" s="12">
        <v>53.0751540301292</v>
      </c>
      <c r="M32" s="12">
        <v>-0.856133586404912</v>
      </c>
      <c r="N32" s="7" t="str">
        <f t="array" ref="N32">XLOOKUP(K32,'GSP Groups'!D:D,'GSP Groups'!E:E,"",0)</f>
        <v>Ab Kettleby</v>
      </c>
      <c r="O32" s="13">
        <f t="array" ref="O32">XLOOKUP(N32,'GSP Groups'!$E:$E,'GSP Groups'!F:F,"",0)</f>
        <v>52.80004763</v>
      </c>
      <c r="P32" s="13">
        <f t="array" ref="P32">XLOOKUP(N32,'GSP Groups'!$E:$E,'GSP Groups'!G:G,"",0)</f>
        <v>-0.9277514146</v>
      </c>
      <c r="Q32" s="7" t="str">
        <f t="shared" si="2"/>
        <v>EXACT LOCATION</v>
      </c>
      <c r="R32" s="7" t="s">
        <v>29</v>
      </c>
      <c r="S32" s="7">
        <f t="array" ref="S32">XLOOKUP($R32,Boundaries!$B:$B,Boundaries!C:C,"",0)</f>
        <v>20000</v>
      </c>
      <c r="T32" s="7">
        <f t="array" ref="T32">XLOOKUP($R32,Boundaries!$B:$B,Boundaries!D:D,"",0)</f>
        <v>9000</v>
      </c>
      <c r="U32" s="7">
        <f t="array" ref="U32">XLOOKUP($R32,Boundaries!$B:$B,Boundaries!E:E,"",0)</f>
        <v>0</v>
      </c>
      <c r="V32" s="7">
        <f t="array" ref="V32">XLOOKUP($R32,Boundaries!$B:$B,Boundaries!F:F,"",0)</f>
        <v>0</v>
      </c>
      <c r="W32" s="7">
        <f t="array" ref="W32">XLOOKUP($R32,Boundaries!$B:$B,Boundaries!G:G,"",0)</f>
        <v>0</v>
      </c>
      <c r="X32" s="7">
        <f t="array" ref="X32">XLOOKUP($R32,Boundaries!$B:$B,Boundaries!H:H,"",0)</f>
        <v>0</v>
      </c>
      <c r="Y32" s="7">
        <f t="array" ref="Y32">XLOOKUP($R32,Boundaries!$B:$B,Boundaries!I:I,"",0)</f>
        <v>0</v>
      </c>
      <c r="Z32" s="7">
        <f t="array" ref="Z32">XLOOKUP($R32,Boundaries!$B:$B,Boundaries!J:J,"",0)</f>
        <v>0</v>
      </c>
      <c r="AA32" s="7">
        <f t="array" ref="AA32">XLOOKUP($R32,Boundaries!$B:$B,Boundaries!K:K,"",0)</f>
        <v>0</v>
      </c>
      <c r="AB32" s="7">
        <f t="array" ref="AB32">XLOOKUP($R32,Boundaries!$B:$B,Boundaries!L:L,"",0)</f>
        <v>4240</v>
      </c>
      <c r="AC32" s="7">
        <f t="array" ref="AC32">XLOOKUP($R32,Boundaries!$B:$B,Boundaries!M:M,"",0)</f>
        <v>0</v>
      </c>
      <c r="AD32" s="7" t="str">
        <f t="array" ref="AD32">XLOOKUP($R32,Boundaries!$B:$B,Boundaries!N:N,"",0)</f>
        <v>NaN</v>
      </c>
      <c r="AE32" s="7">
        <f t="array" ref="AE32">XLOOKUP($R32,Boundaries!$B:$B,Boundaries!O:O,"",0)</f>
        <v>1400</v>
      </c>
      <c r="AF32" s="7">
        <f t="array" ref="AF32">XLOOKUP($R32,Boundaries!$B:$B,Boundaries!P:P,"",0)</f>
        <v>4200</v>
      </c>
      <c r="AG32" s="7">
        <f t="array" ref="AG32">XLOOKUP($R32,Boundaries!$B:$B,Boundaries!Q:Q,"",0)</f>
        <v>0</v>
      </c>
      <c r="AH32" s="7">
        <f t="array" ref="AH32">XLOOKUP($R32,Boundaries!$B:$B,Boundaries!R:R,"",0)</f>
        <v>0</v>
      </c>
      <c r="AI32" s="7">
        <f t="array" ref="AI32">XLOOKUP($R32,Boundaries!$B:$B,Boundaries!S:S,"",0)</f>
        <v>0</v>
      </c>
      <c r="AJ32" s="7">
        <f t="array" ref="AJ32">XLOOKUP($R32,Boundaries!$B:$B,Boundaries!T:T,"",0)</f>
        <v>0</v>
      </c>
      <c r="AK32" s="7">
        <f t="array" ref="AK32">XLOOKUP($R32,Boundaries!$B:$B,Boundaries!U:U,"",0)</f>
        <v>0</v>
      </c>
    </row>
    <row r="33">
      <c r="A33" s="7" t="str">
        <f t="shared" si="1"/>
        <v>T</v>
      </c>
      <c r="B33" s="8">
        <v>1701.0</v>
      </c>
      <c r="C33" s="7" t="s">
        <v>166</v>
      </c>
      <c r="D33" s="9" t="s">
        <v>167</v>
      </c>
      <c r="E33" s="10" t="s">
        <v>168</v>
      </c>
      <c r="F33" s="7" t="s">
        <v>40</v>
      </c>
      <c r="G33" s="8" t="s">
        <v>40</v>
      </c>
      <c r="H33" s="8" t="s">
        <v>41</v>
      </c>
      <c r="I33" s="11" t="s">
        <v>42</v>
      </c>
      <c r="J33" s="7" t="s">
        <v>157</v>
      </c>
      <c r="K33" s="9" t="s">
        <v>158</v>
      </c>
      <c r="L33" s="12">
        <v>53.0751540301292</v>
      </c>
      <c r="M33" s="12">
        <v>-0.856133586404912</v>
      </c>
      <c r="N33" s="7" t="str">
        <f t="array" ref="N33">XLOOKUP(K33,'GSP Groups'!D:D,'GSP Groups'!E:E,"",0)</f>
        <v>Ab Kettleby</v>
      </c>
      <c r="O33" s="13">
        <f t="array" ref="O33">XLOOKUP(N33,'GSP Groups'!$E:$E,'GSP Groups'!F:F,"",0)</f>
        <v>52.80004763</v>
      </c>
      <c r="P33" s="13">
        <f t="array" ref="P33">XLOOKUP(N33,'GSP Groups'!$E:$E,'GSP Groups'!G:G,"",0)</f>
        <v>-0.9277514146</v>
      </c>
      <c r="Q33" s="7" t="str">
        <f t="shared" si="2"/>
        <v>EXACT LOCATION</v>
      </c>
      <c r="R33" s="7" t="s">
        <v>29</v>
      </c>
      <c r="S33" s="7">
        <f t="array" ref="S33">XLOOKUP($R33,Boundaries!$B:$B,Boundaries!C:C,"",0)</f>
        <v>20000</v>
      </c>
      <c r="T33" s="7">
        <f t="array" ref="T33">XLOOKUP($R33,Boundaries!$B:$B,Boundaries!D:D,"",0)</f>
        <v>9000</v>
      </c>
      <c r="U33" s="7">
        <f t="array" ref="U33">XLOOKUP($R33,Boundaries!$B:$B,Boundaries!E:E,"",0)</f>
        <v>0</v>
      </c>
      <c r="V33" s="7">
        <f t="array" ref="V33">XLOOKUP($R33,Boundaries!$B:$B,Boundaries!F:F,"",0)</f>
        <v>0</v>
      </c>
      <c r="W33" s="7">
        <f t="array" ref="W33">XLOOKUP($R33,Boundaries!$B:$B,Boundaries!G:G,"",0)</f>
        <v>0</v>
      </c>
      <c r="X33" s="7">
        <f t="array" ref="X33">XLOOKUP($R33,Boundaries!$B:$B,Boundaries!H:H,"",0)</f>
        <v>0</v>
      </c>
      <c r="Y33" s="7">
        <f t="array" ref="Y33">XLOOKUP($R33,Boundaries!$B:$B,Boundaries!I:I,"",0)</f>
        <v>0</v>
      </c>
      <c r="Z33" s="7">
        <f t="array" ref="Z33">XLOOKUP($R33,Boundaries!$B:$B,Boundaries!J:J,"",0)</f>
        <v>0</v>
      </c>
      <c r="AA33" s="7">
        <f t="array" ref="AA33">XLOOKUP($R33,Boundaries!$B:$B,Boundaries!K:K,"",0)</f>
        <v>0</v>
      </c>
      <c r="AB33" s="7">
        <f t="array" ref="AB33">XLOOKUP($R33,Boundaries!$B:$B,Boundaries!L:L,"",0)</f>
        <v>4240</v>
      </c>
      <c r="AC33" s="7">
        <f t="array" ref="AC33">XLOOKUP($R33,Boundaries!$B:$B,Boundaries!M:M,"",0)</f>
        <v>0</v>
      </c>
      <c r="AD33" s="7" t="str">
        <f t="array" ref="AD33">XLOOKUP($R33,Boundaries!$B:$B,Boundaries!N:N,"",0)</f>
        <v>NaN</v>
      </c>
      <c r="AE33" s="7">
        <f t="array" ref="AE33">XLOOKUP($R33,Boundaries!$B:$B,Boundaries!O:O,"",0)</f>
        <v>1400</v>
      </c>
      <c r="AF33" s="7">
        <f t="array" ref="AF33">XLOOKUP($R33,Boundaries!$B:$B,Boundaries!P:P,"",0)</f>
        <v>4200</v>
      </c>
      <c r="AG33" s="7">
        <f t="array" ref="AG33">XLOOKUP($R33,Boundaries!$B:$B,Boundaries!Q:Q,"",0)</f>
        <v>0</v>
      </c>
      <c r="AH33" s="7">
        <f t="array" ref="AH33">XLOOKUP($R33,Boundaries!$B:$B,Boundaries!R:R,"",0)</f>
        <v>0</v>
      </c>
      <c r="AI33" s="7">
        <f t="array" ref="AI33">XLOOKUP($R33,Boundaries!$B:$B,Boundaries!S:S,"",0)</f>
        <v>0</v>
      </c>
      <c r="AJ33" s="7">
        <f t="array" ref="AJ33">XLOOKUP($R33,Boundaries!$B:$B,Boundaries!T:T,"",0)</f>
        <v>0</v>
      </c>
      <c r="AK33" s="7">
        <f t="array" ref="AK33">XLOOKUP($R33,Boundaries!$B:$B,Boundaries!U:U,"",0)</f>
        <v>0</v>
      </c>
    </row>
    <row r="34">
      <c r="A34" s="7" t="str">
        <f t="shared" si="1"/>
        <v>T</v>
      </c>
      <c r="B34" s="8">
        <v>1702.0</v>
      </c>
      <c r="C34" s="7" t="s">
        <v>169</v>
      </c>
      <c r="D34" s="9" t="s">
        <v>170</v>
      </c>
      <c r="E34" s="10" t="s">
        <v>171</v>
      </c>
      <c r="F34" s="7" t="s">
        <v>40</v>
      </c>
      <c r="G34" s="8" t="s">
        <v>40</v>
      </c>
      <c r="H34" s="8" t="s">
        <v>41</v>
      </c>
      <c r="I34" s="11" t="s">
        <v>42</v>
      </c>
      <c r="J34" s="7" t="s">
        <v>157</v>
      </c>
      <c r="K34" s="9" t="s">
        <v>158</v>
      </c>
      <c r="L34" s="12">
        <v>53.0751540301292</v>
      </c>
      <c r="M34" s="12">
        <v>-0.856133586404912</v>
      </c>
      <c r="N34" s="7" t="str">
        <f t="array" ref="N34">XLOOKUP(K34,'GSP Groups'!D:D,'GSP Groups'!E:E,"",0)</f>
        <v>Ab Kettleby</v>
      </c>
      <c r="O34" s="13">
        <f t="array" ref="O34">XLOOKUP(N34,'GSP Groups'!$E:$E,'GSP Groups'!F:F,"",0)</f>
        <v>52.80004763</v>
      </c>
      <c r="P34" s="13">
        <f t="array" ref="P34">XLOOKUP(N34,'GSP Groups'!$E:$E,'GSP Groups'!G:G,"",0)</f>
        <v>-0.9277514146</v>
      </c>
      <c r="Q34" s="7" t="str">
        <f t="shared" si="2"/>
        <v>EXACT LOCATION</v>
      </c>
      <c r="R34" s="7" t="s">
        <v>29</v>
      </c>
      <c r="S34" s="7">
        <f t="array" ref="S34">XLOOKUP($R34,Boundaries!$B:$B,Boundaries!C:C,"",0)</f>
        <v>20000</v>
      </c>
      <c r="T34" s="7">
        <f t="array" ref="T34">XLOOKUP($R34,Boundaries!$B:$B,Boundaries!D:D,"",0)</f>
        <v>9000</v>
      </c>
      <c r="U34" s="7">
        <f t="array" ref="U34">XLOOKUP($R34,Boundaries!$B:$B,Boundaries!E:E,"",0)</f>
        <v>0</v>
      </c>
      <c r="V34" s="7">
        <f t="array" ref="V34">XLOOKUP($R34,Boundaries!$B:$B,Boundaries!F:F,"",0)</f>
        <v>0</v>
      </c>
      <c r="W34" s="7">
        <f t="array" ref="W34">XLOOKUP($R34,Boundaries!$B:$B,Boundaries!G:G,"",0)</f>
        <v>0</v>
      </c>
      <c r="X34" s="7">
        <f t="array" ref="X34">XLOOKUP($R34,Boundaries!$B:$B,Boundaries!H:H,"",0)</f>
        <v>0</v>
      </c>
      <c r="Y34" s="7">
        <f t="array" ref="Y34">XLOOKUP($R34,Boundaries!$B:$B,Boundaries!I:I,"",0)</f>
        <v>0</v>
      </c>
      <c r="Z34" s="7">
        <f t="array" ref="Z34">XLOOKUP($R34,Boundaries!$B:$B,Boundaries!J:J,"",0)</f>
        <v>0</v>
      </c>
      <c r="AA34" s="7">
        <f t="array" ref="AA34">XLOOKUP($R34,Boundaries!$B:$B,Boundaries!K:K,"",0)</f>
        <v>0</v>
      </c>
      <c r="AB34" s="7">
        <f t="array" ref="AB34">XLOOKUP($R34,Boundaries!$B:$B,Boundaries!L:L,"",0)</f>
        <v>4240</v>
      </c>
      <c r="AC34" s="7">
        <f t="array" ref="AC34">XLOOKUP($R34,Boundaries!$B:$B,Boundaries!M:M,"",0)</f>
        <v>0</v>
      </c>
      <c r="AD34" s="7" t="str">
        <f t="array" ref="AD34">XLOOKUP($R34,Boundaries!$B:$B,Boundaries!N:N,"",0)</f>
        <v>NaN</v>
      </c>
      <c r="AE34" s="7">
        <f t="array" ref="AE34">XLOOKUP($R34,Boundaries!$B:$B,Boundaries!O:O,"",0)</f>
        <v>1400</v>
      </c>
      <c r="AF34" s="7">
        <f t="array" ref="AF34">XLOOKUP($R34,Boundaries!$B:$B,Boundaries!P:P,"",0)</f>
        <v>4200</v>
      </c>
      <c r="AG34" s="7">
        <f t="array" ref="AG34">XLOOKUP($R34,Boundaries!$B:$B,Boundaries!Q:Q,"",0)</f>
        <v>0</v>
      </c>
      <c r="AH34" s="7">
        <f t="array" ref="AH34">XLOOKUP($R34,Boundaries!$B:$B,Boundaries!R:R,"",0)</f>
        <v>0</v>
      </c>
      <c r="AI34" s="7">
        <f t="array" ref="AI34">XLOOKUP($R34,Boundaries!$B:$B,Boundaries!S:S,"",0)</f>
        <v>0</v>
      </c>
      <c r="AJ34" s="7">
        <f t="array" ref="AJ34">XLOOKUP($R34,Boundaries!$B:$B,Boundaries!T:T,"",0)</f>
        <v>0</v>
      </c>
      <c r="AK34" s="7">
        <f t="array" ref="AK34">XLOOKUP($R34,Boundaries!$B:$B,Boundaries!U:U,"",0)</f>
        <v>0</v>
      </c>
    </row>
    <row r="35">
      <c r="A35" s="7" t="str">
        <f t="shared" si="1"/>
        <v>T</v>
      </c>
      <c r="B35" s="8">
        <v>1703.0</v>
      </c>
      <c r="C35" s="7" t="s">
        <v>172</v>
      </c>
      <c r="D35" s="9" t="s">
        <v>173</v>
      </c>
      <c r="E35" s="10" t="s">
        <v>174</v>
      </c>
      <c r="F35" s="7" t="s">
        <v>40</v>
      </c>
      <c r="G35" s="8" t="s">
        <v>40</v>
      </c>
      <c r="H35" s="8" t="s">
        <v>41</v>
      </c>
      <c r="I35" s="11" t="s">
        <v>42</v>
      </c>
      <c r="J35" s="7" t="s">
        <v>157</v>
      </c>
      <c r="K35" s="9" t="s">
        <v>158</v>
      </c>
      <c r="L35" s="12">
        <v>53.0751540301292</v>
      </c>
      <c r="M35" s="12">
        <v>-0.856133586404912</v>
      </c>
      <c r="N35" s="7" t="str">
        <f t="array" ref="N35">XLOOKUP(K35,'GSP Groups'!D:D,'GSP Groups'!E:E,"",0)</f>
        <v>Ab Kettleby</v>
      </c>
      <c r="O35" s="13">
        <f t="array" ref="O35">XLOOKUP(N35,'GSP Groups'!$E:$E,'GSP Groups'!F:F,"",0)</f>
        <v>52.80004763</v>
      </c>
      <c r="P35" s="13">
        <f t="array" ref="P35">XLOOKUP(N35,'GSP Groups'!$E:$E,'GSP Groups'!G:G,"",0)</f>
        <v>-0.9277514146</v>
      </c>
      <c r="Q35" s="7" t="str">
        <f t="shared" si="2"/>
        <v>EXACT LOCATION</v>
      </c>
      <c r="R35" s="7" t="s">
        <v>29</v>
      </c>
      <c r="S35" s="7">
        <f t="array" ref="S35">XLOOKUP($R35,Boundaries!$B:$B,Boundaries!C:C,"",0)</f>
        <v>20000</v>
      </c>
      <c r="T35" s="7">
        <f t="array" ref="T35">XLOOKUP($R35,Boundaries!$B:$B,Boundaries!D:D,"",0)</f>
        <v>9000</v>
      </c>
      <c r="U35" s="7">
        <f t="array" ref="U35">XLOOKUP($R35,Boundaries!$B:$B,Boundaries!E:E,"",0)</f>
        <v>0</v>
      </c>
      <c r="V35" s="7">
        <f t="array" ref="V35">XLOOKUP($R35,Boundaries!$B:$B,Boundaries!F:F,"",0)</f>
        <v>0</v>
      </c>
      <c r="W35" s="7">
        <f t="array" ref="W35">XLOOKUP($R35,Boundaries!$B:$B,Boundaries!G:G,"",0)</f>
        <v>0</v>
      </c>
      <c r="X35" s="7">
        <f t="array" ref="X35">XLOOKUP($R35,Boundaries!$B:$B,Boundaries!H:H,"",0)</f>
        <v>0</v>
      </c>
      <c r="Y35" s="7">
        <f t="array" ref="Y35">XLOOKUP($R35,Boundaries!$B:$B,Boundaries!I:I,"",0)</f>
        <v>0</v>
      </c>
      <c r="Z35" s="7">
        <f t="array" ref="Z35">XLOOKUP($R35,Boundaries!$B:$B,Boundaries!J:J,"",0)</f>
        <v>0</v>
      </c>
      <c r="AA35" s="7">
        <f t="array" ref="AA35">XLOOKUP($R35,Boundaries!$B:$B,Boundaries!K:K,"",0)</f>
        <v>0</v>
      </c>
      <c r="AB35" s="7">
        <f t="array" ref="AB35">XLOOKUP($R35,Boundaries!$B:$B,Boundaries!L:L,"",0)</f>
        <v>4240</v>
      </c>
      <c r="AC35" s="7">
        <f t="array" ref="AC35">XLOOKUP($R35,Boundaries!$B:$B,Boundaries!M:M,"",0)</f>
        <v>0</v>
      </c>
      <c r="AD35" s="7" t="str">
        <f t="array" ref="AD35">XLOOKUP($R35,Boundaries!$B:$B,Boundaries!N:N,"",0)</f>
        <v>NaN</v>
      </c>
      <c r="AE35" s="7">
        <f t="array" ref="AE35">XLOOKUP($R35,Boundaries!$B:$B,Boundaries!O:O,"",0)</f>
        <v>1400</v>
      </c>
      <c r="AF35" s="7">
        <f t="array" ref="AF35">XLOOKUP($R35,Boundaries!$B:$B,Boundaries!P:P,"",0)</f>
        <v>4200</v>
      </c>
      <c r="AG35" s="7">
        <f t="array" ref="AG35">XLOOKUP($R35,Boundaries!$B:$B,Boundaries!Q:Q,"",0)</f>
        <v>0</v>
      </c>
      <c r="AH35" s="7">
        <f t="array" ref="AH35">XLOOKUP($R35,Boundaries!$B:$B,Boundaries!R:R,"",0)</f>
        <v>0</v>
      </c>
      <c r="AI35" s="7">
        <f t="array" ref="AI35">XLOOKUP($R35,Boundaries!$B:$B,Boundaries!S:S,"",0)</f>
        <v>0</v>
      </c>
      <c r="AJ35" s="7">
        <f t="array" ref="AJ35">XLOOKUP($R35,Boundaries!$B:$B,Boundaries!T:T,"",0)</f>
        <v>0</v>
      </c>
      <c r="AK35" s="7">
        <f t="array" ref="AK35">XLOOKUP($R35,Boundaries!$B:$B,Boundaries!U:U,"",0)</f>
        <v>0</v>
      </c>
    </row>
    <row r="36">
      <c r="A36" s="7" t="str">
        <f t="shared" si="1"/>
        <v>T</v>
      </c>
      <c r="B36" s="8">
        <v>5381.0</v>
      </c>
      <c r="C36" s="7" t="s">
        <v>175</v>
      </c>
      <c r="D36" s="9" t="s">
        <v>176</v>
      </c>
      <c r="E36" s="10" t="s">
        <v>177</v>
      </c>
      <c r="F36" s="7" t="s">
        <v>40</v>
      </c>
      <c r="G36" s="8" t="s">
        <v>64</v>
      </c>
      <c r="H36" s="8" t="s">
        <v>178</v>
      </c>
      <c r="I36" s="11" t="s">
        <v>176</v>
      </c>
      <c r="J36" s="7" t="s">
        <v>157</v>
      </c>
      <c r="K36" s="9" t="s">
        <v>158</v>
      </c>
      <c r="L36" s="12">
        <v>52.8054782030351</v>
      </c>
      <c r="M36" s="12">
        <v>-0.131484977823293</v>
      </c>
      <c r="N36" s="7" t="str">
        <f t="array" ref="N36">XLOOKUP(K36,'GSP Groups'!D:D,'GSP Groups'!E:E,"",0)</f>
        <v>Ab Kettleby</v>
      </c>
      <c r="O36" s="13">
        <f t="array" ref="O36">XLOOKUP(N36,'GSP Groups'!$E:$E,'GSP Groups'!F:F,"",0)</f>
        <v>52.80004763</v>
      </c>
      <c r="P36" s="13">
        <f t="array" ref="P36">XLOOKUP(N36,'GSP Groups'!$E:$E,'GSP Groups'!G:G,"",0)</f>
        <v>-0.9277514146</v>
      </c>
      <c r="Q36" s="7" t="str">
        <f t="shared" si="2"/>
        <v>EXACT LOCATION</v>
      </c>
      <c r="R36" s="7" t="s">
        <v>29</v>
      </c>
      <c r="S36" s="7">
        <f t="array" ref="S36">XLOOKUP($R36,Boundaries!$B:$B,Boundaries!C:C,"",0)</f>
        <v>20000</v>
      </c>
      <c r="T36" s="7">
        <f t="array" ref="T36">XLOOKUP($R36,Boundaries!$B:$B,Boundaries!D:D,"",0)</f>
        <v>9000</v>
      </c>
      <c r="U36" s="7">
        <f t="array" ref="U36">XLOOKUP($R36,Boundaries!$B:$B,Boundaries!E:E,"",0)</f>
        <v>0</v>
      </c>
      <c r="V36" s="7">
        <f t="array" ref="V36">XLOOKUP($R36,Boundaries!$B:$B,Boundaries!F:F,"",0)</f>
        <v>0</v>
      </c>
      <c r="W36" s="7">
        <f t="array" ref="W36">XLOOKUP($R36,Boundaries!$B:$B,Boundaries!G:G,"",0)</f>
        <v>0</v>
      </c>
      <c r="X36" s="7">
        <f t="array" ref="X36">XLOOKUP($R36,Boundaries!$B:$B,Boundaries!H:H,"",0)</f>
        <v>0</v>
      </c>
      <c r="Y36" s="7">
        <f t="array" ref="Y36">XLOOKUP($R36,Boundaries!$B:$B,Boundaries!I:I,"",0)</f>
        <v>0</v>
      </c>
      <c r="Z36" s="7">
        <f t="array" ref="Z36">XLOOKUP($R36,Boundaries!$B:$B,Boundaries!J:J,"",0)</f>
        <v>0</v>
      </c>
      <c r="AA36" s="7">
        <f t="array" ref="AA36">XLOOKUP($R36,Boundaries!$B:$B,Boundaries!K:K,"",0)</f>
        <v>0</v>
      </c>
      <c r="AB36" s="7">
        <f t="array" ref="AB36">XLOOKUP($R36,Boundaries!$B:$B,Boundaries!L:L,"",0)</f>
        <v>4240</v>
      </c>
      <c r="AC36" s="7">
        <f t="array" ref="AC36">XLOOKUP($R36,Boundaries!$B:$B,Boundaries!M:M,"",0)</f>
        <v>0</v>
      </c>
      <c r="AD36" s="7" t="str">
        <f t="array" ref="AD36">XLOOKUP($R36,Boundaries!$B:$B,Boundaries!N:N,"",0)</f>
        <v>NaN</v>
      </c>
      <c r="AE36" s="7">
        <f t="array" ref="AE36">XLOOKUP($R36,Boundaries!$B:$B,Boundaries!O:O,"",0)</f>
        <v>1400</v>
      </c>
      <c r="AF36" s="7">
        <f t="array" ref="AF36">XLOOKUP($R36,Boundaries!$B:$B,Boundaries!P:P,"",0)</f>
        <v>4200</v>
      </c>
      <c r="AG36" s="7">
        <f t="array" ref="AG36">XLOOKUP($R36,Boundaries!$B:$B,Boundaries!Q:Q,"",0)</f>
        <v>0</v>
      </c>
      <c r="AH36" s="7">
        <f t="array" ref="AH36">XLOOKUP($R36,Boundaries!$B:$B,Boundaries!R:R,"",0)</f>
        <v>0</v>
      </c>
      <c r="AI36" s="7">
        <f t="array" ref="AI36">XLOOKUP($R36,Boundaries!$B:$B,Boundaries!S:S,"",0)</f>
        <v>0</v>
      </c>
      <c r="AJ36" s="7">
        <f t="array" ref="AJ36">XLOOKUP($R36,Boundaries!$B:$B,Boundaries!T:T,"",0)</f>
        <v>0</v>
      </c>
      <c r="AK36" s="7">
        <f t="array" ref="AK36">XLOOKUP($R36,Boundaries!$B:$B,Boundaries!U:U,"",0)</f>
        <v>0</v>
      </c>
    </row>
    <row r="37">
      <c r="A37" s="7" t="str">
        <f t="shared" si="1"/>
        <v>T</v>
      </c>
      <c r="B37" s="8">
        <v>217.0</v>
      </c>
      <c r="C37" s="7" t="s">
        <v>179</v>
      </c>
      <c r="D37" s="9" t="s">
        <v>179</v>
      </c>
      <c r="E37" s="10" t="s">
        <v>180</v>
      </c>
      <c r="F37" s="7" t="s">
        <v>181</v>
      </c>
      <c r="G37" s="8" t="s">
        <v>182</v>
      </c>
      <c r="H37" s="8" t="s">
        <v>155</v>
      </c>
      <c r="I37" s="11" t="s">
        <v>156</v>
      </c>
      <c r="J37" s="7" t="s">
        <v>157</v>
      </c>
      <c r="K37" s="9" t="s">
        <v>158</v>
      </c>
      <c r="L37" s="12">
        <v>52.8653934255646</v>
      </c>
      <c r="M37" s="12">
        <v>-1.25501580272918</v>
      </c>
      <c r="N37" s="7" t="str">
        <f t="array" ref="N37">XLOOKUP(K37,'GSP Groups'!D:D,'GSP Groups'!E:E,"",0)</f>
        <v>Ab Kettleby</v>
      </c>
      <c r="O37" s="13">
        <f t="array" ref="O37">XLOOKUP(N37,'GSP Groups'!$E:$E,'GSP Groups'!F:F,"",0)</f>
        <v>52.80004763</v>
      </c>
      <c r="P37" s="13">
        <f t="array" ref="P37">XLOOKUP(N37,'GSP Groups'!$E:$E,'GSP Groups'!G:G,"",0)</f>
        <v>-0.9277514146</v>
      </c>
      <c r="Q37" s="7" t="str">
        <f t="shared" si="2"/>
        <v>EXACT LOCATION</v>
      </c>
      <c r="R37" s="7" t="s">
        <v>30</v>
      </c>
      <c r="S37" s="7">
        <f t="array" ref="S37">XLOOKUP($R37,Boundaries!$B:$B,Boundaries!C:C,"",0)</f>
        <v>17500</v>
      </c>
      <c r="T37" s="7">
        <f t="array" ref="T37">XLOOKUP($R37,Boundaries!$B:$B,Boundaries!D:D,"",0)</f>
        <v>19000</v>
      </c>
      <c r="U37" s="7">
        <f t="array" ref="U37">XLOOKUP($R37,Boundaries!$B:$B,Boundaries!E:E,"",0)</f>
        <v>0</v>
      </c>
      <c r="V37" s="7">
        <f t="array" ref="V37">XLOOKUP($R37,Boundaries!$B:$B,Boundaries!F:F,"",0)</f>
        <v>0</v>
      </c>
      <c r="W37" s="7">
        <f t="array" ref="W37">XLOOKUP($R37,Boundaries!$B:$B,Boundaries!G:G,"",0)</f>
        <v>0</v>
      </c>
      <c r="X37" s="7">
        <f t="array" ref="X37">XLOOKUP($R37,Boundaries!$B:$B,Boundaries!H:H,"",0)</f>
        <v>0</v>
      </c>
      <c r="Y37" s="7">
        <f t="array" ref="Y37">XLOOKUP($R37,Boundaries!$B:$B,Boundaries!I:I,"",0)</f>
        <v>0</v>
      </c>
      <c r="Z37" s="7">
        <f t="array" ref="Z37">XLOOKUP($R37,Boundaries!$B:$B,Boundaries!J:J,"",0)</f>
        <v>0</v>
      </c>
      <c r="AA37" s="7">
        <f t="array" ref="AA37">XLOOKUP($R37,Boundaries!$B:$B,Boundaries!K:K,"",0)</f>
        <v>0</v>
      </c>
      <c r="AB37" s="7">
        <f t="array" ref="AB37">XLOOKUP($R37,Boundaries!$B:$B,Boundaries!L:L,"",0)</f>
        <v>0</v>
      </c>
      <c r="AC37" s="7">
        <f t="array" ref="AC37">XLOOKUP($R37,Boundaries!$B:$B,Boundaries!M:M,"",0)</f>
        <v>2800</v>
      </c>
      <c r="AD37" s="7">
        <f t="array" ref="AD37">XLOOKUP($R37,Boundaries!$B:$B,Boundaries!N:N,"",0)</f>
        <v>1400</v>
      </c>
      <c r="AE37" s="7" t="str">
        <f t="array" ref="AE37">XLOOKUP($R37,Boundaries!$B:$B,Boundaries!O:O,"",0)</f>
        <v>NaN</v>
      </c>
      <c r="AF37" s="7">
        <f t="array" ref="AF37">XLOOKUP($R37,Boundaries!$B:$B,Boundaries!P:P,"",0)</f>
        <v>1400</v>
      </c>
      <c r="AG37" s="7">
        <f t="array" ref="AG37">XLOOKUP($R37,Boundaries!$B:$B,Boundaries!Q:Q,"",0)</f>
        <v>1400</v>
      </c>
      <c r="AH37" s="7">
        <f t="array" ref="AH37">XLOOKUP($R37,Boundaries!$B:$B,Boundaries!R:R,"",0)</f>
        <v>0</v>
      </c>
      <c r="AI37" s="7">
        <f t="array" ref="AI37">XLOOKUP($R37,Boundaries!$B:$B,Boundaries!S:S,"",0)</f>
        <v>0</v>
      </c>
      <c r="AJ37" s="7">
        <f t="array" ref="AJ37">XLOOKUP($R37,Boundaries!$B:$B,Boundaries!T:T,"",0)</f>
        <v>0</v>
      </c>
      <c r="AK37" s="7">
        <f t="array" ref="AK37">XLOOKUP($R37,Boundaries!$B:$B,Boundaries!U:U,"",0)</f>
        <v>0</v>
      </c>
    </row>
    <row r="38">
      <c r="A38" s="7" t="str">
        <f t="shared" si="1"/>
        <v>T</v>
      </c>
      <c r="B38" s="8">
        <v>218.0</v>
      </c>
      <c r="C38" s="7" t="s">
        <v>183</v>
      </c>
      <c r="D38" s="9" t="s">
        <v>183</v>
      </c>
      <c r="E38" s="10" t="s">
        <v>184</v>
      </c>
      <c r="F38" s="7" t="s">
        <v>181</v>
      </c>
      <c r="G38" s="8" t="s">
        <v>182</v>
      </c>
      <c r="H38" s="8" t="s">
        <v>155</v>
      </c>
      <c r="I38" s="11" t="s">
        <v>156</v>
      </c>
      <c r="J38" s="7" t="s">
        <v>157</v>
      </c>
      <c r="K38" s="9" t="s">
        <v>158</v>
      </c>
      <c r="L38" s="12">
        <v>52.8653934255646</v>
      </c>
      <c r="M38" s="12">
        <v>-1.25501580272918</v>
      </c>
      <c r="N38" s="7" t="str">
        <f t="array" ref="N38">XLOOKUP(K38,'GSP Groups'!D:D,'GSP Groups'!E:E,"",0)</f>
        <v>Ab Kettleby</v>
      </c>
      <c r="O38" s="13">
        <f t="array" ref="O38">XLOOKUP(N38,'GSP Groups'!$E:$E,'GSP Groups'!F:F,"",0)</f>
        <v>52.80004763</v>
      </c>
      <c r="P38" s="13">
        <f t="array" ref="P38">XLOOKUP(N38,'GSP Groups'!$E:$E,'GSP Groups'!G:G,"",0)</f>
        <v>-0.9277514146</v>
      </c>
      <c r="Q38" s="7" t="str">
        <f t="shared" si="2"/>
        <v>EXACT LOCATION</v>
      </c>
      <c r="R38" s="7" t="s">
        <v>30</v>
      </c>
      <c r="S38" s="7">
        <f t="array" ref="S38">XLOOKUP($R38,Boundaries!$B:$B,Boundaries!C:C,"",0)</f>
        <v>17500</v>
      </c>
      <c r="T38" s="7">
        <f t="array" ref="T38">XLOOKUP($R38,Boundaries!$B:$B,Boundaries!D:D,"",0)</f>
        <v>19000</v>
      </c>
      <c r="U38" s="7">
        <f t="array" ref="U38">XLOOKUP($R38,Boundaries!$B:$B,Boundaries!E:E,"",0)</f>
        <v>0</v>
      </c>
      <c r="V38" s="7">
        <f t="array" ref="V38">XLOOKUP($R38,Boundaries!$B:$B,Boundaries!F:F,"",0)</f>
        <v>0</v>
      </c>
      <c r="W38" s="7">
        <f t="array" ref="W38">XLOOKUP($R38,Boundaries!$B:$B,Boundaries!G:G,"",0)</f>
        <v>0</v>
      </c>
      <c r="X38" s="7">
        <f t="array" ref="X38">XLOOKUP($R38,Boundaries!$B:$B,Boundaries!H:H,"",0)</f>
        <v>0</v>
      </c>
      <c r="Y38" s="7">
        <f t="array" ref="Y38">XLOOKUP($R38,Boundaries!$B:$B,Boundaries!I:I,"",0)</f>
        <v>0</v>
      </c>
      <c r="Z38" s="7">
        <f t="array" ref="Z38">XLOOKUP($R38,Boundaries!$B:$B,Boundaries!J:J,"",0)</f>
        <v>0</v>
      </c>
      <c r="AA38" s="7">
        <f t="array" ref="AA38">XLOOKUP($R38,Boundaries!$B:$B,Boundaries!K:K,"",0)</f>
        <v>0</v>
      </c>
      <c r="AB38" s="7">
        <f t="array" ref="AB38">XLOOKUP($R38,Boundaries!$B:$B,Boundaries!L:L,"",0)</f>
        <v>0</v>
      </c>
      <c r="AC38" s="7">
        <f t="array" ref="AC38">XLOOKUP($R38,Boundaries!$B:$B,Boundaries!M:M,"",0)</f>
        <v>2800</v>
      </c>
      <c r="AD38" s="7">
        <f t="array" ref="AD38">XLOOKUP($R38,Boundaries!$B:$B,Boundaries!N:N,"",0)</f>
        <v>1400</v>
      </c>
      <c r="AE38" s="7" t="str">
        <f t="array" ref="AE38">XLOOKUP($R38,Boundaries!$B:$B,Boundaries!O:O,"",0)</f>
        <v>NaN</v>
      </c>
      <c r="AF38" s="7">
        <f t="array" ref="AF38">XLOOKUP($R38,Boundaries!$B:$B,Boundaries!P:P,"",0)</f>
        <v>1400</v>
      </c>
      <c r="AG38" s="7">
        <f t="array" ref="AG38">XLOOKUP($R38,Boundaries!$B:$B,Boundaries!Q:Q,"",0)</f>
        <v>1400</v>
      </c>
      <c r="AH38" s="7">
        <f t="array" ref="AH38">XLOOKUP($R38,Boundaries!$B:$B,Boundaries!R:R,"",0)</f>
        <v>0</v>
      </c>
      <c r="AI38" s="7">
        <f t="array" ref="AI38">XLOOKUP($R38,Boundaries!$B:$B,Boundaries!S:S,"",0)</f>
        <v>0</v>
      </c>
      <c r="AJ38" s="7">
        <f t="array" ref="AJ38">XLOOKUP($R38,Boundaries!$B:$B,Boundaries!T:T,"",0)</f>
        <v>0</v>
      </c>
      <c r="AK38" s="7">
        <f t="array" ref="AK38">XLOOKUP($R38,Boundaries!$B:$B,Boundaries!U:U,"",0)</f>
        <v>0</v>
      </c>
    </row>
    <row r="39">
      <c r="A39" s="7" t="str">
        <f t="shared" si="1"/>
        <v>T</v>
      </c>
      <c r="B39" s="8">
        <v>219.0</v>
      </c>
      <c r="C39" s="7" t="s">
        <v>185</v>
      </c>
      <c r="D39" s="9" t="s">
        <v>185</v>
      </c>
      <c r="E39" s="10" t="s">
        <v>186</v>
      </c>
      <c r="F39" s="7" t="s">
        <v>181</v>
      </c>
      <c r="G39" s="8" t="s">
        <v>182</v>
      </c>
      <c r="H39" s="8" t="s">
        <v>155</v>
      </c>
      <c r="I39" s="11" t="s">
        <v>156</v>
      </c>
      <c r="J39" s="7" t="s">
        <v>157</v>
      </c>
      <c r="K39" s="9" t="s">
        <v>158</v>
      </c>
      <c r="L39" s="12">
        <v>52.8653934255646</v>
      </c>
      <c r="M39" s="12">
        <v>-1.25501580272918</v>
      </c>
      <c r="N39" s="7" t="str">
        <f t="array" ref="N39">XLOOKUP(K39,'GSP Groups'!D:D,'GSP Groups'!E:E,"",0)</f>
        <v>Ab Kettleby</v>
      </c>
      <c r="O39" s="13">
        <f t="array" ref="O39">XLOOKUP(N39,'GSP Groups'!$E:$E,'GSP Groups'!F:F,"",0)</f>
        <v>52.80004763</v>
      </c>
      <c r="P39" s="13">
        <f t="array" ref="P39">XLOOKUP(N39,'GSP Groups'!$E:$E,'GSP Groups'!G:G,"",0)</f>
        <v>-0.9277514146</v>
      </c>
      <c r="Q39" s="7" t="str">
        <f t="shared" si="2"/>
        <v>EXACT LOCATION</v>
      </c>
      <c r="R39" s="7" t="s">
        <v>30</v>
      </c>
      <c r="S39" s="7">
        <f t="array" ref="S39">XLOOKUP($R39,Boundaries!$B:$B,Boundaries!C:C,"",0)</f>
        <v>17500</v>
      </c>
      <c r="T39" s="7">
        <f t="array" ref="T39">XLOOKUP($R39,Boundaries!$B:$B,Boundaries!D:D,"",0)</f>
        <v>19000</v>
      </c>
      <c r="U39" s="7">
        <f t="array" ref="U39">XLOOKUP($R39,Boundaries!$B:$B,Boundaries!E:E,"",0)</f>
        <v>0</v>
      </c>
      <c r="V39" s="7">
        <f t="array" ref="V39">XLOOKUP($R39,Boundaries!$B:$B,Boundaries!F:F,"",0)</f>
        <v>0</v>
      </c>
      <c r="W39" s="7">
        <f t="array" ref="W39">XLOOKUP($R39,Boundaries!$B:$B,Boundaries!G:G,"",0)</f>
        <v>0</v>
      </c>
      <c r="X39" s="7">
        <f t="array" ref="X39">XLOOKUP($R39,Boundaries!$B:$B,Boundaries!H:H,"",0)</f>
        <v>0</v>
      </c>
      <c r="Y39" s="7">
        <f t="array" ref="Y39">XLOOKUP($R39,Boundaries!$B:$B,Boundaries!I:I,"",0)</f>
        <v>0</v>
      </c>
      <c r="Z39" s="7">
        <f t="array" ref="Z39">XLOOKUP($R39,Boundaries!$B:$B,Boundaries!J:J,"",0)</f>
        <v>0</v>
      </c>
      <c r="AA39" s="7">
        <f t="array" ref="AA39">XLOOKUP($R39,Boundaries!$B:$B,Boundaries!K:K,"",0)</f>
        <v>0</v>
      </c>
      <c r="AB39" s="7">
        <f t="array" ref="AB39">XLOOKUP($R39,Boundaries!$B:$B,Boundaries!L:L,"",0)</f>
        <v>0</v>
      </c>
      <c r="AC39" s="7">
        <f t="array" ref="AC39">XLOOKUP($R39,Boundaries!$B:$B,Boundaries!M:M,"",0)</f>
        <v>2800</v>
      </c>
      <c r="AD39" s="7">
        <f t="array" ref="AD39">XLOOKUP($R39,Boundaries!$B:$B,Boundaries!N:N,"",0)</f>
        <v>1400</v>
      </c>
      <c r="AE39" s="7" t="str">
        <f t="array" ref="AE39">XLOOKUP($R39,Boundaries!$B:$B,Boundaries!O:O,"",0)</f>
        <v>NaN</v>
      </c>
      <c r="AF39" s="7">
        <f t="array" ref="AF39">XLOOKUP($R39,Boundaries!$B:$B,Boundaries!P:P,"",0)</f>
        <v>1400</v>
      </c>
      <c r="AG39" s="7">
        <f t="array" ref="AG39">XLOOKUP($R39,Boundaries!$B:$B,Boundaries!Q:Q,"",0)</f>
        <v>1400</v>
      </c>
      <c r="AH39" s="7">
        <f t="array" ref="AH39">XLOOKUP($R39,Boundaries!$B:$B,Boundaries!R:R,"",0)</f>
        <v>0</v>
      </c>
      <c r="AI39" s="7">
        <f t="array" ref="AI39">XLOOKUP($R39,Boundaries!$B:$B,Boundaries!S:S,"",0)</f>
        <v>0</v>
      </c>
      <c r="AJ39" s="7">
        <f t="array" ref="AJ39">XLOOKUP($R39,Boundaries!$B:$B,Boundaries!T:T,"",0)</f>
        <v>0</v>
      </c>
      <c r="AK39" s="7">
        <f t="array" ref="AK39">XLOOKUP($R39,Boundaries!$B:$B,Boundaries!U:U,"",0)</f>
        <v>0</v>
      </c>
    </row>
    <row r="40">
      <c r="A40" s="7" t="str">
        <f t="shared" si="1"/>
        <v>T</v>
      </c>
      <c r="B40" s="8">
        <v>220.0</v>
      </c>
      <c r="C40" s="7" t="s">
        <v>187</v>
      </c>
      <c r="D40" s="9" t="s">
        <v>187</v>
      </c>
      <c r="E40" s="10" t="s">
        <v>188</v>
      </c>
      <c r="F40" s="7" t="s">
        <v>181</v>
      </c>
      <c r="G40" s="8" t="s">
        <v>182</v>
      </c>
      <c r="H40" s="8" t="s">
        <v>155</v>
      </c>
      <c r="I40" s="11" t="s">
        <v>156</v>
      </c>
      <c r="J40" s="7" t="s">
        <v>157</v>
      </c>
      <c r="K40" s="9" t="s">
        <v>158</v>
      </c>
      <c r="L40" s="12">
        <v>52.8653934255646</v>
      </c>
      <c r="M40" s="12">
        <v>-1.25501580272918</v>
      </c>
      <c r="N40" s="7" t="str">
        <f t="array" ref="N40">XLOOKUP(K40,'GSP Groups'!D:D,'GSP Groups'!E:E,"",0)</f>
        <v>Ab Kettleby</v>
      </c>
      <c r="O40" s="13">
        <f t="array" ref="O40">XLOOKUP(N40,'GSP Groups'!$E:$E,'GSP Groups'!F:F,"",0)</f>
        <v>52.80004763</v>
      </c>
      <c r="P40" s="13">
        <f t="array" ref="P40">XLOOKUP(N40,'GSP Groups'!$E:$E,'GSP Groups'!G:G,"",0)</f>
        <v>-0.9277514146</v>
      </c>
      <c r="Q40" s="7" t="str">
        <f t="shared" si="2"/>
        <v>EXACT LOCATION</v>
      </c>
      <c r="R40" s="7" t="s">
        <v>30</v>
      </c>
      <c r="S40" s="7">
        <f t="array" ref="S40">XLOOKUP($R40,Boundaries!$B:$B,Boundaries!C:C,"",0)</f>
        <v>17500</v>
      </c>
      <c r="T40" s="7">
        <f t="array" ref="T40">XLOOKUP($R40,Boundaries!$B:$B,Boundaries!D:D,"",0)</f>
        <v>19000</v>
      </c>
      <c r="U40" s="7">
        <f t="array" ref="U40">XLOOKUP($R40,Boundaries!$B:$B,Boundaries!E:E,"",0)</f>
        <v>0</v>
      </c>
      <c r="V40" s="7">
        <f t="array" ref="V40">XLOOKUP($R40,Boundaries!$B:$B,Boundaries!F:F,"",0)</f>
        <v>0</v>
      </c>
      <c r="W40" s="7">
        <f t="array" ref="W40">XLOOKUP($R40,Boundaries!$B:$B,Boundaries!G:G,"",0)</f>
        <v>0</v>
      </c>
      <c r="X40" s="7">
        <f t="array" ref="X40">XLOOKUP($R40,Boundaries!$B:$B,Boundaries!H:H,"",0)</f>
        <v>0</v>
      </c>
      <c r="Y40" s="7">
        <f t="array" ref="Y40">XLOOKUP($R40,Boundaries!$B:$B,Boundaries!I:I,"",0)</f>
        <v>0</v>
      </c>
      <c r="Z40" s="7">
        <f t="array" ref="Z40">XLOOKUP($R40,Boundaries!$B:$B,Boundaries!J:J,"",0)</f>
        <v>0</v>
      </c>
      <c r="AA40" s="7">
        <f t="array" ref="AA40">XLOOKUP($R40,Boundaries!$B:$B,Boundaries!K:K,"",0)</f>
        <v>0</v>
      </c>
      <c r="AB40" s="7">
        <f t="array" ref="AB40">XLOOKUP($R40,Boundaries!$B:$B,Boundaries!L:L,"",0)</f>
        <v>0</v>
      </c>
      <c r="AC40" s="7">
        <f t="array" ref="AC40">XLOOKUP($R40,Boundaries!$B:$B,Boundaries!M:M,"",0)</f>
        <v>2800</v>
      </c>
      <c r="AD40" s="7">
        <f t="array" ref="AD40">XLOOKUP($R40,Boundaries!$B:$B,Boundaries!N:N,"",0)</f>
        <v>1400</v>
      </c>
      <c r="AE40" s="7" t="str">
        <f t="array" ref="AE40">XLOOKUP($R40,Boundaries!$B:$B,Boundaries!O:O,"",0)</f>
        <v>NaN</v>
      </c>
      <c r="AF40" s="7">
        <f t="array" ref="AF40">XLOOKUP($R40,Boundaries!$B:$B,Boundaries!P:P,"",0)</f>
        <v>1400</v>
      </c>
      <c r="AG40" s="7">
        <f t="array" ref="AG40">XLOOKUP($R40,Boundaries!$B:$B,Boundaries!Q:Q,"",0)</f>
        <v>1400</v>
      </c>
      <c r="AH40" s="7">
        <f t="array" ref="AH40">XLOOKUP($R40,Boundaries!$B:$B,Boundaries!R:R,"",0)</f>
        <v>0</v>
      </c>
      <c r="AI40" s="7">
        <f t="array" ref="AI40">XLOOKUP($R40,Boundaries!$B:$B,Boundaries!S:S,"",0)</f>
        <v>0</v>
      </c>
      <c r="AJ40" s="7">
        <f t="array" ref="AJ40">XLOOKUP($R40,Boundaries!$B:$B,Boundaries!T:T,"",0)</f>
        <v>0</v>
      </c>
      <c r="AK40" s="7">
        <f t="array" ref="AK40">XLOOKUP($R40,Boundaries!$B:$B,Boundaries!U:U,"",0)</f>
        <v>0</v>
      </c>
    </row>
    <row r="41">
      <c r="A41" s="7" t="str">
        <f t="shared" si="1"/>
        <v>T</v>
      </c>
      <c r="B41" s="8">
        <v>221.0</v>
      </c>
      <c r="C41" s="7" t="s">
        <v>189</v>
      </c>
      <c r="D41" s="9" t="s">
        <v>189</v>
      </c>
      <c r="E41" s="10" t="s">
        <v>190</v>
      </c>
      <c r="F41" s="7" t="s">
        <v>50</v>
      </c>
      <c r="G41" s="8" t="s">
        <v>64</v>
      </c>
      <c r="H41" s="8" t="s">
        <v>155</v>
      </c>
      <c r="I41" s="11" t="s">
        <v>156</v>
      </c>
      <c r="J41" s="7" t="s">
        <v>157</v>
      </c>
      <c r="K41" s="9" t="s">
        <v>158</v>
      </c>
      <c r="L41" s="12">
        <v>52.8653934255646</v>
      </c>
      <c r="M41" s="12">
        <v>-1.25501580272918</v>
      </c>
      <c r="N41" s="7" t="str">
        <f t="array" ref="N41">XLOOKUP(K41,'GSP Groups'!D:D,'GSP Groups'!E:E,"",0)</f>
        <v>Ab Kettleby</v>
      </c>
      <c r="O41" s="13">
        <f t="array" ref="O41">XLOOKUP(N41,'GSP Groups'!$E:$E,'GSP Groups'!F:F,"",0)</f>
        <v>52.80004763</v>
      </c>
      <c r="P41" s="13">
        <f t="array" ref="P41">XLOOKUP(N41,'GSP Groups'!$E:$E,'GSP Groups'!G:G,"",0)</f>
        <v>-0.9277514146</v>
      </c>
      <c r="Q41" s="7" t="str">
        <f t="shared" si="2"/>
        <v>EXACT LOCATION</v>
      </c>
      <c r="R41" s="7" t="s">
        <v>30</v>
      </c>
      <c r="S41" s="7">
        <f t="array" ref="S41">XLOOKUP($R41,Boundaries!$B:$B,Boundaries!C:C,"",0)</f>
        <v>17500</v>
      </c>
      <c r="T41" s="7">
        <f t="array" ref="T41">XLOOKUP($R41,Boundaries!$B:$B,Boundaries!D:D,"",0)</f>
        <v>19000</v>
      </c>
      <c r="U41" s="7">
        <f t="array" ref="U41">XLOOKUP($R41,Boundaries!$B:$B,Boundaries!E:E,"",0)</f>
        <v>0</v>
      </c>
      <c r="V41" s="7">
        <f t="array" ref="V41">XLOOKUP($R41,Boundaries!$B:$B,Boundaries!F:F,"",0)</f>
        <v>0</v>
      </c>
      <c r="W41" s="7">
        <f t="array" ref="W41">XLOOKUP($R41,Boundaries!$B:$B,Boundaries!G:G,"",0)</f>
        <v>0</v>
      </c>
      <c r="X41" s="7">
        <f t="array" ref="X41">XLOOKUP($R41,Boundaries!$B:$B,Boundaries!H:H,"",0)</f>
        <v>0</v>
      </c>
      <c r="Y41" s="7">
        <f t="array" ref="Y41">XLOOKUP($R41,Boundaries!$B:$B,Boundaries!I:I,"",0)</f>
        <v>0</v>
      </c>
      <c r="Z41" s="7">
        <f t="array" ref="Z41">XLOOKUP($R41,Boundaries!$B:$B,Boundaries!J:J,"",0)</f>
        <v>0</v>
      </c>
      <c r="AA41" s="7">
        <f t="array" ref="AA41">XLOOKUP($R41,Boundaries!$B:$B,Boundaries!K:K,"",0)</f>
        <v>0</v>
      </c>
      <c r="AB41" s="7">
        <f t="array" ref="AB41">XLOOKUP($R41,Boundaries!$B:$B,Boundaries!L:L,"",0)</f>
        <v>0</v>
      </c>
      <c r="AC41" s="7">
        <f t="array" ref="AC41">XLOOKUP($R41,Boundaries!$B:$B,Boundaries!M:M,"",0)</f>
        <v>2800</v>
      </c>
      <c r="AD41" s="7">
        <f t="array" ref="AD41">XLOOKUP($R41,Boundaries!$B:$B,Boundaries!N:N,"",0)</f>
        <v>1400</v>
      </c>
      <c r="AE41" s="7" t="str">
        <f t="array" ref="AE41">XLOOKUP($R41,Boundaries!$B:$B,Boundaries!O:O,"",0)</f>
        <v>NaN</v>
      </c>
      <c r="AF41" s="7">
        <f t="array" ref="AF41">XLOOKUP($R41,Boundaries!$B:$B,Boundaries!P:P,"",0)</f>
        <v>1400</v>
      </c>
      <c r="AG41" s="7">
        <f t="array" ref="AG41">XLOOKUP($R41,Boundaries!$B:$B,Boundaries!Q:Q,"",0)</f>
        <v>1400</v>
      </c>
      <c r="AH41" s="7">
        <f t="array" ref="AH41">XLOOKUP($R41,Boundaries!$B:$B,Boundaries!R:R,"",0)</f>
        <v>0</v>
      </c>
      <c r="AI41" s="7">
        <f t="array" ref="AI41">XLOOKUP($R41,Boundaries!$B:$B,Boundaries!S:S,"",0)</f>
        <v>0</v>
      </c>
      <c r="AJ41" s="7">
        <f t="array" ref="AJ41">XLOOKUP($R41,Boundaries!$B:$B,Boundaries!T:T,"",0)</f>
        <v>0</v>
      </c>
      <c r="AK41" s="7">
        <f t="array" ref="AK41">XLOOKUP($R41,Boundaries!$B:$B,Boundaries!U:U,"",0)</f>
        <v>0</v>
      </c>
    </row>
    <row r="42">
      <c r="A42" s="7" t="str">
        <f t="shared" si="1"/>
        <v>T</v>
      </c>
      <c r="B42" s="8">
        <v>222.0</v>
      </c>
      <c r="C42" s="7" t="s">
        <v>191</v>
      </c>
      <c r="D42" s="9" t="s">
        <v>191</v>
      </c>
      <c r="E42" s="10" t="s">
        <v>192</v>
      </c>
      <c r="F42" s="7" t="s">
        <v>50</v>
      </c>
      <c r="G42" s="8" t="s">
        <v>64</v>
      </c>
      <c r="H42" s="8" t="s">
        <v>155</v>
      </c>
      <c r="I42" s="11" t="s">
        <v>156</v>
      </c>
      <c r="J42" s="7" t="s">
        <v>157</v>
      </c>
      <c r="K42" s="9" t="s">
        <v>158</v>
      </c>
      <c r="L42" s="12">
        <v>52.8653934255646</v>
      </c>
      <c r="M42" s="12">
        <v>-1.25501580272918</v>
      </c>
      <c r="N42" s="7" t="str">
        <f t="array" ref="N42">XLOOKUP(K42,'GSP Groups'!D:D,'GSP Groups'!E:E,"",0)</f>
        <v>Ab Kettleby</v>
      </c>
      <c r="O42" s="13">
        <f t="array" ref="O42">XLOOKUP(N42,'GSP Groups'!$E:$E,'GSP Groups'!F:F,"",0)</f>
        <v>52.80004763</v>
      </c>
      <c r="P42" s="13">
        <f t="array" ref="P42">XLOOKUP(N42,'GSP Groups'!$E:$E,'GSP Groups'!G:G,"",0)</f>
        <v>-0.9277514146</v>
      </c>
      <c r="Q42" s="7" t="str">
        <f t="shared" si="2"/>
        <v>EXACT LOCATION</v>
      </c>
      <c r="R42" s="7" t="s">
        <v>30</v>
      </c>
      <c r="S42" s="7">
        <f t="array" ref="S42">XLOOKUP($R42,Boundaries!$B:$B,Boundaries!C:C,"",0)</f>
        <v>17500</v>
      </c>
      <c r="T42" s="7">
        <f t="array" ref="T42">XLOOKUP($R42,Boundaries!$B:$B,Boundaries!D:D,"",0)</f>
        <v>19000</v>
      </c>
      <c r="U42" s="7">
        <f t="array" ref="U42">XLOOKUP($R42,Boundaries!$B:$B,Boundaries!E:E,"",0)</f>
        <v>0</v>
      </c>
      <c r="V42" s="7">
        <f t="array" ref="V42">XLOOKUP($R42,Boundaries!$B:$B,Boundaries!F:F,"",0)</f>
        <v>0</v>
      </c>
      <c r="W42" s="7">
        <f t="array" ref="W42">XLOOKUP($R42,Boundaries!$B:$B,Boundaries!G:G,"",0)</f>
        <v>0</v>
      </c>
      <c r="X42" s="7">
        <f t="array" ref="X42">XLOOKUP($R42,Boundaries!$B:$B,Boundaries!H:H,"",0)</f>
        <v>0</v>
      </c>
      <c r="Y42" s="7">
        <f t="array" ref="Y42">XLOOKUP($R42,Boundaries!$B:$B,Boundaries!I:I,"",0)</f>
        <v>0</v>
      </c>
      <c r="Z42" s="7">
        <f t="array" ref="Z42">XLOOKUP($R42,Boundaries!$B:$B,Boundaries!J:J,"",0)</f>
        <v>0</v>
      </c>
      <c r="AA42" s="7">
        <f t="array" ref="AA42">XLOOKUP($R42,Boundaries!$B:$B,Boundaries!K:K,"",0)</f>
        <v>0</v>
      </c>
      <c r="AB42" s="7">
        <f t="array" ref="AB42">XLOOKUP($R42,Boundaries!$B:$B,Boundaries!L:L,"",0)</f>
        <v>0</v>
      </c>
      <c r="AC42" s="7">
        <f t="array" ref="AC42">XLOOKUP($R42,Boundaries!$B:$B,Boundaries!M:M,"",0)</f>
        <v>2800</v>
      </c>
      <c r="AD42" s="7">
        <f t="array" ref="AD42">XLOOKUP($R42,Boundaries!$B:$B,Boundaries!N:N,"",0)</f>
        <v>1400</v>
      </c>
      <c r="AE42" s="7" t="str">
        <f t="array" ref="AE42">XLOOKUP($R42,Boundaries!$B:$B,Boundaries!O:O,"",0)</f>
        <v>NaN</v>
      </c>
      <c r="AF42" s="7">
        <f t="array" ref="AF42">XLOOKUP($R42,Boundaries!$B:$B,Boundaries!P:P,"",0)</f>
        <v>1400</v>
      </c>
      <c r="AG42" s="7">
        <f t="array" ref="AG42">XLOOKUP($R42,Boundaries!$B:$B,Boundaries!Q:Q,"",0)</f>
        <v>1400</v>
      </c>
      <c r="AH42" s="7">
        <f t="array" ref="AH42">XLOOKUP($R42,Boundaries!$B:$B,Boundaries!R:R,"",0)</f>
        <v>0</v>
      </c>
      <c r="AI42" s="7">
        <f t="array" ref="AI42">XLOOKUP($R42,Boundaries!$B:$B,Boundaries!S:S,"",0)</f>
        <v>0</v>
      </c>
      <c r="AJ42" s="7">
        <f t="array" ref="AJ42">XLOOKUP($R42,Boundaries!$B:$B,Boundaries!T:T,"",0)</f>
        <v>0</v>
      </c>
      <c r="AK42" s="7">
        <f t="array" ref="AK42">XLOOKUP($R42,Boundaries!$B:$B,Boundaries!U:U,"",0)</f>
        <v>0</v>
      </c>
    </row>
    <row r="43">
      <c r="A43" s="7" t="str">
        <f t="shared" si="1"/>
        <v>2</v>
      </c>
      <c r="B43" s="8">
        <v>6512.0</v>
      </c>
      <c r="C43" s="7" t="s">
        <v>193</v>
      </c>
      <c r="D43" s="9" t="s">
        <v>193</v>
      </c>
      <c r="E43" s="10" t="s">
        <v>194</v>
      </c>
      <c r="F43" s="16" t="s">
        <v>91</v>
      </c>
      <c r="G43" s="8" t="s">
        <v>64</v>
      </c>
      <c r="H43" s="8" t="s">
        <v>195</v>
      </c>
      <c r="I43" s="11" t="s">
        <v>196</v>
      </c>
      <c r="J43" s="7" t="s">
        <v>157</v>
      </c>
      <c r="K43" s="9" t="s">
        <v>158</v>
      </c>
      <c r="L43" s="17">
        <f t="shared" ref="L43:M43" si="9">O43</f>
        <v>52.80004763</v>
      </c>
      <c r="M43" s="17">
        <f t="shared" si="9"/>
        <v>-0.9277514146</v>
      </c>
      <c r="N43" s="16" t="str">
        <f t="array" ref="N43">XLOOKUP(K43,'GSP Groups'!D:D,'GSP Groups'!E:E,"",0)</f>
        <v>Ab Kettleby</v>
      </c>
      <c r="O43" s="13">
        <f t="array" ref="O43">XLOOKUP(N43,'GSP Groups'!$E:$E,'GSP Groups'!F:F,"",0)</f>
        <v>52.80004763</v>
      </c>
      <c r="P43" s="13">
        <f t="array" ref="P43">XLOOKUP(N43,'GSP Groups'!$E:$E,'GSP Groups'!G:G,"",0)</f>
        <v>-0.9277514146</v>
      </c>
      <c r="Q43" s="7" t="str">
        <f t="shared" si="2"/>
        <v>CENTER</v>
      </c>
      <c r="R43" s="7" t="s">
        <v>30</v>
      </c>
      <c r="S43" s="7">
        <f t="array" ref="S43">XLOOKUP($R43,Boundaries!$B:$B,Boundaries!C:C,"",0)</f>
        <v>17500</v>
      </c>
      <c r="T43" s="7">
        <f t="array" ref="T43">XLOOKUP($R43,Boundaries!$B:$B,Boundaries!D:D,"",0)</f>
        <v>19000</v>
      </c>
      <c r="U43" s="7">
        <f t="array" ref="U43">XLOOKUP($R43,Boundaries!$B:$B,Boundaries!E:E,"",0)</f>
        <v>0</v>
      </c>
      <c r="V43" s="7">
        <f t="array" ref="V43">XLOOKUP($R43,Boundaries!$B:$B,Boundaries!F:F,"",0)</f>
        <v>0</v>
      </c>
      <c r="W43" s="7">
        <f t="array" ref="W43">XLOOKUP($R43,Boundaries!$B:$B,Boundaries!G:G,"",0)</f>
        <v>0</v>
      </c>
      <c r="X43" s="7">
        <f t="array" ref="X43">XLOOKUP($R43,Boundaries!$B:$B,Boundaries!H:H,"",0)</f>
        <v>0</v>
      </c>
      <c r="Y43" s="7">
        <f t="array" ref="Y43">XLOOKUP($R43,Boundaries!$B:$B,Boundaries!I:I,"",0)</f>
        <v>0</v>
      </c>
      <c r="Z43" s="7">
        <f t="array" ref="Z43">XLOOKUP($R43,Boundaries!$B:$B,Boundaries!J:J,"",0)</f>
        <v>0</v>
      </c>
      <c r="AA43" s="7">
        <f t="array" ref="AA43">XLOOKUP($R43,Boundaries!$B:$B,Boundaries!K:K,"",0)</f>
        <v>0</v>
      </c>
      <c r="AB43" s="7">
        <f t="array" ref="AB43">XLOOKUP($R43,Boundaries!$B:$B,Boundaries!L:L,"",0)</f>
        <v>0</v>
      </c>
      <c r="AC43" s="7">
        <f t="array" ref="AC43">XLOOKUP($R43,Boundaries!$B:$B,Boundaries!M:M,"",0)</f>
        <v>2800</v>
      </c>
      <c r="AD43" s="7">
        <f t="array" ref="AD43">XLOOKUP($R43,Boundaries!$B:$B,Boundaries!N:N,"",0)</f>
        <v>1400</v>
      </c>
      <c r="AE43" s="7" t="str">
        <f t="array" ref="AE43">XLOOKUP($R43,Boundaries!$B:$B,Boundaries!O:O,"",0)</f>
        <v>NaN</v>
      </c>
      <c r="AF43" s="7">
        <f t="array" ref="AF43">XLOOKUP($R43,Boundaries!$B:$B,Boundaries!P:P,"",0)</f>
        <v>1400</v>
      </c>
      <c r="AG43" s="7">
        <f t="array" ref="AG43">XLOOKUP($R43,Boundaries!$B:$B,Boundaries!Q:Q,"",0)</f>
        <v>1400</v>
      </c>
      <c r="AH43" s="7">
        <f t="array" ref="AH43">XLOOKUP($R43,Boundaries!$B:$B,Boundaries!R:R,"",0)</f>
        <v>0</v>
      </c>
      <c r="AI43" s="7">
        <f t="array" ref="AI43">XLOOKUP($R43,Boundaries!$B:$B,Boundaries!S:S,"",0)</f>
        <v>0</v>
      </c>
      <c r="AJ43" s="7">
        <f t="array" ref="AJ43">XLOOKUP($R43,Boundaries!$B:$B,Boundaries!T:T,"",0)</f>
        <v>0</v>
      </c>
      <c r="AK43" s="7">
        <f t="array" ref="AK43">XLOOKUP($R43,Boundaries!$B:$B,Boundaries!U:U,"",0)</f>
        <v>0</v>
      </c>
    </row>
    <row r="44">
      <c r="A44" s="7" t="str">
        <f t="shared" si="1"/>
        <v>V</v>
      </c>
      <c r="B44" s="8">
        <v>6514.0</v>
      </c>
      <c r="C44" s="7" t="s">
        <v>197</v>
      </c>
      <c r="D44" s="9" t="s">
        <v>197</v>
      </c>
      <c r="E44" s="10" t="s">
        <v>198</v>
      </c>
      <c r="F44" s="16" t="s">
        <v>91</v>
      </c>
      <c r="G44" s="8" t="s">
        <v>64</v>
      </c>
      <c r="H44" s="8" t="s">
        <v>199</v>
      </c>
      <c r="I44" s="11" t="s">
        <v>200</v>
      </c>
      <c r="J44" s="7" t="s">
        <v>157</v>
      </c>
      <c r="K44" s="9" t="s">
        <v>158</v>
      </c>
      <c r="L44" s="17">
        <f t="shared" ref="L44:M44" si="10">O44</f>
        <v>52.80004763</v>
      </c>
      <c r="M44" s="17">
        <f t="shared" si="10"/>
        <v>-0.9277514146</v>
      </c>
      <c r="N44" s="16" t="str">
        <f t="array" ref="N44">XLOOKUP(K44,'GSP Groups'!D:D,'GSP Groups'!E:E,"",0)</f>
        <v>Ab Kettleby</v>
      </c>
      <c r="O44" s="13">
        <f t="array" ref="O44">XLOOKUP(N44,'GSP Groups'!$E:$E,'GSP Groups'!F:F,"",0)</f>
        <v>52.80004763</v>
      </c>
      <c r="P44" s="13">
        <f t="array" ref="P44">XLOOKUP(N44,'GSP Groups'!$E:$E,'GSP Groups'!G:G,"",0)</f>
        <v>-0.9277514146</v>
      </c>
      <c r="Q44" s="7" t="str">
        <f t="shared" si="2"/>
        <v>CENTER</v>
      </c>
      <c r="R44" s="7" t="s">
        <v>30</v>
      </c>
      <c r="S44" s="7">
        <f t="array" ref="S44">XLOOKUP($R44,Boundaries!$B:$B,Boundaries!C:C,"",0)</f>
        <v>17500</v>
      </c>
      <c r="T44" s="7">
        <f t="array" ref="T44">XLOOKUP($R44,Boundaries!$B:$B,Boundaries!D:D,"",0)</f>
        <v>19000</v>
      </c>
      <c r="U44" s="7">
        <f t="array" ref="U44">XLOOKUP($R44,Boundaries!$B:$B,Boundaries!E:E,"",0)</f>
        <v>0</v>
      </c>
      <c r="V44" s="7">
        <f t="array" ref="V44">XLOOKUP($R44,Boundaries!$B:$B,Boundaries!F:F,"",0)</f>
        <v>0</v>
      </c>
      <c r="W44" s="7">
        <f t="array" ref="W44">XLOOKUP($R44,Boundaries!$B:$B,Boundaries!G:G,"",0)</f>
        <v>0</v>
      </c>
      <c r="X44" s="7">
        <f t="array" ref="X44">XLOOKUP($R44,Boundaries!$B:$B,Boundaries!H:H,"",0)</f>
        <v>0</v>
      </c>
      <c r="Y44" s="7">
        <f t="array" ref="Y44">XLOOKUP($R44,Boundaries!$B:$B,Boundaries!I:I,"",0)</f>
        <v>0</v>
      </c>
      <c r="Z44" s="7">
        <f t="array" ref="Z44">XLOOKUP($R44,Boundaries!$B:$B,Boundaries!J:J,"",0)</f>
        <v>0</v>
      </c>
      <c r="AA44" s="7">
        <f t="array" ref="AA44">XLOOKUP($R44,Boundaries!$B:$B,Boundaries!K:K,"",0)</f>
        <v>0</v>
      </c>
      <c r="AB44" s="7">
        <f t="array" ref="AB44">XLOOKUP($R44,Boundaries!$B:$B,Boundaries!L:L,"",0)</f>
        <v>0</v>
      </c>
      <c r="AC44" s="7">
        <f t="array" ref="AC44">XLOOKUP($R44,Boundaries!$B:$B,Boundaries!M:M,"",0)</f>
        <v>2800</v>
      </c>
      <c r="AD44" s="7">
        <f t="array" ref="AD44">XLOOKUP($R44,Boundaries!$B:$B,Boundaries!N:N,"",0)</f>
        <v>1400</v>
      </c>
      <c r="AE44" s="7" t="str">
        <f t="array" ref="AE44">XLOOKUP($R44,Boundaries!$B:$B,Boundaries!O:O,"",0)</f>
        <v>NaN</v>
      </c>
      <c r="AF44" s="7">
        <f t="array" ref="AF44">XLOOKUP($R44,Boundaries!$B:$B,Boundaries!P:P,"",0)</f>
        <v>1400</v>
      </c>
      <c r="AG44" s="7">
        <f t="array" ref="AG44">XLOOKUP($R44,Boundaries!$B:$B,Boundaries!Q:Q,"",0)</f>
        <v>1400</v>
      </c>
      <c r="AH44" s="7">
        <f t="array" ref="AH44">XLOOKUP($R44,Boundaries!$B:$B,Boundaries!R:R,"",0)</f>
        <v>0</v>
      </c>
      <c r="AI44" s="7">
        <f t="array" ref="AI44">XLOOKUP($R44,Boundaries!$B:$B,Boundaries!S:S,"",0)</f>
        <v>0</v>
      </c>
      <c r="AJ44" s="7">
        <f t="array" ref="AJ44">XLOOKUP($R44,Boundaries!$B:$B,Boundaries!T:T,"",0)</f>
        <v>0</v>
      </c>
      <c r="AK44" s="7">
        <f t="array" ref="AK44">XLOOKUP($R44,Boundaries!$B:$B,Boundaries!U:U,"",0)</f>
        <v>0</v>
      </c>
    </row>
    <row r="45">
      <c r="A45" s="7" t="str">
        <f t="shared" si="1"/>
        <v>E</v>
      </c>
      <c r="B45" s="8">
        <v>6687.0</v>
      </c>
      <c r="C45" s="7" t="s">
        <v>201</v>
      </c>
      <c r="D45" s="9" t="s">
        <v>202</v>
      </c>
      <c r="E45" s="10" t="s">
        <v>203</v>
      </c>
      <c r="F45" s="7" t="s">
        <v>50</v>
      </c>
      <c r="G45" s="8" t="s">
        <v>64</v>
      </c>
      <c r="H45" s="8" t="s">
        <v>204</v>
      </c>
      <c r="I45" s="11" t="s">
        <v>205</v>
      </c>
      <c r="J45" s="7" t="s">
        <v>157</v>
      </c>
      <c r="K45" s="9" t="s">
        <v>158</v>
      </c>
      <c r="L45" s="12">
        <v>52.8841</v>
      </c>
      <c r="M45" s="12">
        <v>-1.4641</v>
      </c>
      <c r="N45" s="7" t="str">
        <f t="array" ref="N45">XLOOKUP(K45,'GSP Groups'!D:D,'GSP Groups'!E:E,"",0)</f>
        <v>Ab Kettleby</v>
      </c>
      <c r="O45" s="13">
        <f t="array" ref="O45">XLOOKUP(N45,'GSP Groups'!$E:$E,'GSP Groups'!F:F,"",0)</f>
        <v>52.80004763</v>
      </c>
      <c r="P45" s="13">
        <f t="array" ref="P45">XLOOKUP(N45,'GSP Groups'!$E:$E,'GSP Groups'!G:G,"",0)</f>
        <v>-0.9277514146</v>
      </c>
      <c r="Q45" s="7" t="str">
        <f t="shared" si="2"/>
        <v>EXACT LOCATION</v>
      </c>
      <c r="R45" s="7" t="s">
        <v>30</v>
      </c>
      <c r="S45" s="7">
        <f t="array" ref="S45">XLOOKUP($R45,Boundaries!$B:$B,Boundaries!C:C,"",0)</f>
        <v>17500</v>
      </c>
      <c r="T45" s="7">
        <f t="array" ref="T45">XLOOKUP($R45,Boundaries!$B:$B,Boundaries!D:D,"",0)</f>
        <v>19000</v>
      </c>
      <c r="U45" s="7">
        <f t="array" ref="U45">XLOOKUP($R45,Boundaries!$B:$B,Boundaries!E:E,"",0)</f>
        <v>0</v>
      </c>
      <c r="V45" s="7">
        <f t="array" ref="V45">XLOOKUP($R45,Boundaries!$B:$B,Boundaries!F:F,"",0)</f>
        <v>0</v>
      </c>
      <c r="W45" s="7">
        <f t="array" ref="W45">XLOOKUP($R45,Boundaries!$B:$B,Boundaries!G:G,"",0)</f>
        <v>0</v>
      </c>
      <c r="X45" s="7">
        <f t="array" ref="X45">XLOOKUP($R45,Boundaries!$B:$B,Boundaries!H:H,"",0)</f>
        <v>0</v>
      </c>
      <c r="Y45" s="7">
        <f t="array" ref="Y45">XLOOKUP($R45,Boundaries!$B:$B,Boundaries!I:I,"",0)</f>
        <v>0</v>
      </c>
      <c r="Z45" s="7">
        <f t="array" ref="Z45">XLOOKUP($R45,Boundaries!$B:$B,Boundaries!J:J,"",0)</f>
        <v>0</v>
      </c>
      <c r="AA45" s="7">
        <f t="array" ref="AA45">XLOOKUP($R45,Boundaries!$B:$B,Boundaries!K:K,"",0)</f>
        <v>0</v>
      </c>
      <c r="AB45" s="7">
        <f t="array" ref="AB45">XLOOKUP($R45,Boundaries!$B:$B,Boundaries!L:L,"",0)</f>
        <v>0</v>
      </c>
      <c r="AC45" s="7">
        <f t="array" ref="AC45">XLOOKUP($R45,Boundaries!$B:$B,Boundaries!M:M,"",0)</f>
        <v>2800</v>
      </c>
      <c r="AD45" s="7">
        <f t="array" ref="AD45">XLOOKUP($R45,Boundaries!$B:$B,Boundaries!N:N,"",0)</f>
        <v>1400</v>
      </c>
      <c r="AE45" s="7" t="str">
        <f t="array" ref="AE45">XLOOKUP($R45,Boundaries!$B:$B,Boundaries!O:O,"",0)</f>
        <v>NaN</v>
      </c>
      <c r="AF45" s="7">
        <f t="array" ref="AF45">XLOOKUP($R45,Boundaries!$B:$B,Boundaries!P:P,"",0)</f>
        <v>1400</v>
      </c>
      <c r="AG45" s="7">
        <f t="array" ref="AG45">XLOOKUP($R45,Boundaries!$B:$B,Boundaries!Q:Q,"",0)</f>
        <v>1400</v>
      </c>
      <c r="AH45" s="7">
        <f t="array" ref="AH45">XLOOKUP($R45,Boundaries!$B:$B,Boundaries!R:R,"",0)</f>
        <v>0</v>
      </c>
      <c r="AI45" s="7">
        <f t="array" ref="AI45">XLOOKUP($R45,Boundaries!$B:$B,Boundaries!S:S,"",0)</f>
        <v>0</v>
      </c>
      <c r="AJ45" s="7">
        <f t="array" ref="AJ45">XLOOKUP($R45,Boundaries!$B:$B,Boundaries!T:T,"",0)</f>
        <v>0</v>
      </c>
      <c r="AK45" s="7">
        <f t="array" ref="AK45">XLOOKUP($R45,Boundaries!$B:$B,Boundaries!U:U,"",0)</f>
        <v>0</v>
      </c>
    </row>
    <row r="46">
      <c r="A46" s="7" t="str">
        <f t="shared" si="1"/>
        <v>2</v>
      </c>
      <c r="B46" s="8">
        <v>6695.0</v>
      </c>
      <c r="C46" s="7" t="s">
        <v>206</v>
      </c>
      <c r="D46" s="9" t="s">
        <v>207</v>
      </c>
      <c r="E46" s="10" t="s">
        <v>208</v>
      </c>
      <c r="F46" s="19" t="s">
        <v>133</v>
      </c>
      <c r="G46" s="8" t="s">
        <v>134</v>
      </c>
      <c r="H46" s="8" t="s">
        <v>209</v>
      </c>
      <c r="I46" s="11" t="s">
        <v>210</v>
      </c>
      <c r="J46" s="7" t="s">
        <v>157</v>
      </c>
      <c r="K46" s="9" t="s">
        <v>158</v>
      </c>
      <c r="L46" s="17">
        <f t="shared" ref="L46:M46" si="11">O46</f>
        <v>52.80004763</v>
      </c>
      <c r="M46" s="17">
        <f t="shared" si="11"/>
        <v>-0.9277514146</v>
      </c>
      <c r="N46" s="16" t="str">
        <f t="array" ref="N46">XLOOKUP(K46,'GSP Groups'!D:D,'GSP Groups'!E:E,"",0)</f>
        <v>Ab Kettleby</v>
      </c>
      <c r="O46" s="13">
        <f t="array" ref="O46">XLOOKUP(N46,'GSP Groups'!$E:$E,'GSP Groups'!F:F,"",0)</f>
        <v>52.80004763</v>
      </c>
      <c r="P46" s="13">
        <f t="array" ref="P46">XLOOKUP(N46,'GSP Groups'!$E:$E,'GSP Groups'!G:G,"",0)</f>
        <v>-0.9277514146</v>
      </c>
      <c r="Q46" s="7" t="str">
        <f t="shared" si="2"/>
        <v>CENTER</v>
      </c>
      <c r="R46" s="7" t="s">
        <v>30</v>
      </c>
      <c r="S46" s="7">
        <f t="array" ref="S46">XLOOKUP($R46,Boundaries!$B:$B,Boundaries!C:C,"",0)</f>
        <v>17500</v>
      </c>
      <c r="T46" s="7">
        <f t="array" ref="T46">XLOOKUP($R46,Boundaries!$B:$B,Boundaries!D:D,"",0)</f>
        <v>19000</v>
      </c>
      <c r="U46" s="7">
        <f t="array" ref="U46">XLOOKUP($R46,Boundaries!$B:$B,Boundaries!E:E,"",0)</f>
        <v>0</v>
      </c>
      <c r="V46" s="7">
        <f t="array" ref="V46">XLOOKUP($R46,Boundaries!$B:$B,Boundaries!F:F,"",0)</f>
        <v>0</v>
      </c>
      <c r="W46" s="7">
        <f t="array" ref="W46">XLOOKUP($R46,Boundaries!$B:$B,Boundaries!G:G,"",0)</f>
        <v>0</v>
      </c>
      <c r="X46" s="7">
        <f t="array" ref="X46">XLOOKUP($R46,Boundaries!$B:$B,Boundaries!H:H,"",0)</f>
        <v>0</v>
      </c>
      <c r="Y46" s="7">
        <f t="array" ref="Y46">XLOOKUP($R46,Boundaries!$B:$B,Boundaries!I:I,"",0)</f>
        <v>0</v>
      </c>
      <c r="Z46" s="7">
        <f t="array" ref="Z46">XLOOKUP($R46,Boundaries!$B:$B,Boundaries!J:J,"",0)</f>
        <v>0</v>
      </c>
      <c r="AA46" s="7">
        <f t="array" ref="AA46">XLOOKUP($R46,Boundaries!$B:$B,Boundaries!K:K,"",0)</f>
        <v>0</v>
      </c>
      <c r="AB46" s="7">
        <f t="array" ref="AB46">XLOOKUP($R46,Boundaries!$B:$B,Boundaries!L:L,"",0)</f>
        <v>0</v>
      </c>
      <c r="AC46" s="7">
        <f t="array" ref="AC46">XLOOKUP($R46,Boundaries!$B:$B,Boundaries!M:M,"",0)</f>
        <v>2800</v>
      </c>
      <c r="AD46" s="7">
        <f t="array" ref="AD46">XLOOKUP($R46,Boundaries!$B:$B,Boundaries!N:N,"",0)</f>
        <v>1400</v>
      </c>
      <c r="AE46" s="7" t="str">
        <f t="array" ref="AE46">XLOOKUP($R46,Boundaries!$B:$B,Boundaries!O:O,"",0)</f>
        <v>NaN</v>
      </c>
      <c r="AF46" s="7">
        <f t="array" ref="AF46">XLOOKUP($R46,Boundaries!$B:$B,Boundaries!P:P,"",0)</f>
        <v>1400</v>
      </c>
      <c r="AG46" s="7">
        <f t="array" ref="AG46">XLOOKUP($R46,Boundaries!$B:$B,Boundaries!Q:Q,"",0)</f>
        <v>1400</v>
      </c>
      <c r="AH46" s="7">
        <f t="array" ref="AH46">XLOOKUP($R46,Boundaries!$B:$B,Boundaries!R:R,"",0)</f>
        <v>0</v>
      </c>
      <c r="AI46" s="7">
        <f t="array" ref="AI46">XLOOKUP($R46,Boundaries!$B:$B,Boundaries!S:S,"",0)</f>
        <v>0</v>
      </c>
      <c r="AJ46" s="7">
        <f t="array" ref="AJ46">XLOOKUP($R46,Boundaries!$B:$B,Boundaries!T:T,"",0)</f>
        <v>0</v>
      </c>
      <c r="AK46" s="7">
        <f t="array" ref="AK46">XLOOKUP($R46,Boundaries!$B:$B,Boundaries!U:U,"",0)</f>
        <v>0</v>
      </c>
    </row>
    <row r="47">
      <c r="A47" s="7" t="str">
        <f t="shared" si="1"/>
        <v>V</v>
      </c>
      <c r="B47" s="8">
        <v>6738.0</v>
      </c>
      <c r="C47" s="7" t="s">
        <v>211</v>
      </c>
      <c r="D47" s="9" t="s">
        <v>211</v>
      </c>
      <c r="E47" s="10" t="s">
        <v>212</v>
      </c>
      <c r="F47" s="16" t="s">
        <v>91</v>
      </c>
      <c r="G47" s="8" t="s">
        <v>64</v>
      </c>
      <c r="H47" s="8" t="s">
        <v>213</v>
      </c>
      <c r="I47" s="11" t="s">
        <v>214</v>
      </c>
      <c r="J47" s="7" t="s">
        <v>157</v>
      </c>
      <c r="K47" s="9" t="s">
        <v>158</v>
      </c>
      <c r="L47" s="17">
        <f t="shared" ref="L47:M47" si="12">O47</f>
        <v>52.80004763</v>
      </c>
      <c r="M47" s="17">
        <f t="shared" si="12"/>
        <v>-0.9277514146</v>
      </c>
      <c r="N47" s="16" t="str">
        <f t="array" ref="N47">XLOOKUP(K47,'GSP Groups'!D:D,'GSP Groups'!E:E,"",0)</f>
        <v>Ab Kettleby</v>
      </c>
      <c r="O47" s="13">
        <f t="array" ref="O47">XLOOKUP(N47,'GSP Groups'!$E:$E,'GSP Groups'!F:F,"",0)</f>
        <v>52.80004763</v>
      </c>
      <c r="P47" s="13">
        <f t="array" ref="P47">XLOOKUP(N47,'GSP Groups'!$E:$E,'GSP Groups'!G:G,"",0)</f>
        <v>-0.9277514146</v>
      </c>
      <c r="Q47" s="7" t="str">
        <f t="shared" si="2"/>
        <v>CENTER</v>
      </c>
      <c r="R47" s="7" t="s">
        <v>30</v>
      </c>
      <c r="S47" s="7">
        <f t="array" ref="S47">XLOOKUP($R47,Boundaries!$B:$B,Boundaries!C:C,"",0)</f>
        <v>17500</v>
      </c>
      <c r="T47" s="7">
        <f t="array" ref="T47">XLOOKUP($R47,Boundaries!$B:$B,Boundaries!D:D,"",0)</f>
        <v>19000</v>
      </c>
      <c r="U47" s="7">
        <f t="array" ref="U47">XLOOKUP($R47,Boundaries!$B:$B,Boundaries!E:E,"",0)</f>
        <v>0</v>
      </c>
      <c r="V47" s="7">
        <f t="array" ref="V47">XLOOKUP($R47,Boundaries!$B:$B,Boundaries!F:F,"",0)</f>
        <v>0</v>
      </c>
      <c r="W47" s="7">
        <f t="array" ref="W47">XLOOKUP($R47,Boundaries!$B:$B,Boundaries!G:G,"",0)</f>
        <v>0</v>
      </c>
      <c r="X47" s="7">
        <f t="array" ref="X47">XLOOKUP($R47,Boundaries!$B:$B,Boundaries!H:H,"",0)</f>
        <v>0</v>
      </c>
      <c r="Y47" s="7">
        <f t="array" ref="Y47">XLOOKUP($R47,Boundaries!$B:$B,Boundaries!I:I,"",0)</f>
        <v>0</v>
      </c>
      <c r="Z47" s="7">
        <f t="array" ref="Z47">XLOOKUP($R47,Boundaries!$B:$B,Boundaries!J:J,"",0)</f>
        <v>0</v>
      </c>
      <c r="AA47" s="7">
        <f t="array" ref="AA47">XLOOKUP($R47,Boundaries!$B:$B,Boundaries!K:K,"",0)</f>
        <v>0</v>
      </c>
      <c r="AB47" s="7">
        <f t="array" ref="AB47">XLOOKUP($R47,Boundaries!$B:$B,Boundaries!L:L,"",0)</f>
        <v>0</v>
      </c>
      <c r="AC47" s="7">
        <f t="array" ref="AC47">XLOOKUP($R47,Boundaries!$B:$B,Boundaries!M:M,"",0)</f>
        <v>2800</v>
      </c>
      <c r="AD47" s="7">
        <f t="array" ref="AD47">XLOOKUP($R47,Boundaries!$B:$B,Boundaries!N:N,"",0)</f>
        <v>1400</v>
      </c>
      <c r="AE47" s="7" t="str">
        <f t="array" ref="AE47">XLOOKUP($R47,Boundaries!$B:$B,Boundaries!O:O,"",0)</f>
        <v>NaN</v>
      </c>
      <c r="AF47" s="7">
        <f t="array" ref="AF47">XLOOKUP($R47,Boundaries!$B:$B,Boundaries!P:P,"",0)</f>
        <v>1400</v>
      </c>
      <c r="AG47" s="7">
        <f t="array" ref="AG47">XLOOKUP($R47,Boundaries!$B:$B,Boundaries!Q:Q,"",0)</f>
        <v>1400</v>
      </c>
      <c r="AH47" s="7">
        <f t="array" ref="AH47">XLOOKUP($R47,Boundaries!$B:$B,Boundaries!R:R,"",0)</f>
        <v>0</v>
      </c>
      <c r="AI47" s="7">
        <f t="array" ref="AI47">XLOOKUP($R47,Boundaries!$B:$B,Boundaries!S:S,"",0)</f>
        <v>0</v>
      </c>
      <c r="AJ47" s="7">
        <f t="array" ref="AJ47">XLOOKUP($R47,Boundaries!$B:$B,Boundaries!T:T,"",0)</f>
        <v>0</v>
      </c>
      <c r="AK47" s="7">
        <f t="array" ref="AK47">XLOOKUP($R47,Boundaries!$B:$B,Boundaries!U:U,"",0)</f>
        <v>0</v>
      </c>
    </row>
    <row r="48">
      <c r="A48" s="7" t="str">
        <f t="shared" si="1"/>
        <v>2</v>
      </c>
      <c r="B48" s="8">
        <v>6927.0</v>
      </c>
      <c r="C48" s="7" t="s">
        <v>215</v>
      </c>
      <c r="D48" s="9" t="s">
        <v>216</v>
      </c>
      <c r="E48" s="10" t="s">
        <v>217</v>
      </c>
      <c r="F48" s="16" t="s">
        <v>91</v>
      </c>
      <c r="G48" s="8" t="s">
        <v>64</v>
      </c>
      <c r="H48" s="8" t="s">
        <v>218</v>
      </c>
      <c r="I48" s="11" t="s">
        <v>219</v>
      </c>
      <c r="J48" s="7" t="s">
        <v>157</v>
      </c>
      <c r="K48" s="9" t="s">
        <v>158</v>
      </c>
      <c r="L48" s="17">
        <f t="shared" ref="L48:M48" si="13">O48</f>
        <v>52.80004763</v>
      </c>
      <c r="M48" s="17">
        <f t="shared" si="13"/>
        <v>-0.9277514146</v>
      </c>
      <c r="N48" s="16" t="str">
        <f t="array" ref="N48">XLOOKUP(K48,'GSP Groups'!D:D,'GSP Groups'!E:E,"",0)</f>
        <v>Ab Kettleby</v>
      </c>
      <c r="O48" s="13">
        <f t="array" ref="O48">XLOOKUP(N48,'GSP Groups'!$E:$E,'GSP Groups'!F:F,"",0)</f>
        <v>52.80004763</v>
      </c>
      <c r="P48" s="13">
        <f t="array" ref="P48">XLOOKUP(N48,'GSP Groups'!$E:$E,'GSP Groups'!G:G,"",0)</f>
        <v>-0.9277514146</v>
      </c>
      <c r="Q48" s="7" t="str">
        <f t="shared" si="2"/>
        <v>CENTER</v>
      </c>
      <c r="R48" s="7" t="s">
        <v>30</v>
      </c>
      <c r="S48" s="7">
        <f t="array" ref="S48">XLOOKUP($R48,Boundaries!$B:$B,Boundaries!C:C,"",0)</f>
        <v>17500</v>
      </c>
      <c r="T48" s="7">
        <f t="array" ref="T48">XLOOKUP($R48,Boundaries!$B:$B,Boundaries!D:D,"",0)</f>
        <v>19000</v>
      </c>
      <c r="U48" s="7">
        <f t="array" ref="U48">XLOOKUP($R48,Boundaries!$B:$B,Boundaries!E:E,"",0)</f>
        <v>0</v>
      </c>
      <c r="V48" s="7">
        <f t="array" ref="V48">XLOOKUP($R48,Boundaries!$B:$B,Boundaries!F:F,"",0)</f>
        <v>0</v>
      </c>
      <c r="W48" s="7">
        <f t="array" ref="W48">XLOOKUP($R48,Boundaries!$B:$B,Boundaries!G:G,"",0)</f>
        <v>0</v>
      </c>
      <c r="X48" s="7">
        <f t="array" ref="X48">XLOOKUP($R48,Boundaries!$B:$B,Boundaries!H:H,"",0)</f>
        <v>0</v>
      </c>
      <c r="Y48" s="7">
        <f t="array" ref="Y48">XLOOKUP($R48,Boundaries!$B:$B,Boundaries!I:I,"",0)</f>
        <v>0</v>
      </c>
      <c r="Z48" s="7">
        <f t="array" ref="Z48">XLOOKUP($R48,Boundaries!$B:$B,Boundaries!J:J,"",0)</f>
        <v>0</v>
      </c>
      <c r="AA48" s="7">
        <f t="array" ref="AA48">XLOOKUP($R48,Boundaries!$B:$B,Boundaries!K:K,"",0)</f>
        <v>0</v>
      </c>
      <c r="AB48" s="7">
        <f t="array" ref="AB48">XLOOKUP($R48,Boundaries!$B:$B,Boundaries!L:L,"",0)</f>
        <v>0</v>
      </c>
      <c r="AC48" s="7">
        <f t="array" ref="AC48">XLOOKUP($R48,Boundaries!$B:$B,Boundaries!M:M,"",0)</f>
        <v>2800</v>
      </c>
      <c r="AD48" s="7">
        <f t="array" ref="AD48">XLOOKUP($R48,Boundaries!$B:$B,Boundaries!N:N,"",0)</f>
        <v>1400</v>
      </c>
      <c r="AE48" s="7" t="str">
        <f t="array" ref="AE48">XLOOKUP($R48,Boundaries!$B:$B,Boundaries!O:O,"",0)</f>
        <v>NaN</v>
      </c>
      <c r="AF48" s="7">
        <f t="array" ref="AF48">XLOOKUP($R48,Boundaries!$B:$B,Boundaries!P:P,"",0)</f>
        <v>1400</v>
      </c>
      <c r="AG48" s="7">
        <f t="array" ref="AG48">XLOOKUP($R48,Boundaries!$B:$B,Boundaries!Q:Q,"",0)</f>
        <v>1400</v>
      </c>
      <c r="AH48" s="7">
        <f t="array" ref="AH48">XLOOKUP($R48,Boundaries!$B:$B,Boundaries!R:R,"",0)</f>
        <v>0</v>
      </c>
      <c r="AI48" s="7">
        <f t="array" ref="AI48">XLOOKUP($R48,Boundaries!$B:$B,Boundaries!S:S,"",0)</f>
        <v>0</v>
      </c>
      <c r="AJ48" s="7">
        <f t="array" ref="AJ48">XLOOKUP($R48,Boundaries!$B:$B,Boundaries!T:T,"",0)</f>
        <v>0</v>
      </c>
      <c r="AK48" s="7">
        <f t="array" ref="AK48">XLOOKUP($R48,Boundaries!$B:$B,Boundaries!U:U,"",0)</f>
        <v>0</v>
      </c>
    </row>
    <row r="49">
      <c r="A49" s="7" t="str">
        <f t="shared" si="1"/>
        <v>2</v>
      </c>
      <c r="B49" s="8">
        <v>6928.0</v>
      </c>
      <c r="C49" s="7" t="s">
        <v>220</v>
      </c>
      <c r="D49" s="9" t="s">
        <v>221</v>
      </c>
      <c r="E49" s="10" t="s">
        <v>222</v>
      </c>
      <c r="F49" s="16" t="s">
        <v>91</v>
      </c>
      <c r="G49" s="8" t="s">
        <v>64</v>
      </c>
      <c r="H49" s="8" t="s">
        <v>218</v>
      </c>
      <c r="I49" s="11" t="s">
        <v>219</v>
      </c>
      <c r="J49" s="7" t="s">
        <v>157</v>
      </c>
      <c r="K49" s="9" t="s">
        <v>158</v>
      </c>
      <c r="L49" s="17">
        <f t="shared" ref="L49:M49" si="14">O49</f>
        <v>52.80004763</v>
      </c>
      <c r="M49" s="17">
        <f t="shared" si="14"/>
        <v>-0.9277514146</v>
      </c>
      <c r="N49" s="16" t="str">
        <f t="array" ref="N49">XLOOKUP(K49,'GSP Groups'!D:D,'GSP Groups'!E:E,"",0)</f>
        <v>Ab Kettleby</v>
      </c>
      <c r="O49" s="13">
        <f t="array" ref="O49">XLOOKUP(N49,'GSP Groups'!$E:$E,'GSP Groups'!F:F,"",0)</f>
        <v>52.80004763</v>
      </c>
      <c r="P49" s="13">
        <f t="array" ref="P49">XLOOKUP(N49,'GSP Groups'!$E:$E,'GSP Groups'!G:G,"",0)</f>
        <v>-0.9277514146</v>
      </c>
      <c r="Q49" s="7" t="str">
        <f t="shared" si="2"/>
        <v>CENTER</v>
      </c>
      <c r="R49" s="7" t="s">
        <v>30</v>
      </c>
      <c r="S49" s="7">
        <f t="array" ref="S49">XLOOKUP($R49,Boundaries!$B:$B,Boundaries!C:C,"",0)</f>
        <v>17500</v>
      </c>
      <c r="T49" s="7">
        <f t="array" ref="T49">XLOOKUP($R49,Boundaries!$B:$B,Boundaries!D:D,"",0)</f>
        <v>19000</v>
      </c>
      <c r="U49" s="7">
        <f t="array" ref="U49">XLOOKUP($R49,Boundaries!$B:$B,Boundaries!E:E,"",0)</f>
        <v>0</v>
      </c>
      <c r="V49" s="7">
        <f t="array" ref="V49">XLOOKUP($R49,Boundaries!$B:$B,Boundaries!F:F,"",0)</f>
        <v>0</v>
      </c>
      <c r="W49" s="7">
        <f t="array" ref="W49">XLOOKUP($R49,Boundaries!$B:$B,Boundaries!G:G,"",0)</f>
        <v>0</v>
      </c>
      <c r="X49" s="7">
        <f t="array" ref="X49">XLOOKUP($R49,Boundaries!$B:$B,Boundaries!H:H,"",0)</f>
        <v>0</v>
      </c>
      <c r="Y49" s="7">
        <f t="array" ref="Y49">XLOOKUP($R49,Boundaries!$B:$B,Boundaries!I:I,"",0)</f>
        <v>0</v>
      </c>
      <c r="Z49" s="7">
        <f t="array" ref="Z49">XLOOKUP($R49,Boundaries!$B:$B,Boundaries!J:J,"",0)</f>
        <v>0</v>
      </c>
      <c r="AA49" s="7">
        <f t="array" ref="AA49">XLOOKUP($R49,Boundaries!$B:$B,Boundaries!K:K,"",0)</f>
        <v>0</v>
      </c>
      <c r="AB49" s="7">
        <f t="array" ref="AB49">XLOOKUP($R49,Boundaries!$B:$B,Boundaries!L:L,"",0)</f>
        <v>0</v>
      </c>
      <c r="AC49" s="7">
        <f t="array" ref="AC49">XLOOKUP($R49,Boundaries!$B:$B,Boundaries!M:M,"",0)</f>
        <v>2800</v>
      </c>
      <c r="AD49" s="7">
        <f t="array" ref="AD49">XLOOKUP($R49,Boundaries!$B:$B,Boundaries!N:N,"",0)</f>
        <v>1400</v>
      </c>
      <c r="AE49" s="7" t="str">
        <f t="array" ref="AE49">XLOOKUP($R49,Boundaries!$B:$B,Boundaries!O:O,"",0)</f>
        <v>NaN</v>
      </c>
      <c r="AF49" s="7">
        <f t="array" ref="AF49">XLOOKUP($R49,Boundaries!$B:$B,Boundaries!P:P,"",0)</f>
        <v>1400</v>
      </c>
      <c r="AG49" s="7">
        <f t="array" ref="AG49">XLOOKUP($R49,Boundaries!$B:$B,Boundaries!Q:Q,"",0)</f>
        <v>1400</v>
      </c>
      <c r="AH49" s="7">
        <f t="array" ref="AH49">XLOOKUP($R49,Boundaries!$B:$B,Boundaries!R:R,"",0)</f>
        <v>0</v>
      </c>
      <c r="AI49" s="7">
        <f t="array" ref="AI49">XLOOKUP($R49,Boundaries!$B:$B,Boundaries!S:S,"",0)</f>
        <v>0</v>
      </c>
      <c r="AJ49" s="7">
        <f t="array" ref="AJ49">XLOOKUP($R49,Boundaries!$B:$B,Boundaries!T:T,"",0)</f>
        <v>0</v>
      </c>
      <c r="AK49" s="7">
        <f t="array" ref="AK49">XLOOKUP($R49,Boundaries!$B:$B,Boundaries!U:U,"",0)</f>
        <v>0</v>
      </c>
    </row>
    <row r="50">
      <c r="A50" s="7" t="str">
        <f t="shared" si="1"/>
        <v>E</v>
      </c>
      <c r="B50" s="8">
        <v>7.0</v>
      </c>
      <c r="C50" s="7" t="s">
        <v>223</v>
      </c>
      <c r="D50" s="9" t="s">
        <v>224</v>
      </c>
      <c r="E50" s="10" t="s">
        <v>225</v>
      </c>
      <c r="F50" s="7" t="s">
        <v>40</v>
      </c>
      <c r="G50" s="8" t="s">
        <v>40</v>
      </c>
      <c r="H50" s="8" t="s">
        <v>226</v>
      </c>
      <c r="I50" s="11" t="s">
        <v>224</v>
      </c>
      <c r="J50" s="7" t="s">
        <v>157</v>
      </c>
      <c r="K50" s="9" t="s">
        <v>158</v>
      </c>
      <c r="L50" s="12">
        <v>52.5108277578638</v>
      </c>
      <c r="M50" s="12">
        <v>-0.681500396652755</v>
      </c>
      <c r="N50" s="7" t="str">
        <f t="array" ref="N50">XLOOKUP(K50,'GSP Groups'!D:D,'GSP Groups'!E:E,"",0)</f>
        <v>Ab Kettleby</v>
      </c>
      <c r="O50" s="13">
        <f t="array" ref="O50">XLOOKUP(N50,'GSP Groups'!$E:$E,'GSP Groups'!F:F,"",0)</f>
        <v>52.80004763</v>
      </c>
      <c r="P50" s="13">
        <f t="array" ref="P50">XLOOKUP(N50,'GSP Groups'!$E:$E,'GSP Groups'!G:G,"",0)</f>
        <v>-0.9277514146</v>
      </c>
      <c r="Q50" s="7" t="str">
        <f t="shared" si="2"/>
        <v>EXACT LOCATION</v>
      </c>
      <c r="R50" s="7" t="s">
        <v>31</v>
      </c>
      <c r="S50" s="7">
        <f t="array" ref="S50">XLOOKUP($R50,Boundaries!$B:$B,Boundaries!C:C,"",0)</f>
        <v>7500</v>
      </c>
      <c r="T50" s="7">
        <f t="array" ref="T50">XLOOKUP($R50,Boundaries!$B:$B,Boundaries!D:D,"",0)</f>
        <v>4000</v>
      </c>
      <c r="U50" s="7">
        <f t="array" ref="U50">XLOOKUP($R50,Boundaries!$B:$B,Boundaries!E:E,"",0)</f>
        <v>0</v>
      </c>
      <c r="V50" s="7">
        <f t="array" ref="V50">XLOOKUP($R50,Boundaries!$B:$B,Boundaries!F:F,"",0)</f>
        <v>0</v>
      </c>
      <c r="W50" s="7">
        <f t="array" ref="W50">XLOOKUP($R50,Boundaries!$B:$B,Boundaries!G:G,"",0)</f>
        <v>0</v>
      </c>
      <c r="X50" s="7">
        <f t="array" ref="X50">XLOOKUP($R50,Boundaries!$B:$B,Boundaries!H:H,"",0)</f>
        <v>0</v>
      </c>
      <c r="Y50" s="7">
        <f t="array" ref="Y50">XLOOKUP($R50,Boundaries!$B:$B,Boundaries!I:I,"",0)</f>
        <v>0</v>
      </c>
      <c r="Z50" s="7">
        <f t="array" ref="Z50">XLOOKUP($R50,Boundaries!$B:$B,Boundaries!J:J,"",0)</f>
        <v>0</v>
      </c>
      <c r="AA50" s="7">
        <f t="array" ref="AA50">XLOOKUP($R50,Boundaries!$B:$B,Boundaries!K:K,"",0)</f>
        <v>0</v>
      </c>
      <c r="AB50" s="7">
        <f t="array" ref="AB50">XLOOKUP($R50,Boundaries!$B:$B,Boundaries!L:L,"",0)</f>
        <v>0</v>
      </c>
      <c r="AC50" s="7">
        <f t="array" ref="AC50">XLOOKUP($R50,Boundaries!$B:$B,Boundaries!M:M,"",0)</f>
        <v>0</v>
      </c>
      <c r="AD50" s="7">
        <f t="array" ref="AD50">XLOOKUP($R50,Boundaries!$B:$B,Boundaries!N:N,"",0)</f>
        <v>4200</v>
      </c>
      <c r="AE50" s="7">
        <f t="array" ref="AE50">XLOOKUP($R50,Boundaries!$B:$B,Boundaries!O:O,"",0)</f>
        <v>1400</v>
      </c>
      <c r="AF50" s="7" t="str">
        <f t="array" ref="AF50">XLOOKUP($R50,Boundaries!$B:$B,Boundaries!P:P,"",0)</f>
        <v>NaN</v>
      </c>
      <c r="AG50" s="7">
        <f t="array" ref="AG50">XLOOKUP($R50,Boundaries!$B:$B,Boundaries!Q:Q,"",0)</f>
        <v>1400</v>
      </c>
      <c r="AH50" s="7">
        <f t="array" ref="AH50">XLOOKUP($R50,Boundaries!$B:$B,Boundaries!R:R,"",0)</f>
        <v>4200</v>
      </c>
      <c r="AI50" s="7">
        <f t="array" ref="AI50">XLOOKUP($R50,Boundaries!$B:$B,Boundaries!S:S,"",0)</f>
        <v>1400</v>
      </c>
      <c r="AJ50" s="7">
        <f t="array" ref="AJ50">XLOOKUP($R50,Boundaries!$B:$B,Boundaries!T:T,"",0)</f>
        <v>0</v>
      </c>
      <c r="AK50" s="7">
        <f t="array" ref="AK50">XLOOKUP($R50,Boundaries!$B:$B,Boundaries!U:U,"",0)</f>
        <v>0</v>
      </c>
    </row>
    <row r="51">
      <c r="A51" s="7" t="str">
        <f t="shared" si="1"/>
        <v>T</v>
      </c>
      <c r="B51" s="8">
        <v>2427.0</v>
      </c>
      <c r="C51" s="7" t="s">
        <v>227</v>
      </c>
      <c r="D51" s="9" t="s">
        <v>228</v>
      </c>
      <c r="E51" s="10" t="s">
        <v>229</v>
      </c>
      <c r="F51" s="7" t="s">
        <v>68</v>
      </c>
      <c r="G51" s="8" t="s">
        <v>69</v>
      </c>
      <c r="H51" s="8" t="s">
        <v>230</v>
      </c>
      <c r="I51" s="11" t="s">
        <v>231</v>
      </c>
      <c r="J51" s="7" t="s">
        <v>157</v>
      </c>
      <c r="K51" s="9" t="s">
        <v>158</v>
      </c>
      <c r="L51" s="12">
        <v>53.1342</v>
      </c>
      <c r="M51" s="12">
        <v>1.1464</v>
      </c>
      <c r="N51" s="7" t="str">
        <f t="array" ref="N51">XLOOKUP(K51,'GSP Groups'!D:D,'GSP Groups'!E:E,"",0)</f>
        <v>Ab Kettleby</v>
      </c>
      <c r="O51" s="13">
        <f t="array" ref="O51">XLOOKUP(N51,'GSP Groups'!$E:$E,'GSP Groups'!F:F,"",0)</f>
        <v>52.80004763</v>
      </c>
      <c r="P51" s="13">
        <f t="array" ref="P51">XLOOKUP(N51,'GSP Groups'!$E:$E,'GSP Groups'!G:G,"",0)</f>
        <v>-0.9277514146</v>
      </c>
      <c r="Q51" s="7" t="str">
        <f t="shared" si="2"/>
        <v>EXACT LOCATION</v>
      </c>
      <c r="R51" s="7" t="s">
        <v>31</v>
      </c>
      <c r="S51" s="7">
        <f t="array" ref="S51">XLOOKUP($R51,Boundaries!$B:$B,Boundaries!C:C,"",0)</f>
        <v>7500</v>
      </c>
      <c r="T51" s="7">
        <f t="array" ref="T51">XLOOKUP($R51,Boundaries!$B:$B,Boundaries!D:D,"",0)</f>
        <v>4000</v>
      </c>
      <c r="U51" s="7">
        <f t="array" ref="U51">XLOOKUP($R51,Boundaries!$B:$B,Boundaries!E:E,"",0)</f>
        <v>0</v>
      </c>
      <c r="V51" s="7">
        <f t="array" ref="V51">XLOOKUP($R51,Boundaries!$B:$B,Boundaries!F:F,"",0)</f>
        <v>0</v>
      </c>
      <c r="W51" s="7">
        <f t="array" ref="W51">XLOOKUP($R51,Boundaries!$B:$B,Boundaries!G:G,"",0)</f>
        <v>0</v>
      </c>
      <c r="X51" s="7">
        <f t="array" ref="X51">XLOOKUP($R51,Boundaries!$B:$B,Boundaries!H:H,"",0)</f>
        <v>0</v>
      </c>
      <c r="Y51" s="7">
        <f t="array" ref="Y51">XLOOKUP($R51,Boundaries!$B:$B,Boundaries!I:I,"",0)</f>
        <v>0</v>
      </c>
      <c r="Z51" s="7">
        <f t="array" ref="Z51">XLOOKUP($R51,Boundaries!$B:$B,Boundaries!J:J,"",0)</f>
        <v>0</v>
      </c>
      <c r="AA51" s="7">
        <f t="array" ref="AA51">XLOOKUP($R51,Boundaries!$B:$B,Boundaries!K:K,"",0)</f>
        <v>0</v>
      </c>
      <c r="AB51" s="7">
        <f t="array" ref="AB51">XLOOKUP($R51,Boundaries!$B:$B,Boundaries!L:L,"",0)</f>
        <v>0</v>
      </c>
      <c r="AC51" s="7">
        <f t="array" ref="AC51">XLOOKUP($R51,Boundaries!$B:$B,Boundaries!M:M,"",0)</f>
        <v>0</v>
      </c>
      <c r="AD51" s="7">
        <f t="array" ref="AD51">XLOOKUP($R51,Boundaries!$B:$B,Boundaries!N:N,"",0)</f>
        <v>4200</v>
      </c>
      <c r="AE51" s="7">
        <f t="array" ref="AE51">XLOOKUP($R51,Boundaries!$B:$B,Boundaries!O:O,"",0)</f>
        <v>1400</v>
      </c>
      <c r="AF51" s="7" t="str">
        <f t="array" ref="AF51">XLOOKUP($R51,Boundaries!$B:$B,Boundaries!P:P,"",0)</f>
        <v>NaN</v>
      </c>
      <c r="AG51" s="7">
        <f t="array" ref="AG51">XLOOKUP($R51,Boundaries!$B:$B,Boundaries!Q:Q,"",0)</f>
        <v>1400</v>
      </c>
      <c r="AH51" s="7">
        <f t="array" ref="AH51">XLOOKUP($R51,Boundaries!$B:$B,Boundaries!R:R,"",0)</f>
        <v>4200</v>
      </c>
      <c r="AI51" s="7">
        <f t="array" ref="AI51">XLOOKUP($R51,Boundaries!$B:$B,Boundaries!S:S,"",0)</f>
        <v>1400</v>
      </c>
      <c r="AJ51" s="7">
        <f t="array" ref="AJ51">XLOOKUP($R51,Boundaries!$B:$B,Boundaries!T:T,"",0)</f>
        <v>0</v>
      </c>
      <c r="AK51" s="7">
        <f t="array" ref="AK51">XLOOKUP($R51,Boundaries!$B:$B,Boundaries!U:U,"",0)</f>
        <v>0</v>
      </c>
    </row>
    <row r="52">
      <c r="A52" s="7" t="str">
        <f t="shared" si="1"/>
        <v>T</v>
      </c>
      <c r="B52" s="8">
        <v>2428.0</v>
      </c>
      <c r="C52" s="7" t="s">
        <v>232</v>
      </c>
      <c r="D52" s="9" t="s">
        <v>233</v>
      </c>
      <c r="E52" s="10" t="s">
        <v>234</v>
      </c>
      <c r="F52" s="7" t="s">
        <v>68</v>
      </c>
      <c r="G52" s="8" t="s">
        <v>69</v>
      </c>
      <c r="H52" s="8" t="s">
        <v>230</v>
      </c>
      <c r="I52" s="11" t="s">
        <v>231</v>
      </c>
      <c r="J52" s="7" t="s">
        <v>157</v>
      </c>
      <c r="K52" s="9" t="s">
        <v>158</v>
      </c>
      <c r="L52" s="12">
        <v>53.1342</v>
      </c>
      <c r="M52" s="12">
        <v>1.1464</v>
      </c>
      <c r="N52" s="7" t="str">
        <f t="array" ref="N52">XLOOKUP(K52,'GSP Groups'!D:D,'GSP Groups'!E:E,"",0)</f>
        <v>Ab Kettleby</v>
      </c>
      <c r="O52" s="13">
        <f t="array" ref="O52">XLOOKUP(N52,'GSP Groups'!$E:$E,'GSP Groups'!F:F,"",0)</f>
        <v>52.80004763</v>
      </c>
      <c r="P52" s="13">
        <f t="array" ref="P52">XLOOKUP(N52,'GSP Groups'!$E:$E,'GSP Groups'!G:G,"",0)</f>
        <v>-0.9277514146</v>
      </c>
      <c r="Q52" s="7" t="str">
        <f t="shared" si="2"/>
        <v>EXACT LOCATION</v>
      </c>
      <c r="R52" s="7" t="s">
        <v>31</v>
      </c>
      <c r="S52" s="7">
        <f t="array" ref="S52">XLOOKUP($R52,Boundaries!$B:$B,Boundaries!C:C,"",0)</f>
        <v>7500</v>
      </c>
      <c r="T52" s="7">
        <f t="array" ref="T52">XLOOKUP($R52,Boundaries!$B:$B,Boundaries!D:D,"",0)</f>
        <v>4000</v>
      </c>
      <c r="U52" s="7">
        <f t="array" ref="U52">XLOOKUP($R52,Boundaries!$B:$B,Boundaries!E:E,"",0)</f>
        <v>0</v>
      </c>
      <c r="V52" s="7">
        <f t="array" ref="V52">XLOOKUP($R52,Boundaries!$B:$B,Boundaries!F:F,"",0)</f>
        <v>0</v>
      </c>
      <c r="W52" s="7">
        <f t="array" ref="W52">XLOOKUP($R52,Boundaries!$B:$B,Boundaries!G:G,"",0)</f>
        <v>0</v>
      </c>
      <c r="X52" s="7">
        <f t="array" ref="X52">XLOOKUP($R52,Boundaries!$B:$B,Boundaries!H:H,"",0)</f>
        <v>0</v>
      </c>
      <c r="Y52" s="7">
        <f t="array" ref="Y52">XLOOKUP($R52,Boundaries!$B:$B,Boundaries!I:I,"",0)</f>
        <v>0</v>
      </c>
      <c r="Z52" s="7">
        <f t="array" ref="Z52">XLOOKUP($R52,Boundaries!$B:$B,Boundaries!J:J,"",0)</f>
        <v>0</v>
      </c>
      <c r="AA52" s="7">
        <f t="array" ref="AA52">XLOOKUP($R52,Boundaries!$B:$B,Boundaries!K:K,"",0)</f>
        <v>0</v>
      </c>
      <c r="AB52" s="7">
        <f t="array" ref="AB52">XLOOKUP($R52,Boundaries!$B:$B,Boundaries!L:L,"",0)</f>
        <v>0</v>
      </c>
      <c r="AC52" s="7">
        <f t="array" ref="AC52">XLOOKUP($R52,Boundaries!$B:$B,Boundaries!M:M,"",0)</f>
        <v>0</v>
      </c>
      <c r="AD52" s="7">
        <f t="array" ref="AD52">XLOOKUP($R52,Boundaries!$B:$B,Boundaries!N:N,"",0)</f>
        <v>4200</v>
      </c>
      <c r="AE52" s="7">
        <f t="array" ref="AE52">XLOOKUP($R52,Boundaries!$B:$B,Boundaries!O:O,"",0)</f>
        <v>1400</v>
      </c>
      <c r="AF52" s="7" t="str">
        <f t="array" ref="AF52">XLOOKUP($R52,Boundaries!$B:$B,Boundaries!P:P,"",0)</f>
        <v>NaN</v>
      </c>
      <c r="AG52" s="7">
        <f t="array" ref="AG52">XLOOKUP($R52,Boundaries!$B:$B,Boundaries!Q:Q,"",0)</f>
        <v>1400</v>
      </c>
      <c r="AH52" s="7">
        <f t="array" ref="AH52">XLOOKUP($R52,Boundaries!$B:$B,Boundaries!R:R,"",0)</f>
        <v>4200</v>
      </c>
      <c r="AI52" s="7">
        <f t="array" ref="AI52">XLOOKUP($R52,Boundaries!$B:$B,Boundaries!S:S,"",0)</f>
        <v>1400</v>
      </c>
      <c r="AJ52" s="7">
        <f t="array" ref="AJ52">XLOOKUP($R52,Boundaries!$B:$B,Boundaries!T:T,"",0)</f>
        <v>0</v>
      </c>
      <c r="AK52" s="7">
        <f t="array" ref="AK52">XLOOKUP($R52,Boundaries!$B:$B,Boundaries!U:U,"",0)</f>
        <v>0</v>
      </c>
    </row>
    <row r="53">
      <c r="A53" s="7" t="str">
        <f t="shared" si="1"/>
        <v>T</v>
      </c>
      <c r="B53" s="8">
        <v>2694.0</v>
      </c>
      <c r="C53" s="7" t="s">
        <v>235</v>
      </c>
      <c r="D53" s="9" t="s">
        <v>236</v>
      </c>
      <c r="E53" s="10" t="s">
        <v>237</v>
      </c>
      <c r="F53" s="7" t="s">
        <v>68</v>
      </c>
      <c r="G53" s="8" t="s">
        <v>69</v>
      </c>
      <c r="H53" s="8" t="s">
        <v>238</v>
      </c>
      <c r="I53" s="11" t="s">
        <v>239</v>
      </c>
      <c r="J53" s="7" t="s">
        <v>157</v>
      </c>
      <c r="K53" s="9" t="s">
        <v>158</v>
      </c>
      <c r="L53" s="12">
        <v>53.1519628891417</v>
      </c>
      <c r="M53" s="12">
        <v>0.527023885801961</v>
      </c>
      <c r="N53" s="7" t="str">
        <f t="array" ref="N53">XLOOKUP(K53,'GSP Groups'!D:D,'GSP Groups'!E:E,"",0)</f>
        <v>Ab Kettleby</v>
      </c>
      <c r="O53" s="13">
        <f t="array" ref="O53">XLOOKUP(N53,'GSP Groups'!$E:$E,'GSP Groups'!F:F,"",0)</f>
        <v>52.80004763</v>
      </c>
      <c r="P53" s="13">
        <f t="array" ref="P53">XLOOKUP(N53,'GSP Groups'!$E:$E,'GSP Groups'!G:G,"",0)</f>
        <v>-0.9277514146</v>
      </c>
      <c r="Q53" s="7" t="str">
        <f t="shared" si="2"/>
        <v>EXACT LOCATION</v>
      </c>
      <c r="R53" s="7" t="s">
        <v>31</v>
      </c>
      <c r="S53" s="7">
        <f t="array" ref="S53">XLOOKUP($R53,Boundaries!$B:$B,Boundaries!C:C,"",0)</f>
        <v>7500</v>
      </c>
      <c r="T53" s="7">
        <f t="array" ref="T53">XLOOKUP($R53,Boundaries!$B:$B,Boundaries!D:D,"",0)</f>
        <v>4000</v>
      </c>
      <c r="U53" s="7">
        <f t="array" ref="U53">XLOOKUP($R53,Boundaries!$B:$B,Boundaries!E:E,"",0)</f>
        <v>0</v>
      </c>
      <c r="V53" s="7">
        <f t="array" ref="V53">XLOOKUP($R53,Boundaries!$B:$B,Boundaries!F:F,"",0)</f>
        <v>0</v>
      </c>
      <c r="W53" s="7">
        <f t="array" ref="W53">XLOOKUP($R53,Boundaries!$B:$B,Boundaries!G:G,"",0)</f>
        <v>0</v>
      </c>
      <c r="X53" s="7">
        <f t="array" ref="X53">XLOOKUP($R53,Boundaries!$B:$B,Boundaries!H:H,"",0)</f>
        <v>0</v>
      </c>
      <c r="Y53" s="7">
        <f t="array" ref="Y53">XLOOKUP($R53,Boundaries!$B:$B,Boundaries!I:I,"",0)</f>
        <v>0</v>
      </c>
      <c r="Z53" s="7">
        <f t="array" ref="Z53">XLOOKUP($R53,Boundaries!$B:$B,Boundaries!J:J,"",0)</f>
        <v>0</v>
      </c>
      <c r="AA53" s="7">
        <f t="array" ref="AA53">XLOOKUP($R53,Boundaries!$B:$B,Boundaries!K:K,"",0)</f>
        <v>0</v>
      </c>
      <c r="AB53" s="7">
        <f t="array" ref="AB53">XLOOKUP($R53,Boundaries!$B:$B,Boundaries!L:L,"",0)</f>
        <v>0</v>
      </c>
      <c r="AC53" s="7">
        <f t="array" ref="AC53">XLOOKUP($R53,Boundaries!$B:$B,Boundaries!M:M,"",0)</f>
        <v>0</v>
      </c>
      <c r="AD53" s="7">
        <f t="array" ref="AD53">XLOOKUP($R53,Boundaries!$B:$B,Boundaries!N:N,"",0)</f>
        <v>4200</v>
      </c>
      <c r="AE53" s="7">
        <f t="array" ref="AE53">XLOOKUP($R53,Boundaries!$B:$B,Boundaries!O:O,"",0)</f>
        <v>1400</v>
      </c>
      <c r="AF53" s="7" t="str">
        <f t="array" ref="AF53">XLOOKUP($R53,Boundaries!$B:$B,Boundaries!P:P,"",0)</f>
        <v>NaN</v>
      </c>
      <c r="AG53" s="7">
        <f t="array" ref="AG53">XLOOKUP($R53,Boundaries!$B:$B,Boundaries!Q:Q,"",0)</f>
        <v>1400</v>
      </c>
      <c r="AH53" s="7">
        <f t="array" ref="AH53">XLOOKUP($R53,Boundaries!$B:$B,Boundaries!R:R,"",0)</f>
        <v>4200</v>
      </c>
      <c r="AI53" s="7">
        <f t="array" ref="AI53">XLOOKUP($R53,Boundaries!$B:$B,Boundaries!S:S,"",0)</f>
        <v>1400</v>
      </c>
      <c r="AJ53" s="7">
        <f t="array" ref="AJ53">XLOOKUP($R53,Boundaries!$B:$B,Boundaries!T:T,"",0)</f>
        <v>0</v>
      </c>
      <c r="AK53" s="7">
        <f t="array" ref="AK53">XLOOKUP($R53,Boundaries!$B:$B,Boundaries!U:U,"",0)</f>
        <v>0</v>
      </c>
    </row>
    <row r="54">
      <c r="A54" s="7" t="str">
        <f t="shared" si="1"/>
        <v>T</v>
      </c>
      <c r="B54" s="8">
        <v>2695.0</v>
      </c>
      <c r="C54" s="7" t="s">
        <v>240</v>
      </c>
      <c r="D54" s="9" t="s">
        <v>241</v>
      </c>
      <c r="E54" s="10" t="s">
        <v>242</v>
      </c>
      <c r="F54" s="7" t="s">
        <v>68</v>
      </c>
      <c r="G54" s="8" t="s">
        <v>69</v>
      </c>
      <c r="H54" s="8" t="s">
        <v>238</v>
      </c>
      <c r="I54" s="11" t="s">
        <v>239</v>
      </c>
      <c r="J54" s="7" t="s">
        <v>157</v>
      </c>
      <c r="K54" s="9" t="s">
        <v>158</v>
      </c>
      <c r="L54" s="12">
        <v>53.1519628891417</v>
      </c>
      <c r="M54" s="12">
        <v>0.527023885801961</v>
      </c>
      <c r="N54" s="7" t="str">
        <f t="array" ref="N54">XLOOKUP(K54,'GSP Groups'!D:D,'GSP Groups'!E:E,"",0)</f>
        <v>Ab Kettleby</v>
      </c>
      <c r="O54" s="13">
        <f t="array" ref="O54">XLOOKUP(N54,'GSP Groups'!$E:$E,'GSP Groups'!F:F,"",0)</f>
        <v>52.80004763</v>
      </c>
      <c r="P54" s="13">
        <f t="array" ref="P54">XLOOKUP(N54,'GSP Groups'!$E:$E,'GSP Groups'!G:G,"",0)</f>
        <v>-0.9277514146</v>
      </c>
      <c r="Q54" s="7" t="str">
        <f t="shared" si="2"/>
        <v>EXACT LOCATION</v>
      </c>
      <c r="R54" s="7" t="s">
        <v>31</v>
      </c>
      <c r="S54" s="7">
        <f t="array" ref="S54">XLOOKUP($R54,Boundaries!$B:$B,Boundaries!C:C,"",0)</f>
        <v>7500</v>
      </c>
      <c r="T54" s="7">
        <f t="array" ref="T54">XLOOKUP($R54,Boundaries!$B:$B,Boundaries!D:D,"",0)</f>
        <v>4000</v>
      </c>
      <c r="U54" s="7">
        <f t="array" ref="U54">XLOOKUP($R54,Boundaries!$B:$B,Boundaries!E:E,"",0)</f>
        <v>0</v>
      </c>
      <c r="V54" s="7">
        <f t="array" ref="V54">XLOOKUP($R54,Boundaries!$B:$B,Boundaries!F:F,"",0)</f>
        <v>0</v>
      </c>
      <c r="W54" s="7">
        <f t="array" ref="W54">XLOOKUP($R54,Boundaries!$B:$B,Boundaries!G:G,"",0)</f>
        <v>0</v>
      </c>
      <c r="X54" s="7">
        <f t="array" ref="X54">XLOOKUP($R54,Boundaries!$B:$B,Boundaries!H:H,"",0)</f>
        <v>0</v>
      </c>
      <c r="Y54" s="7">
        <f t="array" ref="Y54">XLOOKUP($R54,Boundaries!$B:$B,Boundaries!I:I,"",0)</f>
        <v>0</v>
      </c>
      <c r="Z54" s="7">
        <f t="array" ref="Z54">XLOOKUP($R54,Boundaries!$B:$B,Boundaries!J:J,"",0)</f>
        <v>0</v>
      </c>
      <c r="AA54" s="7">
        <f t="array" ref="AA54">XLOOKUP($R54,Boundaries!$B:$B,Boundaries!K:K,"",0)</f>
        <v>0</v>
      </c>
      <c r="AB54" s="7">
        <f t="array" ref="AB54">XLOOKUP($R54,Boundaries!$B:$B,Boundaries!L:L,"",0)</f>
        <v>0</v>
      </c>
      <c r="AC54" s="7">
        <f t="array" ref="AC54">XLOOKUP($R54,Boundaries!$B:$B,Boundaries!M:M,"",0)</f>
        <v>0</v>
      </c>
      <c r="AD54" s="7">
        <f t="array" ref="AD54">XLOOKUP($R54,Boundaries!$B:$B,Boundaries!N:N,"",0)</f>
        <v>4200</v>
      </c>
      <c r="AE54" s="7">
        <f t="array" ref="AE54">XLOOKUP($R54,Boundaries!$B:$B,Boundaries!O:O,"",0)</f>
        <v>1400</v>
      </c>
      <c r="AF54" s="7" t="str">
        <f t="array" ref="AF54">XLOOKUP($R54,Boundaries!$B:$B,Boundaries!P:P,"",0)</f>
        <v>NaN</v>
      </c>
      <c r="AG54" s="7">
        <f t="array" ref="AG54">XLOOKUP($R54,Boundaries!$B:$B,Boundaries!Q:Q,"",0)</f>
        <v>1400</v>
      </c>
      <c r="AH54" s="7">
        <f t="array" ref="AH54">XLOOKUP($R54,Boundaries!$B:$B,Boundaries!R:R,"",0)</f>
        <v>4200</v>
      </c>
      <c r="AI54" s="7">
        <f t="array" ref="AI54">XLOOKUP($R54,Boundaries!$B:$B,Boundaries!S:S,"",0)</f>
        <v>1400</v>
      </c>
      <c r="AJ54" s="7">
        <f t="array" ref="AJ54">XLOOKUP($R54,Boundaries!$B:$B,Boundaries!T:T,"",0)</f>
        <v>0</v>
      </c>
      <c r="AK54" s="7">
        <f t="array" ref="AK54">XLOOKUP($R54,Boundaries!$B:$B,Boundaries!U:U,"",0)</f>
        <v>0</v>
      </c>
    </row>
    <row r="55">
      <c r="A55" s="7" t="str">
        <f t="shared" si="1"/>
        <v>E</v>
      </c>
      <c r="B55" s="8">
        <v>3348.0</v>
      </c>
      <c r="C55" s="7" t="s">
        <v>243</v>
      </c>
      <c r="D55" s="9" t="s">
        <v>244</v>
      </c>
      <c r="E55" s="10" t="s">
        <v>245</v>
      </c>
      <c r="F55" s="16" t="s">
        <v>91</v>
      </c>
      <c r="G55" s="8" t="s">
        <v>64</v>
      </c>
      <c r="H55" s="8" t="s">
        <v>92</v>
      </c>
      <c r="I55" s="11" t="s">
        <v>93</v>
      </c>
      <c r="J55" s="7" t="s">
        <v>157</v>
      </c>
      <c r="K55" s="9" t="s">
        <v>158</v>
      </c>
      <c r="L55" s="17">
        <f t="shared" ref="L55:M55" si="15">O55</f>
        <v>52.80004763</v>
      </c>
      <c r="M55" s="17">
        <f t="shared" si="15"/>
        <v>-0.9277514146</v>
      </c>
      <c r="N55" s="16" t="str">
        <f t="array" ref="N55">XLOOKUP(K55,'GSP Groups'!D:D,'GSP Groups'!E:E,"",0)</f>
        <v>Ab Kettleby</v>
      </c>
      <c r="O55" s="13">
        <f t="array" ref="O55">XLOOKUP(N55,'GSP Groups'!$E:$E,'GSP Groups'!F:F,"",0)</f>
        <v>52.80004763</v>
      </c>
      <c r="P55" s="13">
        <f t="array" ref="P55">XLOOKUP(N55,'GSP Groups'!$E:$E,'GSP Groups'!G:G,"",0)</f>
        <v>-0.9277514146</v>
      </c>
      <c r="Q55" s="7" t="str">
        <f t="shared" si="2"/>
        <v>CENTER</v>
      </c>
      <c r="R55" s="7" t="s">
        <v>31</v>
      </c>
      <c r="S55" s="7">
        <f t="array" ref="S55">XLOOKUP($R55,Boundaries!$B:$B,Boundaries!C:C,"",0)</f>
        <v>7500</v>
      </c>
      <c r="T55" s="7">
        <f t="array" ref="T55">XLOOKUP($R55,Boundaries!$B:$B,Boundaries!D:D,"",0)</f>
        <v>4000</v>
      </c>
      <c r="U55" s="7">
        <f t="array" ref="U55">XLOOKUP($R55,Boundaries!$B:$B,Boundaries!E:E,"",0)</f>
        <v>0</v>
      </c>
      <c r="V55" s="7">
        <f t="array" ref="V55">XLOOKUP($R55,Boundaries!$B:$B,Boundaries!F:F,"",0)</f>
        <v>0</v>
      </c>
      <c r="W55" s="7">
        <f t="array" ref="W55">XLOOKUP($R55,Boundaries!$B:$B,Boundaries!G:G,"",0)</f>
        <v>0</v>
      </c>
      <c r="X55" s="7">
        <f t="array" ref="X55">XLOOKUP($R55,Boundaries!$B:$B,Boundaries!H:H,"",0)</f>
        <v>0</v>
      </c>
      <c r="Y55" s="7">
        <f t="array" ref="Y55">XLOOKUP($R55,Boundaries!$B:$B,Boundaries!I:I,"",0)</f>
        <v>0</v>
      </c>
      <c r="Z55" s="7">
        <f t="array" ref="Z55">XLOOKUP($R55,Boundaries!$B:$B,Boundaries!J:J,"",0)</f>
        <v>0</v>
      </c>
      <c r="AA55" s="7">
        <f t="array" ref="AA55">XLOOKUP($R55,Boundaries!$B:$B,Boundaries!K:K,"",0)</f>
        <v>0</v>
      </c>
      <c r="AB55" s="7">
        <f t="array" ref="AB55">XLOOKUP($R55,Boundaries!$B:$B,Boundaries!L:L,"",0)</f>
        <v>0</v>
      </c>
      <c r="AC55" s="7">
        <f t="array" ref="AC55">XLOOKUP($R55,Boundaries!$B:$B,Boundaries!M:M,"",0)</f>
        <v>0</v>
      </c>
      <c r="AD55" s="7">
        <f t="array" ref="AD55">XLOOKUP($R55,Boundaries!$B:$B,Boundaries!N:N,"",0)</f>
        <v>4200</v>
      </c>
      <c r="AE55" s="7">
        <f t="array" ref="AE55">XLOOKUP($R55,Boundaries!$B:$B,Boundaries!O:O,"",0)</f>
        <v>1400</v>
      </c>
      <c r="AF55" s="7" t="str">
        <f t="array" ref="AF55">XLOOKUP($R55,Boundaries!$B:$B,Boundaries!P:P,"",0)</f>
        <v>NaN</v>
      </c>
      <c r="AG55" s="7">
        <f t="array" ref="AG55">XLOOKUP($R55,Boundaries!$B:$B,Boundaries!Q:Q,"",0)</f>
        <v>1400</v>
      </c>
      <c r="AH55" s="7">
        <f t="array" ref="AH55">XLOOKUP($R55,Boundaries!$B:$B,Boundaries!R:R,"",0)</f>
        <v>4200</v>
      </c>
      <c r="AI55" s="7">
        <f t="array" ref="AI55">XLOOKUP($R55,Boundaries!$B:$B,Boundaries!S:S,"",0)</f>
        <v>1400</v>
      </c>
      <c r="AJ55" s="7">
        <f t="array" ref="AJ55">XLOOKUP($R55,Boundaries!$B:$B,Boundaries!T:T,"",0)</f>
        <v>0</v>
      </c>
      <c r="AK55" s="7">
        <f t="array" ref="AK55">XLOOKUP($R55,Boundaries!$B:$B,Boundaries!U:U,"",0)</f>
        <v>0</v>
      </c>
    </row>
    <row r="56">
      <c r="A56" s="7" t="str">
        <f t="shared" si="1"/>
        <v>E</v>
      </c>
      <c r="B56" s="8">
        <v>3575.0</v>
      </c>
      <c r="C56" s="7" t="s">
        <v>246</v>
      </c>
      <c r="D56" s="9" t="s">
        <v>247</v>
      </c>
      <c r="E56" s="10" t="s">
        <v>248</v>
      </c>
      <c r="F56" s="16" t="s">
        <v>91</v>
      </c>
      <c r="G56" s="8" t="s">
        <v>64</v>
      </c>
      <c r="H56" s="8" t="s">
        <v>92</v>
      </c>
      <c r="I56" s="11" t="s">
        <v>93</v>
      </c>
      <c r="J56" s="7" t="s">
        <v>157</v>
      </c>
      <c r="K56" s="9" t="s">
        <v>158</v>
      </c>
      <c r="L56" s="17">
        <f t="shared" ref="L56:M56" si="16">O56</f>
        <v>52.80004763</v>
      </c>
      <c r="M56" s="17">
        <f t="shared" si="16"/>
        <v>-0.9277514146</v>
      </c>
      <c r="N56" s="16" t="str">
        <f t="array" ref="N56">XLOOKUP(K56,'GSP Groups'!D:D,'GSP Groups'!E:E,"",0)</f>
        <v>Ab Kettleby</v>
      </c>
      <c r="O56" s="13">
        <f t="array" ref="O56">XLOOKUP(N56,'GSP Groups'!$E:$E,'GSP Groups'!F:F,"",0)</f>
        <v>52.80004763</v>
      </c>
      <c r="P56" s="13">
        <f t="array" ref="P56">XLOOKUP(N56,'GSP Groups'!$E:$E,'GSP Groups'!G:G,"",0)</f>
        <v>-0.9277514146</v>
      </c>
      <c r="Q56" s="7" t="str">
        <f t="shared" si="2"/>
        <v>CENTER</v>
      </c>
      <c r="R56" s="7" t="s">
        <v>31</v>
      </c>
      <c r="S56" s="7">
        <f t="array" ref="S56">XLOOKUP($R56,Boundaries!$B:$B,Boundaries!C:C,"",0)</f>
        <v>7500</v>
      </c>
      <c r="T56" s="7">
        <f t="array" ref="T56">XLOOKUP($R56,Boundaries!$B:$B,Boundaries!D:D,"",0)</f>
        <v>4000</v>
      </c>
      <c r="U56" s="7">
        <f t="array" ref="U56">XLOOKUP($R56,Boundaries!$B:$B,Boundaries!E:E,"",0)</f>
        <v>0</v>
      </c>
      <c r="V56" s="7">
        <f t="array" ref="V56">XLOOKUP($R56,Boundaries!$B:$B,Boundaries!F:F,"",0)</f>
        <v>0</v>
      </c>
      <c r="W56" s="7">
        <f t="array" ref="W56">XLOOKUP($R56,Boundaries!$B:$B,Boundaries!G:G,"",0)</f>
        <v>0</v>
      </c>
      <c r="X56" s="7">
        <f t="array" ref="X56">XLOOKUP($R56,Boundaries!$B:$B,Boundaries!H:H,"",0)</f>
        <v>0</v>
      </c>
      <c r="Y56" s="7">
        <f t="array" ref="Y56">XLOOKUP($R56,Boundaries!$B:$B,Boundaries!I:I,"",0)</f>
        <v>0</v>
      </c>
      <c r="Z56" s="7">
        <f t="array" ref="Z56">XLOOKUP($R56,Boundaries!$B:$B,Boundaries!J:J,"",0)</f>
        <v>0</v>
      </c>
      <c r="AA56" s="7">
        <f t="array" ref="AA56">XLOOKUP($R56,Boundaries!$B:$B,Boundaries!K:K,"",0)</f>
        <v>0</v>
      </c>
      <c r="AB56" s="7">
        <f t="array" ref="AB56">XLOOKUP($R56,Boundaries!$B:$B,Boundaries!L:L,"",0)</f>
        <v>0</v>
      </c>
      <c r="AC56" s="7">
        <f t="array" ref="AC56">XLOOKUP($R56,Boundaries!$B:$B,Boundaries!M:M,"",0)</f>
        <v>0</v>
      </c>
      <c r="AD56" s="7">
        <f t="array" ref="AD56">XLOOKUP($R56,Boundaries!$B:$B,Boundaries!N:N,"",0)</f>
        <v>4200</v>
      </c>
      <c r="AE56" s="7">
        <f t="array" ref="AE56">XLOOKUP($R56,Boundaries!$B:$B,Boundaries!O:O,"",0)</f>
        <v>1400</v>
      </c>
      <c r="AF56" s="7" t="str">
        <f t="array" ref="AF56">XLOOKUP($R56,Boundaries!$B:$B,Boundaries!P:P,"",0)</f>
        <v>NaN</v>
      </c>
      <c r="AG56" s="7">
        <f t="array" ref="AG56">XLOOKUP($R56,Boundaries!$B:$B,Boundaries!Q:Q,"",0)</f>
        <v>1400</v>
      </c>
      <c r="AH56" s="7">
        <f t="array" ref="AH56">XLOOKUP($R56,Boundaries!$B:$B,Boundaries!R:R,"",0)</f>
        <v>4200</v>
      </c>
      <c r="AI56" s="7">
        <f t="array" ref="AI56">XLOOKUP($R56,Boundaries!$B:$B,Boundaries!S:S,"",0)</f>
        <v>1400</v>
      </c>
      <c r="AJ56" s="7">
        <f t="array" ref="AJ56">XLOOKUP($R56,Boundaries!$B:$B,Boundaries!T:T,"",0)</f>
        <v>0</v>
      </c>
      <c r="AK56" s="7">
        <f t="array" ref="AK56">XLOOKUP($R56,Boundaries!$B:$B,Boundaries!U:U,"",0)</f>
        <v>0</v>
      </c>
    </row>
    <row r="57">
      <c r="A57" s="7" t="str">
        <f t="shared" si="1"/>
        <v>E</v>
      </c>
      <c r="B57" s="8">
        <v>3606.0</v>
      </c>
      <c r="C57" s="7" t="s">
        <v>249</v>
      </c>
      <c r="D57" s="9" t="s">
        <v>250</v>
      </c>
      <c r="E57" s="10" t="s">
        <v>251</v>
      </c>
      <c r="F57" s="7" t="s">
        <v>91</v>
      </c>
      <c r="G57" s="8" t="s">
        <v>64</v>
      </c>
      <c r="H57" s="8" t="s">
        <v>92</v>
      </c>
      <c r="I57" s="11" t="s">
        <v>93</v>
      </c>
      <c r="J57" s="7" t="s">
        <v>157</v>
      </c>
      <c r="K57" s="9" t="s">
        <v>158</v>
      </c>
      <c r="L57" s="12">
        <v>52.891787</v>
      </c>
      <c r="M57" s="12">
        <v>-1.474684</v>
      </c>
      <c r="N57" s="7" t="str">
        <f t="array" ref="N57">XLOOKUP(K57,'GSP Groups'!D:D,'GSP Groups'!E:E,"",0)</f>
        <v>Ab Kettleby</v>
      </c>
      <c r="O57" s="13">
        <f t="array" ref="O57">XLOOKUP(N57,'GSP Groups'!$E:$E,'GSP Groups'!F:F,"",0)</f>
        <v>52.80004763</v>
      </c>
      <c r="P57" s="13">
        <f t="array" ref="P57">XLOOKUP(N57,'GSP Groups'!$E:$E,'GSP Groups'!G:G,"",0)</f>
        <v>-0.9277514146</v>
      </c>
      <c r="Q57" s="7" t="str">
        <f t="shared" si="2"/>
        <v>EXACT LOCATION</v>
      </c>
      <c r="R57" s="7" t="s">
        <v>31</v>
      </c>
      <c r="S57" s="7">
        <f t="array" ref="S57">XLOOKUP($R57,Boundaries!$B:$B,Boundaries!C:C,"",0)</f>
        <v>7500</v>
      </c>
      <c r="T57" s="7">
        <f t="array" ref="T57">XLOOKUP($R57,Boundaries!$B:$B,Boundaries!D:D,"",0)</f>
        <v>4000</v>
      </c>
      <c r="U57" s="7">
        <f t="array" ref="U57">XLOOKUP($R57,Boundaries!$B:$B,Boundaries!E:E,"",0)</f>
        <v>0</v>
      </c>
      <c r="V57" s="7">
        <f t="array" ref="V57">XLOOKUP($R57,Boundaries!$B:$B,Boundaries!F:F,"",0)</f>
        <v>0</v>
      </c>
      <c r="W57" s="7">
        <f t="array" ref="W57">XLOOKUP($R57,Boundaries!$B:$B,Boundaries!G:G,"",0)</f>
        <v>0</v>
      </c>
      <c r="X57" s="7">
        <f t="array" ref="X57">XLOOKUP($R57,Boundaries!$B:$B,Boundaries!H:H,"",0)</f>
        <v>0</v>
      </c>
      <c r="Y57" s="7">
        <f t="array" ref="Y57">XLOOKUP($R57,Boundaries!$B:$B,Boundaries!I:I,"",0)</f>
        <v>0</v>
      </c>
      <c r="Z57" s="7">
        <f t="array" ref="Z57">XLOOKUP($R57,Boundaries!$B:$B,Boundaries!J:J,"",0)</f>
        <v>0</v>
      </c>
      <c r="AA57" s="7">
        <f t="array" ref="AA57">XLOOKUP($R57,Boundaries!$B:$B,Boundaries!K:K,"",0)</f>
        <v>0</v>
      </c>
      <c r="AB57" s="7">
        <f t="array" ref="AB57">XLOOKUP($R57,Boundaries!$B:$B,Boundaries!L:L,"",0)</f>
        <v>0</v>
      </c>
      <c r="AC57" s="7">
        <f t="array" ref="AC57">XLOOKUP($R57,Boundaries!$B:$B,Boundaries!M:M,"",0)</f>
        <v>0</v>
      </c>
      <c r="AD57" s="7">
        <f t="array" ref="AD57">XLOOKUP($R57,Boundaries!$B:$B,Boundaries!N:N,"",0)</f>
        <v>4200</v>
      </c>
      <c r="AE57" s="7">
        <f t="array" ref="AE57">XLOOKUP($R57,Boundaries!$B:$B,Boundaries!O:O,"",0)</f>
        <v>1400</v>
      </c>
      <c r="AF57" s="7" t="str">
        <f t="array" ref="AF57">XLOOKUP($R57,Boundaries!$B:$B,Boundaries!P:P,"",0)</f>
        <v>NaN</v>
      </c>
      <c r="AG57" s="7">
        <f t="array" ref="AG57">XLOOKUP($R57,Boundaries!$B:$B,Boundaries!Q:Q,"",0)</f>
        <v>1400</v>
      </c>
      <c r="AH57" s="7">
        <f t="array" ref="AH57">XLOOKUP($R57,Boundaries!$B:$B,Boundaries!R:R,"",0)</f>
        <v>4200</v>
      </c>
      <c r="AI57" s="7">
        <f t="array" ref="AI57">XLOOKUP($R57,Boundaries!$B:$B,Boundaries!S:S,"",0)</f>
        <v>1400</v>
      </c>
      <c r="AJ57" s="7">
        <f t="array" ref="AJ57">XLOOKUP($R57,Boundaries!$B:$B,Boundaries!T:T,"",0)</f>
        <v>0</v>
      </c>
      <c r="AK57" s="7">
        <f t="array" ref="AK57">XLOOKUP($R57,Boundaries!$B:$B,Boundaries!U:U,"",0)</f>
        <v>0</v>
      </c>
    </row>
    <row r="58">
      <c r="A58" s="7" t="str">
        <f t="shared" si="1"/>
        <v>T</v>
      </c>
      <c r="B58" s="8">
        <v>3809.0</v>
      </c>
      <c r="C58" s="7" t="s">
        <v>252</v>
      </c>
      <c r="D58" s="9" t="s">
        <v>253</v>
      </c>
      <c r="E58" s="10" t="s">
        <v>254</v>
      </c>
      <c r="F58" s="7" t="s">
        <v>68</v>
      </c>
      <c r="G58" s="8" t="s">
        <v>69</v>
      </c>
      <c r="H58" s="8" t="s">
        <v>255</v>
      </c>
      <c r="I58" s="11" t="s">
        <v>256</v>
      </c>
      <c r="J58" s="7" t="s">
        <v>157</v>
      </c>
      <c r="K58" s="9" t="s">
        <v>158</v>
      </c>
      <c r="L58" s="12">
        <v>53.2575536371034</v>
      </c>
      <c r="M58" s="12">
        <v>0.842250881259418</v>
      </c>
      <c r="N58" s="7" t="str">
        <f t="array" ref="N58">XLOOKUP(K58,'GSP Groups'!D:D,'GSP Groups'!E:E,"",0)</f>
        <v>Ab Kettleby</v>
      </c>
      <c r="O58" s="13">
        <f t="array" ref="O58">XLOOKUP(N58,'GSP Groups'!$E:$E,'GSP Groups'!F:F,"",0)</f>
        <v>52.80004763</v>
      </c>
      <c r="P58" s="13">
        <f t="array" ref="P58">XLOOKUP(N58,'GSP Groups'!$E:$E,'GSP Groups'!G:G,"",0)</f>
        <v>-0.9277514146</v>
      </c>
      <c r="Q58" s="7" t="str">
        <f t="shared" si="2"/>
        <v>EXACT LOCATION</v>
      </c>
      <c r="R58" s="7" t="s">
        <v>31</v>
      </c>
      <c r="S58" s="7">
        <f t="array" ref="S58">XLOOKUP($R58,Boundaries!$B:$B,Boundaries!C:C,"",0)</f>
        <v>7500</v>
      </c>
      <c r="T58" s="7">
        <f t="array" ref="T58">XLOOKUP($R58,Boundaries!$B:$B,Boundaries!D:D,"",0)</f>
        <v>4000</v>
      </c>
      <c r="U58" s="7">
        <f t="array" ref="U58">XLOOKUP($R58,Boundaries!$B:$B,Boundaries!E:E,"",0)</f>
        <v>0</v>
      </c>
      <c r="V58" s="7">
        <f t="array" ref="V58">XLOOKUP($R58,Boundaries!$B:$B,Boundaries!F:F,"",0)</f>
        <v>0</v>
      </c>
      <c r="W58" s="7">
        <f t="array" ref="W58">XLOOKUP($R58,Boundaries!$B:$B,Boundaries!G:G,"",0)</f>
        <v>0</v>
      </c>
      <c r="X58" s="7">
        <f t="array" ref="X58">XLOOKUP($R58,Boundaries!$B:$B,Boundaries!H:H,"",0)</f>
        <v>0</v>
      </c>
      <c r="Y58" s="7">
        <f t="array" ref="Y58">XLOOKUP($R58,Boundaries!$B:$B,Boundaries!I:I,"",0)</f>
        <v>0</v>
      </c>
      <c r="Z58" s="7">
        <f t="array" ref="Z58">XLOOKUP($R58,Boundaries!$B:$B,Boundaries!J:J,"",0)</f>
        <v>0</v>
      </c>
      <c r="AA58" s="7">
        <f t="array" ref="AA58">XLOOKUP($R58,Boundaries!$B:$B,Boundaries!K:K,"",0)</f>
        <v>0</v>
      </c>
      <c r="AB58" s="7">
        <f t="array" ref="AB58">XLOOKUP($R58,Boundaries!$B:$B,Boundaries!L:L,"",0)</f>
        <v>0</v>
      </c>
      <c r="AC58" s="7">
        <f t="array" ref="AC58">XLOOKUP($R58,Boundaries!$B:$B,Boundaries!M:M,"",0)</f>
        <v>0</v>
      </c>
      <c r="AD58" s="7">
        <f t="array" ref="AD58">XLOOKUP($R58,Boundaries!$B:$B,Boundaries!N:N,"",0)</f>
        <v>4200</v>
      </c>
      <c r="AE58" s="7">
        <f t="array" ref="AE58">XLOOKUP($R58,Boundaries!$B:$B,Boundaries!O:O,"",0)</f>
        <v>1400</v>
      </c>
      <c r="AF58" s="7" t="str">
        <f t="array" ref="AF58">XLOOKUP($R58,Boundaries!$B:$B,Boundaries!P:P,"",0)</f>
        <v>NaN</v>
      </c>
      <c r="AG58" s="7">
        <f t="array" ref="AG58">XLOOKUP($R58,Boundaries!$B:$B,Boundaries!Q:Q,"",0)</f>
        <v>1400</v>
      </c>
      <c r="AH58" s="7">
        <f t="array" ref="AH58">XLOOKUP($R58,Boundaries!$B:$B,Boundaries!R:R,"",0)</f>
        <v>4200</v>
      </c>
      <c r="AI58" s="7">
        <f t="array" ref="AI58">XLOOKUP($R58,Boundaries!$B:$B,Boundaries!S:S,"",0)</f>
        <v>1400</v>
      </c>
      <c r="AJ58" s="7">
        <f t="array" ref="AJ58">XLOOKUP($R58,Boundaries!$B:$B,Boundaries!T:T,"",0)</f>
        <v>0</v>
      </c>
      <c r="AK58" s="7">
        <f t="array" ref="AK58">XLOOKUP($R58,Boundaries!$B:$B,Boundaries!U:U,"",0)</f>
        <v>0</v>
      </c>
    </row>
    <row r="59">
      <c r="A59" s="7" t="str">
        <f t="shared" si="1"/>
        <v>T</v>
      </c>
      <c r="B59" s="8">
        <v>3895.0</v>
      </c>
      <c r="C59" s="7" t="s">
        <v>257</v>
      </c>
      <c r="D59" s="9" t="s">
        <v>258</v>
      </c>
      <c r="E59" s="10" t="s">
        <v>259</v>
      </c>
      <c r="F59" s="7" t="s">
        <v>68</v>
      </c>
      <c r="G59" s="8" t="s">
        <v>69</v>
      </c>
      <c r="H59" s="8" t="s">
        <v>260</v>
      </c>
      <c r="I59" s="11" t="s">
        <v>261</v>
      </c>
      <c r="J59" s="7" t="s">
        <v>157</v>
      </c>
      <c r="K59" s="9" t="s">
        <v>158</v>
      </c>
      <c r="L59" s="12">
        <v>53.3023117622028</v>
      </c>
      <c r="M59" s="12">
        <v>1.39586673571844</v>
      </c>
      <c r="N59" s="7" t="str">
        <f t="array" ref="N59">XLOOKUP(K59,'GSP Groups'!D:D,'GSP Groups'!E:E,"",0)</f>
        <v>Ab Kettleby</v>
      </c>
      <c r="O59" s="13">
        <f t="array" ref="O59">XLOOKUP(N59,'GSP Groups'!$E:$E,'GSP Groups'!F:F,"",0)</f>
        <v>52.80004763</v>
      </c>
      <c r="P59" s="13">
        <f t="array" ref="P59">XLOOKUP(N59,'GSP Groups'!$E:$E,'GSP Groups'!G:G,"",0)</f>
        <v>-0.9277514146</v>
      </c>
      <c r="Q59" s="7" t="str">
        <f t="shared" si="2"/>
        <v>EXACT LOCATION</v>
      </c>
      <c r="R59" s="7" t="s">
        <v>31</v>
      </c>
      <c r="S59" s="7">
        <f t="array" ref="S59">XLOOKUP($R59,Boundaries!$B:$B,Boundaries!C:C,"",0)</f>
        <v>7500</v>
      </c>
      <c r="T59" s="7">
        <f t="array" ref="T59">XLOOKUP($R59,Boundaries!$B:$B,Boundaries!D:D,"",0)</f>
        <v>4000</v>
      </c>
      <c r="U59" s="7">
        <f t="array" ref="U59">XLOOKUP($R59,Boundaries!$B:$B,Boundaries!E:E,"",0)</f>
        <v>0</v>
      </c>
      <c r="V59" s="7">
        <f t="array" ref="V59">XLOOKUP($R59,Boundaries!$B:$B,Boundaries!F:F,"",0)</f>
        <v>0</v>
      </c>
      <c r="W59" s="7">
        <f t="array" ref="W59">XLOOKUP($R59,Boundaries!$B:$B,Boundaries!G:G,"",0)</f>
        <v>0</v>
      </c>
      <c r="X59" s="7">
        <f t="array" ref="X59">XLOOKUP($R59,Boundaries!$B:$B,Boundaries!H:H,"",0)</f>
        <v>0</v>
      </c>
      <c r="Y59" s="7">
        <f t="array" ref="Y59">XLOOKUP($R59,Boundaries!$B:$B,Boundaries!I:I,"",0)</f>
        <v>0</v>
      </c>
      <c r="Z59" s="7">
        <f t="array" ref="Z59">XLOOKUP($R59,Boundaries!$B:$B,Boundaries!J:J,"",0)</f>
        <v>0</v>
      </c>
      <c r="AA59" s="7">
        <f t="array" ref="AA59">XLOOKUP($R59,Boundaries!$B:$B,Boundaries!K:K,"",0)</f>
        <v>0</v>
      </c>
      <c r="AB59" s="7">
        <f t="array" ref="AB59">XLOOKUP($R59,Boundaries!$B:$B,Boundaries!L:L,"",0)</f>
        <v>0</v>
      </c>
      <c r="AC59" s="7">
        <f t="array" ref="AC59">XLOOKUP($R59,Boundaries!$B:$B,Boundaries!M:M,"",0)</f>
        <v>0</v>
      </c>
      <c r="AD59" s="7">
        <f t="array" ref="AD59">XLOOKUP($R59,Boundaries!$B:$B,Boundaries!N:N,"",0)</f>
        <v>4200</v>
      </c>
      <c r="AE59" s="7">
        <f t="array" ref="AE59">XLOOKUP($R59,Boundaries!$B:$B,Boundaries!O:O,"",0)</f>
        <v>1400</v>
      </c>
      <c r="AF59" s="7" t="str">
        <f t="array" ref="AF59">XLOOKUP($R59,Boundaries!$B:$B,Boundaries!P:P,"",0)</f>
        <v>NaN</v>
      </c>
      <c r="AG59" s="7">
        <f t="array" ref="AG59">XLOOKUP($R59,Boundaries!$B:$B,Boundaries!Q:Q,"",0)</f>
        <v>1400</v>
      </c>
      <c r="AH59" s="7">
        <f t="array" ref="AH59">XLOOKUP($R59,Boundaries!$B:$B,Boundaries!R:R,"",0)</f>
        <v>4200</v>
      </c>
      <c r="AI59" s="7">
        <f t="array" ref="AI59">XLOOKUP($R59,Boundaries!$B:$B,Boundaries!S:S,"",0)</f>
        <v>1400</v>
      </c>
      <c r="AJ59" s="7">
        <f t="array" ref="AJ59">XLOOKUP($R59,Boundaries!$B:$B,Boundaries!T:T,"",0)</f>
        <v>0</v>
      </c>
      <c r="AK59" s="7">
        <f t="array" ref="AK59">XLOOKUP($R59,Boundaries!$B:$B,Boundaries!U:U,"",0)</f>
        <v>0</v>
      </c>
    </row>
    <row r="60">
      <c r="A60" s="7" t="str">
        <f t="shared" si="1"/>
        <v>T</v>
      </c>
      <c r="B60" s="8">
        <v>4000.0</v>
      </c>
      <c r="C60" s="7" t="s">
        <v>262</v>
      </c>
      <c r="D60" s="9" t="s">
        <v>263</v>
      </c>
      <c r="E60" s="10" t="s">
        <v>264</v>
      </c>
      <c r="F60" s="7" t="s">
        <v>68</v>
      </c>
      <c r="G60" s="8" t="s">
        <v>69</v>
      </c>
      <c r="H60" s="8" t="s">
        <v>260</v>
      </c>
      <c r="I60" s="11" t="s">
        <v>261</v>
      </c>
      <c r="J60" s="7" t="s">
        <v>157</v>
      </c>
      <c r="K60" s="9" t="s">
        <v>158</v>
      </c>
      <c r="L60" s="12">
        <v>53.3023117622028</v>
      </c>
      <c r="M60" s="12">
        <v>1.39586673571844</v>
      </c>
      <c r="N60" s="7" t="str">
        <f t="array" ref="N60">XLOOKUP(K60,'GSP Groups'!D:D,'GSP Groups'!E:E,"",0)</f>
        <v>Ab Kettleby</v>
      </c>
      <c r="O60" s="13">
        <f t="array" ref="O60">XLOOKUP(N60,'GSP Groups'!$E:$E,'GSP Groups'!F:F,"",0)</f>
        <v>52.80004763</v>
      </c>
      <c r="P60" s="13">
        <f t="array" ref="P60">XLOOKUP(N60,'GSP Groups'!$E:$E,'GSP Groups'!G:G,"",0)</f>
        <v>-0.9277514146</v>
      </c>
      <c r="Q60" s="7" t="str">
        <f t="shared" si="2"/>
        <v>EXACT LOCATION</v>
      </c>
      <c r="R60" s="7" t="s">
        <v>31</v>
      </c>
      <c r="S60" s="7">
        <f t="array" ref="S60">XLOOKUP($R60,Boundaries!$B:$B,Boundaries!C:C,"",0)</f>
        <v>7500</v>
      </c>
      <c r="T60" s="7">
        <f t="array" ref="T60">XLOOKUP($R60,Boundaries!$B:$B,Boundaries!D:D,"",0)</f>
        <v>4000</v>
      </c>
      <c r="U60" s="7">
        <f t="array" ref="U60">XLOOKUP($R60,Boundaries!$B:$B,Boundaries!E:E,"",0)</f>
        <v>0</v>
      </c>
      <c r="V60" s="7">
        <f t="array" ref="V60">XLOOKUP($R60,Boundaries!$B:$B,Boundaries!F:F,"",0)</f>
        <v>0</v>
      </c>
      <c r="W60" s="7">
        <f t="array" ref="W60">XLOOKUP($R60,Boundaries!$B:$B,Boundaries!G:G,"",0)</f>
        <v>0</v>
      </c>
      <c r="X60" s="7">
        <f t="array" ref="X60">XLOOKUP($R60,Boundaries!$B:$B,Boundaries!H:H,"",0)</f>
        <v>0</v>
      </c>
      <c r="Y60" s="7">
        <f t="array" ref="Y60">XLOOKUP($R60,Boundaries!$B:$B,Boundaries!I:I,"",0)</f>
        <v>0</v>
      </c>
      <c r="Z60" s="7">
        <f t="array" ref="Z60">XLOOKUP($R60,Boundaries!$B:$B,Boundaries!J:J,"",0)</f>
        <v>0</v>
      </c>
      <c r="AA60" s="7">
        <f t="array" ref="AA60">XLOOKUP($R60,Boundaries!$B:$B,Boundaries!K:K,"",0)</f>
        <v>0</v>
      </c>
      <c r="AB60" s="7">
        <f t="array" ref="AB60">XLOOKUP($R60,Boundaries!$B:$B,Boundaries!L:L,"",0)</f>
        <v>0</v>
      </c>
      <c r="AC60" s="7">
        <f t="array" ref="AC60">XLOOKUP($R60,Boundaries!$B:$B,Boundaries!M:M,"",0)</f>
        <v>0</v>
      </c>
      <c r="AD60" s="7">
        <f t="array" ref="AD60">XLOOKUP($R60,Boundaries!$B:$B,Boundaries!N:N,"",0)</f>
        <v>4200</v>
      </c>
      <c r="AE60" s="7">
        <f t="array" ref="AE60">XLOOKUP($R60,Boundaries!$B:$B,Boundaries!O:O,"",0)</f>
        <v>1400</v>
      </c>
      <c r="AF60" s="7" t="str">
        <f t="array" ref="AF60">XLOOKUP($R60,Boundaries!$B:$B,Boundaries!P:P,"",0)</f>
        <v>NaN</v>
      </c>
      <c r="AG60" s="7">
        <f t="array" ref="AG60">XLOOKUP($R60,Boundaries!$B:$B,Boundaries!Q:Q,"",0)</f>
        <v>1400</v>
      </c>
      <c r="AH60" s="7">
        <f t="array" ref="AH60">XLOOKUP($R60,Boundaries!$B:$B,Boundaries!R:R,"",0)</f>
        <v>4200</v>
      </c>
      <c r="AI60" s="7">
        <f t="array" ref="AI60">XLOOKUP($R60,Boundaries!$B:$B,Boundaries!S:S,"",0)</f>
        <v>1400</v>
      </c>
      <c r="AJ60" s="7">
        <f t="array" ref="AJ60">XLOOKUP($R60,Boundaries!$B:$B,Boundaries!T:T,"",0)</f>
        <v>0</v>
      </c>
      <c r="AK60" s="7">
        <f t="array" ref="AK60">XLOOKUP($R60,Boundaries!$B:$B,Boundaries!U:U,"",0)</f>
        <v>0</v>
      </c>
    </row>
    <row r="61">
      <c r="A61" s="7" t="str">
        <f t="shared" si="1"/>
        <v>T</v>
      </c>
      <c r="B61" s="8">
        <v>4053.0</v>
      </c>
      <c r="C61" s="7" t="s">
        <v>265</v>
      </c>
      <c r="D61" s="9" t="s">
        <v>266</v>
      </c>
      <c r="E61" s="10" t="s">
        <v>267</v>
      </c>
      <c r="F61" s="7" t="s">
        <v>68</v>
      </c>
      <c r="G61" s="8" t="s">
        <v>69</v>
      </c>
      <c r="H61" s="8" t="s">
        <v>260</v>
      </c>
      <c r="I61" s="11" t="s">
        <v>261</v>
      </c>
      <c r="J61" s="7" t="s">
        <v>157</v>
      </c>
      <c r="K61" s="9" t="s">
        <v>158</v>
      </c>
      <c r="L61" s="12">
        <v>53.3023117622028</v>
      </c>
      <c r="M61" s="12">
        <v>1.39586673571844</v>
      </c>
      <c r="N61" s="7" t="str">
        <f t="array" ref="N61">XLOOKUP(K61,'GSP Groups'!D:D,'GSP Groups'!E:E,"",0)</f>
        <v>Ab Kettleby</v>
      </c>
      <c r="O61" s="13">
        <f t="array" ref="O61">XLOOKUP(N61,'GSP Groups'!$E:$E,'GSP Groups'!F:F,"",0)</f>
        <v>52.80004763</v>
      </c>
      <c r="P61" s="13">
        <f t="array" ref="P61">XLOOKUP(N61,'GSP Groups'!$E:$E,'GSP Groups'!G:G,"",0)</f>
        <v>-0.9277514146</v>
      </c>
      <c r="Q61" s="7" t="str">
        <f t="shared" si="2"/>
        <v>EXACT LOCATION</v>
      </c>
      <c r="R61" s="7" t="s">
        <v>31</v>
      </c>
      <c r="S61" s="7">
        <f t="array" ref="S61">XLOOKUP($R61,Boundaries!$B:$B,Boundaries!C:C,"",0)</f>
        <v>7500</v>
      </c>
      <c r="T61" s="7">
        <f t="array" ref="T61">XLOOKUP($R61,Boundaries!$B:$B,Boundaries!D:D,"",0)</f>
        <v>4000</v>
      </c>
      <c r="U61" s="7">
        <f t="array" ref="U61">XLOOKUP($R61,Boundaries!$B:$B,Boundaries!E:E,"",0)</f>
        <v>0</v>
      </c>
      <c r="V61" s="7">
        <f t="array" ref="V61">XLOOKUP($R61,Boundaries!$B:$B,Boundaries!F:F,"",0)</f>
        <v>0</v>
      </c>
      <c r="W61" s="7">
        <f t="array" ref="W61">XLOOKUP($R61,Boundaries!$B:$B,Boundaries!G:G,"",0)</f>
        <v>0</v>
      </c>
      <c r="X61" s="7">
        <f t="array" ref="X61">XLOOKUP($R61,Boundaries!$B:$B,Boundaries!H:H,"",0)</f>
        <v>0</v>
      </c>
      <c r="Y61" s="7">
        <f t="array" ref="Y61">XLOOKUP($R61,Boundaries!$B:$B,Boundaries!I:I,"",0)</f>
        <v>0</v>
      </c>
      <c r="Z61" s="7">
        <f t="array" ref="Z61">XLOOKUP($R61,Boundaries!$B:$B,Boundaries!J:J,"",0)</f>
        <v>0</v>
      </c>
      <c r="AA61" s="7">
        <f t="array" ref="AA61">XLOOKUP($R61,Boundaries!$B:$B,Boundaries!K:K,"",0)</f>
        <v>0</v>
      </c>
      <c r="AB61" s="7">
        <f t="array" ref="AB61">XLOOKUP($R61,Boundaries!$B:$B,Boundaries!L:L,"",0)</f>
        <v>0</v>
      </c>
      <c r="AC61" s="7">
        <f t="array" ref="AC61">XLOOKUP($R61,Boundaries!$B:$B,Boundaries!M:M,"",0)</f>
        <v>0</v>
      </c>
      <c r="AD61" s="7">
        <f t="array" ref="AD61">XLOOKUP($R61,Boundaries!$B:$B,Boundaries!N:N,"",0)</f>
        <v>4200</v>
      </c>
      <c r="AE61" s="7">
        <f t="array" ref="AE61">XLOOKUP($R61,Boundaries!$B:$B,Boundaries!O:O,"",0)</f>
        <v>1400</v>
      </c>
      <c r="AF61" s="7" t="str">
        <f t="array" ref="AF61">XLOOKUP($R61,Boundaries!$B:$B,Boundaries!P:P,"",0)</f>
        <v>NaN</v>
      </c>
      <c r="AG61" s="7">
        <f t="array" ref="AG61">XLOOKUP($R61,Boundaries!$B:$B,Boundaries!Q:Q,"",0)</f>
        <v>1400</v>
      </c>
      <c r="AH61" s="7">
        <f t="array" ref="AH61">XLOOKUP($R61,Boundaries!$B:$B,Boundaries!R:R,"",0)</f>
        <v>4200</v>
      </c>
      <c r="AI61" s="7">
        <f t="array" ref="AI61">XLOOKUP($R61,Boundaries!$B:$B,Boundaries!S:S,"",0)</f>
        <v>1400</v>
      </c>
      <c r="AJ61" s="7">
        <f t="array" ref="AJ61">XLOOKUP($R61,Boundaries!$B:$B,Boundaries!T:T,"",0)</f>
        <v>0</v>
      </c>
      <c r="AK61" s="7">
        <f t="array" ref="AK61">XLOOKUP($R61,Boundaries!$B:$B,Boundaries!U:U,"",0)</f>
        <v>0</v>
      </c>
    </row>
    <row r="62">
      <c r="A62" s="7" t="str">
        <f t="shared" si="1"/>
        <v>T</v>
      </c>
      <c r="B62" s="8">
        <v>4070.0</v>
      </c>
      <c r="C62" s="7" t="s">
        <v>268</v>
      </c>
      <c r="D62" s="9" t="s">
        <v>269</v>
      </c>
      <c r="E62" s="10" t="s">
        <v>270</v>
      </c>
      <c r="F62" s="7" t="s">
        <v>68</v>
      </c>
      <c r="G62" s="8" t="s">
        <v>69</v>
      </c>
      <c r="H62" s="8" t="s">
        <v>255</v>
      </c>
      <c r="I62" s="11" t="s">
        <v>256</v>
      </c>
      <c r="J62" s="7" t="s">
        <v>157</v>
      </c>
      <c r="K62" s="9" t="s">
        <v>158</v>
      </c>
      <c r="L62" s="12">
        <v>53.2575536371034</v>
      </c>
      <c r="M62" s="12">
        <v>0.842250881259418</v>
      </c>
      <c r="N62" s="7" t="str">
        <f t="array" ref="N62">XLOOKUP(K62,'GSP Groups'!D:D,'GSP Groups'!E:E,"",0)</f>
        <v>Ab Kettleby</v>
      </c>
      <c r="O62" s="13">
        <f t="array" ref="O62">XLOOKUP(N62,'GSP Groups'!$E:$E,'GSP Groups'!F:F,"",0)</f>
        <v>52.80004763</v>
      </c>
      <c r="P62" s="13">
        <f t="array" ref="P62">XLOOKUP(N62,'GSP Groups'!$E:$E,'GSP Groups'!G:G,"",0)</f>
        <v>-0.9277514146</v>
      </c>
      <c r="Q62" s="7" t="str">
        <f t="shared" si="2"/>
        <v>EXACT LOCATION</v>
      </c>
      <c r="R62" s="7" t="s">
        <v>31</v>
      </c>
      <c r="S62" s="7">
        <f t="array" ref="S62">XLOOKUP($R62,Boundaries!$B:$B,Boundaries!C:C,"",0)</f>
        <v>7500</v>
      </c>
      <c r="T62" s="7">
        <f t="array" ref="T62">XLOOKUP($R62,Boundaries!$B:$B,Boundaries!D:D,"",0)</f>
        <v>4000</v>
      </c>
      <c r="U62" s="7">
        <f t="array" ref="U62">XLOOKUP($R62,Boundaries!$B:$B,Boundaries!E:E,"",0)</f>
        <v>0</v>
      </c>
      <c r="V62" s="7">
        <f t="array" ref="V62">XLOOKUP($R62,Boundaries!$B:$B,Boundaries!F:F,"",0)</f>
        <v>0</v>
      </c>
      <c r="W62" s="7">
        <f t="array" ref="W62">XLOOKUP($R62,Boundaries!$B:$B,Boundaries!G:G,"",0)</f>
        <v>0</v>
      </c>
      <c r="X62" s="7">
        <f t="array" ref="X62">XLOOKUP($R62,Boundaries!$B:$B,Boundaries!H:H,"",0)</f>
        <v>0</v>
      </c>
      <c r="Y62" s="7">
        <f t="array" ref="Y62">XLOOKUP($R62,Boundaries!$B:$B,Boundaries!I:I,"",0)</f>
        <v>0</v>
      </c>
      <c r="Z62" s="7">
        <f t="array" ref="Z62">XLOOKUP($R62,Boundaries!$B:$B,Boundaries!J:J,"",0)</f>
        <v>0</v>
      </c>
      <c r="AA62" s="7">
        <f t="array" ref="AA62">XLOOKUP($R62,Boundaries!$B:$B,Boundaries!K:K,"",0)</f>
        <v>0</v>
      </c>
      <c r="AB62" s="7">
        <f t="array" ref="AB62">XLOOKUP($R62,Boundaries!$B:$B,Boundaries!L:L,"",0)</f>
        <v>0</v>
      </c>
      <c r="AC62" s="7">
        <f t="array" ref="AC62">XLOOKUP($R62,Boundaries!$B:$B,Boundaries!M:M,"",0)</f>
        <v>0</v>
      </c>
      <c r="AD62" s="7">
        <f t="array" ref="AD62">XLOOKUP($R62,Boundaries!$B:$B,Boundaries!N:N,"",0)</f>
        <v>4200</v>
      </c>
      <c r="AE62" s="7">
        <f t="array" ref="AE62">XLOOKUP($R62,Boundaries!$B:$B,Boundaries!O:O,"",0)</f>
        <v>1400</v>
      </c>
      <c r="AF62" s="7" t="str">
        <f t="array" ref="AF62">XLOOKUP($R62,Boundaries!$B:$B,Boundaries!P:P,"",0)</f>
        <v>NaN</v>
      </c>
      <c r="AG62" s="7">
        <f t="array" ref="AG62">XLOOKUP($R62,Boundaries!$B:$B,Boundaries!Q:Q,"",0)</f>
        <v>1400</v>
      </c>
      <c r="AH62" s="7">
        <f t="array" ref="AH62">XLOOKUP($R62,Boundaries!$B:$B,Boundaries!R:R,"",0)</f>
        <v>4200</v>
      </c>
      <c r="AI62" s="7">
        <f t="array" ref="AI62">XLOOKUP($R62,Boundaries!$B:$B,Boundaries!S:S,"",0)</f>
        <v>1400</v>
      </c>
      <c r="AJ62" s="7">
        <f t="array" ref="AJ62">XLOOKUP($R62,Boundaries!$B:$B,Boundaries!T:T,"",0)</f>
        <v>0</v>
      </c>
      <c r="AK62" s="7">
        <f t="array" ref="AK62">XLOOKUP($R62,Boundaries!$B:$B,Boundaries!U:U,"",0)</f>
        <v>0</v>
      </c>
    </row>
    <row r="63">
      <c r="A63" s="7" t="str">
        <f t="shared" si="1"/>
        <v>2</v>
      </c>
      <c r="B63" s="8">
        <v>5632.0</v>
      </c>
      <c r="C63" s="7" t="s">
        <v>271</v>
      </c>
      <c r="D63" s="9" t="s">
        <v>271</v>
      </c>
      <c r="E63" s="10" t="s">
        <v>272</v>
      </c>
      <c r="F63" s="16" t="s">
        <v>91</v>
      </c>
      <c r="G63" s="8" t="s">
        <v>64</v>
      </c>
      <c r="H63" s="8" t="s">
        <v>195</v>
      </c>
      <c r="I63" s="11" t="s">
        <v>196</v>
      </c>
      <c r="J63" s="7" t="s">
        <v>157</v>
      </c>
      <c r="K63" s="9" t="s">
        <v>158</v>
      </c>
      <c r="L63" s="17">
        <f t="shared" ref="L63:M63" si="17">O63</f>
        <v>52.80004763</v>
      </c>
      <c r="M63" s="17">
        <f t="shared" si="17"/>
        <v>-0.9277514146</v>
      </c>
      <c r="N63" s="16" t="str">
        <f t="array" ref="N63">XLOOKUP(K63,'GSP Groups'!D:D,'GSP Groups'!E:E,"",0)</f>
        <v>Ab Kettleby</v>
      </c>
      <c r="O63" s="13">
        <f t="array" ref="O63">XLOOKUP(N63,'GSP Groups'!$E:$E,'GSP Groups'!F:F,"",0)</f>
        <v>52.80004763</v>
      </c>
      <c r="P63" s="13">
        <f t="array" ref="P63">XLOOKUP(N63,'GSP Groups'!$E:$E,'GSP Groups'!G:G,"",0)</f>
        <v>-0.9277514146</v>
      </c>
      <c r="Q63" s="7" t="str">
        <f t="shared" si="2"/>
        <v>CENTER</v>
      </c>
      <c r="R63" s="7" t="s">
        <v>31</v>
      </c>
      <c r="S63" s="7">
        <f t="array" ref="S63">XLOOKUP($R63,Boundaries!$B:$B,Boundaries!C:C,"",0)</f>
        <v>7500</v>
      </c>
      <c r="T63" s="7">
        <f t="array" ref="T63">XLOOKUP($R63,Boundaries!$B:$B,Boundaries!D:D,"",0)</f>
        <v>4000</v>
      </c>
      <c r="U63" s="7">
        <f t="array" ref="U63">XLOOKUP($R63,Boundaries!$B:$B,Boundaries!E:E,"",0)</f>
        <v>0</v>
      </c>
      <c r="V63" s="7">
        <f t="array" ref="V63">XLOOKUP($R63,Boundaries!$B:$B,Boundaries!F:F,"",0)</f>
        <v>0</v>
      </c>
      <c r="W63" s="7">
        <f t="array" ref="W63">XLOOKUP($R63,Boundaries!$B:$B,Boundaries!G:G,"",0)</f>
        <v>0</v>
      </c>
      <c r="X63" s="7">
        <f t="array" ref="X63">XLOOKUP($R63,Boundaries!$B:$B,Boundaries!H:H,"",0)</f>
        <v>0</v>
      </c>
      <c r="Y63" s="7">
        <f t="array" ref="Y63">XLOOKUP($R63,Boundaries!$B:$B,Boundaries!I:I,"",0)</f>
        <v>0</v>
      </c>
      <c r="Z63" s="7">
        <f t="array" ref="Z63">XLOOKUP($R63,Boundaries!$B:$B,Boundaries!J:J,"",0)</f>
        <v>0</v>
      </c>
      <c r="AA63" s="7">
        <f t="array" ref="AA63">XLOOKUP($R63,Boundaries!$B:$B,Boundaries!K:K,"",0)</f>
        <v>0</v>
      </c>
      <c r="AB63" s="7">
        <f t="array" ref="AB63">XLOOKUP($R63,Boundaries!$B:$B,Boundaries!L:L,"",0)</f>
        <v>0</v>
      </c>
      <c r="AC63" s="7">
        <f t="array" ref="AC63">XLOOKUP($R63,Boundaries!$B:$B,Boundaries!M:M,"",0)</f>
        <v>0</v>
      </c>
      <c r="AD63" s="7">
        <f t="array" ref="AD63">XLOOKUP($R63,Boundaries!$B:$B,Boundaries!N:N,"",0)</f>
        <v>4200</v>
      </c>
      <c r="AE63" s="7">
        <f t="array" ref="AE63">XLOOKUP($R63,Boundaries!$B:$B,Boundaries!O:O,"",0)</f>
        <v>1400</v>
      </c>
      <c r="AF63" s="7" t="str">
        <f t="array" ref="AF63">XLOOKUP($R63,Boundaries!$B:$B,Boundaries!P:P,"",0)</f>
        <v>NaN</v>
      </c>
      <c r="AG63" s="7">
        <f t="array" ref="AG63">XLOOKUP($R63,Boundaries!$B:$B,Boundaries!Q:Q,"",0)</f>
        <v>1400</v>
      </c>
      <c r="AH63" s="7">
        <f t="array" ref="AH63">XLOOKUP($R63,Boundaries!$B:$B,Boundaries!R:R,"",0)</f>
        <v>4200</v>
      </c>
      <c r="AI63" s="7">
        <f t="array" ref="AI63">XLOOKUP($R63,Boundaries!$B:$B,Boundaries!S:S,"",0)</f>
        <v>1400</v>
      </c>
      <c r="AJ63" s="7">
        <f t="array" ref="AJ63">XLOOKUP($R63,Boundaries!$B:$B,Boundaries!T:T,"",0)</f>
        <v>0</v>
      </c>
      <c r="AK63" s="7">
        <f t="array" ref="AK63">XLOOKUP($R63,Boundaries!$B:$B,Boundaries!U:U,"",0)</f>
        <v>0</v>
      </c>
    </row>
    <row r="64">
      <c r="A64" s="7" t="str">
        <f t="shared" si="1"/>
        <v>V</v>
      </c>
      <c r="B64" s="8">
        <v>6203.0</v>
      </c>
      <c r="C64" s="7" t="s">
        <v>273</v>
      </c>
      <c r="D64" s="9" t="s">
        <v>273</v>
      </c>
      <c r="E64" s="10" t="s">
        <v>274</v>
      </c>
      <c r="F64" s="16" t="s">
        <v>133</v>
      </c>
      <c r="G64" s="8" t="s">
        <v>134</v>
      </c>
      <c r="H64" s="8" t="s">
        <v>275</v>
      </c>
      <c r="I64" s="11" t="s">
        <v>276</v>
      </c>
      <c r="J64" s="7" t="s">
        <v>157</v>
      </c>
      <c r="K64" s="9" t="s">
        <v>158</v>
      </c>
      <c r="L64" s="17">
        <f t="shared" ref="L64:M64" si="18">O64</f>
        <v>52.80004763</v>
      </c>
      <c r="M64" s="17">
        <f t="shared" si="18"/>
        <v>-0.9277514146</v>
      </c>
      <c r="N64" s="16" t="str">
        <f t="array" ref="N64">XLOOKUP(K64,'GSP Groups'!D:D,'GSP Groups'!E:E,"",0)</f>
        <v>Ab Kettleby</v>
      </c>
      <c r="O64" s="13">
        <f t="array" ref="O64">XLOOKUP(N64,'GSP Groups'!$E:$E,'GSP Groups'!F:F,"",0)</f>
        <v>52.80004763</v>
      </c>
      <c r="P64" s="13">
        <f t="array" ref="P64">XLOOKUP(N64,'GSP Groups'!$E:$E,'GSP Groups'!G:G,"",0)</f>
        <v>-0.9277514146</v>
      </c>
      <c r="Q64" s="7" t="str">
        <f t="shared" si="2"/>
        <v>CENTER</v>
      </c>
      <c r="R64" s="7" t="s">
        <v>31</v>
      </c>
      <c r="S64" s="7">
        <f t="array" ref="S64">XLOOKUP($R64,Boundaries!$B:$B,Boundaries!C:C,"",0)</f>
        <v>7500</v>
      </c>
      <c r="T64" s="7">
        <f t="array" ref="T64">XLOOKUP($R64,Boundaries!$B:$B,Boundaries!D:D,"",0)</f>
        <v>4000</v>
      </c>
      <c r="U64" s="7">
        <f t="array" ref="U64">XLOOKUP($R64,Boundaries!$B:$B,Boundaries!E:E,"",0)</f>
        <v>0</v>
      </c>
      <c r="V64" s="7">
        <f t="array" ref="V64">XLOOKUP($R64,Boundaries!$B:$B,Boundaries!F:F,"",0)</f>
        <v>0</v>
      </c>
      <c r="W64" s="7">
        <f t="array" ref="W64">XLOOKUP($R64,Boundaries!$B:$B,Boundaries!G:G,"",0)</f>
        <v>0</v>
      </c>
      <c r="X64" s="7">
        <f t="array" ref="X64">XLOOKUP($R64,Boundaries!$B:$B,Boundaries!H:H,"",0)</f>
        <v>0</v>
      </c>
      <c r="Y64" s="7">
        <f t="array" ref="Y64">XLOOKUP($R64,Boundaries!$B:$B,Boundaries!I:I,"",0)</f>
        <v>0</v>
      </c>
      <c r="Z64" s="7">
        <f t="array" ref="Z64">XLOOKUP($R64,Boundaries!$B:$B,Boundaries!J:J,"",0)</f>
        <v>0</v>
      </c>
      <c r="AA64" s="7">
        <f t="array" ref="AA64">XLOOKUP($R64,Boundaries!$B:$B,Boundaries!K:K,"",0)</f>
        <v>0</v>
      </c>
      <c r="AB64" s="7">
        <f t="array" ref="AB64">XLOOKUP($R64,Boundaries!$B:$B,Boundaries!L:L,"",0)</f>
        <v>0</v>
      </c>
      <c r="AC64" s="7">
        <f t="array" ref="AC64">XLOOKUP($R64,Boundaries!$B:$B,Boundaries!M:M,"",0)</f>
        <v>0</v>
      </c>
      <c r="AD64" s="7">
        <f t="array" ref="AD64">XLOOKUP($R64,Boundaries!$B:$B,Boundaries!N:N,"",0)</f>
        <v>4200</v>
      </c>
      <c r="AE64" s="7">
        <f t="array" ref="AE64">XLOOKUP($R64,Boundaries!$B:$B,Boundaries!O:O,"",0)</f>
        <v>1400</v>
      </c>
      <c r="AF64" s="7" t="str">
        <f t="array" ref="AF64">XLOOKUP($R64,Boundaries!$B:$B,Boundaries!P:P,"",0)</f>
        <v>NaN</v>
      </c>
      <c r="AG64" s="7">
        <f t="array" ref="AG64">XLOOKUP($R64,Boundaries!$B:$B,Boundaries!Q:Q,"",0)</f>
        <v>1400</v>
      </c>
      <c r="AH64" s="7">
        <f t="array" ref="AH64">XLOOKUP($R64,Boundaries!$B:$B,Boundaries!R:R,"",0)</f>
        <v>4200</v>
      </c>
      <c r="AI64" s="7">
        <f t="array" ref="AI64">XLOOKUP($R64,Boundaries!$B:$B,Boundaries!S:S,"",0)</f>
        <v>1400</v>
      </c>
      <c r="AJ64" s="7">
        <f t="array" ref="AJ64">XLOOKUP($R64,Boundaries!$B:$B,Boundaries!T:T,"",0)</f>
        <v>0</v>
      </c>
      <c r="AK64" s="7">
        <f t="array" ref="AK64">XLOOKUP($R64,Boundaries!$B:$B,Boundaries!U:U,"",0)</f>
        <v>0</v>
      </c>
    </row>
    <row r="65">
      <c r="A65" s="7" t="str">
        <f t="shared" si="1"/>
        <v>V</v>
      </c>
      <c r="B65" s="8">
        <v>6246.0</v>
      </c>
      <c r="C65" s="7" t="s">
        <v>277</v>
      </c>
      <c r="D65" s="9" t="s">
        <v>278</v>
      </c>
      <c r="E65" s="10" t="s">
        <v>279</v>
      </c>
      <c r="F65" s="16" t="s">
        <v>91</v>
      </c>
      <c r="G65" s="8" t="s">
        <v>64</v>
      </c>
      <c r="H65" s="8" t="s">
        <v>280</v>
      </c>
      <c r="I65" s="11" t="s">
        <v>281</v>
      </c>
      <c r="J65" s="7" t="s">
        <v>157</v>
      </c>
      <c r="K65" s="9" t="s">
        <v>158</v>
      </c>
      <c r="L65" s="17">
        <f t="shared" ref="L65:M65" si="19">O65</f>
        <v>52.80004763</v>
      </c>
      <c r="M65" s="17">
        <f t="shared" si="19"/>
        <v>-0.9277514146</v>
      </c>
      <c r="N65" s="16" t="str">
        <f t="array" ref="N65">XLOOKUP(K65,'GSP Groups'!D:D,'GSP Groups'!E:E,"",0)</f>
        <v>Ab Kettleby</v>
      </c>
      <c r="O65" s="13">
        <f t="array" ref="O65">XLOOKUP(N65,'GSP Groups'!$E:$E,'GSP Groups'!F:F,"",0)</f>
        <v>52.80004763</v>
      </c>
      <c r="P65" s="13">
        <f t="array" ref="P65">XLOOKUP(N65,'GSP Groups'!$E:$E,'GSP Groups'!G:G,"",0)</f>
        <v>-0.9277514146</v>
      </c>
      <c r="Q65" s="7" t="str">
        <f t="shared" si="2"/>
        <v>CENTER</v>
      </c>
      <c r="R65" s="7" t="s">
        <v>31</v>
      </c>
      <c r="S65" s="7">
        <f t="array" ref="S65">XLOOKUP($R65,Boundaries!$B:$B,Boundaries!C:C,"",0)</f>
        <v>7500</v>
      </c>
      <c r="T65" s="7">
        <f t="array" ref="T65">XLOOKUP($R65,Boundaries!$B:$B,Boundaries!D:D,"",0)</f>
        <v>4000</v>
      </c>
      <c r="U65" s="7">
        <f t="array" ref="U65">XLOOKUP($R65,Boundaries!$B:$B,Boundaries!E:E,"",0)</f>
        <v>0</v>
      </c>
      <c r="V65" s="7">
        <f t="array" ref="V65">XLOOKUP($R65,Boundaries!$B:$B,Boundaries!F:F,"",0)</f>
        <v>0</v>
      </c>
      <c r="W65" s="7">
        <f t="array" ref="W65">XLOOKUP($R65,Boundaries!$B:$B,Boundaries!G:G,"",0)</f>
        <v>0</v>
      </c>
      <c r="X65" s="7">
        <f t="array" ref="X65">XLOOKUP($R65,Boundaries!$B:$B,Boundaries!H:H,"",0)</f>
        <v>0</v>
      </c>
      <c r="Y65" s="7">
        <f t="array" ref="Y65">XLOOKUP($R65,Boundaries!$B:$B,Boundaries!I:I,"",0)</f>
        <v>0</v>
      </c>
      <c r="Z65" s="7">
        <f t="array" ref="Z65">XLOOKUP($R65,Boundaries!$B:$B,Boundaries!J:J,"",0)</f>
        <v>0</v>
      </c>
      <c r="AA65" s="7">
        <f t="array" ref="AA65">XLOOKUP($R65,Boundaries!$B:$B,Boundaries!K:K,"",0)</f>
        <v>0</v>
      </c>
      <c r="AB65" s="7">
        <f t="array" ref="AB65">XLOOKUP($R65,Boundaries!$B:$B,Boundaries!L:L,"",0)</f>
        <v>0</v>
      </c>
      <c r="AC65" s="7">
        <f t="array" ref="AC65">XLOOKUP($R65,Boundaries!$B:$B,Boundaries!M:M,"",0)</f>
        <v>0</v>
      </c>
      <c r="AD65" s="7">
        <f t="array" ref="AD65">XLOOKUP($R65,Boundaries!$B:$B,Boundaries!N:N,"",0)</f>
        <v>4200</v>
      </c>
      <c r="AE65" s="7">
        <f t="array" ref="AE65">XLOOKUP($R65,Boundaries!$B:$B,Boundaries!O:O,"",0)</f>
        <v>1400</v>
      </c>
      <c r="AF65" s="7" t="str">
        <f t="array" ref="AF65">XLOOKUP($R65,Boundaries!$B:$B,Boundaries!P:P,"",0)</f>
        <v>NaN</v>
      </c>
      <c r="AG65" s="7">
        <f t="array" ref="AG65">XLOOKUP($R65,Boundaries!$B:$B,Boundaries!Q:Q,"",0)</f>
        <v>1400</v>
      </c>
      <c r="AH65" s="7">
        <f t="array" ref="AH65">XLOOKUP($R65,Boundaries!$B:$B,Boundaries!R:R,"",0)</f>
        <v>4200</v>
      </c>
      <c r="AI65" s="7">
        <f t="array" ref="AI65">XLOOKUP($R65,Boundaries!$B:$B,Boundaries!S:S,"",0)</f>
        <v>1400</v>
      </c>
      <c r="AJ65" s="7">
        <f t="array" ref="AJ65">XLOOKUP($R65,Boundaries!$B:$B,Boundaries!T:T,"",0)</f>
        <v>0</v>
      </c>
      <c r="AK65" s="7">
        <f t="array" ref="AK65">XLOOKUP($R65,Boundaries!$B:$B,Boundaries!U:U,"",0)</f>
        <v>0</v>
      </c>
    </row>
    <row r="66">
      <c r="A66" s="7" t="str">
        <f t="shared" si="1"/>
        <v>2</v>
      </c>
      <c r="B66" s="8">
        <v>6388.0</v>
      </c>
      <c r="C66" s="7" t="s">
        <v>282</v>
      </c>
      <c r="D66" s="9" t="s">
        <v>283</v>
      </c>
      <c r="E66" s="10" t="s">
        <v>284</v>
      </c>
      <c r="F66" s="16" t="s">
        <v>91</v>
      </c>
      <c r="G66" s="8" t="s">
        <v>64</v>
      </c>
      <c r="H66" s="8" t="s">
        <v>285</v>
      </c>
      <c r="I66" s="11" t="s">
        <v>286</v>
      </c>
      <c r="J66" s="7" t="s">
        <v>157</v>
      </c>
      <c r="K66" s="9" t="s">
        <v>158</v>
      </c>
      <c r="L66" s="17">
        <f t="shared" ref="L66:M66" si="20">O66</f>
        <v>52.80004763</v>
      </c>
      <c r="M66" s="17">
        <f t="shared" si="20"/>
        <v>-0.9277514146</v>
      </c>
      <c r="N66" s="16" t="str">
        <f t="array" ref="N66">XLOOKUP(K66,'GSP Groups'!D:D,'GSP Groups'!E:E,"",0)</f>
        <v>Ab Kettleby</v>
      </c>
      <c r="O66" s="13">
        <f t="array" ref="O66">XLOOKUP(N66,'GSP Groups'!$E:$E,'GSP Groups'!F:F,"",0)</f>
        <v>52.80004763</v>
      </c>
      <c r="P66" s="13">
        <f t="array" ref="P66">XLOOKUP(N66,'GSP Groups'!$E:$E,'GSP Groups'!G:G,"",0)</f>
        <v>-0.9277514146</v>
      </c>
      <c r="Q66" s="7" t="str">
        <f t="shared" si="2"/>
        <v>CENTER</v>
      </c>
      <c r="R66" s="7" t="s">
        <v>31</v>
      </c>
      <c r="S66" s="7">
        <f t="array" ref="S66">XLOOKUP($R66,Boundaries!$B:$B,Boundaries!C:C,"",0)</f>
        <v>7500</v>
      </c>
      <c r="T66" s="7">
        <f t="array" ref="T66">XLOOKUP($R66,Boundaries!$B:$B,Boundaries!D:D,"",0)</f>
        <v>4000</v>
      </c>
      <c r="U66" s="7">
        <f t="array" ref="U66">XLOOKUP($R66,Boundaries!$B:$B,Boundaries!E:E,"",0)</f>
        <v>0</v>
      </c>
      <c r="V66" s="7">
        <f t="array" ref="V66">XLOOKUP($R66,Boundaries!$B:$B,Boundaries!F:F,"",0)</f>
        <v>0</v>
      </c>
      <c r="W66" s="7">
        <f t="array" ref="W66">XLOOKUP($R66,Boundaries!$B:$B,Boundaries!G:G,"",0)</f>
        <v>0</v>
      </c>
      <c r="X66" s="7">
        <f t="array" ref="X66">XLOOKUP($R66,Boundaries!$B:$B,Boundaries!H:H,"",0)</f>
        <v>0</v>
      </c>
      <c r="Y66" s="7">
        <f t="array" ref="Y66">XLOOKUP($R66,Boundaries!$B:$B,Boundaries!I:I,"",0)</f>
        <v>0</v>
      </c>
      <c r="Z66" s="7">
        <f t="array" ref="Z66">XLOOKUP($R66,Boundaries!$B:$B,Boundaries!J:J,"",0)</f>
        <v>0</v>
      </c>
      <c r="AA66" s="7">
        <f t="array" ref="AA66">XLOOKUP($R66,Boundaries!$B:$B,Boundaries!K:K,"",0)</f>
        <v>0</v>
      </c>
      <c r="AB66" s="7">
        <f t="array" ref="AB66">XLOOKUP($R66,Boundaries!$B:$B,Boundaries!L:L,"",0)</f>
        <v>0</v>
      </c>
      <c r="AC66" s="7">
        <f t="array" ref="AC66">XLOOKUP($R66,Boundaries!$B:$B,Boundaries!M:M,"",0)</f>
        <v>0</v>
      </c>
      <c r="AD66" s="7">
        <f t="array" ref="AD66">XLOOKUP($R66,Boundaries!$B:$B,Boundaries!N:N,"",0)</f>
        <v>4200</v>
      </c>
      <c r="AE66" s="7">
        <f t="array" ref="AE66">XLOOKUP($R66,Boundaries!$B:$B,Boundaries!O:O,"",0)</f>
        <v>1400</v>
      </c>
      <c r="AF66" s="7" t="str">
        <f t="array" ref="AF66">XLOOKUP($R66,Boundaries!$B:$B,Boundaries!P:P,"",0)</f>
        <v>NaN</v>
      </c>
      <c r="AG66" s="7">
        <f t="array" ref="AG66">XLOOKUP($R66,Boundaries!$B:$B,Boundaries!Q:Q,"",0)</f>
        <v>1400</v>
      </c>
      <c r="AH66" s="7">
        <f t="array" ref="AH66">XLOOKUP($R66,Boundaries!$B:$B,Boundaries!R:R,"",0)</f>
        <v>4200</v>
      </c>
      <c r="AI66" s="7">
        <f t="array" ref="AI66">XLOOKUP($R66,Boundaries!$B:$B,Boundaries!S:S,"",0)</f>
        <v>1400</v>
      </c>
      <c r="AJ66" s="7">
        <f t="array" ref="AJ66">XLOOKUP($R66,Boundaries!$B:$B,Boundaries!T:T,"",0)</f>
        <v>0</v>
      </c>
      <c r="AK66" s="7">
        <f t="array" ref="AK66">XLOOKUP($R66,Boundaries!$B:$B,Boundaries!U:U,"",0)</f>
        <v>0</v>
      </c>
    </row>
    <row r="67">
      <c r="A67" s="7" t="str">
        <f t="shared" si="1"/>
        <v>2</v>
      </c>
      <c r="B67" s="8">
        <v>4846.0</v>
      </c>
      <c r="C67" s="7" t="s">
        <v>287</v>
      </c>
      <c r="D67" s="9" t="s">
        <v>287</v>
      </c>
      <c r="E67" s="10" t="s">
        <v>288</v>
      </c>
      <c r="F67" s="19" t="s">
        <v>133</v>
      </c>
      <c r="G67" s="8" t="s">
        <v>134</v>
      </c>
      <c r="H67" s="8" t="s">
        <v>110</v>
      </c>
      <c r="I67" s="11" t="s">
        <v>111</v>
      </c>
      <c r="J67" s="7" t="s">
        <v>157</v>
      </c>
      <c r="K67" s="9" t="s">
        <v>158</v>
      </c>
      <c r="L67" s="12">
        <v>53.403786689114</v>
      </c>
      <c r="M67" s="12">
        <v>-1.26832841693883</v>
      </c>
      <c r="N67" s="7" t="str">
        <f t="array" ref="N67">XLOOKUP(K67,'GSP Groups'!D:D,'GSP Groups'!E:E,"",0)</f>
        <v>Ab Kettleby</v>
      </c>
      <c r="O67" s="13">
        <f t="array" ref="O67">XLOOKUP(N67,'GSP Groups'!$E:$E,'GSP Groups'!F:F,"",0)</f>
        <v>52.80004763</v>
      </c>
      <c r="P67" s="13">
        <f t="array" ref="P67">XLOOKUP(N67,'GSP Groups'!$E:$E,'GSP Groups'!G:G,"",0)</f>
        <v>-0.9277514146</v>
      </c>
      <c r="Q67" s="7" t="str">
        <f t="shared" si="2"/>
        <v>EXACT LOCATION</v>
      </c>
      <c r="R67" s="7" t="s">
        <v>27</v>
      </c>
      <c r="S67" s="7">
        <f t="array" ref="S67">XLOOKUP($R67,Boundaries!$B:$B,Boundaries!C:C,"",0)</f>
        <v>20000</v>
      </c>
      <c r="T67" s="7">
        <f t="array" ref="T67">XLOOKUP($R67,Boundaries!$B:$B,Boundaries!D:D,"",0)</f>
        <v>9000</v>
      </c>
      <c r="U67" s="7">
        <f t="array" ref="U67">XLOOKUP($R67,Boundaries!$B:$B,Boundaries!E:E,"",0)</f>
        <v>0</v>
      </c>
      <c r="V67" s="7">
        <f t="array" ref="V67">XLOOKUP($R67,Boundaries!$B:$B,Boundaries!F:F,"",0)</f>
        <v>0</v>
      </c>
      <c r="W67" s="7">
        <f t="array" ref="W67">XLOOKUP($R67,Boundaries!$B:$B,Boundaries!G:G,"",0)</f>
        <v>0</v>
      </c>
      <c r="X67" s="7">
        <f t="array" ref="X67">XLOOKUP($R67,Boundaries!$B:$B,Boundaries!H:H,"",0)</f>
        <v>0</v>
      </c>
      <c r="Y67" s="7">
        <f t="array" ref="Y67">XLOOKUP($R67,Boundaries!$B:$B,Boundaries!I:I,"",0)</f>
        <v>0</v>
      </c>
      <c r="Z67" s="7">
        <f t="array" ref="Z67">XLOOKUP($R67,Boundaries!$B:$B,Boundaries!J:J,"",0)</f>
        <v>0</v>
      </c>
      <c r="AA67" s="7">
        <f t="array" ref="AA67">XLOOKUP($R67,Boundaries!$B:$B,Boundaries!K:K,"",0)</f>
        <v>2800</v>
      </c>
      <c r="AB67" s="7" t="str">
        <f t="array" ref="AB67">XLOOKUP($R67,Boundaries!$B:$B,Boundaries!L:L,"",0)</f>
        <v>NaN</v>
      </c>
      <c r="AC67" s="7">
        <f t="array" ref="AC67">XLOOKUP($R67,Boundaries!$B:$B,Boundaries!M:M,"",0)</f>
        <v>3980</v>
      </c>
      <c r="AD67" s="7">
        <f t="array" ref="AD67">XLOOKUP($R67,Boundaries!$B:$B,Boundaries!N:N,"",0)</f>
        <v>4240</v>
      </c>
      <c r="AE67" s="7">
        <f t="array" ref="AE67">XLOOKUP($R67,Boundaries!$B:$B,Boundaries!O:O,"",0)</f>
        <v>0</v>
      </c>
      <c r="AF67" s="7">
        <f t="array" ref="AF67">XLOOKUP($R67,Boundaries!$B:$B,Boundaries!P:P,"",0)</f>
        <v>0</v>
      </c>
      <c r="AG67" s="7">
        <f t="array" ref="AG67">XLOOKUP($R67,Boundaries!$B:$B,Boundaries!Q:Q,"",0)</f>
        <v>0</v>
      </c>
      <c r="AH67" s="7">
        <f t="array" ref="AH67">XLOOKUP($R67,Boundaries!$B:$B,Boundaries!R:R,"",0)</f>
        <v>0</v>
      </c>
      <c r="AI67" s="7">
        <f t="array" ref="AI67">XLOOKUP($R67,Boundaries!$B:$B,Boundaries!S:S,"",0)</f>
        <v>0</v>
      </c>
      <c r="AJ67" s="7">
        <f t="array" ref="AJ67">XLOOKUP($R67,Boundaries!$B:$B,Boundaries!T:T,"",0)</f>
        <v>0</v>
      </c>
      <c r="AK67" s="7">
        <f t="array" ref="AK67">XLOOKUP($R67,Boundaries!$B:$B,Boundaries!U:U,"",0)</f>
        <v>0</v>
      </c>
    </row>
    <row r="68">
      <c r="A68" s="7" t="str">
        <f t="shared" si="1"/>
        <v>2</v>
      </c>
      <c r="B68" s="8">
        <v>6389.0</v>
      </c>
      <c r="C68" s="7" t="s">
        <v>289</v>
      </c>
      <c r="D68" s="9" t="s">
        <v>289</v>
      </c>
      <c r="E68" s="10" t="s">
        <v>290</v>
      </c>
      <c r="F68" s="19" t="s">
        <v>133</v>
      </c>
      <c r="G68" s="8" t="s">
        <v>134</v>
      </c>
      <c r="H68" s="8" t="s">
        <v>110</v>
      </c>
      <c r="I68" s="11" t="s">
        <v>111</v>
      </c>
      <c r="J68" s="7" t="s">
        <v>157</v>
      </c>
      <c r="K68" s="9" t="s">
        <v>158</v>
      </c>
      <c r="L68" s="12">
        <v>53.403786689114</v>
      </c>
      <c r="M68" s="12">
        <v>-1.26832841693883</v>
      </c>
      <c r="N68" s="7" t="str">
        <f t="array" ref="N68">XLOOKUP(K68,'GSP Groups'!D:D,'GSP Groups'!E:E,"",0)</f>
        <v>Ab Kettleby</v>
      </c>
      <c r="O68" s="13">
        <f t="array" ref="O68">XLOOKUP(N68,'GSP Groups'!$E:$E,'GSP Groups'!F:F,"",0)</f>
        <v>52.80004763</v>
      </c>
      <c r="P68" s="13">
        <f t="array" ref="P68">XLOOKUP(N68,'GSP Groups'!$E:$E,'GSP Groups'!G:G,"",0)</f>
        <v>-0.9277514146</v>
      </c>
      <c r="Q68" s="7" t="str">
        <f t="shared" si="2"/>
        <v>EXACT LOCATION</v>
      </c>
      <c r="R68" s="7" t="s">
        <v>27</v>
      </c>
      <c r="S68" s="7">
        <f t="array" ref="S68">XLOOKUP($R68,Boundaries!$B:$B,Boundaries!C:C,"",0)</f>
        <v>20000</v>
      </c>
      <c r="T68" s="7">
        <f t="array" ref="T68">XLOOKUP($R68,Boundaries!$B:$B,Boundaries!D:D,"",0)</f>
        <v>9000</v>
      </c>
      <c r="U68" s="7">
        <f t="array" ref="U68">XLOOKUP($R68,Boundaries!$B:$B,Boundaries!E:E,"",0)</f>
        <v>0</v>
      </c>
      <c r="V68" s="7">
        <f t="array" ref="V68">XLOOKUP($R68,Boundaries!$B:$B,Boundaries!F:F,"",0)</f>
        <v>0</v>
      </c>
      <c r="W68" s="7">
        <f t="array" ref="W68">XLOOKUP($R68,Boundaries!$B:$B,Boundaries!G:G,"",0)</f>
        <v>0</v>
      </c>
      <c r="X68" s="7">
        <f t="array" ref="X68">XLOOKUP($R68,Boundaries!$B:$B,Boundaries!H:H,"",0)</f>
        <v>0</v>
      </c>
      <c r="Y68" s="7">
        <f t="array" ref="Y68">XLOOKUP($R68,Boundaries!$B:$B,Boundaries!I:I,"",0)</f>
        <v>0</v>
      </c>
      <c r="Z68" s="7">
        <f t="array" ref="Z68">XLOOKUP($R68,Boundaries!$B:$B,Boundaries!J:J,"",0)</f>
        <v>0</v>
      </c>
      <c r="AA68" s="7">
        <f t="array" ref="AA68">XLOOKUP($R68,Boundaries!$B:$B,Boundaries!K:K,"",0)</f>
        <v>2800</v>
      </c>
      <c r="AB68" s="7" t="str">
        <f t="array" ref="AB68">XLOOKUP($R68,Boundaries!$B:$B,Boundaries!L:L,"",0)</f>
        <v>NaN</v>
      </c>
      <c r="AC68" s="7">
        <f t="array" ref="AC68">XLOOKUP($R68,Boundaries!$B:$B,Boundaries!M:M,"",0)</f>
        <v>3980</v>
      </c>
      <c r="AD68" s="7">
        <f t="array" ref="AD68">XLOOKUP($R68,Boundaries!$B:$B,Boundaries!N:N,"",0)</f>
        <v>4240</v>
      </c>
      <c r="AE68" s="7">
        <f t="array" ref="AE68">XLOOKUP($R68,Boundaries!$B:$B,Boundaries!O:O,"",0)</f>
        <v>0</v>
      </c>
      <c r="AF68" s="7">
        <f t="array" ref="AF68">XLOOKUP($R68,Boundaries!$B:$B,Boundaries!P:P,"",0)</f>
        <v>0</v>
      </c>
      <c r="AG68" s="7">
        <f t="array" ref="AG68">XLOOKUP($R68,Boundaries!$B:$B,Boundaries!Q:Q,"",0)</f>
        <v>0</v>
      </c>
      <c r="AH68" s="7">
        <f t="array" ref="AH68">XLOOKUP($R68,Boundaries!$B:$B,Boundaries!R:R,"",0)</f>
        <v>0</v>
      </c>
      <c r="AI68" s="7">
        <f t="array" ref="AI68">XLOOKUP($R68,Boundaries!$B:$B,Boundaries!S:S,"",0)</f>
        <v>0</v>
      </c>
      <c r="AJ68" s="7">
        <f t="array" ref="AJ68">XLOOKUP($R68,Boundaries!$B:$B,Boundaries!T:T,"",0)</f>
        <v>0</v>
      </c>
      <c r="AK68" s="7">
        <f t="array" ref="AK68">XLOOKUP($R68,Boundaries!$B:$B,Boundaries!U:U,"",0)</f>
        <v>0</v>
      </c>
    </row>
    <row r="69">
      <c r="A69" s="7" t="str">
        <f t="shared" si="1"/>
        <v>2</v>
      </c>
      <c r="B69" s="8">
        <v>7018.0</v>
      </c>
      <c r="C69" s="7" t="s">
        <v>291</v>
      </c>
      <c r="D69" s="9" t="s">
        <v>291</v>
      </c>
      <c r="E69" s="10" t="s">
        <v>292</v>
      </c>
      <c r="F69" s="19" t="s">
        <v>133</v>
      </c>
      <c r="G69" s="8" t="s">
        <v>134</v>
      </c>
      <c r="H69" s="8" t="s">
        <v>110</v>
      </c>
      <c r="I69" s="11" t="s">
        <v>111</v>
      </c>
      <c r="J69" s="7" t="s">
        <v>157</v>
      </c>
      <c r="K69" s="9" t="s">
        <v>158</v>
      </c>
      <c r="L69" s="12">
        <v>53.403786689114</v>
      </c>
      <c r="M69" s="12">
        <v>-1.26832841693883</v>
      </c>
      <c r="N69" s="7" t="str">
        <f t="array" ref="N69">XLOOKUP(K69,'GSP Groups'!D:D,'GSP Groups'!E:E,"",0)</f>
        <v>Ab Kettleby</v>
      </c>
      <c r="O69" s="13">
        <f t="array" ref="O69">XLOOKUP(N69,'GSP Groups'!$E:$E,'GSP Groups'!F:F,"",0)</f>
        <v>52.80004763</v>
      </c>
      <c r="P69" s="13">
        <f t="array" ref="P69">XLOOKUP(N69,'GSP Groups'!$E:$E,'GSP Groups'!G:G,"",0)</f>
        <v>-0.9277514146</v>
      </c>
      <c r="Q69" s="7" t="str">
        <f t="shared" si="2"/>
        <v>EXACT LOCATION</v>
      </c>
      <c r="R69" s="7" t="s">
        <v>27</v>
      </c>
      <c r="S69" s="7">
        <f t="array" ref="S69">XLOOKUP($R69,Boundaries!$B:$B,Boundaries!C:C,"",0)</f>
        <v>20000</v>
      </c>
      <c r="T69" s="7">
        <f t="array" ref="T69">XLOOKUP($R69,Boundaries!$B:$B,Boundaries!D:D,"",0)</f>
        <v>9000</v>
      </c>
      <c r="U69" s="7">
        <f t="array" ref="U69">XLOOKUP($R69,Boundaries!$B:$B,Boundaries!E:E,"",0)</f>
        <v>0</v>
      </c>
      <c r="V69" s="7">
        <f t="array" ref="V69">XLOOKUP($R69,Boundaries!$B:$B,Boundaries!F:F,"",0)</f>
        <v>0</v>
      </c>
      <c r="W69" s="7">
        <f t="array" ref="W69">XLOOKUP($R69,Boundaries!$B:$B,Boundaries!G:G,"",0)</f>
        <v>0</v>
      </c>
      <c r="X69" s="7">
        <f t="array" ref="X69">XLOOKUP($R69,Boundaries!$B:$B,Boundaries!H:H,"",0)</f>
        <v>0</v>
      </c>
      <c r="Y69" s="7">
        <f t="array" ref="Y69">XLOOKUP($R69,Boundaries!$B:$B,Boundaries!I:I,"",0)</f>
        <v>0</v>
      </c>
      <c r="Z69" s="7">
        <f t="array" ref="Z69">XLOOKUP($R69,Boundaries!$B:$B,Boundaries!J:J,"",0)</f>
        <v>0</v>
      </c>
      <c r="AA69" s="7">
        <f t="array" ref="AA69">XLOOKUP($R69,Boundaries!$B:$B,Boundaries!K:K,"",0)</f>
        <v>2800</v>
      </c>
      <c r="AB69" s="7" t="str">
        <f t="array" ref="AB69">XLOOKUP($R69,Boundaries!$B:$B,Boundaries!L:L,"",0)</f>
        <v>NaN</v>
      </c>
      <c r="AC69" s="7">
        <f t="array" ref="AC69">XLOOKUP($R69,Boundaries!$B:$B,Boundaries!M:M,"",0)</f>
        <v>3980</v>
      </c>
      <c r="AD69" s="7">
        <f t="array" ref="AD69">XLOOKUP($R69,Boundaries!$B:$B,Boundaries!N:N,"",0)</f>
        <v>4240</v>
      </c>
      <c r="AE69" s="7">
        <f t="array" ref="AE69">XLOOKUP($R69,Boundaries!$B:$B,Boundaries!O:O,"",0)</f>
        <v>0</v>
      </c>
      <c r="AF69" s="7">
        <f t="array" ref="AF69">XLOOKUP($R69,Boundaries!$B:$B,Boundaries!P:P,"",0)</f>
        <v>0</v>
      </c>
      <c r="AG69" s="7">
        <f t="array" ref="AG69">XLOOKUP($R69,Boundaries!$B:$B,Boundaries!Q:Q,"",0)</f>
        <v>0</v>
      </c>
      <c r="AH69" s="7">
        <f t="array" ref="AH69">XLOOKUP($R69,Boundaries!$B:$B,Boundaries!R:R,"",0)</f>
        <v>0</v>
      </c>
      <c r="AI69" s="7">
        <f t="array" ref="AI69">XLOOKUP($R69,Boundaries!$B:$B,Boundaries!S:S,"",0)</f>
        <v>0</v>
      </c>
      <c r="AJ69" s="7">
        <f t="array" ref="AJ69">XLOOKUP($R69,Boundaries!$B:$B,Boundaries!T:T,"",0)</f>
        <v>0</v>
      </c>
      <c r="AK69" s="7">
        <f t="array" ref="AK69">XLOOKUP($R69,Boundaries!$B:$B,Boundaries!U:U,"",0)</f>
        <v>0</v>
      </c>
    </row>
    <row r="70">
      <c r="A70" s="7" t="str">
        <f t="shared" si="1"/>
        <v>E</v>
      </c>
      <c r="B70" s="8">
        <v>52.0</v>
      </c>
      <c r="C70" s="7" t="s">
        <v>293</v>
      </c>
      <c r="D70" s="9" t="s">
        <v>293</v>
      </c>
      <c r="E70" s="10" t="s">
        <v>294</v>
      </c>
      <c r="F70" s="7" t="s">
        <v>50</v>
      </c>
      <c r="G70" s="8" t="s">
        <v>64</v>
      </c>
      <c r="H70" s="8" t="s">
        <v>155</v>
      </c>
      <c r="I70" s="11" t="s">
        <v>156</v>
      </c>
      <c r="J70" s="7" t="s">
        <v>295</v>
      </c>
      <c r="K70" s="9" t="s">
        <v>296</v>
      </c>
      <c r="L70" s="12">
        <v>51.5461054713787</v>
      </c>
      <c r="M70" s="12">
        <v>-0.256382417499557</v>
      </c>
      <c r="N70" s="7" t="str">
        <f t="array" ref="N70">XLOOKUP(K70,'GSP Groups'!D:D,'GSP Groups'!E:E,"",0)</f>
        <v>Limehouse</v>
      </c>
      <c r="O70" s="13">
        <f t="array" ref="O70">XLOOKUP(N70,'GSP Groups'!$E:$E,'GSP Groups'!F:F,"",0)</f>
        <v>51.51108546</v>
      </c>
      <c r="P70" s="13">
        <f t="array" ref="P70">XLOOKUP(N70,'GSP Groups'!$E:$E,'GSP Groups'!G:G,"",0)</f>
        <v>-0.03683875901</v>
      </c>
      <c r="Q70" s="7" t="str">
        <f t="shared" si="2"/>
        <v>EXACT LOCATION</v>
      </c>
      <c r="R70" s="7" t="s">
        <v>33</v>
      </c>
      <c r="S70" s="7">
        <f t="array" ref="S70">XLOOKUP($R70,Boundaries!$B:$B,Boundaries!C:C,"",0)</f>
        <v>14000</v>
      </c>
      <c r="T70" s="7">
        <f t="array" ref="T70">XLOOKUP($R70,Boundaries!$B:$B,Boundaries!D:D,"",0)</f>
        <v>17500</v>
      </c>
      <c r="U70" s="7">
        <f t="array" ref="U70">XLOOKUP($R70,Boundaries!$B:$B,Boundaries!E:E,"",0)</f>
        <v>0</v>
      </c>
      <c r="V70" s="7">
        <f t="array" ref="V70">XLOOKUP($R70,Boundaries!$B:$B,Boundaries!F:F,"",0)</f>
        <v>0</v>
      </c>
      <c r="W70" s="7">
        <f t="array" ref="W70">XLOOKUP($R70,Boundaries!$B:$B,Boundaries!G:G,"",0)</f>
        <v>0</v>
      </c>
      <c r="X70" s="7">
        <f t="array" ref="X70">XLOOKUP($R70,Boundaries!$B:$B,Boundaries!H:H,"",0)</f>
        <v>0</v>
      </c>
      <c r="Y70" s="7">
        <f t="array" ref="Y70">XLOOKUP($R70,Boundaries!$B:$B,Boundaries!I:I,"",0)</f>
        <v>0</v>
      </c>
      <c r="Z70" s="7">
        <f t="array" ref="Z70">XLOOKUP($R70,Boundaries!$B:$B,Boundaries!J:J,"",0)</f>
        <v>0</v>
      </c>
      <c r="AA70" s="7">
        <f t="array" ref="AA70">XLOOKUP($R70,Boundaries!$B:$B,Boundaries!K:K,"",0)</f>
        <v>0</v>
      </c>
      <c r="AB70" s="7">
        <f t="array" ref="AB70">XLOOKUP($R70,Boundaries!$B:$B,Boundaries!L:L,"",0)</f>
        <v>0</v>
      </c>
      <c r="AC70" s="7">
        <f t="array" ref="AC70">XLOOKUP($R70,Boundaries!$B:$B,Boundaries!M:M,"",0)</f>
        <v>0</v>
      </c>
      <c r="AD70" s="7">
        <f t="array" ref="AD70">XLOOKUP($R70,Boundaries!$B:$B,Boundaries!N:N,"",0)</f>
        <v>0</v>
      </c>
      <c r="AE70" s="7">
        <f t="array" ref="AE70">XLOOKUP($R70,Boundaries!$B:$B,Boundaries!O:O,"",0)</f>
        <v>0</v>
      </c>
      <c r="AF70" s="7">
        <f t="array" ref="AF70">XLOOKUP($R70,Boundaries!$B:$B,Boundaries!P:P,"",0)</f>
        <v>4200</v>
      </c>
      <c r="AG70" s="7">
        <f t="array" ref="AG70">XLOOKUP($R70,Boundaries!$B:$B,Boundaries!Q:Q,"",0)</f>
        <v>0</v>
      </c>
      <c r="AH70" s="7" t="str">
        <f t="array" ref="AH70">XLOOKUP($R70,Boundaries!$B:$B,Boundaries!R:R,"",0)</f>
        <v>NaN</v>
      </c>
      <c r="AI70" s="7">
        <f t="array" ref="AI70">XLOOKUP($R70,Boundaries!$B:$B,Boundaries!S:S,"",0)</f>
        <v>6560</v>
      </c>
      <c r="AJ70" s="7">
        <f t="array" ref="AJ70">XLOOKUP($R70,Boundaries!$B:$B,Boundaries!T:T,"",0)</f>
        <v>1400</v>
      </c>
      <c r="AK70" s="7">
        <f t="array" ref="AK70">XLOOKUP($R70,Boundaries!$B:$B,Boundaries!U:U,"",0)</f>
        <v>0</v>
      </c>
    </row>
    <row r="71">
      <c r="A71" s="7" t="str">
        <f t="shared" si="1"/>
        <v>E</v>
      </c>
      <c r="B71" s="8">
        <v>53.0</v>
      </c>
      <c r="C71" s="7" t="s">
        <v>297</v>
      </c>
      <c r="D71" s="9" t="s">
        <v>297</v>
      </c>
      <c r="E71" s="10" t="s">
        <v>298</v>
      </c>
      <c r="F71" s="7" t="s">
        <v>50</v>
      </c>
      <c r="G71" s="8" t="s">
        <v>64</v>
      </c>
      <c r="H71" s="8" t="s">
        <v>155</v>
      </c>
      <c r="I71" s="11" t="s">
        <v>156</v>
      </c>
      <c r="J71" s="7" t="s">
        <v>295</v>
      </c>
      <c r="K71" s="9" t="s">
        <v>296</v>
      </c>
      <c r="L71" s="12">
        <v>51.5461054713787</v>
      </c>
      <c r="M71" s="12">
        <v>-0.256382417499557</v>
      </c>
      <c r="N71" s="7" t="str">
        <f t="array" ref="N71">XLOOKUP(K71,'GSP Groups'!D:D,'GSP Groups'!E:E,"",0)</f>
        <v>Limehouse</v>
      </c>
      <c r="O71" s="13">
        <f t="array" ref="O71">XLOOKUP(N71,'GSP Groups'!$E:$E,'GSP Groups'!F:F,"",0)</f>
        <v>51.51108546</v>
      </c>
      <c r="P71" s="13">
        <f t="array" ref="P71">XLOOKUP(N71,'GSP Groups'!$E:$E,'GSP Groups'!G:G,"",0)</f>
        <v>-0.03683875901</v>
      </c>
      <c r="Q71" s="7" t="str">
        <f t="shared" si="2"/>
        <v>EXACT LOCATION</v>
      </c>
      <c r="R71" s="7" t="s">
        <v>33</v>
      </c>
      <c r="S71" s="7">
        <f t="array" ref="S71">XLOOKUP($R71,Boundaries!$B:$B,Boundaries!C:C,"",0)</f>
        <v>14000</v>
      </c>
      <c r="T71" s="7">
        <f t="array" ref="T71">XLOOKUP($R71,Boundaries!$B:$B,Boundaries!D:D,"",0)</f>
        <v>17500</v>
      </c>
      <c r="U71" s="7">
        <f t="array" ref="U71">XLOOKUP($R71,Boundaries!$B:$B,Boundaries!E:E,"",0)</f>
        <v>0</v>
      </c>
      <c r="V71" s="7">
        <f t="array" ref="V71">XLOOKUP($R71,Boundaries!$B:$B,Boundaries!F:F,"",0)</f>
        <v>0</v>
      </c>
      <c r="W71" s="7">
        <f t="array" ref="W71">XLOOKUP($R71,Boundaries!$B:$B,Boundaries!G:G,"",0)</f>
        <v>0</v>
      </c>
      <c r="X71" s="7">
        <f t="array" ref="X71">XLOOKUP($R71,Boundaries!$B:$B,Boundaries!H:H,"",0)</f>
        <v>0</v>
      </c>
      <c r="Y71" s="7">
        <f t="array" ref="Y71">XLOOKUP($R71,Boundaries!$B:$B,Boundaries!I:I,"",0)</f>
        <v>0</v>
      </c>
      <c r="Z71" s="7">
        <f t="array" ref="Z71">XLOOKUP($R71,Boundaries!$B:$B,Boundaries!J:J,"",0)</f>
        <v>0</v>
      </c>
      <c r="AA71" s="7">
        <f t="array" ref="AA71">XLOOKUP($R71,Boundaries!$B:$B,Boundaries!K:K,"",0)</f>
        <v>0</v>
      </c>
      <c r="AB71" s="7">
        <f t="array" ref="AB71">XLOOKUP($R71,Boundaries!$B:$B,Boundaries!L:L,"",0)</f>
        <v>0</v>
      </c>
      <c r="AC71" s="7">
        <f t="array" ref="AC71">XLOOKUP($R71,Boundaries!$B:$B,Boundaries!M:M,"",0)</f>
        <v>0</v>
      </c>
      <c r="AD71" s="7">
        <f t="array" ref="AD71">XLOOKUP($R71,Boundaries!$B:$B,Boundaries!N:N,"",0)</f>
        <v>0</v>
      </c>
      <c r="AE71" s="7">
        <f t="array" ref="AE71">XLOOKUP($R71,Boundaries!$B:$B,Boundaries!O:O,"",0)</f>
        <v>0</v>
      </c>
      <c r="AF71" s="7">
        <f t="array" ref="AF71">XLOOKUP($R71,Boundaries!$B:$B,Boundaries!P:P,"",0)</f>
        <v>4200</v>
      </c>
      <c r="AG71" s="7">
        <f t="array" ref="AG71">XLOOKUP($R71,Boundaries!$B:$B,Boundaries!Q:Q,"",0)</f>
        <v>0</v>
      </c>
      <c r="AH71" s="7" t="str">
        <f t="array" ref="AH71">XLOOKUP($R71,Boundaries!$B:$B,Boundaries!R:R,"",0)</f>
        <v>NaN</v>
      </c>
      <c r="AI71" s="7">
        <f t="array" ref="AI71">XLOOKUP($R71,Boundaries!$B:$B,Boundaries!S:S,"",0)</f>
        <v>6560</v>
      </c>
      <c r="AJ71" s="7">
        <f t="array" ref="AJ71">XLOOKUP($R71,Boundaries!$B:$B,Boundaries!T:T,"",0)</f>
        <v>1400</v>
      </c>
      <c r="AK71" s="7">
        <f t="array" ref="AK71">XLOOKUP($R71,Boundaries!$B:$B,Boundaries!U:U,"",0)</f>
        <v>0</v>
      </c>
    </row>
    <row r="72">
      <c r="A72" s="7" t="str">
        <f t="shared" si="1"/>
        <v>T</v>
      </c>
      <c r="B72" s="8">
        <v>132.0</v>
      </c>
      <c r="C72" s="7" t="s">
        <v>299</v>
      </c>
      <c r="D72" s="9" t="s">
        <v>300</v>
      </c>
      <c r="E72" s="10" t="s">
        <v>301</v>
      </c>
      <c r="F72" s="7" t="s">
        <v>40</v>
      </c>
      <c r="G72" s="8" t="s">
        <v>40</v>
      </c>
      <c r="H72" s="8" t="s">
        <v>155</v>
      </c>
      <c r="I72" s="11" t="s">
        <v>156</v>
      </c>
      <c r="J72" s="7" t="s">
        <v>295</v>
      </c>
      <c r="K72" s="9" t="s">
        <v>296</v>
      </c>
      <c r="L72" s="12">
        <v>51.6629769406026</v>
      </c>
      <c r="M72" s="12">
        <v>-0.0233697623247043</v>
      </c>
      <c r="N72" s="7" t="str">
        <f t="array" ref="N72">XLOOKUP(K72,'GSP Groups'!D:D,'GSP Groups'!E:E,"",0)</f>
        <v>Limehouse</v>
      </c>
      <c r="O72" s="13">
        <f t="array" ref="O72">XLOOKUP(N72,'GSP Groups'!$E:$E,'GSP Groups'!F:F,"",0)</f>
        <v>51.51108546</v>
      </c>
      <c r="P72" s="13">
        <f t="array" ref="P72">XLOOKUP(N72,'GSP Groups'!$E:$E,'GSP Groups'!G:G,"",0)</f>
        <v>-0.03683875901</v>
      </c>
      <c r="Q72" s="7" t="str">
        <f t="shared" si="2"/>
        <v>EXACT LOCATION</v>
      </c>
      <c r="R72" s="7" t="s">
        <v>33</v>
      </c>
      <c r="S72" s="7">
        <f t="array" ref="S72">XLOOKUP($R72,Boundaries!$B:$B,Boundaries!C:C,"",0)</f>
        <v>14000</v>
      </c>
      <c r="T72" s="7">
        <f t="array" ref="T72">XLOOKUP($R72,Boundaries!$B:$B,Boundaries!D:D,"",0)</f>
        <v>17500</v>
      </c>
      <c r="U72" s="7">
        <f t="array" ref="U72">XLOOKUP($R72,Boundaries!$B:$B,Boundaries!E:E,"",0)</f>
        <v>0</v>
      </c>
      <c r="V72" s="7">
        <f t="array" ref="V72">XLOOKUP($R72,Boundaries!$B:$B,Boundaries!F:F,"",0)</f>
        <v>0</v>
      </c>
      <c r="W72" s="7">
        <f t="array" ref="W72">XLOOKUP($R72,Boundaries!$B:$B,Boundaries!G:G,"",0)</f>
        <v>0</v>
      </c>
      <c r="X72" s="7">
        <f t="array" ref="X72">XLOOKUP($R72,Boundaries!$B:$B,Boundaries!H:H,"",0)</f>
        <v>0</v>
      </c>
      <c r="Y72" s="7">
        <f t="array" ref="Y72">XLOOKUP($R72,Boundaries!$B:$B,Boundaries!I:I,"",0)</f>
        <v>0</v>
      </c>
      <c r="Z72" s="7">
        <f t="array" ref="Z72">XLOOKUP($R72,Boundaries!$B:$B,Boundaries!J:J,"",0)</f>
        <v>0</v>
      </c>
      <c r="AA72" s="7">
        <f t="array" ref="AA72">XLOOKUP($R72,Boundaries!$B:$B,Boundaries!K:K,"",0)</f>
        <v>0</v>
      </c>
      <c r="AB72" s="7">
        <f t="array" ref="AB72">XLOOKUP($R72,Boundaries!$B:$B,Boundaries!L:L,"",0)</f>
        <v>0</v>
      </c>
      <c r="AC72" s="7">
        <f t="array" ref="AC72">XLOOKUP($R72,Boundaries!$B:$B,Boundaries!M:M,"",0)</f>
        <v>0</v>
      </c>
      <c r="AD72" s="7">
        <f t="array" ref="AD72">XLOOKUP($R72,Boundaries!$B:$B,Boundaries!N:N,"",0)</f>
        <v>0</v>
      </c>
      <c r="AE72" s="7">
        <f t="array" ref="AE72">XLOOKUP($R72,Boundaries!$B:$B,Boundaries!O:O,"",0)</f>
        <v>0</v>
      </c>
      <c r="AF72" s="7">
        <f t="array" ref="AF72">XLOOKUP($R72,Boundaries!$B:$B,Boundaries!P:P,"",0)</f>
        <v>4200</v>
      </c>
      <c r="AG72" s="7">
        <f t="array" ref="AG72">XLOOKUP($R72,Boundaries!$B:$B,Boundaries!Q:Q,"",0)</f>
        <v>0</v>
      </c>
      <c r="AH72" s="7" t="str">
        <f t="array" ref="AH72">XLOOKUP($R72,Boundaries!$B:$B,Boundaries!R:R,"",0)</f>
        <v>NaN</v>
      </c>
      <c r="AI72" s="7">
        <f t="array" ref="AI72">XLOOKUP($R72,Boundaries!$B:$B,Boundaries!S:S,"",0)</f>
        <v>6560</v>
      </c>
      <c r="AJ72" s="7">
        <f t="array" ref="AJ72">XLOOKUP($R72,Boundaries!$B:$B,Boundaries!T:T,"",0)</f>
        <v>1400</v>
      </c>
      <c r="AK72" s="7">
        <f t="array" ref="AK72">XLOOKUP($R72,Boundaries!$B:$B,Boundaries!U:U,"",0)</f>
        <v>0</v>
      </c>
    </row>
    <row r="73">
      <c r="A73" s="7" t="str">
        <f t="shared" si="1"/>
        <v>2</v>
      </c>
      <c r="B73" s="8">
        <v>6846.0</v>
      </c>
      <c r="C73" s="7" t="s">
        <v>302</v>
      </c>
      <c r="D73" s="9" t="s">
        <v>302</v>
      </c>
      <c r="E73" s="10"/>
      <c r="F73" s="16" t="s">
        <v>91</v>
      </c>
      <c r="G73" s="8"/>
      <c r="H73" s="8" t="s">
        <v>303</v>
      </c>
      <c r="I73" s="11" t="s">
        <v>304</v>
      </c>
      <c r="J73" s="7" t="s">
        <v>295</v>
      </c>
      <c r="K73" s="9" t="s">
        <v>296</v>
      </c>
      <c r="L73" s="17">
        <f t="shared" ref="L73:M73" si="21">O73</f>
        <v>51.51108546</v>
      </c>
      <c r="M73" s="17">
        <f t="shared" si="21"/>
        <v>-0.03683875901</v>
      </c>
      <c r="N73" s="16" t="str">
        <f t="array" ref="N73">XLOOKUP(K73,'GSP Groups'!D:D,'GSP Groups'!E:E,"",0)</f>
        <v>Limehouse</v>
      </c>
      <c r="O73" s="13">
        <f t="array" ref="O73">XLOOKUP(N73,'GSP Groups'!$E:$E,'GSP Groups'!F:F,"",0)</f>
        <v>51.51108546</v>
      </c>
      <c r="P73" s="13">
        <f t="array" ref="P73">XLOOKUP(N73,'GSP Groups'!$E:$E,'GSP Groups'!G:G,"",0)</f>
        <v>-0.03683875901</v>
      </c>
      <c r="Q73" s="7" t="str">
        <f t="shared" si="2"/>
        <v>CENTER</v>
      </c>
      <c r="R73" s="7" t="s">
        <v>33</v>
      </c>
      <c r="S73" s="7">
        <f t="array" ref="S73">XLOOKUP($R73,Boundaries!$B:$B,Boundaries!C:C,"",0)</f>
        <v>14000</v>
      </c>
      <c r="T73" s="7">
        <f t="array" ref="T73">XLOOKUP($R73,Boundaries!$B:$B,Boundaries!D:D,"",0)</f>
        <v>17500</v>
      </c>
      <c r="U73" s="7">
        <f t="array" ref="U73">XLOOKUP($R73,Boundaries!$B:$B,Boundaries!E:E,"",0)</f>
        <v>0</v>
      </c>
      <c r="V73" s="7">
        <f t="array" ref="V73">XLOOKUP($R73,Boundaries!$B:$B,Boundaries!F:F,"",0)</f>
        <v>0</v>
      </c>
      <c r="W73" s="7">
        <f t="array" ref="W73">XLOOKUP($R73,Boundaries!$B:$B,Boundaries!G:G,"",0)</f>
        <v>0</v>
      </c>
      <c r="X73" s="7">
        <f t="array" ref="X73">XLOOKUP($R73,Boundaries!$B:$B,Boundaries!H:H,"",0)</f>
        <v>0</v>
      </c>
      <c r="Y73" s="7">
        <f t="array" ref="Y73">XLOOKUP($R73,Boundaries!$B:$B,Boundaries!I:I,"",0)</f>
        <v>0</v>
      </c>
      <c r="Z73" s="7">
        <f t="array" ref="Z73">XLOOKUP($R73,Boundaries!$B:$B,Boundaries!J:J,"",0)</f>
        <v>0</v>
      </c>
      <c r="AA73" s="7">
        <f t="array" ref="AA73">XLOOKUP($R73,Boundaries!$B:$B,Boundaries!K:K,"",0)</f>
        <v>0</v>
      </c>
      <c r="AB73" s="7">
        <f t="array" ref="AB73">XLOOKUP($R73,Boundaries!$B:$B,Boundaries!L:L,"",0)</f>
        <v>0</v>
      </c>
      <c r="AC73" s="7">
        <f t="array" ref="AC73">XLOOKUP($R73,Boundaries!$B:$B,Boundaries!M:M,"",0)</f>
        <v>0</v>
      </c>
      <c r="AD73" s="7">
        <f t="array" ref="AD73">XLOOKUP($R73,Boundaries!$B:$B,Boundaries!N:N,"",0)</f>
        <v>0</v>
      </c>
      <c r="AE73" s="7">
        <f t="array" ref="AE73">XLOOKUP($R73,Boundaries!$B:$B,Boundaries!O:O,"",0)</f>
        <v>0</v>
      </c>
      <c r="AF73" s="7">
        <f t="array" ref="AF73">XLOOKUP($R73,Boundaries!$B:$B,Boundaries!P:P,"",0)</f>
        <v>4200</v>
      </c>
      <c r="AG73" s="7">
        <f t="array" ref="AG73">XLOOKUP($R73,Boundaries!$B:$B,Boundaries!Q:Q,"",0)</f>
        <v>0</v>
      </c>
      <c r="AH73" s="7" t="str">
        <f t="array" ref="AH73">XLOOKUP($R73,Boundaries!$B:$B,Boundaries!R:R,"",0)</f>
        <v>NaN</v>
      </c>
      <c r="AI73" s="7">
        <f t="array" ref="AI73">XLOOKUP($R73,Boundaries!$B:$B,Boundaries!S:S,"",0)</f>
        <v>6560</v>
      </c>
      <c r="AJ73" s="7">
        <f t="array" ref="AJ73">XLOOKUP($R73,Boundaries!$B:$B,Boundaries!T:T,"",0)</f>
        <v>1400</v>
      </c>
      <c r="AK73" s="7">
        <f t="array" ref="AK73">XLOOKUP($R73,Boundaries!$B:$B,Boundaries!U:U,"",0)</f>
        <v>0</v>
      </c>
    </row>
    <row r="74">
      <c r="A74" s="7" t="str">
        <f t="shared" si="1"/>
        <v>2</v>
      </c>
      <c r="B74" s="8">
        <v>6577.0</v>
      </c>
      <c r="C74" s="7" t="s">
        <v>305</v>
      </c>
      <c r="D74" s="9" t="s">
        <v>306</v>
      </c>
      <c r="E74" s="10" t="s">
        <v>307</v>
      </c>
      <c r="F74" s="16" t="s">
        <v>91</v>
      </c>
      <c r="G74" s="8" t="s">
        <v>64</v>
      </c>
      <c r="H74" s="8" t="s">
        <v>218</v>
      </c>
      <c r="I74" s="11" t="s">
        <v>219</v>
      </c>
      <c r="J74" s="7" t="s">
        <v>308</v>
      </c>
      <c r="K74" s="9" t="s">
        <v>309</v>
      </c>
      <c r="L74" s="17">
        <v>52.3954841634121</v>
      </c>
      <c r="M74" s="17">
        <v>-3.89871422089976</v>
      </c>
      <c r="N74" s="7" t="str">
        <f t="array" ref="N74">XLOOKUP(K74,'GSP Groups'!D:D,'GSP Groups'!E:E,"",0)</f>
        <v>Corwen</v>
      </c>
      <c r="O74" s="13">
        <f t="array" ref="O74">XLOOKUP(N74,'GSP Groups'!$E:$E,'GSP Groups'!F:F,"",0)</f>
        <v>52.98011388</v>
      </c>
      <c r="P74" s="13">
        <f t="array" ref="P74">XLOOKUP(N74,'GSP Groups'!$E:$E,'GSP Groups'!G:G,"",0)</f>
        <v>-3.369248779</v>
      </c>
      <c r="Q74" s="7" t="str">
        <f t="shared" si="2"/>
        <v>EXACT LOCATION</v>
      </c>
      <c r="R74" s="7" t="s">
        <v>32</v>
      </c>
      <c r="S74" s="7">
        <f t="array" ref="S74">XLOOKUP($R74,Boundaries!$B:$B,Boundaries!C:C,"",0)</f>
        <v>14000</v>
      </c>
      <c r="T74" s="7">
        <f t="array" ref="T74">XLOOKUP($R74,Boundaries!$B:$B,Boundaries!D:D,"",0)</f>
        <v>17500</v>
      </c>
      <c r="U74" s="7">
        <f t="array" ref="U74">XLOOKUP($R74,Boundaries!$B:$B,Boundaries!E:E,"",0)</f>
        <v>0</v>
      </c>
      <c r="V74" s="7">
        <f t="array" ref="V74">XLOOKUP($R74,Boundaries!$B:$B,Boundaries!F:F,"",0)</f>
        <v>0</v>
      </c>
      <c r="W74" s="7">
        <f t="array" ref="W74">XLOOKUP($R74,Boundaries!$B:$B,Boundaries!G:G,"",0)</f>
        <v>0</v>
      </c>
      <c r="X74" s="7">
        <f t="array" ref="X74">XLOOKUP($R74,Boundaries!$B:$B,Boundaries!H:H,"",0)</f>
        <v>0</v>
      </c>
      <c r="Y74" s="7">
        <f t="array" ref="Y74">XLOOKUP($R74,Boundaries!$B:$B,Boundaries!I:I,"",0)</f>
        <v>0</v>
      </c>
      <c r="Z74" s="7">
        <f t="array" ref="Z74">XLOOKUP($R74,Boundaries!$B:$B,Boundaries!J:J,"",0)</f>
        <v>0</v>
      </c>
      <c r="AA74" s="7">
        <f t="array" ref="AA74">XLOOKUP($R74,Boundaries!$B:$B,Boundaries!K:K,"",0)</f>
        <v>0</v>
      </c>
      <c r="AB74" s="7">
        <f t="array" ref="AB74">XLOOKUP($R74,Boundaries!$B:$B,Boundaries!L:L,"",0)</f>
        <v>0</v>
      </c>
      <c r="AC74" s="7">
        <f t="array" ref="AC74">XLOOKUP($R74,Boundaries!$B:$B,Boundaries!M:M,"",0)</f>
        <v>0</v>
      </c>
      <c r="AD74" s="7">
        <f t="array" ref="AD74">XLOOKUP($R74,Boundaries!$B:$B,Boundaries!N:N,"",0)</f>
        <v>0</v>
      </c>
      <c r="AE74" s="7">
        <f t="array" ref="AE74">XLOOKUP($R74,Boundaries!$B:$B,Boundaries!O:O,"",0)</f>
        <v>1400</v>
      </c>
      <c r="AF74" s="7">
        <f t="array" ref="AF74">XLOOKUP($R74,Boundaries!$B:$B,Boundaries!P:P,"",0)</f>
        <v>1400</v>
      </c>
      <c r="AG74" s="7" t="str">
        <f t="array" ref="AG74">XLOOKUP($R74,Boundaries!$B:$B,Boundaries!Q:Q,"",0)</f>
        <v>NaN</v>
      </c>
      <c r="AH74" s="7">
        <f t="array" ref="AH74">XLOOKUP($R74,Boundaries!$B:$B,Boundaries!R:R,"",0)</f>
        <v>0</v>
      </c>
      <c r="AI74" s="7">
        <f t="array" ref="AI74">XLOOKUP($R74,Boundaries!$B:$B,Boundaries!S:S,"",0)</f>
        <v>0</v>
      </c>
      <c r="AJ74" s="7">
        <f t="array" ref="AJ74">XLOOKUP($R74,Boundaries!$B:$B,Boundaries!T:T,"",0)</f>
        <v>2800</v>
      </c>
      <c r="AK74" s="7">
        <f t="array" ref="AK74">XLOOKUP($R74,Boundaries!$B:$B,Boundaries!U:U,"",0)</f>
        <v>1400</v>
      </c>
    </row>
    <row r="75">
      <c r="A75" s="7" t="str">
        <f t="shared" si="1"/>
        <v>2</v>
      </c>
      <c r="B75" s="8">
        <v>6650.0</v>
      </c>
      <c r="C75" s="7" t="s">
        <v>310</v>
      </c>
      <c r="D75" s="9" t="s">
        <v>311</v>
      </c>
      <c r="E75" s="10" t="s">
        <v>312</v>
      </c>
      <c r="F75" s="16" t="s">
        <v>91</v>
      </c>
      <c r="G75" s="8" t="s">
        <v>64</v>
      </c>
      <c r="H75" s="8" t="s">
        <v>218</v>
      </c>
      <c r="I75" s="11" t="s">
        <v>219</v>
      </c>
      <c r="J75" s="7" t="s">
        <v>308</v>
      </c>
      <c r="K75" s="9" t="s">
        <v>309</v>
      </c>
      <c r="L75" s="17">
        <v>52.3954841634121</v>
      </c>
      <c r="M75" s="17">
        <v>-3.89871422089976</v>
      </c>
      <c r="N75" s="7" t="str">
        <f t="array" ref="N75">XLOOKUP(K75,'GSP Groups'!D:D,'GSP Groups'!E:E,"",0)</f>
        <v>Corwen</v>
      </c>
      <c r="O75" s="13">
        <f t="array" ref="O75">XLOOKUP(N75,'GSP Groups'!$E:$E,'GSP Groups'!F:F,"",0)</f>
        <v>52.98011388</v>
      </c>
      <c r="P75" s="13">
        <f t="array" ref="P75">XLOOKUP(N75,'GSP Groups'!$E:$E,'GSP Groups'!G:G,"",0)</f>
        <v>-3.369248779</v>
      </c>
      <c r="Q75" s="7" t="str">
        <f t="shared" si="2"/>
        <v>EXACT LOCATION</v>
      </c>
      <c r="R75" s="7" t="s">
        <v>32</v>
      </c>
      <c r="S75" s="7">
        <f t="array" ref="S75">XLOOKUP($R75,Boundaries!$B:$B,Boundaries!C:C,"",0)</f>
        <v>14000</v>
      </c>
      <c r="T75" s="7">
        <f t="array" ref="T75">XLOOKUP($R75,Boundaries!$B:$B,Boundaries!D:D,"",0)</f>
        <v>17500</v>
      </c>
      <c r="U75" s="7">
        <f t="array" ref="U75">XLOOKUP($R75,Boundaries!$B:$B,Boundaries!E:E,"",0)</f>
        <v>0</v>
      </c>
      <c r="V75" s="7">
        <f t="array" ref="V75">XLOOKUP($R75,Boundaries!$B:$B,Boundaries!F:F,"",0)</f>
        <v>0</v>
      </c>
      <c r="W75" s="7">
        <f t="array" ref="W75">XLOOKUP($R75,Boundaries!$B:$B,Boundaries!G:G,"",0)</f>
        <v>0</v>
      </c>
      <c r="X75" s="7">
        <f t="array" ref="X75">XLOOKUP($R75,Boundaries!$B:$B,Boundaries!H:H,"",0)</f>
        <v>0</v>
      </c>
      <c r="Y75" s="7">
        <f t="array" ref="Y75">XLOOKUP($R75,Boundaries!$B:$B,Boundaries!I:I,"",0)</f>
        <v>0</v>
      </c>
      <c r="Z75" s="7">
        <f t="array" ref="Z75">XLOOKUP($R75,Boundaries!$B:$B,Boundaries!J:J,"",0)</f>
        <v>0</v>
      </c>
      <c r="AA75" s="7">
        <f t="array" ref="AA75">XLOOKUP($R75,Boundaries!$B:$B,Boundaries!K:K,"",0)</f>
        <v>0</v>
      </c>
      <c r="AB75" s="7">
        <f t="array" ref="AB75">XLOOKUP($R75,Boundaries!$B:$B,Boundaries!L:L,"",0)</f>
        <v>0</v>
      </c>
      <c r="AC75" s="7">
        <f t="array" ref="AC75">XLOOKUP($R75,Boundaries!$B:$B,Boundaries!M:M,"",0)</f>
        <v>0</v>
      </c>
      <c r="AD75" s="7">
        <f t="array" ref="AD75">XLOOKUP($R75,Boundaries!$B:$B,Boundaries!N:N,"",0)</f>
        <v>0</v>
      </c>
      <c r="AE75" s="7">
        <f t="array" ref="AE75">XLOOKUP($R75,Boundaries!$B:$B,Boundaries!O:O,"",0)</f>
        <v>1400</v>
      </c>
      <c r="AF75" s="7">
        <f t="array" ref="AF75">XLOOKUP($R75,Boundaries!$B:$B,Boundaries!P:P,"",0)</f>
        <v>1400</v>
      </c>
      <c r="AG75" s="7" t="str">
        <f t="array" ref="AG75">XLOOKUP($R75,Boundaries!$B:$B,Boundaries!Q:Q,"",0)</f>
        <v>NaN</v>
      </c>
      <c r="AH75" s="7">
        <f t="array" ref="AH75">XLOOKUP($R75,Boundaries!$B:$B,Boundaries!R:R,"",0)</f>
        <v>0</v>
      </c>
      <c r="AI75" s="7">
        <f t="array" ref="AI75">XLOOKUP($R75,Boundaries!$B:$B,Boundaries!S:S,"",0)</f>
        <v>0</v>
      </c>
      <c r="AJ75" s="7">
        <f t="array" ref="AJ75">XLOOKUP($R75,Boundaries!$B:$B,Boundaries!T:T,"",0)</f>
        <v>2800</v>
      </c>
      <c r="AK75" s="7">
        <f t="array" ref="AK75">XLOOKUP($R75,Boundaries!$B:$B,Boundaries!U:U,"",0)</f>
        <v>1400</v>
      </c>
    </row>
    <row r="76">
      <c r="A76" s="7" t="str">
        <f t="shared" si="1"/>
        <v>E</v>
      </c>
      <c r="B76" s="8">
        <v>37.0</v>
      </c>
      <c r="C76" s="7" t="s">
        <v>313</v>
      </c>
      <c r="D76" s="9" t="s">
        <v>313</v>
      </c>
      <c r="E76" s="10" t="s">
        <v>314</v>
      </c>
      <c r="F76" s="7" t="s">
        <v>315</v>
      </c>
      <c r="G76" s="8" t="s">
        <v>316</v>
      </c>
      <c r="H76" s="8" t="s">
        <v>218</v>
      </c>
      <c r="I76" s="11" t="s">
        <v>219</v>
      </c>
      <c r="J76" s="7" t="s">
        <v>308</v>
      </c>
      <c r="K76" s="9" t="s">
        <v>309</v>
      </c>
      <c r="L76" s="12">
        <v>52.3974162643492</v>
      </c>
      <c r="M76" s="12">
        <v>-3.92039674419812</v>
      </c>
      <c r="N76" s="7" t="str">
        <f t="array" ref="N76">XLOOKUP(K76,'GSP Groups'!D:D,'GSP Groups'!E:E,"",0)</f>
        <v>Corwen</v>
      </c>
      <c r="O76" s="13">
        <f t="array" ref="O76">XLOOKUP(N76,'GSP Groups'!$E:$E,'GSP Groups'!F:F,"",0)</f>
        <v>52.98011388</v>
      </c>
      <c r="P76" s="13">
        <f t="array" ref="P76">XLOOKUP(N76,'GSP Groups'!$E:$E,'GSP Groups'!G:G,"",0)</f>
        <v>-3.369248779</v>
      </c>
      <c r="Q76" s="7" t="str">
        <f t="shared" si="2"/>
        <v>EXACT LOCATION</v>
      </c>
      <c r="R76" s="7" t="s">
        <v>28</v>
      </c>
      <c r="S76" s="7">
        <f t="array" ref="S76">XLOOKUP($R76,Boundaries!$B:$B,Boundaries!C:C,"",0)</f>
        <v>17500</v>
      </c>
      <c r="T76" s="7">
        <f t="array" ref="T76">XLOOKUP($R76,Boundaries!$B:$B,Boundaries!D:D,"",0)</f>
        <v>19000</v>
      </c>
      <c r="U76" s="7">
        <f t="array" ref="U76">XLOOKUP($R76,Boundaries!$B:$B,Boundaries!E:E,"",0)</f>
        <v>0</v>
      </c>
      <c r="V76" s="7">
        <f t="array" ref="V76">XLOOKUP($R76,Boundaries!$B:$B,Boundaries!F:F,"",0)</f>
        <v>0</v>
      </c>
      <c r="W76" s="7">
        <f t="array" ref="W76">XLOOKUP($R76,Boundaries!$B:$B,Boundaries!G:G,"",0)</f>
        <v>0</v>
      </c>
      <c r="X76" s="7">
        <f t="array" ref="X76">XLOOKUP($R76,Boundaries!$B:$B,Boundaries!H:H,"",0)</f>
        <v>0</v>
      </c>
      <c r="Y76" s="7">
        <f t="array" ref="Y76">XLOOKUP($R76,Boundaries!$B:$B,Boundaries!I:I,"",0)</f>
        <v>0</v>
      </c>
      <c r="Z76" s="7">
        <f t="array" ref="Z76">XLOOKUP($R76,Boundaries!$B:$B,Boundaries!J:J,"",0)</f>
        <v>2250</v>
      </c>
      <c r="AA76" s="7">
        <f t="array" ref="AA76">XLOOKUP($R76,Boundaries!$B:$B,Boundaries!K:K,"",0)</f>
        <v>1400</v>
      </c>
      <c r="AB76" s="7">
        <f t="array" ref="AB76">XLOOKUP($R76,Boundaries!$B:$B,Boundaries!L:L,"",0)</f>
        <v>3980</v>
      </c>
      <c r="AC76" s="7" t="str">
        <f t="array" ref="AC76">XLOOKUP($R76,Boundaries!$B:$B,Boundaries!M:M,"",0)</f>
        <v>NaN</v>
      </c>
      <c r="AD76" s="7">
        <f t="array" ref="AD76">XLOOKUP($R76,Boundaries!$B:$B,Boundaries!N:N,"",0)</f>
        <v>0</v>
      </c>
      <c r="AE76" s="7">
        <f t="array" ref="AE76">XLOOKUP($R76,Boundaries!$B:$B,Boundaries!O:O,"",0)</f>
        <v>2800</v>
      </c>
      <c r="AF76" s="7">
        <f t="array" ref="AF76">XLOOKUP($R76,Boundaries!$B:$B,Boundaries!P:P,"",0)</f>
        <v>0</v>
      </c>
      <c r="AG76" s="7">
        <f t="array" ref="AG76">XLOOKUP($R76,Boundaries!$B:$B,Boundaries!Q:Q,"",0)</f>
        <v>0</v>
      </c>
      <c r="AH76" s="7">
        <f t="array" ref="AH76">XLOOKUP($R76,Boundaries!$B:$B,Boundaries!R:R,"",0)</f>
        <v>0</v>
      </c>
      <c r="AI76" s="7">
        <f t="array" ref="AI76">XLOOKUP($R76,Boundaries!$B:$B,Boundaries!S:S,"",0)</f>
        <v>0</v>
      </c>
      <c r="AJ76" s="7">
        <f t="array" ref="AJ76">XLOOKUP($R76,Boundaries!$B:$B,Boundaries!T:T,"",0)</f>
        <v>0</v>
      </c>
      <c r="AK76" s="7">
        <f t="array" ref="AK76">XLOOKUP($R76,Boundaries!$B:$B,Boundaries!U:U,"",0)</f>
        <v>0</v>
      </c>
    </row>
    <row r="77">
      <c r="A77" s="7" t="str">
        <f t="shared" si="1"/>
        <v>T</v>
      </c>
      <c r="B77" s="8">
        <v>87.0</v>
      </c>
      <c r="C77" s="7" t="s">
        <v>317</v>
      </c>
      <c r="D77" s="9" t="s">
        <v>317</v>
      </c>
      <c r="E77" s="10" t="s">
        <v>318</v>
      </c>
      <c r="F77" s="7" t="s">
        <v>40</v>
      </c>
      <c r="G77" s="8" t="s">
        <v>40</v>
      </c>
      <c r="H77" s="8" t="s">
        <v>155</v>
      </c>
      <c r="I77" s="11" t="s">
        <v>156</v>
      </c>
      <c r="J77" s="7" t="s">
        <v>308</v>
      </c>
      <c r="K77" s="9" t="s">
        <v>309</v>
      </c>
      <c r="L77" s="12">
        <v>53.2316142591421</v>
      </c>
      <c r="M77" s="12">
        <v>-3.08194714607652</v>
      </c>
      <c r="N77" s="7" t="str">
        <f t="array" ref="N77">XLOOKUP(K77,'GSP Groups'!D:D,'GSP Groups'!E:E,"",0)</f>
        <v>Corwen</v>
      </c>
      <c r="O77" s="13">
        <f t="array" ref="O77">XLOOKUP(N77,'GSP Groups'!$E:$E,'GSP Groups'!F:F,"",0)</f>
        <v>52.98011388</v>
      </c>
      <c r="P77" s="13">
        <f t="array" ref="P77">XLOOKUP(N77,'GSP Groups'!$E:$E,'GSP Groups'!G:G,"",0)</f>
        <v>-3.369248779</v>
      </c>
      <c r="Q77" s="7" t="str">
        <f t="shared" si="2"/>
        <v>EXACT LOCATION</v>
      </c>
      <c r="R77" s="7" t="s">
        <v>28</v>
      </c>
      <c r="S77" s="7">
        <f t="array" ref="S77">XLOOKUP($R77,Boundaries!$B:$B,Boundaries!C:C,"",0)</f>
        <v>17500</v>
      </c>
      <c r="T77" s="7">
        <f t="array" ref="T77">XLOOKUP($R77,Boundaries!$B:$B,Boundaries!D:D,"",0)</f>
        <v>19000</v>
      </c>
      <c r="U77" s="7">
        <f t="array" ref="U77">XLOOKUP($R77,Boundaries!$B:$B,Boundaries!E:E,"",0)</f>
        <v>0</v>
      </c>
      <c r="V77" s="7">
        <f t="array" ref="V77">XLOOKUP($R77,Boundaries!$B:$B,Boundaries!F:F,"",0)</f>
        <v>0</v>
      </c>
      <c r="W77" s="7">
        <f t="array" ref="W77">XLOOKUP($R77,Boundaries!$B:$B,Boundaries!G:G,"",0)</f>
        <v>0</v>
      </c>
      <c r="X77" s="7">
        <f t="array" ref="X77">XLOOKUP($R77,Boundaries!$B:$B,Boundaries!H:H,"",0)</f>
        <v>0</v>
      </c>
      <c r="Y77" s="7">
        <f t="array" ref="Y77">XLOOKUP($R77,Boundaries!$B:$B,Boundaries!I:I,"",0)</f>
        <v>0</v>
      </c>
      <c r="Z77" s="7">
        <f t="array" ref="Z77">XLOOKUP($R77,Boundaries!$B:$B,Boundaries!J:J,"",0)</f>
        <v>2250</v>
      </c>
      <c r="AA77" s="7">
        <f t="array" ref="AA77">XLOOKUP($R77,Boundaries!$B:$B,Boundaries!K:K,"",0)</f>
        <v>1400</v>
      </c>
      <c r="AB77" s="7">
        <f t="array" ref="AB77">XLOOKUP($R77,Boundaries!$B:$B,Boundaries!L:L,"",0)</f>
        <v>3980</v>
      </c>
      <c r="AC77" s="7" t="str">
        <f t="array" ref="AC77">XLOOKUP($R77,Boundaries!$B:$B,Boundaries!M:M,"",0)</f>
        <v>NaN</v>
      </c>
      <c r="AD77" s="7">
        <f t="array" ref="AD77">XLOOKUP($R77,Boundaries!$B:$B,Boundaries!N:N,"",0)</f>
        <v>0</v>
      </c>
      <c r="AE77" s="7">
        <f t="array" ref="AE77">XLOOKUP($R77,Boundaries!$B:$B,Boundaries!O:O,"",0)</f>
        <v>2800</v>
      </c>
      <c r="AF77" s="7">
        <f t="array" ref="AF77">XLOOKUP($R77,Boundaries!$B:$B,Boundaries!P:P,"",0)</f>
        <v>0</v>
      </c>
      <c r="AG77" s="7">
        <f t="array" ref="AG77">XLOOKUP($R77,Boundaries!$B:$B,Boundaries!Q:Q,"",0)</f>
        <v>0</v>
      </c>
      <c r="AH77" s="7">
        <f t="array" ref="AH77">XLOOKUP($R77,Boundaries!$B:$B,Boundaries!R:R,"",0)</f>
        <v>0</v>
      </c>
      <c r="AI77" s="7">
        <f t="array" ref="AI77">XLOOKUP($R77,Boundaries!$B:$B,Boundaries!S:S,"",0)</f>
        <v>0</v>
      </c>
      <c r="AJ77" s="7">
        <f t="array" ref="AJ77">XLOOKUP($R77,Boundaries!$B:$B,Boundaries!T:T,"",0)</f>
        <v>0</v>
      </c>
      <c r="AK77" s="7">
        <f t="array" ref="AK77">XLOOKUP($R77,Boundaries!$B:$B,Boundaries!U:U,"",0)</f>
        <v>0</v>
      </c>
    </row>
    <row r="78">
      <c r="A78" s="7" t="str">
        <f t="shared" si="1"/>
        <v>T</v>
      </c>
      <c r="B78" s="8">
        <v>88.0</v>
      </c>
      <c r="C78" s="7" t="s">
        <v>319</v>
      </c>
      <c r="D78" s="9" t="s">
        <v>319</v>
      </c>
      <c r="E78" s="10" t="s">
        <v>320</v>
      </c>
      <c r="F78" s="7" t="s">
        <v>40</v>
      </c>
      <c r="G78" s="8" t="s">
        <v>40</v>
      </c>
      <c r="H78" s="8" t="s">
        <v>155</v>
      </c>
      <c r="I78" s="11" t="s">
        <v>156</v>
      </c>
      <c r="J78" s="7" t="s">
        <v>308</v>
      </c>
      <c r="K78" s="9" t="s">
        <v>309</v>
      </c>
      <c r="L78" s="12">
        <v>53.2316142591421</v>
      </c>
      <c r="M78" s="12">
        <v>-3.08194714607652</v>
      </c>
      <c r="N78" s="7" t="str">
        <f t="array" ref="N78">XLOOKUP(K78,'GSP Groups'!D:D,'GSP Groups'!E:E,"",0)</f>
        <v>Corwen</v>
      </c>
      <c r="O78" s="13">
        <f t="array" ref="O78">XLOOKUP(N78,'GSP Groups'!$E:$E,'GSP Groups'!F:F,"",0)</f>
        <v>52.98011388</v>
      </c>
      <c r="P78" s="13">
        <f t="array" ref="P78">XLOOKUP(N78,'GSP Groups'!$E:$E,'GSP Groups'!G:G,"",0)</f>
        <v>-3.369248779</v>
      </c>
      <c r="Q78" s="7" t="str">
        <f t="shared" si="2"/>
        <v>EXACT LOCATION</v>
      </c>
      <c r="R78" s="7" t="s">
        <v>28</v>
      </c>
      <c r="S78" s="7">
        <f t="array" ref="S78">XLOOKUP($R78,Boundaries!$B:$B,Boundaries!C:C,"",0)</f>
        <v>17500</v>
      </c>
      <c r="T78" s="7">
        <f t="array" ref="T78">XLOOKUP($R78,Boundaries!$B:$B,Boundaries!D:D,"",0)</f>
        <v>19000</v>
      </c>
      <c r="U78" s="7">
        <f t="array" ref="U78">XLOOKUP($R78,Boundaries!$B:$B,Boundaries!E:E,"",0)</f>
        <v>0</v>
      </c>
      <c r="V78" s="7">
        <f t="array" ref="V78">XLOOKUP($R78,Boundaries!$B:$B,Boundaries!F:F,"",0)</f>
        <v>0</v>
      </c>
      <c r="W78" s="7">
        <f t="array" ref="W78">XLOOKUP($R78,Boundaries!$B:$B,Boundaries!G:G,"",0)</f>
        <v>0</v>
      </c>
      <c r="X78" s="7">
        <f t="array" ref="X78">XLOOKUP($R78,Boundaries!$B:$B,Boundaries!H:H,"",0)</f>
        <v>0</v>
      </c>
      <c r="Y78" s="7">
        <f t="array" ref="Y78">XLOOKUP($R78,Boundaries!$B:$B,Boundaries!I:I,"",0)</f>
        <v>0</v>
      </c>
      <c r="Z78" s="7">
        <f t="array" ref="Z78">XLOOKUP($R78,Boundaries!$B:$B,Boundaries!J:J,"",0)</f>
        <v>2250</v>
      </c>
      <c r="AA78" s="7">
        <f t="array" ref="AA78">XLOOKUP($R78,Boundaries!$B:$B,Boundaries!K:K,"",0)</f>
        <v>1400</v>
      </c>
      <c r="AB78" s="7">
        <f t="array" ref="AB78">XLOOKUP($R78,Boundaries!$B:$B,Boundaries!L:L,"",0)</f>
        <v>3980</v>
      </c>
      <c r="AC78" s="7" t="str">
        <f t="array" ref="AC78">XLOOKUP($R78,Boundaries!$B:$B,Boundaries!M:M,"",0)</f>
        <v>NaN</v>
      </c>
      <c r="AD78" s="7">
        <f t="array" ref="AD78">XLOOKUP($R78,Boundaries!$B:$B,Boundaries!N:N,"",0)</f>
        <v>0</v>
      </c>
      <c r="AE78" s="7">
        <f t="array" ref="AE78">XLOOKUP($R78,Boundaries!$B:$B,Boundaries!O:O,"",0)</f>
        <v>2800</v>
      </c>
      <c r="AF78" s="7">
        <f t="array" ref="AF78">XLOOKUP($R78,Boundaries!$B:$B,Boundaries!P:P,"",0)</f>
        <v>0</v>
      </c>
      <c r="AG78" s="7">
        <f t="array" ref="AG78">XLOOKUP($R78,Boundaries!$B:$B,Boundaries!Q:Q,"",0)</f>
        <v>0</v>
      </c>
      <c r="AH78" s="7">
        <f t="array" ref="AH78">XLOOKUP($R78,Boundaries!$B:$B,Boundaries!R:R,"",0)</f>
        <v>0</v>
      </c>
      <c r="AI78" s="7">
        <f t="array" ref="AI78">XLOOKUP($R78,Boundaries!$B:$B,Boundaries!S:S,"",0)</f>
        <v>0</v>
      </c>
      <c r="AJ78" s="7">
        <f t="array" ref="AJ78">XLOOKUP($R78,Boundaries!$B:$B,Boundaries!T:T,"",0)</f>
        <v>0</v>
      </c>
      <c r="AK78" s="7">
        <f t="array" ref="AK78">XLOOKUP($R78,Boundaries!$B:$B,Boundaries!U:U,"",0)</f>
        <v>0</v>
      </c>
    </row>
    <row r="79">
      <c r="A79" s="7" t="str">
        <f t="shared" si="1"/>
        <v>T</v>
      </c>
      <c r="B79" s="8">
        <v>89.0</v>
      </c>
      <c r="C79" s="7" t="s">
        <v>321</v>
      </c>
      <c r="D79" s="9" t="s">
        <v>321</v>
      </c>
      <c r="E79" s="10" t="s">
        <v>322</v>
      </c>
      <c r="F79" s="7" t="s">
        <v>40</v>
      </c>
      <c r="G79" s="8" t="s">
        <v>40</v>
      </c>
      <c r="H79" s="8" t="s">
        <v>155</v>
      </c>
      <c r="I79" s="11" t="s">
        <v>156</v>
      </c>
      <c r="J79" s="7" t="s">
        <v>308</v>
      </c>
      <c r="K79" s="9" t="s">
        <v>309</v>
      </c>
      <c r="L79" s="12">
        <v>53.2316142591421</v>
      </c>
      <c r="M79" s="12">
        <v>-3.08194714607652</v>
      </c>
      <c r="N79" s="7" t="str">
        <f t="array" ref="N79">XLOOKUP(K79,'GSP Groups'!D:D,'GSP Groups'!E:E,"",0)</f>
        <v>Corwen</v>
      </c>
      <c r="O79" s="13">
        <f t="array" ref="O79">XLOOKUP(N79,'GSP Groups'!$E:$E,'GSP Groups'!F:F,"",0)</f>
        <v>52.98011388</v>
      </c>
      <c r="P79" s="13">
        <f t="array" ref="P79">XLOOKUP(N79,'GSP Groups'!$E:$E,'GSP Groups'!G:G,"",0)</f>
        <v>-3.369248779</v>
      </c>
      <c r="Q79" s="7" t="str">
        <f t="shared" si="2"/>
        <v>EXACT LOCATION</v>
      </c>
      <c r="R79" s="7" t="s">
        <v>28</v>
      </c>
      <c r="S79" s="7">
        <f t="array" ref="S79">XLOOKUP($R79,Boundaries!$B:$B,Boundaries!C:C,"",0)</f>
        <v>17500</v>
      </c>
      <c r="T79" s="7">
        <f t="array" ref="T79">XLOOKUP($R79,Boundaries!$B:$B,Boundaries!D:D,"",0)</f>
        <v>19000</v>
      </c>
      <c r="U79" s="7">
        <f t="array" ref="U79">XLOOKUP($R79,Boundaries!$B:$B,Boundaries!E:E,"",0)</f>
        <v>0</v>
      </c>
      <c r="V79" s="7">
        <f t="array" ref="V79">XLOOKUP($R79,Boundaries!$B:$B,Boundaries!F:F,"",0)</f>
        <v>0</v>
      </c>
      <c r="W79" s="7">
        <f t="array" ref="W79">XLOOKUP($R79,Boundaries!$B:$B,Boundaries!G:G,"",0)</f>
        <v>0</v>
      </c>
      <c r="X79" s="7">
        <f t="array" ref="X79">XLOOKUP($R79,Boundaries!$B:$B,Boundaries!H:H,"",0)</f>
        <v>0</v>
      </c>
      <c r="Y79" s="7">
        <f t="array" ref="Y79">XLOOKUP($R79,Boundaries!$B:$B,Boundaries!I:I,"",0)</f>
        <v>0</v>
      </c>
      <c r="Z79" s="7">
        <f t="array" ref="Z79">XLOOKUP($R79,Boundaries!$B:$B,Boundaries!J:J,"",0)</f>
        <v>2250</v>
      </c>
      <c r="AA79" s="7">
        <f t="array" ref="AA79">XLOOKUP($R79,Boundaries!$B:$B,Boundaries!K:K,"",0)</f>
        <v>1400</v>
      </c>
      <c r="AB79" s="7">
        <f t="array" ref="AB79">XLOOKUP($R79,Boundaries!$B:$B,Boundaries!L:L,"",0)</f>
        <v>3980</v>
      </c>
      <c r="AC79" s="7" t="str">
        <f t="array" ref="AC79">XLOOKUP($R79,Boundaries!$B:$B,Boundaries!M:M,"",0)</f>
        <v>NaN</v>
      </c>
      <c r="AD79" s="7">
        <f t="array" ref="AD79">XLOOKUP($R79,Boundaries!$B:$B,Boundaries!N:N,"",0)</f>
        <v>0</v>
      </c>
      <c r="AE79" s="7">
        <f t="array" ref="AE79">XLOOKUP($R79,Boundaries!$B:$B,Boundaries!O:O,"",0)</f>
        <v>2800</v>
      </c>
      <c r="AF79" s="7">
        <f t="array" ref="AF79">XLOOKUP($R79,Boundaries!$B:$B,Boundaries!P:P,"",0)</f>
        <v>0</v>
      </c>
      <c r="AG79" s="7">
        <f t="array" ref="AG79">XLOOKUP($R79,Boundaries!$B:$B,Boundaries!Q:Q,"",0)</f>
        <v>0</v>
      </c>
      <c r="AH79" s="7">
        <f t="array" ref="AH79">XLOOKUP($R79,Boundaries!$B:$B,Boundaries!R:R,"",0)</f>
        <v>0</v>
      </c>
      <c r="AI79" s="7">
        <f t="array" ref="AI79">XLOOKUP($R79,Boundaries!$B:$B,Boundaries!S:S,"",0)</f>
        <v>0</v>
      </c>
      <c r="AJ79" s="7">
        <f t="array" ref="AJ79">XLOOKUP($R79,Boundaries!$B:$B,Boundaries!T:T,"",0)</f>
        <v>0</v>
      </c>
      <c r="AK79" s="7">
        <f t="array" ref="AK79">XLOOKUP($R79,Boundaries!$B:$B,Boundaries!U:U,"",0)</f>
        <v>0</v>
      </c>
    </row>
    <row r="80">
      <c r="A80" s="7" t="str">
        <f t="shared" si="1"/>
        <v>T</v>
      </c>
      <c r="B80" s="8">
        <v>90.0</v>
      </c>
      <c r="C80" s="7" t="s">
        <v>323</v>
      </c>
      <c r="D80" s="9" t="s">
        <v>323</v>
      </c>
      <c r="E80" s="10" t="s">
        <v>324</v>
      </c>
      <c r="F80" s="7" t="s">
        <v>40</v>
      </c>
      <c r="G80" s="8" t="s">
        <v>40</v>
      </c>
      <c r="H80" s="8" t="s">
        <v>155</v>
      </c>
      <c r="I80" s="11" t="s">
        <v>156</v>
      </c>
      <c r="J80" s="7" t="s">
        <v>308</v>
      </c>
      <c r="K80" s="9" t="s">
        <v>309</v>
      </c>
      <c r="L80" s="12">
        <v>53.2316142591421</v>
      </c>
      <c r="M80" s="12">
        <v>-3.08194714607652</v>
      </c>
      <c r="N80" s="7" t="str">
        <f t="array" ref="N80">XLOOKUP(K80,'GSP Groups'!D:D,'GSP Groups'!E:E,"",0)</f>
        <v>Corwen</v>
      </c>
      <c r="O80" s="13">
        <f t="array" ref="O80">XLOOKUP(N80,'GSP Groups'!$E:$E,'GSP Groups'!F:F,"",0)</f>
        <v>52.98011388</v>
      </c>
      <c r="P80" s="13">
        <f t="array" ref="P80">XLOOKUP(N80,'GSP Groups'!$E:$E,'GSP Groups'!G:G,"",0)</f>
        <v>-3.369248779</v>
      </c>
      <c r="Q80" s="7" t="str">
        <f t="shared" si="2"/>
        <v>EXACT LOCATION</v>
      </c>
      <c r="R80" s="7" t="s">
        <v>28</v>
      </c>
      <c r="S80" s="7">
        <f t="array" ref="S80">XLOOKUP($R80,Boundaries!$B:$B,Boundaries!C:C,"",0)</f>
        <v>17500</v>
      </c>
      <c r="T80" s="7">
        <f t="array" ref="T80">XLOOKUP($R80,Boundaries!$B:$B,Boundaries!D:D,"",0)</f>
        <v>19000</v>
      </c>
      <c r="U80" s="7">
        <f t="array" ref="U80">XLOOKUP($R80,Boundaries!$B:$B,Boundaries!E:E,"",0)</f>
        <v>0</v>
      </c>
      <c r="V80" s="7">
        <f t="array" ref="V80">XLOOKUP($R80,Boundaries!$B:$B,Boundaries!F:F,"",0)</f>
        <v>0</v>
      </c>
      <c r="W80" s="7">
        <f t="array" ref="W80">XLOOKUP($R80,Boundaries!$B:$B,Boundaries!G:G,"",0)</f>
        <v>0</v>
      </c>
      <c r="X80" s="7">
        <f t="array" ref="X80">XLOOKUP($R80,Boundaries!$B:$B,Boundaries!H:H,"",0)</f>
        <v>0</v>
      </c>
      <c r="Y80" s="7">
        <f t="array" ref="Y80">XLOOKUP($R80,Boundaries!$B:$B,Boundaries!I:I,"",0)</f>
        <v>0</v>
      </c>
      <c r="Z80" s="7">
        <f t="array" ref="Z80">XLOOKUP($R80,Boundaries!$B:$B,Boundaries!J:J,"",0)</f>
        <v>2250</v>
      </c>
      <c r="AA80" s="7">
        <f t="array" ref="AA80">XLOOKUP($R80,Boundaries!$B:$B,Boundaries!K:K,"",0)</f>
        <v>1400</v>
      </c>
      <c r="AB80" s="7">
        <f t="array" ref="AB80">XLOOKUP($R80,Boundaries!$B:$B,Boundaries!L:L,"",0)</f>
        <v>3980</v>
      </c>
      <c r="AC80" s="7" t="str">
        <f t="array" ref="AC80">XLOOKUP($R80,Boundaries!$B:$B,Boundaries!M:M,"",0)</f>
        <v>NaN</v>
      </c>
      <c r="AD80" s="7">
        <f t="array" ref="AD80">XLOOKUP($R80,Boundaries!$B:$B,Boundaries!N:N,"",0)</f>
        <v>0</v>
      </c>
      <c r="AE80" s="7">
        <f t="array" ref="AE80">XLOOKUP($R80,Boundaries!$B:$B,Boundaries!O:O,"",0)</f>
        <v>2800</v>
      </c>
      <c r="AF80" s="7">
        <f t="array" ref="AF80">XLOOKUP($R80,Boundaries!$B:$B,Boundaries!P:P,"",0)</f>
        <v>0</v>
      </c>
      <c r="AG80" s="7">
        <f t="array" ref="AG80">XLOOKUP($R80,Boundaries!$B:$B,Boundaries!Q:Q,"",0)</f>
        <v>0</v>
      </c>
      <c r="AH80" s="7">
        <f t="array" ref="AH80">XLOOKUP($R80,Boundaries!$B:$B,Boundaries!R:R,"",0)</f>
        <v>0</v>
      </c>
      <c r="AI80" s="7">
        <f t="array" ref="AI80">XLOOKUP($R80,Boundaries!$B:$B,Boundaries!S:S,"",0)</f>
        <v>0</v>
      </c>
      <c r="AJ80" s="7">
        <f t="array" ref="AJ80">XLOOKUP($R80,Boundaries!$B:$B,Boundaries!T:T,"",0)</f>
        <v>0</v>
      </c>
      <c r="AK80" s="7">
        <f t="array" ref="AK80">XLOOKUP($R80,Boundaries!$B:$B,Boundaries!U:U,"",0)</f>
        <v>0</v>
      </c>
    </row>
    <row r="81">
      <c r="A81" s="7" t="str">
        <f t="shared" si="1"/>
        <v>T</v>
      </c>
      <c r="B81" s="8">
        <v>111.0</v>
      </c>
      <c r="C81" s="7" t="s">
        <v>325</v>
      </c>
      <c r="D81" s="9" t="s">
        <v>326</v>
      </c>
      <c r="E81" s="10" t="s">
        <v>327</v>
      </c>
      <c r="F81" s="7" t="s">
        <v>328</v>
      </c>
      <c r="G81" s="8" t="s">
        <v>329</v>
      </c>
      <c r="H81" s="8" t="s">
        <v>330</v>
      </c>
      <c r="I81" s="11" t="s">
        <v>331</v>
      </c>
      <c r="J81" s="7" t="s">
        <v>308</v>
      </c>
      <c r="K81" s="9" t="s">
        <v>309</v>
      </c>
      <c r="L81" s="12">
        <v>53.1193778657277</v>
      </c>
      <c r="M81" s="12">
        <v>-4.11399537707403</v>
      </c>
      <c r="N81" s="7" t="str">
        <f t="array" ref="N81">XLOOKUP(K81,'GSP Groups'!D:D,'GSP Groups'!E:E,"",0)</f>
        <v>Corwen</v>
      </c>
      <c r="O81" s="13">
        <f t="array" ref="O81">XLOOKUP(N81,'GSP Groups'!$E:$E,'GSP Groups'!F:F,"",0)</f>
        <v>52.98011388</v>
      </c>
      <c r="P81" s="13">
        <f t="array" ref="P81">XLOOKUP(N81,'GSP Groups'!$E:$E,'GSP Groups'!G:G,"",0)</f>
        <v>-3.369248779</v>
      </c>
      <c r="Q81" s="7" t="str">
        <f t="shared" si="2"/>
        <v>EXACT LOCATION</v>
      </c>
      <c r="R81" s="7" t="s">
        <v>28</v>
      </c>
      <c r="S81" s="7">
        <f t="array" ref="S81">XLOOKUP($R81,Boundaries!$B:$B,Boundaries!C:C,"",0)</f>
        <v>17500</v>
      </c>
      <c r="T81" s="7">
        <f t="array" ref="T81">XLOOKUP($R81,Boundaries!$B:$B,Boundaries!D:D,"",0)</f>
        <v>19000</v>
      </c>
      <c r="U81" s="7">
        <f t="array" ref="U81">XLOOKUP($R81,Boundaries!$B:$B,Boundaries!E:E,"",0)</f>
        <v>0</v>
      </c>
      <c r="V81" s="7">
        <f t="array" ref="V81">XLOOKUP($R81,Boundaries!$B:$B,Boundaries!F:F,"",0)</f>
        <v>0</v>
      </c>
      <c r="W81" s="7">
        <f t="array" ref="W81">XLOOKUP($R81,Boundaries!$B:$B,Boundaries!G:G,"",0)</f>
        <v>0</v>
      </c>
      <c r="X81" s="7">
        <f t="array" ref="X81">XLOOKUP($R81,Boundaries!$B:$B,Boundaries!H:H,"",0)</f>
        <v>0</v>
      </c>
      <c r="Y81" s="7">
        <f t="array" ref="Y81">XLOOKUP($R81,Boundaries!$B:$B,Boundaries!I:I,"",0)</f>
        <v>0</v>
      </c>
      <c r="Z81" s="7">
        <f t="array" ref="Z81">XLOOKUP($R81,Boundaries!$B:$B,Boundaries!J:J,"",0)</f>
        <v>2250</v>
      </c>
      <c r="AA81" s="7">
        <f t="array" ref="AA81">XLOOKUP($R81,Boundaries!$B:$B,Boundaries!K:K,"",0)</f>
        <v>1400</v>
      </c>
      <c r="AB81" s="7">
        <f t="array" ref="AB81">XLOOKUP($R81,Boundaries!$B:$B,Boundaries!L:L,"",0)</f>
        <v>3980</v>
      </c>
      <c r="AC81" s="7" t="str">
        <f t="array" ref="AC81">XLOOKUP($R81,Boundaries!$B:$B,Boundaries!M:M,"",0)</f>
        <v>NaN</v>
      </c>
      <c r="AD81" s="7">
        <f t="array" ref="AD81">XLOOKUP($R81,Boundaries!$B:$B,Boundaries!N:N,"",0)</f>
        <v>0</v>
      </c>
      <c r="AE81" s="7">
        <f t="array" ref="AE81">XLOOKUP($R81,Boundaries!$B:$B,Boundaries!O:O,"",0)</f>
        <v>2800</v>
      </c>
      <c r="AF81" s="7">
        <f t="array" ref="AF81">XLOOKUP($R81,Boundaries!$B:$B,Boundaries!P:P,"",0)</f>
        <v>0</v>
      </c>
      <c r="AG81" s="7">
        <f t="array" ref="AG81">XLOOKUP($R81,Boundaries!$B:$B,Boundaries!Q:Q,"",0)</f>
        <v>0</v>
      </c>
      <c r="AH81" s="7">
        <f t="array" ref="AH81">XLOOKUP($R81,Boundaries!$B:$B,Boundaries!R:R,"",0)</f>
        <v>0</v>
      </c>
      <c r="AI81" s="7">
        <f t="array" ref="AI81">XLOOKUP($R81,Boundaries!$B:$B,Boundaries!S:S,"",0)</f>
        <v>0</v>
      </c>
      <c r="AJ81" s="7">
        <f t="array" ref="AJ81">XLOOKUP($R81,Boundaries!$B:$B,Boundaries!T:T,"",0)</f>
        <v>0</v>
      </c>
      <c r="AK81" s="7">
        <f t="array" ref="AK81">XLOOKUP($R81,Boundaries!$B:$B,Boundaries!U:U,"",0)</f>
        <v>0</v>
      </c>
    </row>
    <row r="82">
      <c r="A82" s="7" t="str">
        <f t="shared" si="1"/>
        <v>T</v>
      </c>
      <c r="B82" s="8">
        <v>112.0</v>
      </c>
      <c r="C82" s="7" t="s">
        <v>332</v>
      </c>
      <c r="D82" s="9" t="s">
        <v>333</v>
      </c>
      <c r="E82" s="10" t="s">
        <v>334</v>
      </c>
      <c r="F82" s="7" t="s">
        <v>328</v>
      </c>
      <c r="G82" s="8" t="s">
        <v>329</v>
      </c>
      <c r="H82" s="8" t="s">
        <v>330</v>
      </c>
      <c r="I82" s="11" t="s">
        <v>331</v>
      </c>
      <c r="J82" s="7" t="s">
        <v>308</v>
      </c>
      <c r="K82" s="9" t="s">
        <v>309</v>
      </c>
      <c r="L82" s="12">
        <v>53.1193778657277</v>
      </c>
      <c r="M82" s="12">
        <v>-4.11399537707403</v>
      </c>
      <c r="N82" s="7" t="str">
        <f t="array" ref="N82">XLOOKUP(K82,'GSP Groups'!D:D,'GSP Groups'!E:E,"",0)</f>
        <v>Corwen</v>
      </c>
      <c r="O82" s="13">
        <f t="array" ref="O82">XLOOKUP(N82,'GSP Groups'!$E:$E,'GSP Groups'!F:F,"",0)</f>
        <v>52.98011388</v>
      </c>
      <c r="P82" s="13">
        <f t="array" ref="P82">XLOOKUP(N82,'GSP Groups'!$E:$E,'GSP Groups'!G:G,"",0)</f>
        <v>-3.369248779</v>
      </c>
      <c r="Q82" s="7" t="str">
        <f t="shared" si="2"/>
        <v>EXACT LOCATION</v>
      </c>
      <c r="R82" s="7" t="s">
        <v>28</v>
      </c>
      <c r="S82" s="7">
        <f t="array" ref="S82">XLOOKUP($R82,Boundaries!$B:$B,Boundaries!C:C,"",0)</f>
        <v>17500</v>
      </c>
      <c r="T82" s="7">
        <f t="array" ref="T82">XLOOKUP($R82,Boundaries!$B:$B,Boundaries!D:D,"",0)</f>
        <v>19000</v>
      </c>
      <c r="U82" s="7">
        <f t="array" ref="U82">XLOOKUP($R82,Boundaries!$B:$B,Boundaries!E:E,"",0)</f>
        <v>0</v>
      </c>
      <c r="V82" s="7">
        <f t="array" ref="V82">XLOOKUP($R82,Boundaries!$B:$B,Boundaries!F:F,"",0)</f>
        <v>0</v>
      </c>
      <c r="W82" s="7">
        <f t="array" ref="W82">XLOOKUP($R82,Boundaries!$B:$B,Boundaries!G:G,"",0)</f>
        <v>0</v>
      </c>
      <c r="X82" s="7">
        <f t="array" ref="X82">XLOOKUP($R82,Boundaries!$B:$B,Boundaries!H:H,"",0)</f>
        <v>0</v>
      </c>
      <c r="Y82" s="7">
        <f t="array" ref="Y82">XLOOKUP($R82,Boundaries!$B:$B,Boundaries!I:I,"",0)</f>
        <v>0</v>
      </c>
      <c r="Z82" s="7">
        <f t="array" ref="Z82">XLOOKUP($R82,Boundaries!$B:$B,Boundaries!J:J,"",0)</f>
        <v>2250</v>
      </c>
      <c r="AA82" s="7">
        <f t="array" ref="AA82">XLOOKUP($R82,Boundaries!$B:$B,Boundaries!K:K,"",0)</f>
        <v>1400</v>
      </c>
      <c r="AB82" s="7">
        <f t="array" ref="AB82">XLOOKUP($R82,Boundaries!$B:$B,Boundaries!L:L,"",0)</f>
        <v>3980</v>
      </c>
      <c r="AC82" s="7" t="str">
        <f t="array" ref="AC82">XLOOKUP($R82,Boundaries!$B:$B,Boundaries!M:M,"",0)</f>
        <v>NaN</v>
      </c>
      <c r="AD82" s="7">
        <f t="array" ref="AD82">XLOOKUP($R82,Boundaries!$B:$B,Boundaries!N:N,"",0)</f>
        <v>0</v>
      </c>
      <c r="AE82" s="7">
        <f t="array" ref="AE82">XLOOKUP($R82,Boundaries!$B:$B,Boundaries!O:O,"",0)</f>
        <v>2800</v>
      </c>
      <c r="AF82" s="7">
        <f t="array" ref="AF82">XLOOKUP($R82,Boundaries!$B:$B,Boundaries!P:P,"",0)</f>
        <v>0</v>
      </c>
      <c r="AG82" s="7">
        <f t="array" ref="AG82">XLOOKUP($R82,Boundaries!$B:$B,Boundaries!Q:Q,"",0)</f>
        <v>0</v>
      </c>
      <c r="AH82" s="7">
        <f t="array" ref="AH82">XLOOKUP($R82,Boundaries!$B:$B,Boundaries!R:R,"",0)</f>
        <v>0</v>
      </c>
      <c r="AI82" s="7">
        <f t="array" ref="AI82">XLOOKUP($R82,Boundaries!$B:$B,Boundaries!S:S,"",0)</f>
        <v>0</v>
      </c>
      <c r="AJ82" s="7">
        <f t="array" ref="AJ82">XLOOKUP($R82,Boundaries!$B:$B,Boundaries!T:T,"",0)</f>
        <v>0</v>
      </c>
      <c r="AK82" s="7">
        <f t="array" ref="AK82">XLOOKUP($R82,Boundaries!$B:$B,Boundaries!U:U,"",0)</f>
        <v>0</v>
      </c>
    </row>
    <row r="83">
      <c r="A83" s="7" t="str">
        <f t="shared" si="1"/>
        <v>T</v>
      </c>
      <c r="B83" s="8">
        <v>113.0</v>
      </c>
      <c r="C83" s="7" t="s">
        <v>335</v>
      </c>
      <c r="D83" s="9" t="s">
        <v>336</v>
      </c>
      <c r="E83" s="10" t="s">
        <v>337</v>
      </c>
      <c r="F83" s="7" t="s">
        <v>328</v>
      </c>
      <c r="G83" s="8" t="s">
        <v>329</v>
      </c>
      <c r="H83" s="8" t="s">
        <v>330</v>
      </c>
      <c r="I83" s="11" t="s">
        <v>331</v>
      </c>
      <c r="J83" s="7" t="s">
        <v>308</v>
      </c>
      <c r="K83" s="9" t="s">
        <v>309</v>
      </c>
      <c r="L83" s="12">
        <v>53.1193778657277</v>
      </c>
      <c r="M83" s="12">
        <v>-4.11399537707403</v>
      </c>
      <c r="N83" s="7" t="str">
        <f t="array" ref="N83">XLOOKUP(K83,'GSP Groups'!D:D,'GSP Groups'!E:E,"",0)</f>
        <v>Corwen</v>
      </c>
      <c r="O83" s="13">
        <f t="array" ref="O83">XLOOKUP(N83,'GSP Groups'!$E:$E,'GSP Groups'!F:F,"",0)</f>
        <v>52.98011388</v>
      </c>
      <c r="P83" s="13">
        <f t="array" ref="P83">XLOOKUP(N83,'GSP Groups'!$E:$E,'GSP Groups'!G:G,"",0)</f>
        <v>-3.369248779</v>
      </c>
      <c r="Q83" s="7" t="str">
        <f t="shared" si="2"/>
        <v>EXACT LOCATION</v>
      </c>
      <c r="R83" s="7" t="s">
        <v>28</v>
      </c>
      <c r="S83" s="7">
        <f t="array" ref="S83">XLOOKUP($R83,Boundaries!$B:$B,Boundaries!C:C,"",0)</f>
        <v>17500</v>
      </c>
      <c r="T83" s="7">
        <f t="array" ref="T83">XLOOKUP($R83,Boundaries!$B:$B,Boundaries!D:D,"",0)</f>
        <v>19000</v>
      </c>
      <c r="U83" s="7">
        <f t="array" ref="U83">XLOOKUP($R83,Boundaries!$B:$B,Boundaries!E:E,"",0)</f>
        <v>0</v>
      </c>
      <c r="V83" s="7">
        <f t="array" ref="V83">XLOOKUP($R83,Boundaries!$B:$B,Boundaries!F:F,"",0)</f>
        <v>0</v>
      </c>
      <c r="W83" s="7">
        <f t="array" ref="W83">XLOOKUP($R83,Boundaries!$B:$B,Boundaries!G:G,"",0)</f>
        <v>0</v>
      </c>
      <c r="X83" s="7">
        <f t="array" ref="X83">XLOOKUP($R83,Boundaries!$B:$B,Boundaries!H:H,"",0)</f>
        <v>0</v>
      </c>
      <c r="Y83" s="7">
        <f t="array" ref="Y83">XLOOKUP($R83,Boundaries!$B:$B,Boundaries!I:I,"",0)</f>
        <v>0</v>
      </c>
      <c r="Z83" s="7">
        <f t="array" ref="Z83">XLOOKUP($R83,Boundaries!$B:$B,Boundaries!J:J,"",0)</f>
        <v>2250</v>
      </c>
      <c r="AA83" s="7">
        <f t="array" ref="AA83">XLOOKUP($R83,Boundaries!$B:$B,Boundaries!K:K,"",0)</f>
        <v>1400</v>
      </c>
      <c r="AB83" s="7">
        <f t="array" ref="AB83">XLOOKUP($R83,Boundaries!$B:$B,Boundaries!L:L,"",0)</f>
        <v>3980</v>
      </c>
      <c r="AC83" s="7" t="str">
        <f t="array" ref="AC83">XLOOKUP($R83,Boundaries!$B:$B,Boundaries!M:M,"",0)</f>
        <v>NaN</v>
      </c>
      <c r="AD83" s="7">
        <f t="array" ref="AD83">XLOOKUP($R83,Boundaries!$B:$B,Boundaries!N:N,"",0)</f>
        <v>0</v>
      </c>
      <c r="AE83" s="7">
        <f t="array" ref="AE83">XLOOKUP($R83,Boundaries!$B:$B,Boundaries!O:O,"",0)</f>
        <v>2800</v>
      </c>
      <c r="AF83" s="7">
        <f t="array" ref="AF83">XLOOKUP($R83,Boundaries!$B:$B,Boundaries!P:P,"",0)</f>
        <v>0</v>
      </c>
      <c r="AG83" s="7">
        <f t="array" ref="AG83">XLOOKUP($R83,Boundaries!$B:$B,Boundaries!Q:Q,"",0)</f>
        <v>0</v>
      </c>
      <c r="AH83" s="7">
        <f t="array" ref="AH83">XLOOKUP($R83,Boundaries!$B:$B,Boundaries!R:R,"",0)</f>
        <v>0</v>
      </c>
      <c r="AI83" s="7">
        <f t="array" ref="AI83">XLOOKUP($R83,Boundaries!$B:$B,Boundaries!S:S,"",0)</f>
        <v>0</v>
      </c>
      <c r="AJ83" s="7">
        <f t="array" ref="AJ83">XLOOKUP($R83,Boundaries!$B:$B,Boundaries!T:T,"",0)</f>
        <v>0</v>
      </c>
      <c r="AK83" s="7">
        <f t="array" ref="AK83">XLOOKUP($R83,Boundaries!$B:$B,Boundaries!U:U,"",0)</f>
        <v>0</v>
      </c>
    </row>
    <row r="84">
      <c r="A84" s="7" t="str">
        <f t="shared" si="1"/>
        <v>T</v>
      </c>
      <c r="B84" s="8">
        <v>114.0</v>
      </c>
      <c r="C84" s="7" t="s">
        <v>338</v>
      </c>
      <c r="D84" s="9" t="s">
        <v>339</v>
      </c>
      <c r="E84" s="10" t="s">
        <v>340</v>
      </c>
      <c r="F84" s="7" t="s">
        <v>328</v>
      </c>
      <c r="G84" s="8" t="s">
        <v>329</v>
      </c>
      <c r="H84" s="8" t="s">
        <v>330</v>
      </c>
      <c r="I84" s="11" t="s">
        <v>331</v>
      </c>
      <c r="J84" s="7" t="s">
        <v>308</v>
      </c>
      <c r="K84" s="9" t="s">
        <v>309</v>
      </c>
      <c r="L84" s="12">
        <v>53.1193778657277</v>
      </c>
      <c r="M84" s="12">
        <v>-4.11399537707403</v>
      </c>
      <c r="N84" s="7" t="str">
        <f t="array" ref="N84">XLOOKUP(K84,'GSP Groups'!D:D,'GSP Groups'!E:E,"",0)</f>
        <v>Corwen</v>
      </c>
      <c r="O84" s="13">
        <f t="array" ref="O84">XLOOKUP(N84,'GSP Groups'!$E:$E,'GSP Groups'!F:F,"",0)</f>
        <v>52.98011388</v>
      </c>
      <c r="P84" s="13">
        <f t="array" ref="P84">XLOOKUP(N84,'GSP Groups'!$E:$E,'GSP Groups'!G:G,"",0)</f>
        <v>-3.369248779</v>
      </c>
      <c r="Q84" s="7" t="str">
        <f t="shared" si="2"/>
        <v>EXACT LOCATION</v>
      </c>
      <c r="R84" s="7" t="s">
        <v>28</v>
      </c>
      <c r="S84" s="7">
        <f t="array" ref="S84">XLOOKUP($R84,Boundaries!$B:$B,Boundaries!C:C,"",0)</f>
        <v>17500</v>
      </c>
      <c r="T84" s="7">
        <f t="array" ref="T84">XLOOKUP($R84,Boundaries!$B:$B,Boundaries!D:D,"",0)</f>
        <v>19000</v>
      </c>
      <c r="U84" s="7">
        <f t="array" ref="U84">XLOOKUP($R84,Boundaries!$B:$B,Boundaries!E:E,"",0)</f>
        <v>0</v>
      </c>
      <c r="V84" s="7">
        <f t="array" ref="V84">XLOOKUP($R84,Boundaries!$B:$B,Boundaries!F:F,"",0)</f>
        <v>0</v>
      </c>
      <c r="W84" s="7">
        <f t="array" ref="W84">XLOOKUP($R84,Boundaries!$B:$B,Boundaries!G:G,"",0)</f>
        <v>0</v>
      </c>
      <c r="X84" s="7">
        <f t="array" ref="X84">XLOOKUP($R84,Boundaries!$B:$B,Boundaries!H:H,"",0)</f>
        <v>0</v>
      </c>
      <c r="Y84" s="7">
        <f t="array" ref="Y84">XLOOKUP($R84,Boundaries!$B:$B,Boundaries!I:I,"",0)</f>
        <v>0</v>
      </c>
      <c r="Z84" s="7">
        <f t="array" ref="Z84">XLOOKUP($R84,Boundaries!$B:$B,Boundaries!J:J,"",0)</f>
        <v>2250</v>
      </c>
      <c r="AA84" s="7">
        <f t="array" ref="AA84">XLOOKUP($R84,Boundaries!$B:$B,Boundaries!K:K,"",0)</f>
        <v>1400</v>
      </c>
      <c r="AB84" s="7">
        <f t="array" ref="AB84">XLOOKUP($R84,Boundaries!$B:$B,Boundaries!L:L,"",0)</f>
        <v>3980</v>
      </c>
      <c r="AC84" s="7" t="str">
        <f t="array" ref="AC84">XLOOKUP($R84,Boundaries!$B:$B,Boundaries!M:M,"",0)</f>
        <v>NaN</v>
      </c>
      <c r="AD84" s="7">
        <f t="array" ref="AD84">XLOOKUP($R84,Boundaries!$B:$B,Boundaries!N:N,"",0)</f>
        <v>0</v>
      </c>
      <c r="AE84" s="7">
        <f t="array" ref="AE84">XLOOKUP($R84,Boundaries!$B:$B,Boundaries!O:O,"",0)</f>
        <v>2800</v>
      </c>
      <c r="AF84" s="7">
        <f t="array" ref="AF84">XLOOKUP($R84,Boundaries!$B:$B,Boundaries!P:P,"",0)</f>
        <v>0</v>
      </c>
      <c r="AG84" s="7">
        <f t="array" ref="AG84">XLOOKUP($R84,Boundaries!$B:$B,Boundaries!Q:Q,"",0)</f>
        <v>0</v>
      </c>
      <c r="AH84" s="7">
        <f t="array" ref="AH84">XLOOKUP($R84,Boundaries!$B:$B,Boundaries!R:R,"",0)</f>
        <v>0</v>
      </c>
      <c r="AI84" s="7">
        <f t="array" ref="AI84">XLOOKUP($R84,Boundaries!$B:$B,Boundaries!S:S,"",0)</f>
        <v>0</v>
      </c>
      <c r="AJ84" s="7">
        <f t="array" ref="AJ84">XLOOKUP($R84,Boundaries!$B:$B,Boundaries!T:T,"",0)</f>
        <v>0</v>
      </c>
      <c r="AK84" s="7">
        <f t="array" ref="AK84">XLOOKUP($R84,Boundaries!$B:$B,Boundaries!U:U,"",0)</f>
        <v>0</v>
      </c>
    </row>
    <row r="85">
      <c r="A85" s="7" t="str">
        <f t="shared" si="1"/>
        <v>T</v>
      </c>
      <c r="B85" s="8">
        <v>115.0</v>
      </c>
      <c r="C85" s="7" t="s">
        <v>341</v>
      </c>
      <c r="D85" s="9" t="s">
        <v>342</v>
      </c>
      <c r="E85" s="10" t="s">
        <v>343</v>
      </c>
      <c r="F85" s="7" t="s">
        <v>328</v>
      </c>
      <c r="G85" s="8" t="s">
        <v>329</v>
      </c>
      <c r="H85" s="8" t="s">
        <v>330</v>
      </c>
      <c r="I85" s="11" t="s">
        <v>331</v>
      </c>
      <c r="J85" s="7" t="s">
        <v>308</v>
      </c>
      <c r="K85" s="9" t="s">
        <v>309</v>
      </c>
      <c r="L85" s="12">
        <v>53.1193778657277</v>
      </c>
      <c r="M85" s="12">
        <v>-4.11399537707403</v>
      </c>
      <c r="N85" s="7" t="str">
        <f t="array" ref="N85">XLOOKUP(K85,'GSP Groups'!D:D,'GSP Groups'!E:E,"",0)</f>
        <v>Corwen</v>
      </c>
      <c r="O85" s="13">
        <f t="array" ref="O85">XLOOKUP(N85,'GSP Groups'!$E:$E,'GSP Groups'!F:F,"",0)</f>
        <v>52.98011388</v>
      </c>
      <c r="P85" s="13">
        <f t="array" ref="P85">XLOOKUP(N85,'GSP Groups'!$E:$E,'GSP Groups'!G:G,"",0)</f>
        <v>-3.369248779</v>
      </c>
      <c r="Q85" s="7" t="str">
        <f t="shared" si="2"/>
        <v>EXACT LOCATION</v>
      </c>
      <c r="R85" s="7" t="s">
        <v>28</v>
      </c>
      <c r="S85" s="7">
        <f t="array" ref="S85">XLOOKUP($R85,Boundaries!$B:$B,Boundaries!C:C,"",0)</f>
        <v>17500</v>
      </c>
      <c r="T85" s="7">
        <f t="array" ref="T85">XLOOKUP($R85,Boundaries!$B:$B,Boundaries!D:D,"",0)</f>
        <v>19000</v>
      </c>
      <c r="U85" s="7">
        <f t="array" ref="U85">XLOOKUP($R85,Boundaries!$B:$B,Boundaries!E:E,"",0)</f>
        <v>0</v>
      </c>
      <c r="V85" s="7">
        <f t="array" ref="V85">XLOOKUP($R85,Boundaries!$B:$B,Boundaries!F:F,"",0)</f>
        <v>0</v>
      </c>
      <c r="W85" s="7">
        <f t="array" ref="W85">XLOOKUP($R85,Boundaries!$B:$B,Boundaries!G:G,"",0)</f>
        <v>0</v>
      </c>
      <c r="X85" s="7">
        <f t="array" ref="X85">XLOOKUP($R85,Boundaries!$B:$B,Boundaries!H:H,"",0)</f>
        <v>0</v>
      </c>
      <c r="Y85" s="7">
        <f t="array" ref="Y85">XLOOKUP($R85,Boundaries!$B:$B,Boundaries!I:I,"",0)</f>
        <v>0</v>
      </c>
      <c r="Z85" s="7">
        <f t="array" ref="Z85">XLOOKUP($R85,Boundaries!$B:$B,Boundaries!J:J,"",0)</f>
        <v>2250</v>
      </c>
      <c r="AA85" s="7">
        <f t="array" ref="AA85">XLOOKUP($R85,Boundaries!$B:$B,Boundaries!K:K,"",0)</f>
        <v>1400</v>
      </c>
      <c r="AB85" s="7">
        <f t="array" ref="AB85">XLOOKUP($R85,Boundaries!$B:$B,Boundaries!L:L,"",0)</f>
        <v>3980</v>
      </c>
      <c r="AC85" s="7" t="str">
        <f t="array" ref="AC85">XLOOKUP($R85,Boundaries!$B:$B,Boundaries!M:M,"",0)</f>
        <v>NaN</v>
      </c>
      <c r="AD85" s="7">
        <f t="array" ref="AD85">XLOOKUP($R85,Boundaries!$B:$B,Boundaries!N:N,"",0)</f>
        <v>0</v>
      </c>
      <c r="AE85" s="7">
        <f t="array" ref="AE85">XLOOKUP($R85,Boundaries!$B:$B,Boundaries!O:O,"",0)</f>
        <v>2800</v>
      </c>
      <c r="AF85" s="7">
        <f t="array" ref="AF85">XLOOKUP($R85,Boundaries!$B:$B,Boundaries!P:P,"",0)</f>
        <v>0</v>
      </c>
      <c r="AG85" s="7">
        <f t="array" ref="AG85">XLOOKUP($R85,Boundaries!$B:$B,Boundaries!Q:Q,"",0)</f>
        <v>0</v>
      </c>
      <c r="AH85" s="7">
        <f t="array" ref="AH85">XLOOKUP($R85,Boundaries!$B:$B,Boundaries!R:R,"",0)</f>
        <v>0</v>
      </c>
      <c r="AI85" s="7">
        <f t="array" ref="AI85">XLOOKUP($R85,Boundaries!$B:$B,Boundaries!S:S,"",0)</f>
        <v>0</v>
      </c>
      <c r="AJ85" s="7">
        <f t="array" ref="AJ85">XLOOKUP($R85,Boundaries!$B:$B,Boundaries!T:T,"",0)</f>
        <v>0</v>
      </c>
      <c r="AK85" s="7">
        <f t="array" ref="AK85">XLOOKUP($R85,Boundaries!$B:$B,Boundaries!U:U,"",0)</f>
        <v>0</v>
      </c>
    </row>
    <row r="86">
      <c r="A86" s="7" t="str">
        <f t="shared" si="1"/>
        <v>T</v>
      </c>
      <c r="B86" s="8">
        <v>148.0</v>
      </c>
      <c r="C86" s="7" t="s">
        <v>344</v>
      </c>
      <c r="D86" s="9" t="s">
        <v>345</v>
      </c>
      <c r="E86" s="10" t="s">
        <v>346</v>
      </c>
      <c r="F86" s="7" t="s">
        <v>328</v>
      </c>
      <c r="G86" s="8" t="s">
        <v>329</v>
      </c>
      <c r="H86" s="8" t="s">
        <v>330</v>
      </c>
      <c r="I86" s="11" t="s">
        <v>331</v>
      </c>
      <c r="J86" s="7" t="s">
        <v>308</v>
      </c>
      <c r="K86" s="9" t="s">
        <v>309</v>
      </c>
      <c r="L86" s="12">
        <v>52.9809557051828</v>
      </c>
      <c r="M86" s="12">
        <v>-3.96882462981148</v>
      </c>
      <c r="N86" s="7" t="str">
        <f t="array" ref="N86">XLOOKUP(K86,'GSP Groups'!D:D,'GSP Groups'!E:E,"",0)</f>
        <v>Corwen</v>
      </c>
      <c r="O86" s="13">
        <f t="array" ref="O86">XLOOKUP(N86,'GSP Groups'!$E:$E,'GSP Groups'!F:F,"",0)</f>
        <v>52.98011388</v>
      </c>
      <c r="P86" s="13">
        <f t="array" ref="P86">XLOOKUP(N86,'GSP Groups'!$E:$E,'GSP Groups'!G:G,"",0)</f>
        <v>-3.369248779</v>
      </c>
      <c r="Q86" s="7" t="str">
        <f t="shared" si="2"/>
        <v>EXACT LOCATION</v>
      </c>
      <c r="R86" s="7" t="s">
        <v>28</v>
      </c>
      <c r="S86" s="7">
        <f t="array" ref="S86">XLOOKUP($R86,Boundaries!$B:$B,Boundaries!C:C,"",0)</f>
        <v>17500</v>
      </c>
      <c r="T86" s="7">
        <f t="array" ref="T86">XLOOKUP($R86,Boundaries!$B:$B,Boundaries!D:D,"",0)</f>
        <v>19000</v>
      </c>
      <c r="U86" s="7">
        <f t="array" ref="U86">XLOOKUP($R86,Boundaries!$B:$B,Boundaries!E:E,"",0)</f>
        <v>0</v>
      </c>
      <c r="V86" s="7">
        <f t="array" ref="V86">XLOOKUP($R86,Boundaries!$B:$B,Boundaries!F:F,"",0)</f>
        <v>0</v>
      </c>
      <c r="W86" s="7">
        <f t="array" ref="W86">XLOOKUP($R86,Boundaries!$B:$B,Boundaries!G:G,"",0)</f>
        <v>0</v>
      </c>
      <c r="X86" s="7">
        <f t="array" ref="X86">XLOOKUP($R86,Boundaries!$B:$B,Boundaries!H:H,"",0)</f>
        <v>0</v>
      </c>
      <c r="Y86" s="7">
        <f t="array" ref="Y86">XLOOKUP($R86,Boundaries!$B:$B,Boundaries!I:I,"",0)</f>
        <v>0</v>
      </c>
      <c r="Z86" s="7">
        <f t="array" ref="Z86">XLOOKUP($R86,Boundaries!$B:$B,Boundaries!J:J,"",0)</f>
        <v>2250</v>
      </c>
      <c r="AA86" s="7">
        <f t="array" ref="AA86">XLOOKUP($R86,Boundaries!$B:$B,Boundaries!K:K,"",0)</f>
        <v>1400</v>
      </c>
      <c r="AB86" s="7">
        <f t="array" ref="AB86">XLOOKUP($R86,Boundaries!$B:$B,Boundaries!L:L,"",0)</f>
        <v>3980</v>
      </c>
      <c r="AC86" s="7" t="str">
        <f t="array" ref="AC86">XLOOKUP($R86,Boundaries!$B:$B,Boundaries!M:M,"",0)</f>
        <v>NaN</v>
      </c>
      <c r="AD86" s="7">
        <f t="array" ref="AD86">XLOOKUP($R86,Boundaries!$B:$B,Boundaries!N:N,"",0)</f>
        <v>0</v>
      </c>
      <c r="AE86" s="7">
        <f t="array" ref="AE86">XLOOKUP($R86,Boundaries!$B:$B,Boundaries!O:O,"",0)</f>
        <v>2800</v>
      </c>
      <c r="AF86" s="7">
        <f t="array" ref="AF86">XLOOKUP($R86,Boundaries!$B:$B,Boundaries!P:P,"",0)</f>
        <v>0</v>
      </c>
      <c r="AG86" s="7">
        <f t="array" ref="AG86">XLOOKUP($R86,Boundaries!$B:$B,Boundaries!Q:Q,"",0)</f>
        <v>0</v>
      </c>
      <c r="AH86" s="7">
        <f t="array" ref="AH86">XLOOKUP($R86,Boundaries!$B:$B,Boundaries!R:R,"",0)</f>
        <v>0</v>
      </c>
      <c r="AI86" s="7">
        <f t="array" ref="AI86">XLOOKUP($R86,Boundaries!$B:$B,Boundaries!S:S,"",0)</f>
        <v>0</v>
      </c>
      <c r="AJ86" s="7">
        <f t="array" ref="AJ86">XLOOKUP($R86,Boundaries!$B:$B,Boundaries!T:T,"",0)</f>
        <v>0</v>
      </c>
      <c r="AK86" s="7">
        <f t="array" ref="AK86">XLOOKUP($R86,Boundaries!$B:$B,Boundaries!U:U,"",0)</f>
        <v>0</v>
      </c>
    </row>
    <row r="87">
      <c r="A87" s="7" t="str">
        <f t="shared" si="1"/>
        <v>T</v>
      </c>
      <c r="B87" s="8">
        <v>149.0</v>
      </c>
      <c r="C87" s="7" t="s">
        <v>347</v>
      </c>
      <c r="D87" s="9" t="s">
        <v>348</v>
      </c>
      <c r="E87" s="10" t="s">
        <v>349</v>
      </c>
      <c r="F87" s="7" t="s">
        <v>328</v>
      </c>
      <c r="G87" s="8" t="s">
        <v>329</v>
      </c>
      <c r="H87" s="8" t="s">
        <v>330</v>
      </c>
      <c r="I87" s="11" t="s">
        <v>331</v>
      </c>
      <c r="J87" s="7" t="s">
        <v>308</v>
      </c>
      <c r="K87" s="9" t="s">
        <v>309</v>
      </c>
      <c r="L87" s="12">
        <v>52.9809557051828</v>
      </c>
      <c r="M87" s="12">
        <v>-3.96882462981148</v>
      </c>
      <c r="N87" s="7" t="str">
        <f t="array" ref="N87">XLOOKUP(K87,'GSP Groups'!D:D,'GSP Groups'!E:E,"",0)</f>
        <v>Corwen</v>
      </c>
      <c r="O87" s="13">
        <f t="array" ref="O87">XLOOKUP(N87,'GSP Groups'!$E:$E,'GSP Groups'!F:F,"",0)</f>
        <v>52.98011388</v>
      </c>
      <c r="P87" s="13">
        <f t="array" ref="P87">XLOOKUP(N87,'GSP Groups'!$E:$E,'GSP Groups'!G:G,"",0)</f>
        <v>-3.369248779</v>
      </c>
      <c r="Q87" s="7" t="str">
        <f t="shared" si="2"/>
        <v>EXACT LOCATION</v>
      </c>
      <c r="R87" s="7" t="s">
        <v>28</v>
      </c>
      <c r="S87" s="7">
        <f t="array" ref="S87">XLOOKUP($R87,Boundaries!$B:$B,Boundaries!C:C,"",0)</f>
        <v>17500</v>
      </c>
      <c r="T87" s="7">
        <f t="array" ref="T87">XLOOKUP($R87,Boundaries!$B:$B,Boundaries!D:D,"",0)</f>
        <v>19000</v>
      </c>
      <c r="U87" s="7">
        <f t="array" ref="U87">XLOOKUP($R87,Boundaries!$B:$B,Boundaries!E:E,"",0)</f>
        <v>0</v>
      </c>
      <c r="V87" s="7">
        <f t="array" ref="V87">XLOOKUP($R87,Boundaries!$B:$B,Boundaries!F:F,"",0)</f>
        <v>0</v>
      </c>
      <c r="W87" s="7">
        <f t="array" ref="W87">XLOOKUP($R87,Boundaries!$B:$B,Boundaries!G:G,"",0)</f>
        <v>0</v>
      </c>
      <c r="X87" s="7">
        <f t="array" ref="X87">XLOOKUP($R87,Boundaries!$B:$B,Boundaries!H:H,"",0)</f>
        <v>0</v>
      </c>
      <c r="Y87" s="7">
        <f t="array" ref="Y87">XLOOKUP($R87,Boundaries!$B:$B,Boundaries!I:I,"",0)</f>
        <v>0</v>
      </c>
      <c r="Z87" s="7">
        <f t="array" ref="Z87">XLOOKUP($R87,Boundaries!$B:$B,Boundaries!J:J,"",0)</f>
        <v>2250</v>
      </c>
      <c r="AA87" s="7">
        <f t="array" ref="AA87">XLOOKUP($R87,Boundaries!$B:$B,Boundaries!K:K,"",0)</f>
        <v>1400</v>
      </c>
      <c r="AB87" s="7">
        <f t="array" ref="AB87">XLOOKUP($R87,Boundaries!$B:$B,Boundaries!L:L,"",0)</f>
        <v>3980</v>
      </c>
      <c r="AC87" s="7" t="str">
        <f t="array" ref="AC87">XLOOKUP($R87,Boundaries!$B:$B,Boundaries!M:M,"",0)</f>
        <v>NaN</v>
      </c>
      <c r="AD87" s="7">
        <f t="array" ref="AD87">XLOOKUP($R87,Boundaries!$B:$B,Boundaries!N:N,"",0)</f>
        <v>0</v>
      </c>
      <c r="AE87" s="7">
        <f t="array" ref="AE87">XLOOKUP($R87,Boundaries!$B:$B,Boundaries!O:O,"",0)</f>
        <v>2800</v>
      </c>
      <c r="AF87" s="7">
        <f t="array" ref="AF87">XLOOKUP($R87,Boundaries!$B:$B,Boundaries!P:P,"",0)</f>
        <v>0</v>
      </c>
      <c r="AG87" s="7">
        <f t="array" ref="AG87">XLOOKUP($R87,Boundaries!$B:$B,Boundaries!Q:Q,"",0)</f>
        <v>0</v>
      </c>
      <c r="AH87" s="7">
        <f t="array" ref="AH87">XLOOKUP($R87,Boundaries!$B:$B,Boundaries!R:R,"",0)</f>
        <v>0</v>
      </c>
      <c r="AI87" s="7">
        <f t="array" ref="AI87">XLOOKUP($R87,Boundaries!$B:$B,Boundaries!S:S,"",0)</f>
        <v>0</v>
      </c>
      <c r="AJ87" s="7">
        <f t="array" ref="AJ87">XLOOKUP($R87,Boundaries!$B:$B,Boundaries!T:T,"",0)</f>
        <v>0</v>
      </c>
      <c r="AK87" s="7">
        <f t="array" ref="AK87">XLOOKUP($R87,Boundaries!$B:$B,Boundaries!U:U,"",0)</f>
        <v>0</v>
      </c>
    </row>
    <row r="88">
      <c r="A88" s="7" t="str">
        <f t="shared" si="1"/>
        <v>T</v>
      </c>
      <c r="B88" s="8">
        <v>150.0</v>
      </c>
      <c r="C88" s="7" t="s">
        <v>350</v>
      </c>
      <c r="D88" s="9" t="s">
        <v>351</v>
      </c>
      <c r="E88" s="10" t="s">
        <v>352</v>
      </c>
      <c r="F88" s="7" t="s">
        <v>328</v>
      </c>
      <c r="G88" s="8" t="s">
        <v>329</v>
      </c>
      <c r="H88" s="8" t="s">
        <v>330</v>
      </c>
      <c r="I88" s="11" t="s">
        <v>331</v>
      </c>
      <c r="J88" s="7" t="s">
        <v>308</v>
      </c>
      <c r="K88" s="9" t="s">
        <v>309</v>
      </c>
      <c r="L88" s="12">
        <v>52.9809557051828</v>
      </c>
      <c r="M88" s="12">
        <v>-3.96882462981148</v>
      </c>
      <c r="N88" s="7" t="str">
        <f t="array" ref="N88">XLOOKUP(K88,'GSP Groups'!D:D,'GSP Groups'!E:E,"",0)</f>
        <v>Corwen</v>
      </c>
      <c r="O88" s="13">
        <f t="array" ref="O88">XLOOKUP(N88,'GSP Groups'!$E:$E,'GSP Groups'!F:F,"",0)</f>
        <v>52.98011388</v>
      </c>
      <c r="P88" s="13">
        <f t="array" ref="P88">XLOOKUP(N88,'GSP Groups'!$E:$E,'GSP Groups'!G:G,"",0)</f>
        <v>-3.369248779</v>
      </c>
      <c r="Q88" s="7" t="str">
        <f t="shared" si="2"/>
        <v>EXACT LOCATION</v>
      </c>
      <c r="R88" s="7" t="s">
        <v>28</v>
      </c>
      <c r="S88" s="7">
        <f t="array" ref="S88">XLOOKUP($R88,Boundaries!$B:$B,Boundaries!C:C,"",0)</f>
        <v>17500</v>
      </c>
      <c r="T88" s="7">
        <f t="array" ref="T88">XLOOKUP($R88,Boundaries!$B:$B,Boundaries!D:D,"",0)</f>
        <v>19000</v>
      </c>
      <c r="U88" s="7">
        <f t="array" ref="U88">XLOOKUP($R88,Boundaries!$B:$B,Boundaries!E:E,"",0)</f>
        <v>0</v>
      </c>
      <c r="V88" s="7">
        <f t="array" ref="V88">XLOOKUP($R88,Boundaries!$B:$B,Boundaries!F:F,"",0)</f>
        <v>0</v>
      </c>
      <c r="W88" s="7">
        <f t="array" ref="W88">XLOOKUP($R88,Boundaries!$B:$B,Boundaries!G:G,"",0)</f>
        <v>0</v>
      </c>
      <c r="X88" s="7">
        <f t="array" ref="X88">XLOOKUP($R88,Boundaries!$B:$B,Boundaries!H:H,"",0)</f>
        <v>0</v>
      </c>
      <c r="Y88" s="7">
        <f t="array" ref="Y88">XLOOKUP($R88,Boundaries!$B:$B,Boundaries!I:I,"",0)</f>
        <v>0</v>
      </c>
      <c r="Z88" s="7">
        <f t="array" ref="Z88">XLOOKUP($R88,Boundaries!$B:$B,Boundaries!J:J,"",0)</f>
        <v>2250</v>
      </c>
      <c r="AA88" s="7">
        <f t="array" ref="AA88">XLOOKUP($R88,Boundaries!$B:$B,Boundaries!K:K,"",0)</f>
        <v>1400</v>
      </c>
      <c r="AB88" s="7">
        <f t="array" ref="AB88">XLOOKUP($R88,Boundaries!$B:$B,Boundaries!L:L,"",0)</f>
        <v>3980</v>
      </c>
      <c r="AC88" s="7" t="str">
        <f t="array" ref="AC88">XLOOKUP($R88,Boundaries!$B:$B,Boundaries!M:M,"",0)</f>
        <v>NaN</v>
      </c>
      <c r="AD88" s="7">
        <f t="array" ref="AD88">XLOOKUP($R88,Boundaries!$B:$B,Boundaries!N:N,"",0)</f>
        <v>0</v>
      </c>
      <c r="AE88" s="7">
        <f t="array" ref="AE88">XLOOKUP($R88,Boundaries!$B:$B,Boundaries!O:O,"",0)</f>
        <v>2800</v>
      </c>
      <c r="AF88" s="7">
        <f t="array" ref="AF88">XLOOKUP($R88,Boundaries!$B:$B,Boundaries!P:P,"",0)</f>
        <v>0</v>
      </c>
      <c r="AG88" s="7">
        <f t="array" ref="AG88">XLOOKUP($R88,Boundaries!$B:$B,Boundaries!Q:Q,"",0)</f>
        <v>0</v>
      </c>
      <c r="AH88" s="7">
        <f t="array" ref="AH88">XLOOKUP($R88,Boundaries!$B:$B,Boundaries!R:R,"",0)</f>
        <v>0</v>
      </c>
      <c r="AI88" s="7">
        <f t="array" ref="AI88">XLOOKUP($R88,Boundaries!$B:$B,Boundaries!S:S,"",0)</f>
        <v>0</v>
      </c>
      <c r="AJ88" s="7">
        <f t="array" ref="AJ88">XLOOKUP($R88,Boundaries!$B:$B,Boundaries!T:T,"",0)</f>
        <v>0</v>
      </c>
      <c r="AK88" s="7">
        <f t="array" ref="AK88">XLOOKUP($R88,Boundaries!$B:$B,Boundaries!U:U,"",0)</f>
        <v>0</v>
      </c>
    </row>
    <row r="89">
      <c r="A89" s="7" t="str">
        <f t="shared" si="1"/>
        <v>T</v>
      </c>
      <c r="B89" s="8">
        <v>151.0</v>
      </c>
      <c r="C89" s="7" t="s">
        <v>353</v>
      </c>
      <c r="D89" s="9" t="s">
        <v>354</v>
      </c>
      <c r="E89" s="10" t="s">
        <v>355</v>
      </c>
      <c r="F89" s="7" t="s">
        <v>328</v>
      </c>
      <c r="G89" s="8" t="s">
        <v>329</v>
      </c>
      <c r="H89" s="8" t="s">
        <v>330</v>
      </c>
      <c r="I89" s="11" t="s">
        <v>331</v>
      </c>
      <c r="J89" s="7" t="s">
        <v>308</v>
      </c>
      <c r="K89" s="9" t="s">
        <v>309</v>
      </c>
      <c r="L89" s="12">
        <v>52.9809557051828</v>
      </c>
      <c r="M89" s="12">
        <v>-3.96882462981148</v>
      </c>
      <c r="N89" s="7" t="str">
        <f t="array" ref="N89">XLOOKUP(K89,'GSP Groups'!D:D,'GSP Groups'!E:E,"",0)</f>
        <v>Corwen</v>
      </c>
      <c r="O89" s="13">
        <f t="array" ref="O89">XLOOKUP(N89,'GSP Groups'!$E:$E,'GSP Groups'!F:F,"",0)</f>
        <v>52.98011388</v>
      </c>
      <c r="P89" s="13">
        <f t="array" ref="P89">XLOOKUP(N89,'GSP Groups'!$E:$E,'GSP Groups'!G:G,"",0)</f>
        <v>-3.369248779</v>
      </c>
      <c r="Q89" s="7" t="str">
        <f t="shared" si="2"/>
        <v>EXACT LOCATION</v>
      </c>
      <c r="R89" s="7" t="s">
        <v>28</v>
      </c>
      <c r="S89" s="7">
        <f t="array" ref="S89">XLOOKUP($R89,Boundaries!$B:$B,Boundaries!C:C,"",0)</f>
        <v>17500</v>
      </c>
      <c r="T89" s="7">
        <f t="array" ref="T89">XLOOKUP($R89,Boundaries!$B:$B,Boundaries!D:D,"",0)</f>
        <v>19000</v>
      </c>
      <c r="U89" s="7">
        <f t="array" ref="U89">XLOOKUP($R89,Boundaries!$B:$B,Boundaries!E:E,"",0)</f>
        <v>0</v>
      </c>
      <c r="V89" s="7">
        <f t="array" ref="V89">XLOOKUP($R89,Boundaries!$B:$B,Boundaries!F:F,"",0)</f>
        <v>0</v>
      </c>
      <c r="W89" s="7">
        <f t="array" ref="W89">XLOOKUP($R89,Boundaries!$B:$B,Boundaries!G:G,"",0)</f>
        <v>0</v>
      </c>
      <c r="X89" s="7">
        <f t="array" ref="X89">XLOOKUP($R89,Boundaries!$B:$B,Boundaries!H:H,"",0)</f>
        <v>0</v>
      </c>
      <c r="Y89" s="7">
        <f t="array" ref="Y89">XLOOKUP($R89,Boundaries!$B:$B,Boundaries!I:I,"",0)</f>
        <v>0</v>
      </c>
      <c r="Z89" s="7">
        <f t="array" ref="Z89">XLOOKUP($R89,Boundaries!$B:$B,Boundaries!J:J,"",0)</f>
        <v>2250</v>
      </c>
      <c r="AA89" s="7">
        <f t="array" ref="AA89">XLOOKUP($R89,Boundaries!$B:$B,Boundaries!K:K,"",0)</f>
        <v>1400</v>
      </c>
      <c r="AB89" s="7">
        <f t="array" ref="AB89">XLOOKUP($R89,Boundaries!$B:$B,Boundaries!L:L,"",0)</f>
        <v>3980</v>
      </c>
      <c r="AC89" s="7" t="str">
        <f t="array" ref="AC89">XLOOKUP($R89,Boundaries!$B:$B,Boundaries!M:M,"",0)</f>
        <v>NaN</v>
      </c>
      <c r="AD89" s="7">
        <f t="array" ref="AD89">XLOOKUP($R89,Boundaries!$B:$B,Boundaries!N:N,"",0)</f>
        <v>0</v>
      </c>
      <c r="AE89" s="7">
        <f t="array" ref="AE89">XLOOKUP($R89,Boundaries!$B:$B,Boundaries!O:O,"",0)</f>
        <v>2800</v>
      </c>
      <c r="AF89" s="7">
        <f t="array" ref="AF89">XLOOKUP($R89,Boundaries!$B:$B,Boundaries!P:P,"",0)</f>
        <v>0</v>
      </c>
      <c r="AG89" s="7">
        <f t="array" ref="AG89">XLOOKUP($R89,Boundaries!$B:$B,Boundaries!Q:Q,"",0)</f>
        <v>0</v>
      </c>
      <c r="AH89" s="7">
        <f t="array" ref="AH89">XLOOKUP($R89,Boundaries!$B:$B,Boundaries!R:R,"",0)</f>
        <v>0</v>
      </c>
      <c r="AI89" s="7">
        <f t="array" ref="AI89">XLOOKUP($R89,Boundaries!$B:$B,Boundaries!S:S,"",0)</f>
        <v>0</v>
      </c>
      <c r="AJ89" s="7">
        <f t="array" ref="AJ89">XLOOKUP($R89,Boundaries!$B:$B,Boundaries!T:T,"",0)</f>
        <v>0</v>
      </c>
      <c r="AK89" s="7">
        <f t="array" ref="AK89">XLOOKUP($R89,Boundaries!$B:$B,Boundaries!U:U,"",0)</f>
        <v>0</v>
      </c>
    </row>
    <row r="90">
      <c r="A90" s="7" t="str">
        <f t="shared" si="1"/>
        <v>T</v>
      </c>
      <c r="B90" s="8">
        <v>223.0</v>
      </c>
      <c r="C90" s="7" t="s">
        <v>356</v>
      </c>
      <c r="D90" s="9" t="s">
        <v>357</v>
      </c>
      <c r="E90" s="10" t="s">
        <v>358</v>
      </c>
      <c r="F90" s="7" t="s">
        <v>40</v>
      </c>
      <c r="G90" s="8" t="s">
        <v>40</v>
      </c>
      <c r="H90" s="8" t="s">
        <v>359</v>
      </c>
      <c r="I90" s="11" t="s">
        <v>360</v>
      </c>
      <c r="J90" s="7" t="s">
        <v>308</v>
      </c>
      <c r="K90" s="9" t="s">
        <v>309</v>
      </c>
      <c r="L90" s="12">
        <v>53.3155172862558</v>
      </c>
      <c r="M90" s="12">
        <v>-2.72540723153722</v>
      </c>
      <c r="N90" s="7" t="str">
        <f t="array" ref="N90">XLOOKUP(K90,'GSP Groups'!D:D,'GSP Groups'!E:E,"",0)</f>
        <v>Corwen</v>
      </c>
      <c r="O90" s="13">
        <f t="array" ref="O90">XLOOKUP(N90,'GSP Groups'!$E:$E,'GSP Groups'!F:F,"",0)</f>
        <v>52.98011388</v>
      </c>
      <c r="P90" s="13">
        <f t="array" ref="P90">XLOOKUP(N90,'GSP Groups'!$E:$E,'GSP Groups'!G:G,"",0)</f>
        <v>-3.369248779</v>
      </c>
      <c r="Q90" s="7" t="str">
        <f t="shared" si="2"/>
        <v>EXACT LOCATION</v>
      </c>
      <c r="R90" s="7" t="s">
        <v>28</v>
      </c>
      <c r="S90" s="7">
        <f t="array" ref="S90">XLOOKUP($R90,Boundaries!$B:$B,Boundaries!C:C,"",0)</f>
        <v>17500</v>
      </c>
      <c r="T90" s="7">
        <f t="array" ref="T90">XLOOKUP($R90,Boundaries!$B:$B,Boundaries!D:D,"",0)</f>
        <v>19000</v>
      </c>
      <c r="U90" s="7">
        <f t="array" ref="U90">XLOOKUP($R90,Boundaries!$B:$B,Boundaries!E:E,"",0)</f>
        <v>0</v>
      </c>
      <c r="V90" s="7">
        <f t="array" ref="V90">XLOOKUP($R90,Boundaries!$B:$B,Boundaries!F:F,"",0)</f>
        <v>0</v>
      </c>
      <c r="W90" s="7">
        <f t="array" ref="W90">XLOOKUP($R90,Boundaries!$B:$B,Boundaries!G:G,"",0)</f>
        <v>0</v>
      </c>
      <c r="X90" s="7">
        <f t="array" ref="X90">XLOOKUP($R90,Boundaries!$B:$B,Boundaries!H:H,"",0)</f>
        <v>0</v>
      </c>
      <c r="Y90" s="7">
        <f t="array" ref="Y90">XLOOKUP($R90,Boundaries!$B:$B,Boundaries!I:I,"",0)</f>
        <v>0</v>
      </c>
      <c r="Z90" s="7">
        <f t="array" ref="Z90">XLOOKUP($R90,Boundaries!$B:$B,Boundaries!J:J,"",0)</f>
        <v>2250</v>
      </c>
      <c r="AA90" s="7">
        <f t="array" ref="AA90">XLOOKUP($R90,Boundaries!$B:$B,Boundaries!K:K,"",0)</f>
        <v>1400</v>
      </c>
      <c r="AB90" s="7">
        <f t="array" ref="AB90">XLOOKUP($R90,Boundaries!$B:$B,Boundaries!L:L,"",0)</f>
        <v>3980</v>
      </c>
      <c r="AC90" s="7" t="str">
        <f t="array" ref="AC90">XLOOKUP($R90,Boundaries!$B:$B,Boundaries!M:M,"",0)</f>
        <v>NaN</v>
      </c>
      <c r="AD90" s="7">
        <f t="array" ref="AD90">XLOOKUP($R90,Boundaries!$B:$B,Boundaries!N:N,"",0)</f>
        <v>0</v>
      </c>
      <c r="AE90" s="7">
        <f t="array" ref="AE90">XLOOKUP($R90,Boundaries!$B:$B,Boundaries!O:O,"",0)</f>
        <v>2800</v>
      </c>
      <c r="AF90" s="7">
        <f t="array" ref="AF90">XLOOKUP($R90,Boundaries!$B:$B,Boundaries!P:P,"",0)</f>
        <v>0</v>
      </c>
      <c r="AG90" s="7">
        <f t="array" ref="AG90">XLOOKUP($R90,Boundaries!$B:$B,Boundaries!Q:Q,"",0)</f>
        <v>0</v>
      </c>
      <c r="AH90" s="7">
        <f t="array" ref="AH90">XLOOKUP($R90,Boundaries!$B:$B,Boundaries!R:R,"",0)</f>
        <v>0</v>
      </c>
      <c r="AI90" s="7">
        <f t="array" ref="AI90">XLOOKUP($R90,Boundaries!$B:$B,Boundaries!S:S,"",0)</f>
        <v>0</v>
      </c>
      <c r="AJ90" s="7">
        <f t="array" ref="AJ90">XLOOKUP($R90,Boundaries!$B:$B,Boundaries!T:T,"",0)</f>
        <v>0</v>
      </c>
      <c r="AK90" s="7">
        <f t="array" ref="AK90">XLOOKUP($R90,Boundaries!$B:$B,Boundaries!U:U,"",0)</f>
        <v>0</v>
      </c>
    </row>
    <row r="91">
      <c r="A91" s="7" t="str">
        <f t="shared" si="1"/>
        <v>E</v>
      </c>
      <c r="B91" s="8">
        <v>1519.0</v>
      </c>
      <c r="C91" s="7" t="s">
        <v>361</v>
      </c>
      <c r="D91" s="9" t="s">
        <v>362</v>
      </c>
      <c r="E91" s="10" t="s">
        <v>363</v>
      </c>
      <c r="F91" s="7" t="s">
        <v>68</v>
      </c>
      <c r="G91" s="8" t="s">
        <v>69</v>
      </c>
      <c r="H91" s="8" t="s">
        <v>364</v>
      </c>
      <c r="I91" s="11" t="s">
        <v>365</v>
      </c>
      <c r="J91" s="7" t="s">
        <v>308</v>
      </c>
      <c r="K91" s="9" t="s">
        <v>309</v>
      </c>
      <c r="L91" s="12">
        <v>53.4948955936726</v>
      </c>
      <c r="M91" s="12">
        <v>-3.1955744702665</v>
      </c>
      <c r="N91" s="7" t="str">
        <f t="array" ref="N91">XLOOKUP(K91,'GSP Groups'!D:D,'GSP Groups'!E:E,"",0)</f>
        <v>Corwen</v>
      </c>
      <c r="O91" s="13">
        <f t="array" ref="O91">XLOOKUP(N91,'GSP Groups'!$E:$E,'GSP Groups'!F:F,"",0)</f>
        <v>52.98011388</v>
      </c>
      <c r="P91" s="13">
        <f t="array" ref="P91">XLOOKUP(N91,'GSP Groups'!$E:$E,'GSP Groups'!G:G,"",0)</f>
        <v>-3.369248779</v>
      </c>
      <c r="Q91" s="7" t="str">
        <f t="shared" si="2"/>
        <v>EXACT LOCATION</v>
      </c>
      <c r="R91" s="7" t="s">
        <v>28</v>
      </c>
      <c r="S91" s="7">
        <f t="array" ref="S91">XLOOKUP($R91,Boundaries!$B:$B,Boundaries!C:C,"",0)</f>
        <v>17500</v>
      </c>
      <c r="T91" s="7">
        <f t="array" ref="T91">XLOOKUP($R91,Boundaries!$B:$B,Boundaries!D:D,"",0)</f>
        <v>19000</v>
      </c>
      <c r="U91" s="7">
        <f t="array" ref="U91">XLOOKUP($R91,Boundaries!$B:$B,Boundaries!E:E,"",0)</f>
        <v>0</v>
      </c>
      <c r="V91" s="7">
        <f t="array" ref="V91">XLOOKUP($R91,Boundaries!$B:$B,Boundaries!F:F,"",0)</f>
        <v>0</v>
      </c>
      <c r="W91" s="7">
        <f t="array" ref="W91">XLOOKUP($R91,Boundaries!$B:$B,Boundaries!G:G,"",0)</f>
        <v>0</v>
      </c>
      <c r="X91" s="7">
        <f t="array" ref="X91">XLOOKUP($R91,Boundaries!$B:$B,Boundaries!H:H,"",0)</f>
        <v>0</v>
      </c>
      <c r="Y91" s="7">
        <f t="array" ref="Y91">XLOOKUP($R91,Boundaries!$B:$B,Boundaries!I:I,"",0)</f>
        <v>0</v>
      </c>
      <c r="Z91" s="7">
        <f t="array" ref="Z91">XLOOKUP($R91,Boundaries!$B:$B,Boundaries!J:J,"",0)</f>
        <v>2250</v>
      </c>
      <c r="AA91" s="7">
        <f t="array" ref="AA91">XLOOKUP($R91,Boundaries!$B:$B,Boundaries!K:K,"",0)</f>
        <v>1400</v>
      </c>
      <c r="AB91" s="7">
        <f t="array" ref="AB91">XLOOKUP($R91,Boundaries!$B:$B,Boundaries!L:L,"",0)</f>
        <v>3980</v>
      </c>
      <c r="AC91" s="7" t="str">
        <f t="array" ref="AC91">XLOOKUP($R91,Boundaries!$B:$B,Boundaries!M:M,"",0)</f>
        <v>NaN</v>
      </c>
      <c r="AD91" s="7">
        <f t="array" ref="AD91">XLOOKUP($R91,Boundaries!$B:$B,Boundaries!N:N,"",0)</f>
        <v>0</v>
      </c>
      <c r="AE91" s="7">
        <f t="array" ref="AE91">XLOOKUP($R91,Boundaries!$B:$B,Boundaries!O:O,"",0)</f>
        <v>2800</v>
      </c>
      <c r="AF91" s="7">
        <f t="array" ref="AF91">XLOOKUP($R91,Boundaries!$B:$B,Boundaries!P:P,"",0)</f>
        <v>0</v>
      </c>
      <c r="AG91" s="7">
        <f t="array" ref="AG91">XLOOKUP($R91,Boundaries!$B:$B,Boundaries!Q:Q,"",0)</f>
        <v>0</v>
      </c>
      <c r="AH91" s="7">
        <f t="array" ref="AH91">XLOOKUP($R91,Boundaries!$B:$B,Boundaries!R:R,"",0)</f>
        <v>0</v>
      </c>
      <c r="AI91" s="7">
        <f t="array" ref="AI91">XLOOKUP($R91,Boundaries!$B:$B,Boundaries!S:S,"",0)</f>
        <v>0</v>
      </c>
      <c r="AJ91" s="7">
        <f t="array" ref="AJ91">XLOOKUP($R91,Boundaries!$B:$B,Boundaries!T:T,"",0)</f>
        <v>0</v>
      </c>
      <c r="AK91" s="7">
        <f t="array" ref="AK91">XLOOKUP($R91,Boundaries!$B:$B,Boundaries!U:U,"",0)</f>
        <v>0</v>
      </c>
    </row>
    <row r="92">
      <c r="A92" s="7" t="str">
        <f t="shared" si="1"/>
        <v>T</v>
      </c>
      <c r="B92" s="8">
        <v>2749.0</v>
      </c>
      <c r="C92" s="7" t="s">
        <v>366</v>
      </c>
      <c r="D92" s="9" t="s">
        <v>367</v>
      </c>
      <c r="E92" s="10" t="s">
        <v>368</v>
      </c>
      <c r="F92" s="7" t="s">
        <v>68</v>
      </c>
      <c r="G92" s="8" t="s">
        <v>69</v>
      </c>
      <c r="H92" s="8" t="s">
        <v>369</v>
      </c>
      <c r="I92" s="11" t="s">
        <v>370</v>
      </c>
      <c r="J92" s="7" t="s">
        <v>308</v>
      </c>
      <c r="K92" s="9" t="s">
        <v>309</v>
      </c>
      <c r="L92" s="12">
        <v>53.5386500216031</v>
      </c>
      <c r="M92" s="12">
        <v>-3.57377025805873</v>
      </c>
      <c r="N92" s="7" t="str">
        <f t="array" ref="N92">XLOOKUP(K92,'GSP Groups'!D:D,'GSP Groups'!E:E,"",0)</f>
        <v>Corwen</v>
      </c>
      <c r="O92" s="13">
        <f t="array" ref="O92">XLOOKUP(N92,'GSP Groups'!$E:$E,'GSP Groups'!F:F,"",0)</f>
        <v>52.98011388</v>
      </c>
      <c r="P92" s="13">
        <f t="array" ref="P92">XLOOKUP(N92,'GSP Groups'!$E:$E,'GSP Groups'!G:G,"",0)</f>
        <v>-3.369248779</v>
      </c>
      <c r="Q92" s="7" t="str">
        <f t="shared" si="2"/>
        <v>EXACT LOCATION</v>
      </c>
      <c r="R92" s="7" t="s">
        <v>28</v>
      </c>
      <c r="S92" s="7">
        <f t="array" ref="S92">XLOOKUP($R92,Boundaries!$B:$B,Boundaries!C:C,"",0)</f>
        <v>17500</v>
      </c>
      <c r="T92" s="7">
        <f t="array" ref="T92">XLOOKUP($R92,Boundaries!$B:$B,Boundaries!D:D,"",0)</f>
        <v>19000</v>
      </c>
      <c r="U92" s="7">
        <f t="array" ref="U92">XLOOKUP($R92,Boundaries!$B:$B,Boundaries!E:E,"",0)</f>
        <v>0</v>
      </c>
      <c r="V92" s="7">
        <f t="array" ref="V92">XLOOKUP($R92,Boundaries!$B:$B,Boundaries!F:F,"",0)</f>
        <v>0</v>
      </c>
      <c r="W92" s="7">
        <f t="array" ref="W92">XLOOKUP($R92,Boundaries!$B:$B,Boundaries!G:G,"",0)</f>
        <v>0</v>
      </c>
      <c r="X92" s="7">
        <f t="array" ref="X92">XLOOKUP($R92,Boundaries!$B:$B,Boundaries!H:H,"",0)</f>
        <v>0</v>
      </c>
      <c r="Y92" s="7">
        <f t="array" ref="Y92">XLOOKUP($R92,Boundaries!$B:$B,Boundaries!I:I,"",0)</f>
        <v>0</v>
      </c>
      <c r="Z92" s="7">
        <f t="array" ref="Z92">XLOOKUP($R92,Boundaries!$B:$B,Boundaries!J:J,"",0)</f>
        <v>2250</v>
      </c>
      <c r="AA92" s="7">
        <f t="array" ref="AA92">XLOOKUP($R92,Boundaries!$B:$B,Boundaries!K:K,"",0)</f>
        <v>1400</v>
      </c>
      <c r="AB92" s="7">
        <f t="array" ref="AB92">XLOOKUP($R92,Boundaries!$B:$B,Boundaries!L:L,"",0)</f>
        <v>3980</v>
      </c>
      <c r="AC92" s="7" t="str">
        <f t="array" ref="AC92">XLOOKUP($R92,Boundaries!$B:$B,Boundaries!M:M,"",0)</f>
        <v>NaN</v>
      </c>
      <c r="AD92" s="7">
        <f t="array" ref="AD92">XLOOKUP($R92,Boundaries!$B:$B,Boundaries!N:N,"",0)</f>
        <v>0</v>
      </c>
      <c r="AE92" s="7">
        <f t="array" ref="AE92">XLOOKUP($R92,Boundaries!$B:$B,Boundaries!O:O,"",0)</f>
        <v>2800</v>
      </c>
      <c r="AF92" s="7">
        <f t="array" ref="AF92">XLOOKUP($R92,Boundaries!$B:$B,Boundaries!P:P,"",0)</f>
        <v>0</v>
      </c>
      <c r="AG92" s="7">
        <f t="array" ref="AG92">XLOOKUP($R92,Boundaries!$B:$B,Boundaries!Q:Q,"",0)</f>
        <v>0</v>
      </c>
      <c r="AH92" s="7">
        <f t="array" ref="AH92">XLOOKUP($R92,Boundaries!$B:$B,Boundaries!R:R,"",0)</f>
        <v>0</v>
      </c>
      <c r="AI92" s="7">
        <f t="array" ref="AI92">XLOOKUP($R92,Boundaries!$B:$B,Boundaries!S:S,"",0)</f>
        <v>0</v>
      </c>
      <c r="AJ92" s="7">
        <f t="array" ref="AJ92">XLOOKUP($R92,Boundaries!$B:$B,Boundaries!T:T,"",0)</f>
        <v>0</v>
      </c>
      <c r="AK92" s="7">
        <f t="array" ref="AK92">XLOOKUP($R92,Boundaries!$B:$B,Boundaries!U:U,"",0)</f>
        <v>0</v>
      </c>
    </row>
    <row r="93">
      <c r="A93" s="7" t="str">
        <f t="shared" si="1"/>
        <v>T</v>
      </c>
      <c r="B93" s="8">
        <v>2750.0</v>
      </c>
      <c r="C93" s="7" t="s">
        <v>371</v>
      </c>
      <c r="D93" s="9" t="s">
        <v>372</v>
      </c>
      <c r="E93" s="10" t="s">
        <v>373</v>
      </c>
      <c r="F93" s="7" t="s">
        <v>68</v>
      </c>
      <c r="G93" s="8" t="s">
        <v>69</v>
      </c>
      <c r="H93" s="8" t="s">
        <v>369</v>
      </c>
      <c r="I93" s="11" t="s">
        <v>370</v>
      </c>
      <c r="J93" s="7" t="s">
        <v>308</v>
      </c>
      <c r="K93" s="9" t="s">
        <v>309</v>
      </c>
      <c r="L93" s="12">
        <v>53.5386500216031</v>
      </c>
      <c r="M93" s="12">
        <v>-3.57377025805873</v>
      </c>
      <c r="N93" s="7" t="str">
        <f t="array" ref="N93">XLOOKUP(K93,'GSP Groups'!D:D,'GSP Groups'!E:E,"",0)</f>
        <v>Corwen</v>
      </c>
      <c r="O93" s="13">
        <f t="array" ref="O93">XLOOKUP(N93,'GSP Groups'!$E:$E,'GSP Groups'!F:F,"",0)</f>
        <v>52.98011388</v>
      </c>
      <c r="P93" s="13">
        <f t="array" ref="P93">XLOOKUP(N93,'GSP Groups'!$E:$E,'GSP Groups'!G:G,"",0)</f>
        <v>-3.369248779</v>
      </c>
      <c r="Q93" s="7" t="str">
        <f t="shared" si="2"/>
        <v>EXACT LOCATION</v>
      </c>
      <c r="R93" s="7" t="s">
        <v>28</v>
      </c>
      <c r="S93" s="7">
        <f t="array" ref="S93">XLOOKUP($R93,Boundaries!$B:$B,Boundaries!C:C,"",0)</f>
        <v>17500</v>
      </c>
      <c r="T93" s="7">
        <f t="array" ref="T93">XLOOKUP($R93,Boundaries!$B:$B,Boundaries!D:D,"",0)</f>
        <v>19000</v>
      </c>
      <c r="U93" s="7">
        <f t="array" ref="U93">XLOOKUP($R93,Boundaries!$B:$B,Boundaries!E:E,"",0)</f>
        <v>0</v>
      </c>
      <c r="V93" s="7">
        <f t="array" ref="V93">XLOOKUP($R93,Boundaries!$B:$B,Boundaries!F:F,"",0)</f>
        <v>0</v>
      </c>
      <c r="W93" s="7">
        <f t="array" ref="W93">XLOOKUP($R93,Boundaries!$B:$B,Boundaries!G:G,"",0)</f>
        <v>0</v>
      </c>
      <c r="X93" s="7">
        <f t="array" ref="X93">XLOOKUP($R93,Boundaries!$B:$B,Boundaries!H:H,"",0)</f>
        <v>0</v>
      </c>
      <c r="Y93" s="7">
        <f t="array" ref="Y93">XLOOKUP($R93,Boundaries!$B:$B,Boundaries!I:I,"",0)</f>
        <v>0</v>
      </c>
      <c r="Z93" s="7">
        <f t="array" ref="Z93">XLOOKUP($R93,Boundaries!$B:$B,Boundaries!J:J,"",0)</f>
        <v>2250</v>
      </c>
      <c r="AA93" s="7">
        <f t="array" ref="AA93">XLOOKUP($R93,Boundaries!$B:$B,Boundaries!K:K,"",0)</f>
        <v>1400</v>
      </c>
      <c r="AB93" s="7">
        <f t="array" ref="AB93">XLOOKUP($R93,Boundaries!$B:$B,Boundaries!L:L,"",0)</f>
        <v>3980</v>
      </c>
      <c r="AC93" s="7" t="str">
        <f t="array" ref="AC93">XLOOKUP($R93,Boundaries!$B:$B,Boundaries!M:M,"",0)</f>
        <v>NaN</v>
      </c>
      <c r="AD93" s="7">
        <f t="array" ref="AD93">XLOOKUP($R93,Boundaries!$B:$B,Boundaries!N:N,"",0)</f>
        <v>0</v>
      </c>
      <c r="AE93" s="7">
        <f t="array" ref="AE93">XLOOKUP($R93,Boundaries!$B:$B,Boundaries!O:O,"",0)</f>
        <v>2800</v>
      </c>
      <c r="AF93" s="7">
        <f t="array" ref="AF93">XLOOKUP($R93,Boundaries!$B:$B,Boundaries!P:P,"",0)</f>
        <v>0</v>
      </c>
      <c r="AG93" s="7">
        <f t="array" ref="AG93">XLOOKUP($R93,Boundaries!$B:$B,Boundaries!Q:Q,"",0)</f>
        <v>0</v>
      </c>
      <c r="AH93" s="7">
        <f t="array" ref="AH93">XLOOKUP($R93,Boundaries!$B:$B,Boundaries!R:R,"",0)</f>
        <v>0</v>
      </c>
      <c r="AI93" s="7">
        <f t="array" ref="AI93">XLOOKUP($R93,Boundaries!$B:$B,Boundaries!S:S,"",0)</f>
        <v>0</v>
      </c>
      <c r="AJ93" s="7">
        <f t="array" ref="AJ93">XLOOKUP($R93,Boundaries!$B:$B,Boundaries!T:T,"",0)</f>
        <v>0</v>
      </c>
      <c r="AK93" s="7">
        <f t="array" ref="AK93">XLOOKUP($R93,Boundaries!$B:$B,Boundaries!U:U,"",0)</f>
        <v>0</v>
      </c>
    </row>
    <row r="94">
      <c r="A94" s="7" t="str">
        <f t="shared" si="1"/>
        <v>T</v>
      </c>
      <c r="B94" s="8">
        <v>2751.0</v>
      </c>
      <c r="C94" s="7" t="s">
        <v>374</v>
      </c>
      <c r="D94" s="9" t="s">
        <v>375</v>
      </c>
      <c r="E94" s="10" t="s">
        <v>376</v>
      </c>
      <c r="F94" s="7" t="s">
        <v>68</v>
      </c>
      <c r="G94" s="8" t="s">
        <v>69</v>
      </c>
      <c r="H94" s="8" t="s">
        <v>369</v>
      </c>
      <c r="I94" s="11" t="s">
        <v>370</v>
      </c>
      <c r="J94" s="7" t="s">
        <v>308</v>
      </c>
      <c r="K94" s="9" t="s">
        <v>309</v>
      </c>
      <c r="L94" s="12">
        <v>53.5386500216031</v>
      </c>
      <c r="M94" s="12">
        <v>-3.57377025805873</v>
      </c>
      <c r="N94" s="7" t="str">
        <f t="array" ref="N94">XLOOKUP(K94,'GSP Groups'!D:D,'GSP Groups'!E:E,"",0)</f>
        <v>Corwen</v>
      </c>
      <c r="O94" s="13">
        <f t="array" ref="O94">XLOOKUP(N94,'GSP Groups'!$E:$E,'GSP Groups'!F:F,"",0)</f>
        <v>52.98011388</v>
      </c>
      <c r="P94" s="13">
        <f t="array" ref="P94">XLOOKUP(N94,'GSP Groups'!$E:$E,'GSP Groups'!G:G,"",0)</f>
        <v>-3.369248779</v>
      </c>
      <c r="Q94" s="7" t="str">
        <f t="shared" si="2"/>
        <v>EXACT LOCATION</v>
      </c>
      <c r="R94" s="7" t="s">
        <v>28</v>
      </c>
      <c r="S94" s="7">
        <f t="array" ref="S94">XLOOKUP($R94,Boundaries!$B:$B,Boundaries!C:C,"",0)</f>
        <v>17500</v>
      </c>
      <c r="T94" s="7">
        <f t="array" ref="T94">XLOOKUP($R94,Boundaries!$B:$B,Boundaries!D:D,"",0)</f>
        <v>19000</v>
      </c>
      <c r="U94" s="7">
        <f t="array" ref="U94">XLOOKUP($R94,Boundaries!$B:$B,Boundaries!E:E,"",0)</f>
        <v>0</v>
      </c>
      <c r="V94" s="7">
        <f t="array" ref="V94">XLOOKUP($R94,Boundaries!$B:$B,Boundaries!F:F,"",0)</f>
        <v>0</v>
      </c>
      <c r="W94" s="7">
        <f t="array" ref="W94">XLOOKUP($R94,Boundaries!$B:$B,Boundaries!G:G,"",0)</f>
        <v>0</v>
      </c>
      <c r="X94" s="7">
        <f t="array" ref="X94">XLOOKUP($R94,Boundaries!$B:$B,Boundaries!H:H,"",0)</f>
        <v>0</v>
      </c>
      <c r="Y94" s="7">
        <f t="array" ref="Y94">XLOOKUP($R94,Boundaries!$B:$B,Boundaries!I:I,"",0)</f>
        <v>0</v>
      </c>
      <c r="Z94" s="7">
        <f t="array" ref="Z94">XLOOKUP($R94,Boundaries!$B:$B,Boundaries!J:J,"",0)</f>
        <v>2250</v>
      </c>
      <c r="AA94" s="7">
        <f t="array" ref="AA94">XLOOKUP($R94,Boundaries!$B:$B,Boundaries!K:K,"",0)</f>
        <v>1400</v>
      </c>
      <c r="AB94" s="7">
        <f t="array" ref="AB94">XLOOKUP($R94,Boundaries!$B:$B,Boundaries!L:L,"",0)</f>
        <v>3980</v>
      </c>
      <c r="AC94" s="7" t="str">
        <f t="array" ref="AC94">XLOOKUP($R94,Boundaries!$B:$B,Boundaries!M:M,"",0)</f>
        <v>NaN</v>
      </c>
      <c r="AD94" s="7">
        <f t="array" ref="AD94">XLOOKUP($R94,Boundaries!$B:$B,Boundaries!N:N,"",0)</f>
        <v>0</v>
      </c>
      <c r="AE94" s="7">
        <f t="array" ref="AE94">XLOOKUP($R94,Boundaries!$B:$B,Boundaries!O:O,"",0)</f>
        <v>2800</v>
      </c>
      <c r="AF94" s="7">
        <f t="array" ref="AF94">XLOOKUP($R94,Boundaries!$B:$B,Boundaries!P:P,"",0)</f>
        <v>0</v>
      </c>
      <c r="AG94" s="7">
        <f t="array" ref="AG94">XLOOKUP($R94,Boundaries!$B:$B,Boundaries!Q:Q,"",0)</f>
        <v>0</v>
      </c>
      <c r="AH94" s="7">
        <f t="array" ref="AH94">XLOOKUP($R94,Boundaries!$B:$B,Boundaries!R:R,"",0)</f>
        <v>0</v>
      </c>
      <c r="AI94" s="7">
        <f t="array" ref="AI94">XLOOKUP($R94,Boundaries!$B:$B,Boundaries!S:S,"",0)</f>
        <v>0</v>
      </c>
      <c r="AJ94" s="7">
        <f t="array" ref="AJ94">XLOOKUP($R94,Boundaries!$B:$B,Boundaries!T:T,"",0)</f>
        <v>0</v>
      </c>
      <c r="AK94" s="7">
        <f t="array" ref="AK94">XLOOKUP($R94,Boundaries!$B:$B,Boundaries!U:U,"",0)</f>
        <v>0</v>
      </c>
    </row>
    <row r="95">
      <c r="A95" s="7" t="str">
        <f t="shared" si="1"/>
        <v>T</v>
      </c>
      <c r="B95" s="8">
        <v>2752.0</v>
      </c>
      <c r="C95" s="7" t="s">
        <v>377</v>
      </c>
      <c r="D95" s="9" t="s">
        <v>378</v>
      </c>
      <c r="E95" s="10" t="s">
        <v>379</v>
      </c>
      <c r="F95" s="7" t="s">
        <v>68</v>
      </c>
      <c r="G95" s="8" t="s">
        <v>69</v>
      </c>
      <c r="H95" s="8" t="s">
        <v>369</v>
      </c>
      <c r="I95" s="11" t="s">
        <v>370</v>
      </c>
      <c r="J95" s="7" t="s">
        <v>308</v>
      </c>
      <c r="K95" s="9" t="s">
        <v>309</v>
      </c>
      <c r="L95" s="12">
        <v>53.5386500216031</v>
      </c>
      <c r="M95" s="12">
        <v>-3.57377025805873</v>
      </c>
      <c r="N95" s="7" t="str">
        <f t="array" ref="N95">XLOOKUP(K95,'GSP Groups'!D:D,'GSP Groups'!E:E,"",0)</f>
        <v>Corwen</v>
      </c>
      <c r="O95" s="13">
        <f t="array" ref="O95">XLOOKUP(N95,'GSP Groups'!$E:$E,'GSP Groups'!F:F,"",0)</f>
        <v>52.98011388</v>
      </c>
      <c r="P95" s="13">
        <f t="array" ref="P95">XLOOKUP(N95,'GSP Groups'!$E:$E,'GSP Groups'!G:G,"",0)</f>
        <v>-3.369248779</v>
      </c>
      <c r="Q95" s="7" t="str">
        <f t="shared" si="2"/>
        <v>EXACT LOCATION</v>
      </c>
      <c r="R95" s="7" t="s">
        <v>28</v>
      </c>
      <c r="S95" s="7">
        <f t="array" ref="S95">XLOOKUP($R95,Boundaries!$B:$B,Boundaries!C:C,"",0)</f>
        <v>17500</v>
      </c>
      <c r="T95" s="7">
        <f t="array" ref="T95">XLOOKUP($R95,Boundaries!$B:$B,Boundaries!D:D,"",0)</f>
        <v>19000</v>
      </c>
      <c r="U95" s="7">
        <f t="array" ref="U95">XLOOKUP($R95,Boundaries!$B:$B,Boundaries!E:E,"",0)</f>
        <v>0</v>
      </c>
      <c r="V95" s="7">
        <f t="array" ref="V95">XLOOKUP($R95,Boundaries!$B:$B,Boundaries!F:F,"",0)</f>
        <v>0</v>
      </c>
      <c r="W95" s="7">
        <f t="array" ref="W95">XLOOKUP($R95,Boundaries!$B:$B,Boundaries!G:G,"",0)</f>
        <v>0</v>
      </c>
      <c r="X95" s="7">
        <f t="array" ref="X95">XLOOKUP($R95,Boundaries!$B:$B,Boundaries!H:H,"",0)</f>
        <v>0</v>
      </c>
      <c r="Y95" s="7">
        <f t="array" ref="Y95">XLOOKUP($R95,Boundaries!$B:$B,Boundaries!I:I,"",0)</f>
        <v>0</v>
      </c>
      <c r="Z95" s="7">
        <f t="array" ref="Z95">XLOOKUP($R95,Boundaries!$B:$B,Boundaries!J:J,"",0)</f>
        <v>2250</v>
      </c>
      <c r="AA95" s="7">
        <f t="array" ref="AA95">XLOOKUP($R95,Boundaries!$B:$B,Boundaries!K:K,"",0)</f>
        <v>1400</v>
      </c>
      <c r="AB95" s="7">
        <f t="array" ref="AB95">XLOOKUP($R95,Boundaries!$B:$B,Boundaries!L:L,"",0)</f>
        <v>3980</v>
      </c>
      <c r="AC95" s="7" t="str">
        <f t="array" ref="AC95">XLOOKUP($R95,Boundaries!$B:$B,Boundaries!M:M,"",0)</f>
        <v>NaN</v>
      </c>
      <c r="AD95" s="7">
        <f t="array" ref="AD95">XLOOKUP($R95,Boundaries!$B:$B,Boundaries!N:N,"",0)</f>
        <v>0</v>
      </c>
      <c r="AE95" s="7">
        <f t="array" ref="AE95">XLOOKUP($R95,Boundaries!$B:$B,Boundaries!O:O,"",0)</f>
        <v>2800</v>
      </c>
      <c r="AF95" s="7">
        <f t="array" ref="AF95">XLOOKUP($R95,Boundaries!$B:$B,Boundaries!P:P,"",0)</f>
        <v>0</v>
      </c>
      <c r="AG95" s="7">
        <f t="array" ref="AG95">XLOOKUP($R95,Boundaries!$B:$B,Boundaries!Q:Q,"",0)</f>
        <v>0</v>
      </c>
      <c r="AH95" s="7">
        <f t="array" ref="AH95">XLOOKUP($R95,Boundaries!$B:$B,Boundaries!R:R,"",0)</f>
        <v>0</v>
      </c>
      <c r="AI95" s="7">
        <f t="array" ref="AI95">XLOOKUP($R95,Boundaries!$B:$B,Boundaries!S:S,"",0)</f>
        <v>0</v>
      </c>
      <c r="AJ95" s="7">
        <f t="array" ref="AJ95">XLOOKUP($R95,Boundaries!$B:$B,Boundaries!T:T,"",0)</f>
        <v>0</v>
      </c>
      <c r="AK95" s="7">
        <f t="array" ref="AK95">XLOOKUP($R95,Boundaries!$B:$B,Boundaries!U:U,"",0)</f>
        <v>0</v>
      </c>
    </row>
    <row r="96">
      <c r="A96" s="7" t="str">
        <f t="shared" si="1"/>
        <v>T</v>
      </c>
      <c r="B96" s="8">
        <v>3607.0</v>
      </c>
      <c r="C96" s="7" t="s">
        <v>380</v>
      </c>
      <c r="D96" s="9" t="s">
        <v>381</v>
      </c>
      <c r="E96" s="10" t="s">
        <v>382</v>
      </c>
      <c r="F96" s="7" t="s">
        <v>68</v>
      </c>
      <c r="G96" s="8" t="s">
        <v>69</v>
      </c>
      <c r="H96" s="8" t="s">
        <v>383</v>
      </c>
      <c r="I96" s="11" t="s">
        <v>384</v>
      </c>
      <c r="J96" s="7" t="s">
        <v>308</v>
      </c>
      <c r="K96" s="9" t="s">
        <v>309</v>
      </c>
      <c r="L96" s="12">
        <v>53.486136089562</v>
      </c>
      <c r="M96" s="12">
        <v>-3.16757975904456</v>
      </c>
      <c r="N96" s="7" t="str">
        <f t="array" ref="N96">XLOOKUP(K96,'GSP Groups'!D:D,'GSP Groups'!E:E,"",0)</f>
        <v>Corwen</v>
      </c>
      <c r="O96" s="13">
        <f t="array" ref="O96">XLOOKUP(N96,'GSP Groups'!$E:$E,'GSP Groups'!F:F,"",0)</f>
        <v>52.98011388</v>
      </c>
      <c r="P96" s="13">
        <f t="array" ref="P96">XLOOKUP(N96,'GSP Groups'!$E:$E,'GSP Groups'!G:G,"",0)</f>
        <v>-3.369248779</v>
      </c>
      <c r="Q96" s="7" t="str">
        <f t="shared" si="2"/>
        <v>EXACT LOCATION</v>
      </c>
      <c r="R96" s="7" t="s">
        <v>28</v>
      </c>
      <c r="S96" s="7">
        <f t="array" ref="S96">XLOOKUP($R96,Boundaries!$B:$B,Boundaries!C:C,"",0)</f>
        <v>17500</v>
      </c>
      <c r="T96" s="7">
        <f t="array" ref="T96">XLOOKUP($R96,Boundaries!$B:$B,Boundaries!D:D,"",0)</f>
        <v>19000</v>
      </c>
      <c r="U96" s="7">
        <f t="array" ref="U96">XLOOKUP($R96,Boundaries!$B:$B,Boundaries!E:E,"",0)</f>
        <v>0</v>
      </c>
      <c r="V96" s="7">
        <f t="array" ref="V96">XLOOKUP($R96,Boundaries!$B:$B,Boundaries!F:F,"",0)</f>
        <v>0</v>
      </c>
      <c r="W96" s="7">
        <f t="array" ref="W96">XLOOKUP($R96,Boundaries!$B:$B,Boundaries!G:G,"",0)</f>
        <v>0</v>
      </c>
      <c r="X96" s="7">
        <f t="array" ref="X96">XLOOKUP($R96,Boundaries!$B:$B,Boundaries!H:H,"",0)</f>
        <v>0</v>
      </c>
      <c r="Y96" s="7">
        <f t="array" ref="Y96">XLOOKUP($R96,Boundaries!$B:$B,Boundaries!I:I,"",0)</f>
        <v>0</v>
      </c>
      <c r="Z96" s="7">
        <f t="array" ref="Z96">XLOOKUP($R96,Boundaries!$B:$B,Boundaries!J:J,"",0)</f>
        <v>2250</v>
      </c>
      <c r="AA96" s="7">
        <f t="array" ref="AA96">XLOOKUP($R96,Boundaries!$B:$B,Boundaries!K:K,"",0)</f>
        <v>1400</v>
      </c>
      <c r="AB96" s="7">
        <f t="array" ref="AB96">XLOOKUP($R96,Boundaries!$B:$B,Boundaries!L:L,"",0)</f>
        <v>3980</v>
      </c>
      <c r="AC96" s="7" t="str">
        <f t="array" ref="AC96">XLOOKUP($R96,Boundaries!$B:$B,Boundaries!M:M,"",0)</f>
        <v>NaN</v>
      </c>
      <c r="AD96" s="7">
        <f t="array" ref="AD96">XLOOKUP($R96,Boundaries!$B:$B,Boundaries!N:N,"",0)</f>
        <v>0</v>
      </c>
      <c r="AE96" s="7">
        <f t="array" ref="AE96">XLOOKUP($R96,Boundaries!$B:$B,Boundaries!O:O,"",0)</f>
        <v>2800</v>
      </c>
      <c r="AF96" s="7">
        <f t="array" ref="AF96">XLOOKUP($R96,Boundaries!$B:$B,Boundaries!P:P,"",0)</f>
        <v>0</v>
      </c>
      <c r="AG96" s="7">
        <f t="array" ref="AG96">XLOOKUP($R96,Boundaries!$B:$B,Boundaries!Q:Q,"",0)</f>
        <v>0</v>
      </c>
      <c r="AH96" s="7">
        <f t="array" ref="AH96">XLOOKUP($R96,Boundaries!$B:$B,Boundaries!R:R,"",0)</f>
        <v>0</v>
      </c>
      <c r="AI96" s="7">
        <f t="array" ref="AI96">XLOOKUP($R96,Boundaries!$B:$B,Boundaries!S:S,"",0)</f>
        <v>0</v>
      </c>
      <c r="AJ96" s="7">
        <f t="array" ref="AJ96">XLOOKUP($R96,Boundaries!$B:$B,Boundaries!T:T,"",0)</f>
        <v>0</v>
      </c>
      <c r="AK96" s="7">
        <f t="array" ref="AK96">XLOOKUP($R96,Boundaries!$B:$B,Boundaries!U:U,"",0)</f>
        <v>0</v>
      </c>
    </row>
    <row r="97">
      <c r="A97" s="7" t="str">
        <f t="shared" si="1"/>
        <v>2</v>
      </c>
      <c r="B97" s="8">
        <v>5635.0</v>
      </c>
      <c r="C97" s="7" t="s">
        <v>385</v>
      </c>
      <c r="D97" s="9" t="s">
        <v>385</v>
      </c>
      <c r="E97" s="10" t="s">
        <v>386</v>
      </c>
      <c r="F97" s="16" t="s">
        <v>91</v>
      </c>
      <c r="G97" s="8" t="s">
        <v>64</v>
      </c>
      <c r="H97" s="8" t="s">
        <v>195</v>
      </c>
      <c r="I97" s="11" t="s">
        <v>196</v>
      </c>
      <c r="J97" s="7" t="s">
        <v>308</v>
      </c>
      <c r="K97" s="9" t="s">
        <v>309</v>
      </c>
      <c r="L97" s="17">
        <f t="shared" ref="L97:M97" si="22">O97</f>
        <v>52.98011388</v>
      </c>
      <c r="M97" s="17">
        <f t="shared" si="22"/>
        <v>-3.369248779</v>
      </c>
      <c r="N97" s="16" t="str">
        <f t="array" ref="N97">XLOOKUP(K97,'GSP Groups'!D:D,'GSP Groups'!E:E,"",0)</f>
        <v>Corwen</v>
      </c>
      <c r="O97" s="13">
        <f t="array" ref="O97">XLOOKUP(N97,'GSP Groups'!$E:$E,'GSP Groups'!F:F,"",0)</f>
        <v>52.98011388</v>
      </c>
      <c r="P97" s="13">
        <f t="array" ref="P97">XLOOKUP(N97,'GSP Groups'!$E:$E,'GSP Groups'!G:G,"",0)</f>
        <v>-3.369248779</v>
      </c>
      <c r="Q97" s="7" t="str">
        <f t="shared" si="2"/>
        <v>CENTER</v>
      </c>
      <c r="R97" s="7" t="s">
        <v>28</v>
      </c>
      <c r="S97" s="7">
        <f t="array" ref="S97">XLOOKUP($R97,Boundaries!$B:$B,Boundaries!C:C,"",0)</f>
        <v>17500</v>
      </c>
      <c r="T97" s="7">
        <f t="array" ref="T97">XLOOKUP($R97,Boundaries!$B:$B,Boundaries!D:D,"",0)</f>
        <v>19000</v>
      </c>
      <c r="U97" s="7">
        <f t="array" ref="U97">XLOOKUP($R97,Boundaries!$B:$B,Boundaries!E:E,"",0)</f>
        <v>0</v>
      </c>
      <c r="V97" s="7">
        <f t="array" ref="V97">XLOOKUP($R97,Boundaries!$B:$B,Boundaries!F:F,"",0)</f>
        <v>0</v>
      </c>
      <c r="W97" s="7">
        <f t="array" ref="W97">XLOOKUP($R97,Boundaries!$B:$B,Boundaries!G:G,"",0)</f>
        <v>0</v>
      </c>
      <c r="X97" s="7">
        <f t="array" ref="X97">XLOOKUP($R97,Boundaries!$B:$B,Boundaries!H:H,"",0)</f>
        <v>0</v>
      </c>
      <c r="Y97" s="7">
        <f t="array" ref="Y97">XLOOKUP($R97,Boundaries!$B:$B,Boundaries!I:I,"",0)</f>
        <v>0</v>
      </c>
      <c r="Z97" s="7">
        <f t="array" ref="Z97">XLOOKUP($R97,Boundaries!$B:$B,Boundaries!J:J,"",0)</f>
        <v>2250</v>
      </c>
      <c r="AA97" s="7">
        <f t="array" ref="AA97">XLOOKUP($R97,Boundaries!$B:$B,Boundaries!K:K,"",0)</f>
        <v>1400</v>
      </c>
      <c r="AB97" s="7">
        <f t="array" ref="AB97">XLOOKUP($R97,Boundaries!$B:$B,Boundaries!L:L,"",0)</f>
        <v>3980</v>
      </c>
      <c r="AC97" s="7" t="str">
        <f t="array" ref="AC97">XLOOKUP($R97,Boundaries!$B:$B,Boundaries!M:M,"",0)</f>
        <v>NaN</v>
      </c>
      <c r="AD97" s="7">
        <f t="array" ref="AD97">XLOOKUP($R97,Boundaries!$B:$B,Boundaries!N:N,"",0)</f>
        <v>0</v>
      </c>
      <c r="AE97" s="7">
        <f t="array" ref="AE97">XLOOKUP($R97,Boundaries!$B:$B,Boundaries!O:O,"",0)</f>
        <v>2800</v>
      </c>
      <c r="AF97" s="7">
        <f t="array" ref="AF97">XLOOKUP($R97,Boundaries!$B:$B,Boundaries!P:P,"",0)</f>
        <v>0</v>
      </c>
      <c r="AG97" s="7">
        <f t="array" ref="AG97">XLOOKUP($R97,Boundaries!$B:$B,Boundaries!Q:Q,"",0)</f>
        <v>0</v>
      </c>
      <c r="AH97" s="7">
        <f t="array" ref="AH97">XLOOKUP($R97,Boundaries!$B:$B,Boundaries!R:R,"",0)</f>
        <v>0</v>
      </c>
      <c r="AI97" s="7">
        <f t="array" ref="AI97">XLOOKUP($R97,Boundaries!$B:$B,Boundaries!S:S,"",0)</f>
        <v>0</v>
      </c>
      <c r="AJ97" s="7">
        <f t="array" ref="AJ97">XLOOKUP($R97,Boundaries!$B:$B,Boundaries!T:T,"",0)</f>
        <v>0</v>
      </c>
      <c r="AK97" s="7">
        <f t="array" ref="AK97">XLOOKUP($R97,Boundaries!$B:$B,Boundaries!U:U,"",0)</f>
        <v>0</v>
      </c>
    </row>
    <row r="98">
      <c r="A98" s="7" t="str">
        <f t="shared" si="1"/>
        <v>2</v>
      </c>
      <c r="B98" s="8">
        <v>5887.0</v>
      </c>
      <c r="C98" s="7" t="s">
        <v>387</v>
      </c>
      <c r="D98" s="9" t="s">
        <v>388</v>
      </c>
      <c r="E98" s="10" t="s">
        <v>389</v>
      </c>
      <c r="F98" s="16" t="s">
        <v>91</v>
      </c>
      <c r="G98" s="8" t="s">
        <v>64</v>
      </c>
      <c r="H98" s="8" t="s">
        <v>218</v>
      </c>
      <c r="I98" s="11" t="s">
        <v>219</v>
      </c>
      <c r="J98" s="7" t="s">
        <v>308</v>
      </c>
      <c r="K98" s="9" t="s">
        <v>309</v>
      </c>
      <c r="L98" s="17">
        <v>52.3954841634121</v>
      </c>
      <c r="M98" s="17">
        <v>-3.89871422089976</v>
      </c>
      <c r="N98" s="7" t="str">
        <f t="array" ref="N98">XLOOKUP(K98,'GSP Groups'!D:D,'GSP Groups'!E:E,"",0)</f>
        <v>Corwen</v>
      </c>
      <c r="O98" s="13">
        <f t="array" ref="O98">XLOOKUP(N98,'GSP Groups'!$E:$E,'GSP Groups'!F:F,"",0)</f>
        <v>52.98011388</v>
      </c>
      <c r="P98" s="13">
        <f t="array" ref="P98">XLOOKUP(N98,'GSP Groups'!$E:$E,'GSP Groups'!G:G,"",0)</f>
        <v>-3.369248779</v>
      </c>
      <c r="Q98" s="7" t="str">
        <f t="shared" si="2"/>
        <v>EXACT LOCATION</v>
      </c>
      <c r="R98" s="7" t="s">
        <v>28</v>
      </c>
      <c r="S98" s="7">
        <f t="array" ref="S98">XLOOKUP($R98,Boundaries!$B:$B,Boundaries!C:C,"",0)</f>
        <v>17500</v>
      </c>
      <c r="T98" s="7">
        <f t="array" ref="T98">XLOOKUP($R98,Boundaries!$B:$B,Boundaries!D:D,"",0)</f>
        <v>19000</v>
      </c>
      <c r="U98" s="7">
        <f t="array" ref="U98">XLOOKUP($R98,Boundaries!$B:$B,Boundaries!E:E,"",0)</f>
        <v>0</v>
      </c>
      <c r="V98" s="7">
        <f t="array" ref="V98">XLOOKUP($R98,Boundaries!$B:$B,Boundaries!F:F,"",0)</f>
        <v>0</v>
      </c>
      <c r="W98" s="7">
        <f t="array" ref="W98">XLOOKUP($R98,Boundaries!$B:$B,Boundaries!G:G,"",0)</f>
        <v>0</v>
      </c>
      <c r="X98" s="7">
        <f t="array" ref="X98">XLOOKUP($R98,Boundaries!$B:$B,Boundaries!H:H,"",0)</f>
        <v>0</v>
      </c>
      <c r="Y98" s="7">
        <f t="array" ref="Y98">XLOOKUP($R98,Boundaries!$B:$B,Boundaries!I:I,"",0)</f>
        <v>0</v>
      </c>
      <c r="Z98" s="7">
        <f t="array" ref="Z98">XLOOKUP($R98,Boundaries!$B:$B,Boundaries!J:J,"",0)</f>
        <v>2250</v>
      </c>
      <c r="AA98" s="7">
        <f t="array" ref="AA98">XLOOKUP($R98,Boundaries!$B:$B,Boundaries!K:K,"",0)</f>
        <v>1400</v>
      </c>
      <c r="AB98" s="7">
        <f t="array" ref="AB98">XLOOKUP($R98,Boundaries!$B:$B,Boundaries!L:L,"",0)</f>
        <v>3980</v>
      </c>
      <c r="AC98" s="7" t="str">
        <f t="array" ref="AC98">XLOOKUP($R98,Boundaries!$B:$B,Boundaries!M:M,"",0)</f>
        <v>NaN</v>
      </c>
      <c r="AD98" s="7">
        <f t="array" ref="AD98">XLOOKUP($R98,Boundaries!$B:$B,Boundaries!N:N,"",0)</f>
        <v>0</v>
      </c>
      <c r="AE98" s="7">
        <f t="array" ref="AE98">XLOOKUP($R98,Boundaries!$B:$B,Boundaries!O:O,"",0)</f>
        <v>2800</v>
      </c>
      <c r="AF98" s="7">
        <f t="array" ref="AF98">XLOOKUP($R98,Boundaries!$B:$B,Boundaries!P:P,"",0)</f>
        <v>0</v>
      </c>
      <c r="AG98" s="7">
        <f t="array" ref="AG98">XLOOKUP($R98,Boundaries!$B:$B,Boundaries!Q:Q,"",0)</f>
        <v>0</v>
      </c>
      <c r="AH98" s="7">
        <f t="array" ref="AH98">XLOOKUP($R98,Boundaries!$B:$B,Boundaries!R:R,"",0)</f>
        <v>0</v>
      </c>
      <c r="AI98" s="7">
        <f t="array" ref="AI98">XLOOKUP($R98,Boundaries!$B:$B,Boundaries!S:S,"",0)</f>
        <v>0</v>
      </c>
      <c r="AJ98" s="7">
        <f t="array" ref="AJ98">XLOOKUP($R98,Boundaries!$B:$B,Boundaries!T:T,"",0)</f>
        <v>0</v>
      </c>
      <c r="AK98" s="7">
        <f t="array" ref="AK98">XLOOKUP($R98,Boundaries!$B:$B,Boundaries!U:U,"",0)</f>
        <v>0</v>
      </c>
    </row>
    <row r="99">
      <c r="A99" s="7" t="str">
        <f t="shared" si="1"/>
        <v>E</v>
      </c>
      <c r="B99" s="8">
        <v>5991.0</v>
      </c>
      <c r="C99" s="7" t="s">
        <v>390</v>
      </c>
      <c r="D99" s="9" t="s">
        <v>391</v>
      </c>
      <c r="E99" s="10" t="s">
        <v>392</v>
      </c>
      <c r="F99" s="16" t="s">
        <v>91</v>
      </c>
      <c r="G99" s="8" t="s">
        <v>64</v>
      </c>
      <c r="H99" s="8" t="s">
        <v>92</v>
      </c>
      <c r="I99" s="11" t="s">
        <v>93</v>
      </c>
      <c r="J99" s="7" t="s">
        <v>308</v>
      </c>
      <c r="K99" s="9" t="s">
        <v>309</v>
      </c>
      <c r="L99" s="17">
        <v>53.2060501636979</v>
      </c>
      <c r="M99" s="17">
        <v>-2.4989944698607</v>
      </c>
      <c r="N99" s="7" t="str">
        <f t="array" ref="N99">XLOOKUP(K99,'GSP Groups'!D:D,'GSP Groups'!E:E,"",0)</f>
        <v>Corwen</v>
      </c>
      <c r="O99" s="13">
        <f t="array" ref="O99">XLOOKUP(N99,'GSP Groups'!$E:$E,'GSP Groups'!F:F,"",0)</f>
        <v>52.98011388</v>
      </c>
      <c r="P99" s="13">
        <f t="array" ref="P99">XLOOKUP(N99,'GSP Groups'!$E:$E,'GSP Groups'!G:G,"",0)</f>
        <v>-3.369248779</v>
      </c>
      <c r="Q99" s="7" t="str">
        <f t="shared" si="2"/>
        <v>EXACT LOCATION</v>
      </c>
      <c r="R99" s="7" t="s">
        <v>28</v>
      </c>
      <c r="S99" s="7">
        <f t="array" ref="S99">XLOOKUP($R99,Boundaries!$B:$B,Boundaries!C:C,"",0)</f>
        <v>17500</v>
      </c>
      <c r="T99" s="7">
        <f t="array" ref="T99">XLOOKUP($R99,Boundaries!$B:$B,Boundaries!D:D,"",0)</f>
        <v>19000</v>
      </c>
      <c r="U99" s="7">
        <f t="array" ref="U99">XLOOKUP($R99,Boundaries!$B:$B,Boundaries!E:E,"",0)</f>
        <v>0</v>
      </c>
      <c r="V99" s="7">
        <f t="array" ref="V99">XLOOKUP($R99,Boundaries!$B:$B,Boundaries!F:F,"",0)</f>
        <v>0</v>
      </c>
      <c r="W99" s="7">
        <f t="array" ref="W99">XLOOKUP($R99,Boundaries!$B:$B,Boundaries!G:G,"",0)</f>
        <v>0</v>
      </c>
      <c r="X99" s="7">
        <f t="array" ref="X99">XLOOKUP($R99,Boundaries!$B:$B,Boundaries!H:H,"",0)</f>
        <v>0</v>
      </c>
      <c r="Y99" s="7">
        <f t="array" ref="Y99">XLOOKUP($R99,Boundaries!$B:$B,Boundaries!I:I,"",0)</f>
        <v>0</v>
      </c>
      <c r="Z99" s="7">
        <f t="array" ref="Z99">XLOOKUP($R99,Boundaries!$B:$B,Boundaries!J:J,"",0)</f>
        <v>2250</v>
      </c>
      <c r="AA99" s="7">
        <f t="array" ref="AA99">XLOOKUP($R99,Boundaries!$B:$B,Boundaries!K:K,"",0)</f>
        <v>1400</v>
      </c>
      <c r="AB99" s="7">
        <f t="array" ref="AB99">XLOOKUP($R99,Boundaries!$B:$B,Boundaries!L:L,"",0)</f>
        <v>3980</v>
      </c>
      <c r="AC99" s="7" t="str">
        <f t="array" ref="AC99">XLOOKUP($R99,Boundaries!$B:$B,Boundaries!M:M,"",0)</f>
        <v>NaN</v>
      </c>
      <c r="AD99" s="7">
        <f t="array" ref="AD99">XLOOKUP($R99,Boundaries!$B:$B,Boundaries!N:N,"",0)</f>
        <v>0</v>
      </c>
      <c r="AE99" s="7">
        <f t="array" ref="AE99">XLOOKUP($R99,Boundaries!$B:$B,Boundaries!O:O,"",0)</f>
        <v>2800</v>
      </c>
      <c r="AF99" s="7">
        <f t="array" ref="AF99">XLOOKUP($R99,Boundaries!$B:$B,Boundaries!P:P,"",0)</f>
        <v>0</v>
      </c>
      <c r="AG99" s="7">
        <f t="array" ref="AG99">XLOOKUP($R99,Boundaries!$B:$B,Boundaries!Q:Q,"",0)</f>
        <v>0</v>
      </c>
      <c r="AH99" s="7">
        <f t="array" ref="AH99">XLOOKUP($R99,Boundaries!$B:$B,Boundaries!R:R,"",0)</f>
        <v>0</v>
      </c>
      <c r="AI99" s="7">
        <f t="array" ref="AI99">XLOOKUP($R99,Boundaries!$B:$B,Boundaries!S:S,"",0)</f>
        <v>0</v>
      </c>
      <c r="AJ99" s="7">
        <f t="array" ref="AJ99">XLOOKUP($R99,Boundaries!$B:$B,Boundaries!T:T,"",0)</f>
        <v>0</v>
      </c>
      <c r="AK99" s="7">
        <f t="array" ref="AK99">XLOOKUP($R99,Boundaries!$B:$B,Boundaries!U:U,"",0)</f>
        <v>0</v>
      </c>
    </row>
    <row r="100">
      <c r="A100" s="7" t="str">
        <f t="shared" si="1"/>
        <v>2</v>
      </c>
      <c r="B100" s="8">
        <v>6357.0</v>
      </c>
      <c r="C100" s="7" t="s">
        <v>393</v>
      </c>
      <c r="D100" s="9" t="s">
        <v>393</v>
      </c>
      <c r="E100" s="10" t="s">
        <v>394</v>
      </c>
      <c r="F100" s="16" t="s">
        <v>91</v>
      </c>
      <c r="G100" s="8" t="s">
        <v>64</v>
      </c>
      <c r="H100" s="8" t="s">
        <v>395</v>
      </c>
      <c r="I100" s="11" t="s">
        <v>396</v>
      </c>
      <c r="J100" s="7" t="s">
        <v>308</v>
      </c>
      <c r="K100" s="9" t="s">
        <v>309</v>
      </c>
      <c r="L100" s="17">
        <f t="shared" ref="L100:M100" si="23">O100</f>
        <v>52.98011388</v>
      </c>
      <c r="M100" s="17">
        <f t="shared" si="23"/>
        <v>-3.369248779</v>
      </c>
      <c r="N100" s="16" t="str">
        <f t="array" ref="N100">XLOOKUP(K100,'GSP Groups'!D:D,'GSP Groups'!E:E,"",0)</f>
        <v>Corwen</v>
      </c>
      <c r="O100" s="13">
        <f t="array" ref="O100">XLOOKUP(N100,'GSP Groups'!$E:$E,'GSP Groups'!F:F,"",0)</f>
        <v>52.98011388</v>
      </c>
      <c r="P100" s="13">
        <f t="array" ref="P100">XLOOKUP(N100,'GSP Groups'!$E:$E,'GSP Groups'!G:G,"",0)</f>
        <v>-3.369248779</v>
      </c>
      <c r="Q100" s="7" t="str">
        <f t="shared" si="2"/>
        <v>CENTER</v>
      </c>
      <c r="R100" s="7" t="s">
        <v>28</v>
      </c>
      <c r="S100" s="7">
        <f t="array" ref="S100">XLOOKUP($R100,Boundaries!$B:$B,Boundaries!C:C,"",0)</f>
        <v>17500</v>
      </c>
      <c r="T100" s="7">
        <f t="array" ref="T100">XLOOKUP($R100,Boundaries!$B:$B,Boundaries!D:D,"",0)</f>
        <v>19000</v>
      </c>
      <c r="U100" s="7">
        <f t="array" ref="U100">XLOOKUP($R100,Boundaries!$B:$B,Boundaries!E:E,"",0)</f>
        <v>0</v>
      </c>
      <c r="V100" s="7">
        <f t="array" ref="V100">XLOOKUP($R100,Boundaries!$B:$B,Boundaries!F:F,"",0)</f>
        <v>0</v>
      </c>
      <c r="W100" s="7">
        <f t="array" ref="W100">XLOOKUP($R100,Boundaries!$B:$B,Boundaries!G:G,"",0)</f>
        <v>0</v>
      </c>
      <c r="X100" s="7">
        <f t="array" ref="X100">XLOOKUP($R100,Boundaries!$B:$B,Boundaries!H:H,"",0)</f>
        <v>0</v>
      </c>
      <c r="Y100" s="7">
        <f t="array" ref="Y100">XLOOKUP($R100,Boundaries!$B:$B,Boundaries!I:I,"",0)</f>
        <v>0</v>
      </c>
      <c r="Z100" s="7">
        <f t="array" ref="Z100">XLOOKUP($R100,Boundaries!$B:$B,Boundaries!J:J,"",0)</f>
        <v>2250</v>
      </c>
      <c r="AA100" s="7">
        <f t="array" ref="AA100">XLOOKUP($R100,Boundaries!$B:$B,Boundaries!K:K,"",0)</f>
        <v>1400</v>
      </c>
      <c r="AB100" s="7">
        <f t="array" ref="AB100">XLOOKUP($R100,Boundaries!$B:$B,Boundaries!L:L,"",0)</f>
        <v>3980</v>
      </c>
      <c r="AC100" s="7" t="str">
        <f t="array" ref="AC100">XLOOKUP($R100,Boundaries!$B:$B,Boundaries!M:M,"",0)</f>
        <v>NaN</v>
      </c>
      <c r="AD100" s="7">
        <f t="array" ref="AD100">XLOOKUP($R100,Boundaries!$B:$B,Boundaries!N:N,"",0)</f>
        <v>0</v>
      </c>
      <c r="AE100" s="7">
        <f t="array" ref="AE100">XLOOKUP($R100,Boundaries!$B:$B,Boundaries!O:O,"",0)</f>
        <v>2800</v>
      </c>
      <c r="AF100" s="7">
        <f t="array" ref="AF100">XLOOKUP($R100,Boundaries!$B:$B,Boundaries!P:P,"",0)</f>
        <v>0</v>
      </c>
      <c r="AG100" s="7">
        <f t="array" ref="AG100">XLOOKUP($R100,Boundaries!$B:$B,Boundaries!Q:Q,"",0)</f>
        <v>0</v>
      </c>
      <c r="AH100" s="7">
        <f t="array" ref="AH100">XLOOKUP($R100,Boundaries!$B:$B,Boundaries!R:R,"",0)</f>
        <v>0</v>
      </c>
      <c r="AI100" s="7">
        <f t="array" ref="AI100">XLOOKUP($R100,Boundaries!$B:$B,Boundaries!S:S,"",0)</f>
        <v>0</v>
      </c>
      <c r="AJ100" s="7">
        <f t="array" ref="AJ100">XLOOKUP($R100,Boundaries!$B:$B,Boundaries!T:T,"",0)</f>
        <v>0</v>
      </c>
      <c r="AK100" s="7">
        <f t="array" ref="AK100">XLOOKUP($R100,Boundaries!$B:$B,Boundaries!U:U,"",0)</f>
        <v>0</v>
      </c>
    </row>
    <row r="101">
      <c r="A101" s="7" t="str">
        <f t="shared" si="1"/>
        <v>2</v>
      </c>
      <c r="B101" s="8">
        <v>6651.0</v>
      </c>
      <c r="C101" s="7" t="s">
        <v>397</v>
      </c>
      <c r="D101" s="9" t="s">
        <v>398</v>
      </c>
      <c r="E101" s="10" t="s">
        <v>399</v>
      </c>
      <c r="F101" s="16" t="s">
        <v>91</v>
      </c>
      <c r="G101" s="8" t="s">
        <v>64</v>
      </c>
      <c r="H101" s="8" t="s">
        <v>218</v>
      </c>
      <c r="I101" s="11" t="s">
        <v>219</v>
      </c>
      <c r="J101" s="7" t="s">
        <v>308</v>
      </c>
      <c r="K101" s="9" t="s">
        <v>309</v>
      </c>
      <c r="L101" s="17">
        <v>52.3954841634121</v>
      </c>
      <c r="M101" s="17">
        <v>-3.89871422089976</v>
      </c>
      <c r="N101" s="7" t="str">
        <f t="array" ref="N101">XLOOKUP(K101,'GSP Groups'!D:D,'GSP Groups'!E:E,"",0)</f>
        <v>Corwen</v>
      </c>
      <c r="O101" s="13">
        <f t="array" ref="O101">XLOOKUP(N101,'GSP Groups'!$E:$E,'GSP Groups'!F:F,"",0)</f>
        <v>52.98011388</v>
      </c>
      <c r="P101" s="13">
        <f t="array" ref="P101">XLOOKUP(N101,'GSP Groups'!$E:$E,'GSP Groups'!G:G,"",0)</f>
        <v>-3.369248779</v>
      </c>
      <c r="Q101" s="7" t="str">
        <f t="shared" si="2"/>
        <v>EXACT LOCATION</v>
      </c>
      <c r="R101" s="7" t="s">
        <v>28</v>
      </c>
      <c r="S101" s="7">
        <f t="array" ref="S101">XLOOKUP($R101,Boundaries!$B:$B,Boundaries!C:C,"",0)</f>
        <v>17500</v>
      </c>
      <c r="T101" s="7">
        <f t="array" ref="T101">XLOOKUP($R101,Boundaries!$B:$B,Boundaries!D:D,"",0)</f>
        <v>19000</v>
      </c>
      <c r="U101" s="7">
        <f t="array" ref="U101">XLOOKUP($R101,Boundaries!$B:$B,Boundaries!E:E,"",0)</f>
        <v>0</v>
      </c>
      <c r="V101" s="7">
        <f t="array" ref="V101">XLOOKUP($R101,Boundaries!$B:$B,Boundaries!F:F,"",0)</f>
        <v>0</v>
      </c>
      <c r="W101" s="7">
        <f t="array" ref="W101">XLOOKUP($R101,Boundaries!$B:$B,Boundaries!G:G,"",0)</f>
        <v>0</v>
      </c>
      <c r="X101" s="7">
        <f t="array" ref="X101">XLOOKUP($R101,Boundaries!$B:$B,Boundaries!H:H,"",0)</f>
        <v>0</v>
      </c>
      <c r="Y101" s="7">
        <f t="array" ref="Y101">XLOOKUP($R101,Boundaries!$B:$B,Boundaries!I:I,"",0)</f>
        <v>0</v>
      </c>
      <c r="Z101" s="7">
        <f t="array" ref="Z101">XLOOKUP($R101,Boundaries!$B:$B,Boundaries!J:J,"",0)</f>
        <v>2250</v>
      </c>
      <c r="AA101" s="7">
        <f t="array" ref="AA101">XLOOKUP($R101,Boundaries!$B:$B,Boundaries!K:K,"",0)</f>
        <v>1400</v>
      </c>
      <c r="AB101" s="7">
        <f t="array" ref="AB101">XLOOKUP($R101,Boundaries!$B:$B,Boundaries!L:L,"",0)</f>
        <v>3980</v>
      </c>
      <c r="AC101" s="7" t="str">
        <f t="array" ref="AC101">XLOOKUP($R101,Boundaries!$B:$B,Boundaries!M:M,"",0)</f>
        <v>NaN</v>
      </c>
      <c r="AD101" s="7">
        <f t="array" ref="AD101">XLOOKUP($R101,Boundaries!$B:$B,Boundaries!N:N,"",0)</f>
        <v>0</v>
      </c>
      <c r="AE101" s="7">
        <f t="array" ref="AE101">XLOOKUP($R101,Boundaries!$B:$B,Boundaries!O:O,"",0)</f>
        <v>2800</v>
      </c>
      <c r="AF101" s="7">
        <f t="array" ref="AF101">XLOOKUP($R101,Boundaries!$B:$B,Boundaries!P:P,"",0)</f>
        <v>0</v>
      </c>
      <c r="AG101" s="7">
        <f t="array" ref="AG101">XLOOKUP($R101,Boundaries!$B:$B,Boundaries!Q:Q,"",0)</f>
        <v>0</v>
      </c>
      <c r="AH101" s="7">
        <f t="array" ref="AH101">XLOOKUP($R101,Boundaries!$B:$B,Boundaries!R:R,"",0)</f>
        <v>0</v>
      </c>
      <c r="AI101" s="7">
        <f t="array" ref="AI101">XLOOKUP($R101,Boundaries!$B:$B,Boundaries!S:S,"",0)</f>
        <v>0</v>
      </c>
      <c r="AJ101" s="7">
        <f t="array" ref="AJ101">XLOOKUP($R101,Boundaries!$B:$B,Boundaries!T:T,"",0)</f>
        <v>0</v>
      </c>
      <c r="AK101" s="7">
        <f t="array" ref="AK101">XLOOKUP($R101,Boundaries!$B:$B,Boundaries!U:U,"",0)</f>
        <v>0</v>
      </c>
    </row>
    <row r="102">
      <c r="A102" s="7" t="str">
        <f t="shared" si="1"/>
        <v>T</v>
      </c>
      <c r="B102" s="8">
        <v>6832.0</v>
      </c>
      <c r="C102" s="7" t="s">
        <v>400</v>
      </c>
      <c r="D102" s="9" t="s">
        <v>400</v>
      </c>
      <c r="E102" s="10" t="s">
        <v>401</v>
      </c>
      <c r="F102" s="7" t="s">
        <v>133</v>
      </c>
      <c r="G102" s="8" t="s">
        <v>134</v>
      </c>
      <c r="H102" s="8" t="s">
        <v>402</v>
      </c>
      <c r="I102" s="11" t="s">
        <v>403</v>
      </c>
      <c r="J102" s="7" t="s">
        <v>308</v>
      </c>
      <c r="K102" s="9" t="s">
        <v>309</v>
      </c>
      <c r="L102" s="12">
        <v>53.2656838598824</v>
      </c>
      <c r="M102" s="12">
        <v>-2.94381566987764</v>
      </c>
      <c r="N102" s="7" t="str">
        <f t="array" ref="N102">XLOOKUP(K102,'GSP Groups'!D:D,'GSP Groups'!E:E,"",0)</f>
        <v>Corwen</v>
      </c>
      <c r="O102" s="13">
        <f t="array" ref="O102">XLOOKUP(N102,'GSP Groups'!$E:$E,'GSP Groups'!F:F,"",0)</f>
        <v>52.98011388</v>
      </c>
      <c r="P102" s="13">
        <f t="array" ref="P102">XLOOKUP(N102,'GSP Groups'!$E:$E,'GSP Groups'!G:G,"",0)</f>
        <v>-3.369248779</v>
      </c>
      <c r="Q102" s="7" t="str">
        <f t="shared" si="2"/>
        <v>EXACT LOCATION</v>
      </c>
      <c r="R102" s="7" t="s">
        <v>28</v>
      </c>
      <c r="S102" s="7">
        <f t="array" ref="S102">XLOOKUP($R102,Boundaries!$B:$B,Boundaries!C:C,"",0)</f>
        <v>17500</v>
      </c>
      <c r="T102" s="7">
        <f t="array" ref="T102">XLOOKUP($R102,Boundaries!$B:$B,Boundaries!D:D,"",0)</f>
        <v>19000</v>
      </c>
      <c r="U102" s="7">
        <f t="array" ref="U102">XLOOKUP($R102,Boundaries!$B:$B,Boundaries!E:E,"",0)</f>
        <v>0</v>
      </c>
      <c r="V102" s="7">
        <f t="array" ref="V102">XLOOKUP($R102,Boundaries!$B:$B,Boundaries!F:F,"",0)</f>
        <v>0</v>
      </c>
      <c r="W102" s="7">
        <f t="array" ref="W102">XLOOKUP($R102,Boundaries!$B:$B,Boundaries!G:G,"",0)</f>
        <v>0</v>
      </c>
      <c r="X102" s="7">
        <f t="array" ref="X102">XLOOKUP($R102,Boundaries!$B:$B,Boundaries!H:H,"",0)</f>
        <v>0</v>
      </c>
      <c r="Y102" s="7">
        <f t="array" ref="Y102">XLOOKUP($R102,Boundaries!$B:$B,Boundaries!I:I,"",0)</f>
        <v>0</v>
      </c>
      <c r="Z102" s="7">
        <f t="array" ref="Z102">XLOOKUP($R102,Boundaries!$B:$B,Boundaries!J:J,"",0)</f>
        <v>2250</v>
      </c>
      <c r="AA102" s="7">
        <f t="array" ref="AA102">XLOOKUP($R102,Boundaries!$B:$B,Boundaries!K:K,"",0)</f>
        <v>1400</v>
      </c>
      <c r="AB102" s="7">
        <f t="array" ref="AB102">XLOOKUP($R102,Boundaries!$B:$B,Boundaries!L:L,"",0)</f>
        <v>3980</v>
      </c>
      <c r="AC102" s="7" t="str">
        <f t="array" ref="AC102">XLOOKUP($R102,Boundaries!$B:$B,Boundaries!M:M,"",0)</f>
        <v>NaN</v>
      </c>
      <c r="AD102" s="7">
        <f t="array" ref="AD102">XLOOKUP($R102,Boundaries!$B:$B,Boundaries!N:N,"",0)</f>
        <v>0</v>
      </c>
      <c r="AE102" s="7">
        <f t="array" ref="AE102">XLOOKUP($R102,Boundaries!$B:$B,Boundaries!O:O,"",0)</f>
        <v>2800</v>
      </c>
      <c r="AF102" s="7">
        <f t="array" ref="AF102">XLOOKUP($R102,Boundaries!$B:$B,Boundaries!P:P,"",0)</f>
        <v>0</v>
      </c>
      <c r="AG102" s="7">
        <f t="array" ref="AG102">XLOOKUP($R102,Boundaries!$B:$B,Boundaries!Q:Q,"",0)</f>
        <v>0</v>
      </c>
      <c r="AH102" s="7">
        <f t="array" ref="AH102">XLOOKUP($R102,Boundaries!$B:$B,Boundaries!R:R,"",0)</f>
        <v>0</v>
      </c>
      <c r="AI102" s="7">
        <f t="array" ref="AI102">XLOOKUP($R102,Boundaries!$B:$B,Boundaries!S:S,"",0)</f>
        <v>0</v>
      </c>
      <c r="AJ102" s="7">
        <f t="array" ref="AJ102">XLOOKUP($R102,Boundaries!$B:$B,Boundaries!T:T,"",0)</f>
        <v>0</v>
      </c>
      <c r="AK102" s="7">
        <f t="array" ref="AK102">XLOOKUP($R102,Boundaries!$B:$B,Boundaries!U:U,"",0)</f>
        <v>0</v>
      </c>
    </row>
    <row r="103">
      <c r="A103" s="7" t="str">
        <f t="shared" si="1"/>
        <v>T</v>
      </c>
      <c r="B103" s="8">
        <v>6833.0</v>
      </c>
      <c r="C103" s="7" t="s">
        <v>404</v>
      </c>
      <c r="D103" s="9" t="s">
        <v>404</v>
      </c>
      <c r="E103" s="10" t="s">
        <v>405</v>
      </c>
      <c r="F103" s="7" t="s">
        <v>133</v>
      </c>
      <c r="G103" s="8" t="s">
        <v>134</v>
      </c>
      <c r="H103" s="8" t="s">
        <v>402</v>
      </c>
      <c r="I103" s="11" t="s">
        <v>403</v>
      </c>
      <c r="J103" s="7" t="s">
        <v>308</v>
      </c>
      <c r="K103" s="9" t="s">
        <v>309</v>
      </c>
      <c r="L103" s="12">
        <v>53.2656838598824</v>
      </c>
      <c r="M103" s="12">
        <v>-2.94381566987764</v>
      </c>
      <c r="N103" s="7" t="str">
        <f t="array" ref="N103">XLOOKUP(K103,'GSP Groups'!D:D,'GSP Groups'!E:E,"",0)</f>
        <v>Corwen</v>
      </c>
      <c r="O103" s="13">
        <f t="array" ref="O103">XLOOKUP(N103,'GSP Groups'!$E:$E,'GSP Groups'!F:F,"",0)</f>
        <v>52.98011388</v>
      </c>
      <c r="P103" s="13">
        <f t="array" ref="P103">XLOOKUP(N103,'GSP Groups'!$E:$E,'GSP Groups'!G:G,"",0)</f>
        <v>-3.369248779</v>
      </c>
      <c r="Q103" s="7" t="str">
        <f t="shared" si="2"/>
        <v>EXACT LOCATION</v>
      </c>
      <c r="R103" s="7" t="s">
        <v>28</v>
      </c>
      <c r="S103" s="7">
        <f t="array" ref="S103">XLOOKUP($R103,Boundaries!$B:$B,Boundaries!C:C,"",0)</f>
        <v>17500</v>
      </c>
      <c r="T103" s="7">
        <f t="array" ref="T103">XLOOKUP($R103,Boundaries!$B:$B,Boundaries!D:D,"",0)</f>
        <v>19000</v>
      </c>
      <c r="U103" s="7">
        <f t="array" ref="U103">XLOOKUP($R103,Boundaries!$B:$B,Boundaries!E:E,"",0)</f>
        <v>0</v>
      </c>
      <c r="V103" s="7">
        <f t="array" ref="V103">XLOOKUP($R103,Boundaries!$B:$B,Boundaries!F:F,"",0)</f>
        <v>0</v>
      </c>
      <c r="W103" s="7">
        <f t="array" ref="W103">XLOOKUP($R103,Boundaries!$B:$B,Boundaries!G:G,"",0)</f>
        <v>0</v>
      </c>
      <c r="X103" s="7">
        <f t="array" ref="X103">XLOOKUP($R103,Boundaries!$B:$B,Boundaries!H:H,"",0)</f>
        <v>0</v>
      </c>
      <c r="Y103" s="7">
        <f t="array" ref="Y103">XLOOKUP($R103,Boundaries!$B:$B,Boundaries!I:I,"",0)</f>
        <v>0</v>
      </c>
      <c r="Z103" s="7">
        <f t="array" ref="Z103">XLOOKUP($R103,Boundaries!$B:$B,Boundaries!J:J,"",0)</f>
        <v>2250</v>
      </c>
      <c r="AA103" s="7">
        <f t="array" ref="AA103">XLOOKUP($R103,Boundaries!$B:$B,Boundaries!K:K,"",0)</f>
        <v>1400</v>
      </c>
      <c r="AB103" s="7">
        <f t="array" ref="AB103">XLOOKUP($R103,Boundaries!$B:$B,Boundaries!L:L,"",0)</f>
        <v>3980</v>
      </c>
      <c r="AC103" s="7" t="str">
        <f t="array" ref="AC103">XLOOKUP($R103,Boundaries!$B:$B,Boundaries!M:M,"",0)</f>
        <v>NaN</v>
      </c>
      <c r="AD103" s="7">
        <f t="array" ref="AD103">XLOOKUP($R103,Boundaries!$B:$B,Boundaries!N:N,"",0)</f>
        <v>0</v>
      </c>
      <c r="AE103" s="7">
        <f t="array" ref="AE103">XLOOKUP($R103,Boundaries!$B:$B,Boundaries!O:O,"",0)</f>
        <v>2800</v>
      </c>
      <c r="AF103" s="7">
        <f t="array" ref="AF103">XLOOKUP($R103,Boundaries!$B:$B,Boundaries!P:P,"",0)</f>
        <v>0</v>
      </c>
      <c r="AG103" s="7">
        <f t="array" ref="AG103">XLOOKUP($R103,Boundaries!$B:$B,Boundaries!Q:Q,"",0)</f>
        <v>0</v>
      </c>
      <c r="AH103" s="7">
        <f t="array" ref="AH103">XLOOKUP($R103,Boundaries!$B:$B,Boundaries!R:R,"",0)</f>
        <v>0</v>
      </c>
      <c r="AI103" s="7">
        <f t="array" ref="AI103">XLOOKUP($R103,Boundaries!$B:$B,Boundaries!S:S,"",0)</f>
        <v>0</v>
      </c>
      <c r="AJ103" s="7">
        <f t="array" ref="AJ103">XLOOKUP($R103,Boundaries!$B:$B,Boundaries!T:T,"",0)</f>
        <v>0</v>
      </c>
      <c r="AK103" s="7">
        <f t="array" ref="AK103">XLOOKUP($R103,Boundaries!$B:$B,Boundaries!U:U,"",0)</f>
        <v>0</v>
      </c>
    </row>
    <row r="104">
      <c r="A104" s="7" t="str">
        <f t="shared" si="1"/>
        <v>T</v>
      </c>
      <c r="B104" s="8">
        <v>6834.0</v>
      </c>
      <c r="C104" s="7" t="s">
        <v>406</v>
      </c>
      <c r="D104" s="9" t="s">
        <v>406</v>
      </c>
      <c r="E104" s="10" t="s">
        <v>407</v>
      </c>
      <c r="F104" s="7" t="s">
        <v>133</v>
      </c>
      <c r="G104" s="8" t="s">
        <v>134</v>
      </c>
      <c r="H104" s="8" t="s">
        <v>402</v>
      </c>
      <c r="I104" s="11" t="s">
        <v>403</v>
      </c>
      <c r="J104" s="7" t="s">
        <v>308</v>
      </c>
      <c r="K104" s="9" t="s">
        <v>309</v>
      </c>
      <c r="L104" s="12">
        <v>53.2656838598824</v>
      </c>
      <c r="M104" s="12">
        <v>-2.94381566987764</v>
      </c>
      <c r="N104" s="7" t="str">
        <f t="array" ref="N104">XLOOKUP(K104,'GSP Groups'!D:D,'GSP Groups'!E:E,"",0)</f>
        <v>Corwen</v>
      </c>
      <c r="O104" s="13">
        <f t="array" ref="O104">XLOOKUP(N104,'GSP Groups'!$E:$E,'GSP Groups'!F:F,"",0)</f>
        <v>52.98011388</v>
      </c>
      <c r="P104" s="13">
        <f t="array" ref="P104">XLOOKUP(N104,'GSP Groups'!$E:$E,'GSP Groups'!G:G,"",0)</f>
        <v>-3.369248779</v>
      </c>
      <c r="Q104" s="7" t="str">
        <f t="shared" si="2"/>
        <v>EXACT LOCATION</v>
      </c>
      <c r="R104" s="7" t="s">
        <v>28</v>
      </c>
      <c r="S104" s="7">
        <f t="array" ref="S104">XLOOKUP($R104,Boundaries!$B:$B,Boundaries!C:C,"",0)</f>
        <v>17500</v>
      </c>
      <c r="T104" s="7">
        <f t="array" ref="T104">XLOOKUP($R104,Boundaries!$B:$B,Boundaries!D:D,"",0)</f>
        <v>19000</v>
      </c>
      <c r="U104" s="7">
        <f t="array" ref="U104">XLOOKUP($R104,Boundaries!$B:$B,Boundaries!E:E,"",0)</f>
        <v>0</v>
      </c>
      <c r="V104" s="7">
        <f t="array" ref="V104">XLOOKUP($R104,Boundaries!$B:$B,Boundaries!F:F,"",0)</f>
        <v>0</v>
      </c>
      <c r="W104" s="7">
        <f t="array" ref="W104">XLOOKUP($R104,Boundaries!$B:$B,Boundaries!G:G,"",0)</f>
        <v>0</v>
      </c>
      <c r="X104" s="7">
        <f t="array" ref="X104">XLOOKUP($R104,Boundaries!$B:$B,Boundaries!H:H,"",0)</f>
        <v>0</v>
      </c>
      <c r="Y104" s="7">
        <f t="array" ref="Y104">XLOOKUP($R104,Boundaries!$B:$B,Boundaries!I:I,"",0)</f>
        <v>0</v>
      </c>
      <c r="Z104" s="7">
        <f t="array" ref="Z104">XLOOKUP($R104,Boundaries!$B:$B,Boundaries!J:J,"",0)</f>
        <v>2250</v>
      </c>
      <c r="AA104" s="7">
        <f t="array" ref="AA104">XLOOKUP($R104,Boundaries!$B:$B,Boundaries!K:K,"",0)</f>
        <v>1400</v>
      </c>
      <c r="AB104" s="7">
        <f t="array" ref="AB104">XLOOKUP($R104,Boundaries!$B:$B,Boundaries!L:L,"",0)</f>
        <v>3980</v>
      </c>
      <c r="AC104" s="7" t="str">
        <f t="array" ref="AC104">XLOOKUP($R104,Boundaries!$B:$B,Boundaries!M:M,"",0)</f>
        <v>NaN</v>
      </c>
      <c r="AD104" s="7">
        <f t="array" ref="AD104">XLOOKUP($R104,Boundaries!$B:$B,Boundaries!N:N,"",0)</f>
        <v>0</v>
      </c>
      <c r="AE104" s="7">
        <f t="array" ref="AE104">XLOOKUP($R104,Boundaries!$B:$B,Boundaries!O:O,"",0)</f>
        <v>2800</v>
      </c>
      <c r="AF104" s="7">
        <f t="array" ref="AF104">XLOOKUP($R104,Boundaries!$B:$B,Boundaries!P:P,"",0)</f>
        <v>0</v>
      </c>
      <c r="AG104" s="7">
        <f t="array" ref="AG104">XLOOKUP($R104,Boundaries!$B:$B,Boundaries!Q:Q,"",0)</f>
        <v>0</v>
      </c>
      <c r="AH104" s="7">
        <f t="array" ref="AH104">XLOOKUP($R104,Boundaries!$B:$B,Boundaries!R:R,"",0)</f>
        <v>0</v>
      </c>
      <c r="AI104" s="7">
        <f t="array" ref="AI104">XLOOKUP($R104,Boundaries!$B:$B,Boundaries!S:S,"",0)</f>
        <v>0</v>
      </c>
      <c r="AJ104" s="7">
        <f t="array" ref="AJ104">XLOOKUP($R104,Boundaries!$B:$B,Boundaries!T:T,"",0)</f>
        <v>0</v>
      </c>
      <c r="AK104" s="7">
        <f t="array" ref="AK104">XLOOKUP($R104,Boundaries!$B:$B,Boundaries!U:U,"",0)</f>
        <v>0</v>
      </c>
    </row>
    <row r="105">
      <c r="A105" s="7" t="str">
        <f t="shared" si="1"/>
        <v>T</v>
      </c>
      <c r="B105" s="8">
        <v>6835.0</v>
      </c>
      <c r="C105" s="7" t="s">
        <v>408</v>
      </c>
      <c r="D105" s="9" t="s">
        <v>408</v>
      </c>
      <c r="E105" s="10" t="s">
        <v>409</v>
      </c>
      <c r="F105" s="7" t="s">
        <v>133</v>
      </c>
      <c r="G105" s="8" t="s">
        <v>134</v>
      </c>
      <c r="H105" s="8" t="s">
        <v>402</v>
      </c>
      <c r="I105" s="11" t="s">
        <v>403</v>
      </c>
      <c r="J105" s="7" t="s">
        <v>308</v>
      </c>
      <c r="K105" s="9" t="s">
        <v>309</v>
      </c>
      <c r="L105" s="12">
        <v>53.2656838598824</v>
      </c>
      <c r="M105" s="12">
        <v>-2.94381566987764</v>
      </c>
      <c r="N105" s="7" t="str">
        <f t="array" ref="N105">XLOOKUP(K105,'GSP Groups'!D:D,'GSP Groups'!E:E,"",0)</f>
        <v>Corwen</v>
      </c>
      <c r="O105" s="13">
        <f t="array" ref="O105">XLOOKUP(N105,'GSP Groups'!$E:$E,'GSP Groups'!F:F,"",0)</f>
        <v>52.98011388</v>
      </c>
      <c r="P105" s="13">
        <f t="array" ref="P105">XLOOKUP(N105,'GSP Groups'!$E:$E,'GSP Groups'!G:G,"",0)</f>
        <v>-3.369248779</v>
      </c>
      <c r="Q105" s="7" t="str">
        <f t="shared" si="2"/>
        <v>EXACT LOCATION</v>
      </c>
      <c r="R105" s="7" t="s">
        <v>28</v>
      </c>
      <c r="S105" s="7">
        <f t="array" ref="S105">XLOOKUP($R105,Boundaries!$B:$B,Boundaries!C:C,"",0)</f>
        <v>17500</v>
      </c>
      <c r="T105" s="7">
        <f t="array" ref="T105">XLOOKUP($R105,Boundaries!$B:$B,Boundaries!D:D,"",0)</f>
        <v>19000</v>
      </c>
      <c r="U105" s="7">
        <f t="array" ref="U105">XLOOKUP($R105,Boundaries!$B:$B,Boundaries!E:E,"",0)</f>
        <v>0</v>
      </c>
      <c r="V105" s="7">
        <f t="array" ref="V105">XLOOKUP($R105,Boundaries!$B:$B,Boundaries!F:F,"",0)</f>
        <v>0</v>
      </c>
      <c r="W105" s="7">
        <f t="array" ref="W105">XLOOKUP($R105,Boundaries!$B:$B,Boundaries!G:G,"",0)</f>
        <v>0</v>
      </c>
      <c r="X105" s="7">
        <f t="array" ref="X105">XLOOKUP($R105,Boundaries!$B:$B,Boundaries!H:H,"",0)</f>
        <v>0</v>
      </c>
      <c r="Y105" s="7">
        <f t="array" ref="Y105">XLOOKUP($R105,Boundaries!$B:$B,Boundaries!I:I,"",0)</f>
        <v>0</v>
      </c>
      <c r="Z105" s="7">
        <f t="array" ref="Z105">XLOOKUP($R105,Boundaries!$B:$B,Boundaries!J:J,"",0)</f>
        <v>2250</v>
      </c>
      <c r="AA105" s="7">
        <f t="array" ref="AA105">XLOOKUP($R105,Boundaries!$B:$B,Boundaries!K:K,"",0)</f>
        <v>1400</v>
      </c>
      <c r="AB105" s="7">
        <f t="array" ref="AB105">XLOOKUP($R105,Boundaries!$B:$B,Boundaries!L:L,"",0)</f>
        <v>3980</v>
      </c>
      <c r="AC105" s="7" t="str">
        <f t="array" ref="AC105">XLOOKUP($R105,Boundaries!$B:$B,Boundaries!M:M,"",0)</f>
        <v>NaN</v>
      </c>
      <c r="AD105" s="7">
        <f t="array" ref="AD105">XLOOKUP($R105,Boundaries!$B:$B,Boundaries!N:N,"",0)</f>
        <v>0</v>
      </c>
      <c r="AE105" s="7">
        <f t="array" ref="AE105">XLOOKUP($R105,Boundaries!$B:$B,Boundaries!O:O,"",0)</f>
        <v>2800</v>
      </c>
      <c r="AF105" s="7">
        <f t="array" ref="AF105">XLOOKUP($R105,Boundaries!$B:$B,Boundaries!P:P,"",0)</f>
        <v>0</v>
      </c>
      <c r="AG105" s="7">
        <f t="array" ref="AG105">XLOOKUP($R105,Boundaries!$B:$B,Boundaries!Q:Q,"",0)</f>
        <v>0</v>
      </c>
      <c r="AH105" s="7">
        <f t="array" ref="AH105">XLOOKUP($R105,Boundaries!$B:$B,Boundaries!R:R,"",0)</f>
        <v>0</v>
      </c>
      <c r="AI105" s="7">
        <f t="array" ref="AI105">XLOOKUP($R105,Boundaries!$B:$B,Boundaries!S:S,"",0)</f>
        <v>0</v>
      </c>
      <c r="AJ105" s="7">
        <f t="array" ref="AJ105">XLOOKUP($R105,Boundaries!$B:$B,Boundaries!T:T,"",0)</f>
        <v>0</v>
      </c>
      <c r="AK105" s="7">
        <f t="array" ref="AK105">XLOOKUP($R105,Boundaries!$B:$B,Boundaries!U:U,"",0)</f>
        <v>0</v>
      </c>
    </row>
    <row r="106">
      <c r="A106" s="7" t="str">
        <f t="shared" si="1"/>
        <v>V</v>
      </c>
      <c r="B106" s="8">
        <v>6854.0</v>
      </c>
      <c r="C106" s="7" t="s">
        <v>410</v>
      </c>
      <c r="D106" s="9" t="s">
        <v>411</v>
      </c>
      <c r="E106" s="10" t="s">
        <v>412</v>
      </c>
      <c r="F106" s="16" t="s">
        <v>91</v>
      </c>
      <c r="G106" s="8" t="s">
        <v>64</v>
      </c>
      <c r="H106" s="8" t="s">
        <v>413</v>
      </c>
      <c r="I106" s="11" t="s">
        <v>414</v>
      </c>
      <c r="J106" s="7" t="s">
        <v>308</v>
      </c>
      <c r="K106" s="9" t="s">
        <v>309</v>
      </c>
      <c r="L106" s="17">
        <f t="shared" ref="L106:M106" si="24">O106</f>
        <v>52.98011388</v>
      </c>
      <c r="M106" s="17">
        <f t="shared" si="24"/>
        <v>-3.369248779</v>
      </c>
      <c r="N106" s="16" t="str">
        <f t="array" ref="N106">XLOOKUP(K106,'GSP Groups'!D:D,'GSP Groups'!E:E,"",0)</f>
        <v>Corwen</v>
      </c>
      <c r="O106" s="13">
        <f t="array" ref="O106">XLOOKUP(N106,'GSP Groups'!$E:$E,'GSP Groups'!F:F,"",0)</f>
        <v>52.98011388</v>
      </c>
      <c r="P106" s="13">
        <f t="array" ref="P106">XLOOKUP(N106,'GSP Groups'!$E:$E,'GSP Groups'!G:G,"",0)</f>
        <v>-3.369248779</v>
      </c>
      <c r="Q106" s="7" t="str">
        <f t="shared" si="2"/>
        <v>CENTER</v>
      </c>
      <c r="R106" s="7" t="s">
        <v>28</v>
      </c>
      <c r="S106" s="7">
        <f t="array" ref="S106">XLOOKUP($R106,Boundaries!$B:$B,Boundaries!C:C,"",0)</f>
        <v>17500</v>
      </c>
      <c r="T106" s="7">
        <f t="array" ref="T106">XLOOKUP($R106,Boundaries!$B:$B,Boundaries!D:D,"",0)</f>
        <v>19000</v>
      </c>
      <c r="U106" s="7">
        <f t="array" ref="U106">XLOOKUP($R106,Boundaries!$B:$B,Boundaries!E:E,"",0)</f>
        <v>0</v>
      </c>
      <c r="V106" s="7">
        <f t="array" ref="V106">XLOOKUP($R106,Boundaries!$B:$B,Boundaries!F:F,"",0)</f>
        <v>0</v>
      </c>
      <c r="W106" s="7">
        <f t="array" ref="W106">XLOOKUP($R106,Boundaries!$B:$B,Boundaries!G:G,"",0)</f>
        <v>0</v>
      </c>
      <c r="X106" s="7">
        <f t="array" ref="X106">XLOOKUP($R106,Boundaries!$B:$B,Boundaries!H:H,"",0)</f>
        <v>0</v>
      </c>
      <c r="Y106" s="7">
        <f t="array" ref="Y106">XLOOKUP($R106,Boundaries!$B:$B,Boundaries!I:I,"",0)</f>
        <v>0</v>
      </c>
      <c r="Z106" s="7">
        <f t="array" ref="Z106">XLOOKUP($R106,Boundaries!$B:$B,Boundaries!J:J,"",0)</f>
        <v>2250</v>
      </c>
      <c r="AA106" s="7">
        <f t="array" ref="AA106">XLOOKUP($R106,Boundaries!$B:$B,Boundaries!K:K,"",0)</f>
        <v>1400</v>
      </c>
      <c r="AB106" s="7">
        <f t="array" ref="AB106">XLOOKUP($R106,Boundaries!$B:$B,Boundaries!L:L,"",0)</f>
        <v>3980</v>
      </c>
      <c r="AC106" s="7" t="str">
        <f t="array" ref="AC106">XLOOKUP($R106,Boundaries!$B:$B,Boundaries!M:M,"",0)</f>
        <v>NaN</v>
      </c>
      <c r="AD106" s="7">
        <f t="array" ref="AD106">XLOOKUP($R106,Boundaries!$B:$B,Boundaries!N:N,"",0)</f>
        <v>0</v>
      </c>
      <c r="AE106" s="7">
        <f t="array" ref="AE106">XLOOKUP($R106,Boundaries!$B:$B,Boundaries!O:O,"",0)</f>
        <v>2800</v>
      </c>
      <c r="AF106" s="7">
        <f t="array" ref="AF106">XLOOKUP($R106,Boundaries!$B:$B,Boundaries!P:P,"",0)</f>
        <v>0</v>
      </c>
      <c r="AG106" s="7">
        <f t="array" ref="AG106">XLOOKUP($R106,Boundaries!$B:$B,Boundaries!Q:Q,"",0)</f>
        <v>0</v>
      </c>
      <c r="AH106" s="7">
        <f t="array" ref="AH106">XLOOKUP($R106,Boundaries!$B:$B,Boundaries!R:R,"",0)</f>
        <v>0</v>
      </c>
      <c r="AI106" s="7">
        <f t="array" ref="AI106">XLOOKUP($R106,Boundaries!$B:$B,Boundaries!S:S,"",0)</f>
        <v>0</v>
      </c>
      <c r="AJ106" s="7">
        <f t="array" ref="AJ106">XLOOKUP($R106,Boundaries!$B:$B,Boundaries!T:T,"",0)</f>
        <v>0</v>
      </c>
      <c r="AK106" s="7">
        <f t="array" ref="AK106">XLOOKUP($R106,Boundaries!$B:$B,Boundaries!U:U,"",0)</f>
        <v>0</v>
      </c>
    </row>
    <row r="107">
      <c r="A107" s="7" t="str">
        <f t="shared" si="1"/>
        <v>V</v>
      </c>
      <c r="B107" s="8">
        <v>6855.0</v>
      </c>
      <c r="C107" s="7" t="s">
        <v>415</v>
      </c>
      <c r="D107" s="9" t="s">
        <v>416</v>
      </c>
      <c r="E107" s="10" t="s">
        <v>417</v>
      </c>
      <c r="F107" s="16" t="s">
        <v>91</v>
      </c>
      <c r="G107" s="8" t="s">
        <v>64</v>
      </c>
      <c r="H107" s="8" t="s">
        <v>413</v>
      </c>
      <c r="I107" s="11" t="s">
        <v>414</v>
      </c>
      <c r="J107" s="7" t="s">
        <v>308</v>
      </c>
      <c r="K107" s="9" t="s">
        <v>309</v>
      </c>
      <c r="L107" s="17">
        <f t="shared" ref="L107:M107" si="25">O107</f>
        <v>52.98011388</v>
      </c>
      <c r="M107" s="17">
        <f t="shared" si="25"/>
        <v>-3.369248779</v>
      </c>
      <c r="N107" s="16" t="str">
        <f t="array" ref="N107">XLOOKUP(K107,'GSP Groups'!D:D,'GSP Groups'!E:E,"",0)</f>
        <v>Corwen</v>
      </c>
      <c r="O107" s="13">
        <f t="array" ref="O107">XLOOKUP(N107,'GSP Groups'!$E:$E,'GSP Groups'!F:F,"",0)</f>
        <v>52.98011388</v>
      </c>
      <c r="P107" s="13">
        <f t="array" ref="P107">XLOOKUP(N107,'GSP Groups'!$E:$E,'GSP Groups'!G:G,"",0)</f>
        <v>-3.369248779</v>
      </c>
      <c r="Q107" s="7" t="str">
        <f t="shared" si="2"/>
        <v>CENTER</v>
      </c>
      <c r="R107" s="7" t="s">
        <v>28</v>
      </c>
      <c r="S107" s="7">
        <f t="array" ref="S107">XLOOKUP($R107,Boundaries!$B:$B,Boundaries!C:C,"",0)</f>
        <v>17500</v>
      </c>
      <c r="T107" s="7">
        <f t="array" ref="T107">XLOOKUP($R107,Boundaries!$B:$B,Boundaries!D:D,"",0)</f>
        <v>19000</v>
      </c>
      <c r="U107" s="7">
        <f t="array" ref="U107">XLOOKUP($R107,Boundaries!$B:$B,Boundaries!E:E,"",0)</f>
        <v>0</v>
      </c>
      <c r="V107" s="7">
        <f t="array" ref="V107">XLOOKUP($R107,Boundaries!$B:$B,Boundaries!F:F,"",0)</f>
        <v>0</v>
      </c>
      <c r="W107" s="7">
        <f t="array" ref="W107">XLOOKUP($R107,Boundaries!$B:$B,Boundaries!G:G,"",0)</f>
        <v>0</v>
      </c>
      <c r="X107" s="7">
        <f t="array" ref="X107">XLOOKUP($R107,Boundaries!$B:$B,Boundaries!H:H,"",0)</f>
        <v>0</v>
      </c>
      <c r="Y107" s="7">
        <f t="array" ref="Y107">XLOOKUP($R107,Boundaries!$B:$B,Boundaries!I:I,"",0)</f>
        <v>0</v>
      </c>
      <c r="Z107" s="7">
        <f t="array" ref="Z107">XLOOKUP($R107,Boundaries!$B:$B,Boundaries!J:J,"",0)</f>
        <v>2250</v>
      </c>
      <c r="AA107" s="7">
        <f t="array" ref="AA107">XLOOKUP($R107,Boundaries!$B:$B,Boundaries!K:K,"",0)</f>
        <v>1400</v>
      </c>
      <c r="AB107" s="7">
        <f t="array" ref="AB107">XLOOKUP($R107,Boundaries!$B:$B,Boundaries!L:L,"",0)</f>
        <v>3980</v>
      </c>
      <c r="AC107" s="7" t="str">
        <f t="array" ref="AC107">XLOOKUP($R107,Boundaries!$B:$B,Boundaries!M:M,"",0)</f>
        <v>NaN</v>
      </c>
      <c r="AD107" s="7">
        <f t="array" ref="AD107">XLOOKUP($R107,Boundaries!$B:$B,Boundaries!N:N,"",0)</f>
        <v>0</v>
      </c>
      <c r="AE107" s="7">
        <f t="array" ref="AE107">XLOOKUP($R107,Boundaries!$B:$B,Boundaries!O:O,"",0)</f>
        <v>2800</v>
      </c>
      <c r="AF107" s="7">
        <f t="array" ref="AF107">XLOOKUP($R107,Boundaries!$B:$B,Boundaries!P:P,"",0)</f>
        <v>0</v>
      </c>
      <c r="AG107" s="7">
        <f t="array" ref="AG107">XLOOKUP($R107,Boundaries!$B:$B,Boundaries!Q:Q,"",0)</f>
        <v>0</v>
      </c>
      <c r="AH107" s="7">
        <f t="array" ref="AH107">XLOOKUP($R107,Boundaries!$B:$B,Boundaries!R:R,"",0)</f>
        <v>0</v>
      </c>
      <c r="AI107" s="7">
        <f t="array" ref="AI107">XLOOKUP($R107,Boundaries!$B:$B,Boundaries!S:S,"",0)</f>
        <v>0</v>
      </c>
      <c r="AJ107" s="7">
        <f t="array" ref="AJ107">XLOOKUP($R107,Boundaries!$B:$B,Boundaries!T:T,"",0)</f>
        <v>0</v>
      </c>
      <c r="AK107" s="7">
        <f t="array" ref="AK107">XLOOKUP($R107,Boundaries!$B:$B,Boundaries!U:U,"",0)</f>
        <v>0</v>
      </c>
    </row>
    <row r="108">
      <c r="A108" s="7" t="str">
        <f t="shared" si="1"/>
        <v>E</v>
      </c>
      <c r="B108" s="8">
        <v>21.0</v>
      </c>
      <c r="C108" s="7" t="s">
        <v>418</v>
      </c>
      <c r="D108" s="9" t="s">
        <v>419</v>
      </c>
      <c r="E108" s="10"/>
      <c r="F108" s="16" t="s">
        <v>91</v>
      </c>
      <c r="G108" s="8" t="s">
        <v>64</v>
      </c>
      <c r="H108" s="8" t="s">
        <v>204</v>
      </c>
      <c r="I108" s="11" t="s">
        <v>205</v>
      </c>
      <c r="J108" s="7" t="s">
        <v>420</v>
      </c>
      <c r="K108" s="9" t="s">
        <v>421</v>
      </c>
      <c r="L108" s="17">
        <v>52.509765295352</v>
      </c>
      <c r="M108" s="17">
        <v>-1.81201346860113</v>
      </c>
      <c r="N108" s="7" t="str">
        <f t="array" ref="N108">XLOOKUP(K108,'GSP Groups'!D:D,'GSP Groups'!E:E,"",0)</f>
        <v>Callow Hill</v>
      </c>
      <c r="O108" s="13">
        <f t="array" ref="O108">XLOOKUP(N108,'GSP Groups'!$E:$E,'GSP Groups'!F:F,"",0)</f>
        <v>52.27969482</v>
      </c>
      <c r="P108" s="13">
        <f t="array" ref="P108">XLOOKUP(N108,'GSP Groups'!$E:$E,'GSP Groups'!G:G,"",0)</f>
        <v>-1.976215528</v>
      </c>
      <c r="Q108" s="7" t="str">
        <f t="shared" si="2"/>
        <v>EXACT LOCATION</v>
      </c>
      <c r="R108" s="7" t="s">
        <v>30</v>
      </c>
      <c r="S108" s="7">
        <f t="array" ref="S108">XLOOKUP($R108,Boundaries!$B:$B,Boundaries!C:C,"",0)</f>
        <v>17500</v>
      </c>
      <c r="T108" s="7">
        <f t="array" ref="T108">XLOOKUP($R108,Boundaries!$B:$B,Boundaries!D:D,"",0)</f>
        <v>19000</v>
      </c>
      <c r="U108" s="7">
        <f t="array" ref="U108">XLOOKUP($R108,Boundaries!$B:$B,Boundaries!E:E,"",0)</f>
        <v>0</v>
      </c>
      <c r="V108" s="7">
        <f t="array" ref="V108">XLOOKUP($R108,Boundaries!$B:$B,Boundaries!F:F,"",0)</f>
        <v>0</v>
      </c>
      <c r="W108" s="7">
        <f t="array" ref="W108">XLOOKUP($R108,Boundaries!$B:$B,Boundaries!G:G,"",0)</f>
        <v>0</v>
      </c>
      <c r="X108" s="7">
        <f t="array" ref="X108">XLOOKUP($R108,Boundaries!$B:$B,Boundaries!H:H,"",0)</f>
        <v>0</v>
      </c>
      <c r="Y108" s="7">
        <f t="array" ref="Y108">XLOOKUP($R108,Boundaries!$B:$B,Boundaries!I:I,"",0)</f>
        <v>0</v>
      </c>
      <c r="Z108" s="7">
        <f t="array" ref="Z108">XLOOKUP($R108,Boundaries!$B:$B,Boundaries!J:J,"",0)</f>
        <v>0</v>
      </c>
      <c r="AA108" s="7">
        <f t="array" ref="AA108">XLOOKUP($R108,Boundaries!$B:$B,Boundaries!K:K,"",0)</f>
        <v>0</v>
      </c>
      <c r="AB108" s="7">
        <f t="array" ref="AB108">XLOOKUP($R108,Boundaries!$B:$B,Boundaries!L:L,"",0)</f>
        <v>0</v>
      </c>
      <c r="AC108" s="7">
        <f t="array" ref="AC108">XLOOKUP($R108,Boundaries!$B:$B,Boundaries!M:M,"",0)</f>
        <v>2800</v>
      </c>
      <c r="AD108" s="7">
        <f t="array" ref="AD108">XLOOKUP($R108,Boundaries!$B:$B,Boundaries!N:N,"",0)</f>
        <v>1400</v>
      </c>
      <c r="AE108" s="7" t="str">
        <f t="array" ref="AE108">XLOOKUP($R108,Boundaries!$B:$B,Boundaries!O:O,"",0)</f>
        <v>NaN</v>
      </c>
      <c r="AF108" s="7">
        <f t="array" ref="AF108">XLOOKUP($R108,Boundaries!$B:$B,Boundaries!P:P,"",0)</f>
        <v>1400</v>
      </c>
      <c r="AG108" s="7">
        <f t="array" ref="AG108">XLOOKUP($R108,Boundaries!$B:$B,Boundaries!Q:Q,"",0)</f>
        <v>1400</v>
      </c>
      <c r="AH108" s="7">
        <f t="array" ref="AH108">XLOOKUP($R108,Boundaries!$B:$B,Boundaries!R:R,"",0)</f>
        <v>0</v>
      </c>
      <c r="AI108" s="7">
        <f t="array" ref="AI108">XLOOKUP($R108,Boundaries!$B:$B,Boundaries!S:S,"",0)</f>
        <v>0</v>
      </c>
      <c r="AJ108" s="7">
        <f t="array" ref="AJ108">XLOOKUP($R108,Boundaries!$B:$B,Boundaries!T:T,"",0)</f>
        <v>0</v>
      </c>
      <c r="AK108" s="7">
        <f t="array" ref="AK108">XLOOKUP($R108,Boundaries!$B:$B,Boundaries!U:U,"",0)</f>
        <v>0</v>
      </c>
    </row>
    <row r="109">
      <c r="A109" s="7" t="str">
        <f t="shared" si="1"/>
        <v>E</v>
      </c>
      <c r="B109" s="8">
        <v>4839.0</v>
      </c>
      <c r="C109" s="7" t="s">
        <v>422</v>
      </c>
      <c r="D109" s="9" t="s">
        <v>423</v>
      </c>
      <c r="E109" s="10" t="s">
        <v>424</v>
      </c>
      <c r="F109" s="16" t="s">
        <v>133</v>
      </c>
      <c r="G109" s="8" t="s">
        <v>134</v>
      </c>
      <c r="H109" s="8" t="s">
        <v>425</v>
      </c>
      <c r="I109" s="11" t="s">
        <v>426</v>
      </c>
      <c r="J109" s="7" t="s">
        <v>420</v>
      </c>
      <c r="K109" s="9" t="s">
        <v>421</v>
      </c>
      <c r="L109" s="17">
        <v>52.603419568478</v>
      </c>
      <c r="M109" s="17">
        <v>-1.99095787707325</v>
      </c>
      <c r="N109" s="7" t="str">
        <f t="array" ref="N109">XLOOKUP(K109,'GSP Groups'!D:D,'GSP Groups'!E:E,"",0)</f>
        <v>Callow Hill</v>
      </c>
      <c r="O109" s="13">
        <f t="array" ref="O109">XLOOKUP(N109,'GSP Groups'!$E:$E,'GSP Groups'!F:F,"",0)</f>
        <v>52.27969482</v>
      </c>
      <c r="P109" s="13">
        <f t="array" ref="P109">XLOOKUP(N109,'GSP Groups'!$E:$E,'GSP Groups'!G:G,"",0)</f>
        <v>-1.976215528</v>
      </c>
      <c r="Q109" s="7" t="str">
        <f t="shared" si="2"/>
        <v>EXACT LOCATION</v>
      </c>
      <c r="R109" s="7" t="s">
        <v>30</v>
      </c>
      <c r="S109" s="7">
        <f t="array" ref="S109">XLOOKUP($R109,Boundaries!$B:$B,Boundaries!C:C,"",0)</f>
        <v>17500</v>
      </c>
      <c r="T109" s="7">
        <f t="array" ref="T109">XLOOKUP($R109,Boundaries!$B:$B,Boundaries!D:D,"",0)</f>
        <v>19000</v>
      </c>
      <c r="U109" s="7">
        <f t="array" ref="U109">XLOOKUP($R109,Boundaries!$B:$B,Boundaries!E:E,"",0)</f>
        <v>0</v>
      </c>
      <c r="V109" s="7">
        <f t="array" ref="V109">XLOOKUP($R109,Boundaries!$B:$B,Boundaries!F:F,"",0)</f>
        <v>0</v>
      </c>
      <c r="W109" s="7">
        <f t="array" ref="W109">XLOOKUP($R109,Boundaries!$B:$B,Boundaries!G:G,"",0)</f>
        <v>0</v>
      </c>
      <c r="X109" s="7">
        <f t="array" ref="X109">XLOOKUP($R109,Boundaries!$B:$B,Boundaries!H:H,"",0)</f>
        <v>0</v>
      </c>
      <c r="Y109" s="7">
        <f t="array" ref="Y109">XLOOKUP($R109,Boundaries!$B:$B,Boundaries!I:I,"",0)</f>
        <v>0</v>
      </c>
      <c r="Z109" s="7">
        <f t="array" ref="Z109">XLOOKUP($R109,Boundaries!$B:$B,Boundaries!J:J,"",0)</f>
        <v>0</v>
      </c>
      <c r="AA109" s="7">
        <f t="array" ref="AA109">XLOOKUP($R109,Boundaries!$B:$B,Boundaries!K:K,"",0)</f>
        <v>0</v>
      </c>
      <c r="AB109" s="7">
        <f t="array" ref="AB109">XLOOKUP($R109,Boundaries!$B:$B,Boundaries!L:L,"",0)</f>
        <v>0</v>
      </c>
      <c r="AC109" s="7">
        <f t="array" ref="AC109">XLOOKUP($R109,Boundaries!$B:$B,Boundaries!M:M,"",0)</f>
        <v>2800</v>
      </c>
      <c r="AD109" s="7">
        <f t="array" ref="AD109">XLOOKUP($R109,Boundaries!$B:$B,Boundaries!N:N,"",0)</f>
        <v>1400</v>
      </c>
      <c r="AE109" s="7" t="str">
        <f t="array" ref="AE109">XLOOKUP($R109,Boundaries!$B:$B,Boundaries!O:O,"",0)</f>
        <v>NaN</v>
      </c>
      <c r="AF109" s="7">
        <f t="array" ref="AF109">XLOOKUP($R109,Boundaries!$B:$B,Boundaries!P:P,"",0)</f>
        <v>1400</v>
      </c>
      <c r="AG109" s="7">
        <f t="array" ref="AG109">XLOOKUP($R109,Boundaries!$B:$B,Boundaries!Q:Q,"",0)</f>
        <v>1400</v>
      </c>
      <c r="AH109" s="7">
        <f t="array" ref="AH109">XLOOKUP($R109,Boundaries!$B:$B,Boundaries!R:R,"",0)</f>
        <v>0</v>
      </c>
      <c r="AI109" s="7">
        <f t="array" ref="AI109">XLOOKUP($R109,Boundaries!$B:$B,Boundaries!S:S,"",0)</f>
        <v>0</v>
      </c>
      <c r="AJ109" s="7">
        <f t="array" ref="AJ109">XLOOKUP($R109,Boundaries!$B:$B,Boundaries!T:T,"",0)</f>
        <v>0</v>
      </c>
      <c r="AK109" s="7">
        <f t="array" ref="AK109">XLOOKUP($R109,Boundaries!$B:$B,Boundaries!U:U,"",0)</f>
        <v>0</v>
      </c>
    </row>
    <row r="110">
      <c r="A110" s="7" t="str">
        <f t="shared" si="1"/>
        <v>2</v>
      </c>
      <c r="B110" s="8">
        <v>5394.0</v>
      </c>
      <c r="C110" s="7" t="s">
        <v>427</v>
      </c>
      <c r="D110" s="9" t="s">
        <v>427</v>
      </c>
      <c r="E110" s="10" t="s">
        <v>428</v>
      </c>
      <c r="F110" s="16" t="s">
        <v>133</v>
      </c>
      <c r="G110" s="8" t="s">
        <v>134</v>
      </c>
      <c r="H110" s="8" t="s">
        <v>110</v>
      </c>
      <c r="I110" s="11" t="s">
        <v>111</v>
      </c>
      <c r="J110" s="7" t="s">
        <v>420</v>
      </c>
      <c r="K110" s="9" t="s">
        <v>421</v>
      </c>
      <c r="L110" s="17">
        <f t="shared" ref="L110:M110" si="26">O110</f>
        <v>52.27969482</v>
      </c>
      <c r="M110" s="17">
        <f t="shared" si="26"/>
        <v>-1.976215528</v>
      </c>
      <c r="N110" s="16" t="str">
        <f t="array" ref="N110">XLOOKUP(K110,'GSP Groups'!D:D,'GSP Groups'!E:E,"",0)</f>
        <v>Callow Hill</v>
      </c>
      <c r="O110" s="13">
        <f t="array" ref="O110">XLOOKUP(N110,'GSP Groups'!$E:$E,'GSP Groups'!F:F,"",0)</f>
        <v>52.27969482</v>
      </c>
      <c r="P110" s="13">
        <f t="array" ref="P110">XLOOKUP(N110,'GSP Groups'!$E:$E,'GSP Groups'!G:G,"",0)</f>
        <v>-1.976215528</v>
      </c>
      <c r="Q110" s="7" t="str">
        <f t="shared" si="2"/>
        <v>CENTER</v>
      </c>
      <c r="R110" s="7" t="s">
        <v>30</v>
      </c>
      <c r="S110" s="7">
        <f t="array" ref="S110">XLOOKUP($R110,Boundaries!$B:$B,Boundaries!C:C,"",0)</f>
        <v>17500</v>
      </c>
      <c r="T110" s="7">
        <f t="array" ref="T110">XLOOKUP($R110,Boundaries!$B:$B,Boundaries!D:D,"",0)</f>
        <v>19000</v>
      </c>
      <c r="U110" s="7">
        <f t="array" ref="U110">XLOOKUP($R110,Boundaries!$B:$B,Boundaries!E:E,"",0)</f>
        <v>0</v>
      </c>
      <c r="V110" s="7">
        <f t="array" ref="V110">XLOOKUP($R110,Boundaries!$B:$B,Boundaries!F:F,"",0)</f>
        <v>0</v>
      </c>
      <c r="W110" s="7">
        <f t="array" ref="W110">XLOOKUP($R110,Boundaries!$B:$B,Boundaries!G:G,"",0)</f>
        <v>0</v>
      </c>
      <c r="X110" s="7">
        <f t="array" ref="X110">XLOOKUP($R110,Boundaries!$B:$B,Boundaries!H:H,"",0)</f>
        <v>0</v>
      </c>
      <c r="Y110" s="7">
        <f t="array" ref="Y110">XLOOKUP($R110,Boundaries!$B:$B,Boundaries!I:I,"",0)</f>
        <v>0</v>
      </c>
      <c r="Z110" s="7">
        <f t="array" ref="Z110">XLOOKUP($R110,Boundaries!$B:$B,Boundaries!J:J,"",0)</f>
        <v>0</v>
      </c>
      <c r="AA110" s="7">
        <f t="array" ref="AA110">XLOOKUP($R110,Boundaries!$B:$B,Boundaries!K:K,"",0)</f>
        <v>0</v>
      </c>
      <c r="AB110" s="7">
        <f t="array" ref="AB110">XLOOKUP($R110,Boundaries!$B:$B,Boundaries!L:L,"",0)</f>
        <v>0</v>
      </c>
      <c r="AC110" s="7">
        <f t="array" ref="AC110">XLOOKUP($R110,Boundaries!$B:$B,Boundaries!M:M,"",0)</f>
        <v>2800</v>
      </c>
      <c r="AD110" s="7">
        <f t="array" ref="AD110">XLOOKUP($R110,Boundaries!$B:$B,Boundaries!N:N,"",0)</f>
        <v>1400</v>
      </c>
      <c r="AE110" s="7" t="str">
        <f t="array" ref="AE110">XLOOKUP($R110,Boundaries!$B:$B,Boundaries!O:O,"",0)</f>
        <v>NaN</v>
      </c>
      <c r="AF110" s="7">
        <f t="array" ref="AF110">XLOOKUP($R110,Boundaries!$B:$B,Boundaries!P:P,"",0)</f>
        <v>1400</v>
      </c>
      <c r="AG110" s="7">
        <f t="array" ref="AG110">XLOOKUP($R110,Boundaries!$B:$B,Boundaries!Q:Q,"",0)</f>
        <v>1400</v>
      </c>
      <c r="AH110" s="7">
        <f t="array" ref="AH110">XLOOKUP($R110,Boundaries!$B:$B,Boundaries!R:R,"",0)</f>
        <v>0</v>
      </c>
      <c r="AI110" s="7">
        <f t="array" ref="AI110">XLOOKUP($R110,Boundaries!$B:$B,Boundaries!S:S,"",0)</f>
        <v>0</v>
      </c>
      <c r="AJ110" s="7">
        <f t="array" ref="AJ110">XLOOKUP($R110,Boundaries!$B:$B,Boundaries!T:T,"",0)</f>
        <v>0</v>
      </c>
      <c r="AK110" s="7">
        <f t="array" ref="AK110">XLOOKUP($R110,Boundaries!$B:$B,Boundaries!U:U,"",0)</f>
        <v>0</v>
      </c>
    </row>
    <row r="111">
      <c r="A111" s="7" t="str">
        <f t="shared" si="1"/>
        <v>2</v>
      </c>
      <c r="B111" s="8">
        <v>5636.0</v>
      </c>
      <c r="C111" s="7" t="s">
        <v>429</v>
      </c>
      <c r="D111" s="9" t="s">
        <v>429</v>
      </c>
      <c r="E111" s="10" t="s">
        <v>430</v>
      </c>
      <c r="F111" s="16" t="s">
        <v>91</v>
      </c>
      <c r="G111" s="8" t="s">
        <v>64</v>
      </c>
      <c r="H111" s="8" t="s">
        <v>195</v>
      </c>
      <c r="I111" s="11" t="s">
        <v>196</v>
      </c>
      <c r="J111" s="7" t="s">
        <v>420</v>
      </c>
      <c r="K111" s="9" t="s">
        <v>421</v>
      </c>
      <c r="L111" s="17">
        <f t="shared" ref="L111:M111" si="27">O111</f>
        <v>52.27969482</v>
      </c>
      <c r="M111" s="17">
        <f t="shared" si="27"/>
        <v>-1.976215528</v>
      </c>
      <c r="N111" s="16" t="str">
        <f t="array" ref="N111">XLOOKUP(K111,'GSP Groups'!D:D,'GSP Groups'!E:E,"",0)</f>
        <v>Callow Hill</v>
      </c>
      <c r="O111" s="13">
        <f t="array" ref="O111">XLOOKUP(N111,'GSP Groups'!$E:$E,'GSP Groups'!F:F,"",0)</f>
        <v>52.27969482</v>
      </c>
      <c r="P111" s="13">
        <f t="array" ref="P111">XLOOKUP(N111,'GSP Groups'!$E:$E,'GSP Groups'!G:G,"",0)</f>
        <v>-1.976215528</v>
      </c>
      <c r="Q111" s="7" t="str">
        <f t="shared" si="2"/>
        <v>CENTER</v>
      </c>
      <c r="R111" s="7" t="s">
        <v>30</v>
      </c>
      <c r="S111" s="7">
        <f t="array" ref="S111">XLOOKUP($R111,Boundaries!$B:$B,Boundaries!C:C,"",0)</f>
        <v>17500</v>
      </c>
      <c r="T111" s="7">
        <f t="array" ref="T111">XLOOKUP($R111,Boundaries!$B:$B,Boundaries!D:D,"",0)</f>
        <v>19000</v>
      </c>
      <c r="U111" s="7">
        <f t="array" ref="U111">XLOOKUP($R111,Boundaries!$B:$B,Boundaries!E:E,"",0)</f>
        <v>0</v>
      </c>
      <c r="V111" s="7">
        <f t="array" ref="V111">XLOOKUP($R111,Boundaries!$B:$B,Boundaries!F:F,"",0)</f>
        <v>0</v>
      </c>
      <c r="W111" s="7">
        <f t="array" ref="W111">XLOOKUP($R111,Boundaries!$B:$B,Boundaries!G:G,"",0)</f>
        <v>0</v>
      </c>
      <c r="X111" s="7">
        <f t="array" ref="X111">XLOOKUP($R111,Boundaries!$B:$B,Boundaries!H:H,"",0)</f>
        <v>0</v>
      </c>
      <c r="Y111" s="7">
        <f t="array" ref="Y111">XLOOKUP($R111,Boundaries!$B:$B,Boundaries!I:I,"",0)</f>
        <v>0</v>
      </c>
      <c r="Z111" s="7">
        <f t="array" ref="Z111">XLOOKUP($R111,Boundaries!$B:$B,Boundaries!J:J,"",0)</f>
        <v>0</v>
      </c>
      <c r="AA111" s="7">
        <f t="array" ref="AA111">XLOOKUP($R111,Boundaries!$B:$B,Boundaries!K:K,"",0)</f>
        <v>0</v>
      </c>
      <c r="AB111" s="7">
        <f t="array" ref="AB111">XLOOKUP($R111,Boundaries!$B:$B,Boundaries!L:L,"",0)</f>
        <v>0</v>
      </c>
      <c r="AC111" s="7">
        <f t="array" ref="AC111">XLOOKUP($R111,Boundaries!$B:$B,Boundaries!M:M,"",0)</f>
        <v>2800</v>
      </c>
      <c r="AD111" s="7">
        <f t="array" ref="AD111">XLOOKUP($R111,Boundaries!$B:$B,Boundaries!N:N,"",0)</f>
        <v>1400</v>
      </c>
      <c r="AE111" s="7" t="str">
        <f t="array" ref="AE111">XLOOKUP($R111,Boundaries!$B:$B,Boundaries!O:O,"",0)</f>
        <v>NaN</v>
      </c>
      <c r="AF111" s="7">
        <f t="array" ref="AF111">XLOOKUP($R111,Boundaries!$B:$B,Boundaries!P:P,"",0)</f>
        <v>1400</v>
      </c>
      <c r="AG111" s="7">
        <f t="array" ref="AG111">XLOOKUP($R111,Boundaries!$B:$B,Boundaries!Q:Q,"",0)</f>
        <v>1400</v>
      </c>
      <c r="AH111" s="7">
        <f t="array" ref="AH111">XLOOKUP($R111,Boundaries!$B:$B,Boundaries!R:R,"",0)</f>
        <v>0</v>
      </c>
      <c r="AI111" s="7">
        <f t="array" ref="AI111">XLOOKUP($R111,Boundaries!$B:$B,Boundaries!S:S,"",0)</f>
        <v>0</v>
      </c>
      <c r="AJ111" s="7">
        <f t="array" ref="AJ111">XLOOKUP($R111,Boundaries!$B:$B,Boundaries!T:T,"",0)</f>
        <v>0</v>
      </c>
      <c r="AK111" s="7">
        <f t="array" ref="AK111">XLOOKUP($R111,Boundaries!$B:$B,Boundaries!U:U,"",0)</f>
        <v>0</v>
      </c>
    </row>
    <row r="112">
      <c r="A112" s="7" t="str">
        <f t="shared" si="1"/>
        <v>2</v>
      </c>
      <c r="B112" s="8">
        <v>5683.0</v>
      </c>
      <c r="C112" s="7" t="s">
        <v>431</v>
      </c>
      <c r="D112" s="9" t="s">
        <v>431</v>
      </c>
      <c r="E112" s="10" t="s">
        <v>432</v>
      </c>
      <c r="F112" s="16" t="s">
        <v>91</v>
      </c>
      <c r="G112" s="8" t="s">
        <v>64</v>
      </c>
      <c r="H112" s="8" t="s">
        <v>110</v>
      </c>
      <c r="I112" s="11" t="s">
        <v>111</v>
      </c>
      <c r="J112" s="7" t="s">
        <v>420</v>
      </c>
      <c r="K112" s="9" t="s">
        <v>421</v>
      </c>
      <c r="L112" s="17">
        <f t="shared" ref="L112:M112" si="28">O112</f>
        <v>52.27969482</v>
      </c>
      <c r="M112" s="17">
        <f t="shared" si="28"/>
        <v>-1.976215528</v>
      </c>
      <c r="N112" s="16" t="str">
        <f t="array" ref="N112">XLOOKUP(K112,'GSP Groups'!D:D,'GSP Groups'!E:E,"",0)</f>
        <v>Callow Hill</v>
      </c>
      <c r="O112" s="13">
        <f t="array" ref="O112">XLOOKUP(N112,'GSP Groups'!$E:$E,'GSP Groups'!F:F,"",0)</f>
        <v>52.27969482</v>
      </c>
      <c r="P112" s="13">
        <f t="array" ref="P112">XLOOKUP(N112,'GSP Groups'!$E:$E,'GSP Groups'!G:G,"",0)</f>
        <v>-1.976215528</v>
      </c>
      <c r="Q112" s="7" t="str">
        <f t="shared" si="2"/>
        <v>CENTER</v>
      </c>
      <c r="R112" s="7" t="s">
        <v>30</v>
      </c>
      <c r="S112" s="7">
        <f t="array" ref="S112">XLOOKUP($R112,Boundaries!$B:$B,Boundaries!C:C,"",0)</f>
        <v>17500</v>
      </c>
      <c r="T112" s="7">
        <f t="array" ref="T112">XLOOKUP($R112,Boundaries!$B:$B,Boundaries!D:D,"",0)</f>
        <v>19000</v>
      </c>
      <c r="U112" s="7">
        <f t="array" ref="U112">XLOOKUP($R112,Boundaries!$B:$B,Boundaries!E:E,"",0)</f>
        <v>0</v>
      </c>
      <c r="V112" s="7">
        <f t="array" ref="V112">XLOOKUP($R112,Boundaries!$B:$B,Boundaries!F:F,"",0)</f>
        <v>0</v>
      </c>
      <c r="W112" s="7">
        <f t="array" ref="W112">XLOOKUP($R112,Boundaries!$B:$B,Boundaries!G:G,"",0)</f>
        <v>0</v>
      </c>
      <c r="X112" s="7">
        <f t="array" ref="X112">XLOOKUP($R112,Boundaries!$B:$B,Boundaries!H:H,"",0)</f>
        <v>0</v>
      </c>
      <c r="Y112" s="7">
        <f t="array" ref="Y112">XLOOKUP($R112,Boundaries!$B:$B,Boundaries!I:I,"",0)</f>
        <v>0</v>
      </c>
      <c r="Z112" s="7">
        <f t="array" ref="Z112">XLOOKUP($R112,Boundaries!$B:$B,Boundaries!J:J,"",0)</f>
        <v>0</v>
      </c>
      <c r="AA112" s="7">
        <f t="array" ref="AA112">XLOOKUP($R112,Boundaries!$B:$B,Boundaries!K:K,"",0)</f>
        <v>0</v>
      </c>
      <c r="AB112" s="7">
        <f t="array" ref="AB112">XLOOKUP($R112,Boundaries!$B:$B,Boundaries!L:L,"",0)</f>
        <v>0</v>
      </c>
      <c r="AC112" s="7">
        <f t="array" ref="AC112">XLOOKUP($R112,Boundaries!$B:$B,Boundaries!M:M,"",0)</f>
        <v>2800</v>
      </c>
      <c r="AD112" s="7">
        <f t="array" ref="AD112">XLOOKUP($R112,Boundaries!$B:$B,Boundaries!N:N,"",0)</f>
        <v>1400</v>
      </c>
      <c r="AE112" s="7" t="str">
        <f t="array" ref="AE112">XLOOKUP($R112,Boundaries!$B:$B,Boundaries!O:O,"",0)</f>
        <v>NaN</v>
      </c>
      <c r="AF112" s="7">
        <f t="array" ref="AF112">XLOOKUP($R112,Boundaries!$B:$B,Boundaries!P:P,"",0)</f>
        <v>1400</v>
      </c>
      <c r="AG112" s="7">
        <f t="array" ref="AG112">XLOOKUP($R112,Boundaries!$B:$B,Boundaries!Q:Q,"",0)</f>
        <v>1400</v>
      </c>
      <c r="AH112" s="7">
        <f t="array" ref="AH112">XLOOKUP($R112,Boundaries!$B:$B,Boundaries!R:R,"",0)</f>
        <v>0</v>
      </c>
      <c r="AI112" s="7">
        <f t="array" ref="AI112">XLOOKUP($R112,Boundaries!$B:$B,Boundaries!S:S,"",0)</f>
        <v>0</v>
      </c>
      <c r="AJ112" s="7">
        <f t="array" ref="AJ112">XLOOKUP($R112,Boundaries!$B:$B,Boundaries!T:T,"",0)</f>
        <v>0</v>
      </c>
      <c r="AK112" s="7">
        <f t="array" ref="AK112">XLOOKUP($R112,Boundaries!$B:$B,Boundaries!U:U,"",0)</f>
        <v>0</v>
      </c>
    </row>
    <row r="113">
      <c r="A113" s="7" t="str">
        <f t="shared" si="1"/>
        <v>2</v>
      </c>
      <c r="B113" s="8">
        <v>5889.0</v>
      </c>
      <c r="C113" s="7" t="s">
        <v>433</v>
      </c>
      <c r="D113" s="9" t="s">
        <v>434</v>
      </c>
      <c r="E113" s="10" t="s">
        <v>435</v>
      </c>
      <c r="F113" s="16" t="s">
        <v>91</v>
      </c>
      <c r="G113" s="8" t="s">
        <v>64</v>
      </c>
      <c r="H113" s="8" t="s">
        <v>218</v>
      </c>
      <c r="I113" s="11" t="s">
        <v>219</v>
      </c>
      <c r="J113" s="7" t="s">
        <v>420</v>
      </c>
      <c r="K113" s="9" t="s">
        <v>421</v>
      </c>
      <c r="L113" s="17">
        <f t="shared" ref="L113:M113" si="29">O113</f>
        <v>52.27969482</v>
      </c>
      <c r="M113" s="17">
        <f t="shared" si="29"/>
        <v>-1.976215528</v>
      </c>
      <c r="N113" s="16" t="str">
        <f t="array" ref="N113">XLOOKUP(K113,'GSP Groups'!D:D,'GSP Groups'!E:E,"",0)</f>
        <v>Callow Hill</v>
      </c>
      <c r="O113" s="13">
        <f t="array" ref="O113">XLOOKUP(N113,'GSP Groups'!$E:$E,'GSP Groups'!F:F,"",0)</f>
        <v>52.27969482</v>
      </c>
      <c r="P113" s="13">
        <f t="array" ref="P113">XLOOKUP(N113,'GSP Groups'!$E:$E,'GSP Groups'!G:G,"",0)</f>
        <v>-1.976215528</v>
      </c>
      <c r="Q113" s="7" t="str">
        <f t="shared" si="2"/>
        <v>CENTER</v>
      </c>
      <c r="R113" s="7" t="s">
        <v>30</v>
      </c>
      <c r="S113" s="7">
        <f t="array" ref="S113">XLOOKUP($R113,Boundaries!$B:$B,Boundaries!C:C,"",0)</f>
        <v>17500</v>
      </c>
      <c r="T113" s="7">
        <f t="array" ref="T113">XLOOKUP($R113,Boundaries!$B:$B,Boundaries!D:D,"",0)</f>
        <v>19000</v>
      </c>
      <c r="U113" s="7">
        <f t="array" ref="U113">XLOOKUP($R113,Boundaries!$B:$B,Boundaries!E:E,"",0)</f>
        <v>0</v>
      </c>
      <c r="V113" s="7">
        <f t="array" ref="V113">XLOOKUP($R113,Boundaries!$B:$B,Boundaries!F:F,"",0)</f>
        <v>0</v>
      </c>
      <c r="W113" s="7">
        <f t="array" ref="W113">XLOOKUP($R113,Boundaries!$B:$B,Boundaries!G:G,"",0)</f>
        <v>0</v>
      </c>
      <c r="X113" s="7">
        <f t="array" ref="X113">XLOOKUP($R113,Boundaries!$B:$B,Boundaries!H:H,"",0)</f>
        <v>0</v>
      </c>
      <c r="Y113" s="7">
        <f t="array" ref="Y113">XLOOKUP($R113,Boundaries!$B:$B,Boundaries!I:I,"",0)</f>
        <v>0</v>
      </c>
      <c r="Z113" s="7">
        <f t="array" ref="Z113">XLOOKUP($R113,Boundaries!$B:$B,Boundaries!J:J,"",0)</f>
        <v>0</v>
      </c>
      <c r="AA113" s="7">
        <f t="array" ref="AA113">XLOOKUP($R113,Boundaries!$B:$B,Boundaries!K:K,"",0)</f>
        <v>0</v>
      </c>
      <c r="AB113" s="7">
        <f t="array" ref="AB113">XLOOKUP($R113,Boundaries!$B:$B,Boundaries!L:L,"",0)</f>
        <v>0</v>
      </c>
      <c r="AC113" s="7">
        <f t="array" ref="AC113">XLOOKUP($R113,Boundaries!$B:$B,Boundaries!M:M,"",0)</f>
        <v>2800</v>
      </c>
      <c r="AD113" s="7">
        <f t="array" ref="AD113">XLOOKUP($R113,Boundaries!$B:$B,Boundaries!N:N,"",0)</f>
        <v>1400</v>
      </c>
      <c r="AE113" s="7" t="str">
        <f t="array" ref="AE113">XLOOKUP($R113,Boundaries!$B:$B,Boundaries!O:O,"",0)</f>
        <v>NaN</v>
      </c>
      <c r="AF113" s="7">
        <f t="array" ref="AF113">XLOOKUP($R113,Boundaries!$B:$B,Boundaries!P:P,"",0)</f>
        <v>1400</v>
      </c>
      <c r="AG113" s="7">
        <f t="array" ref="AG113">XLOOKUP($R113,Boundaries!$B:$B,Boundaries!Q:Q,"",0)</f>
        <v>1400</v>
      </c>
      <c r="AH113" s="7">
        <f t="array" ref="AH113">XLOOKUP($R113,Boundaries!$B:$B,Boundaries!R:R,"",0)</f>
        <v>0</v>
      </c>
      <c r="AI113" s="7">
        <f t="array" ref="AI113">XLOOKUP($R113,Boundaries!$B:$B,Boundaries!S:S,"",0)</f>
        <v>0</v>
      </c>
      <c r="AJ113" s="7">
        <f t="array" ref="AJ113">XLOOKUP($R113,Boundaries!$B:$B,Boundaries!T:T,"",0)</f>
        <v>0</v>
      </c>
      <c r="AK113" s="7">
        <f t="array" ref="AK113">XLOOKUP($R113,Boundaries!$B:$B,Boundaries!U:U,"",0)</f>
        <v>0</v>
      </c>
    </row>
    <row r="114">
      <c r="A114" s="7" t="str">
        <f t="shared" si="1"/>
        <v>E</v>
      </c>
      <c r="B114" s="8">
        <v>5890.0</v>
      </c>
      <c r="C114" s="7" t="s">
        <v>436</v>
      </c>
      <c r="D114" s="9" t="s">
        <v>437</v>
      </c>
      <c r="E114" s="10" t="s">
        <v>438</v>
      </c>
      <c r="F114" s="7" t="s">
        <v>91</v>
      </c>
      <c r="G114" s="8" t="s">
        <v>64</v>
      </c>
      <c r="H114" s="8" t="s">
        <v>92</v>
      </c>
      <c r="I114" s="11" t="s">
        <v>93</v>
      </c>
      <c r="J114" s="7" t="s">
        <v>420</v>
      </c>
      <c r="K114" s="9" t="s">
        <v>421</v>
      </c>
      <c r="L114" s="12">
        <v>53.07677</v>
      </c>
      <c r="M114" s="12">
        <v>-2.177474</v>
      </c>
      <c r="N114" s="7" t="str">
        <f t="array" ref="N114">XLOOKUP(K114,'GSP Groups'!D:D,'GSP Groups'!E:E,"",0)</f>
        <v>Callow Hill</v>
      </c>
      <c r="O114" s="13">
        <f t="array" ref="O114">XLOOKUP(N114,'GSP Groups'!$E:$E,'GSP Groups'!F:F,"",0)</f>
        <v>52.27969482</v>
      </c>
      <c r="P114" s="13">
        <f t="array" ref="P114">XLOOKUP(N114,'GSP Groups'!$E:$E,'GSP Groups'!G:G,"",0)</f>
        <v>-1.976215528</v>
      </c>
      <c r="Q114" s="7" t="str">
        <f t="shared" si="2"/>
        <v>EXACT LOCATION</v>
      </c>
      <c r="R114" s="7" t="s">
        <v>30</v>
      </c>
      <c r="S114" s="7">
        <f t="array" ref="S114">XLOOKUP($R114,Boundaries!$B:$B,Boundaries!C:C,"",0)</f>
        <v>17500</v>
      </c>
      <c r="T114" s="7">
        <f t="array" ref="T114">XLOOKUP($R114,Boundaries!$B:$B,Boundaries!D:D,"",0)</f>
        <v>19000</v>
      </c>
      <c r="U114" s="7">
        <f t="array" ref="U114">XLOOKUP($R114,Boundaries!$B:$B,Boundaries!E:E,"",0)</f>
        <v>0</v>
      </c>
      <c r="V114" s="7">
        <f t="array" ref="V114">XLOOKUP($R114,Boundaries!$B:$B,Boundaries!F:F,"",0)</f>
        <v>0</v>
      </c>
      <c r="W114" s="7">
        <f t="array" ref="W114">XLOOKUP($R114,Boundaries!$B:$B,Boundaries!G:G,"",0)</f>
        <v>0</v>
      </c>
      <c r="X114" s="7">
        <f t="array" ref="X114">XLOOKUP($R114,Boundaries!$B:$B,Boundaries!H:H,"",0)</f>
        <v>0</v>
      </c>
      <c r="Y114" s="7">
        <f t="array" ref="Y114">XLOOKUP($R114,Boundaries!$B:$B,Boundaries!I:I,"",0)</f>
        <v>0</v>
      </c>
      <c r="Z114" s="7">
        <f t="array" ref="Z114">XLOOKUP($R114,Boundaries!$B:$B,Boundaries!J:J,"",0)</f>
        <v>0</v>
      </c>
      <c r="AA114" s="7">
        <f t="array" ref="AA114">XLOOKUP($R114,Boundaries!$B:$B,Boundaries!K:K,"",0)</f>
        <v>0</v>
      </c>
      <c r="AB114" s="7">
        <f t="array" ref="AB114">XLOOKUP($R114,Boundaries!$B:$B,Boundaries!L:L,"",0)</f>
        <v>0</v>
      </c>
      <c r="AC114" s="7">
        <f t="array" ref="AC114">XLOOKUP($R114,Boundaries!$B:$B,Boundaries!M:M,"",0)</f>
        <v>2800</v>
      </c>
      <c r="AD114" s="7">
        <f t="array" ref="AD114">XLOOKUP($R114,Boundaries!$B:$B,Boundaries!N:N,"",0)</f>
        <v>1400</v>
      </c>
      <c r="AE114" s="7" t="str">
        <f t="array" ref="AE114">XLOOKUP($R114,Boundaries!$B:$B,Boundaries!O:O,"",0)</f>
        <v>NaN</v>
      </c>
      <c r="AF114" s="7">
        <f t="array" ref="AF114">XLOOKUP($R114,Boundaries!$B:$B,Boundaries!P:P,"",0)</f>
        <v>1400</v>
      </c>
      <c r="AG114" s="7">
        <f t="array" ref="AG114">XLOOKUP($R114,Boundaries!$B:$B,Boundaries!Q:Q,"",0)</f>
        <v>1400</v>
      </c>
      <c r="AH114" s="7">
        <f t="array" ref="AH114">XLOOKUP($R114,Boundaries!$B:$B,Boundaries!R:R,"",0)</f>
        <v>0</v>
      </c>
      <c r="AI114" s="7">
        <f t="array" ref="AI114">XLOOKUP($R114,Boundaries!$B:$B,Boundaries!S:S,"",0)</f>
        <v>0</v>
      </c>
      <c r="AJ114" s="7">
        <f t="array" ref="AJ114">XLOOKUP($R114,Boundaries!$B:$B,Boundaries!T:T,"",0)</f>
        <v>0</v>
      </c>
      <c r="AK114" s="7">
        <f t="array" ref="AK114">XLOOKUP($R114,Boundaries!$B:$B,Boundaries!U:U,"",0)</f>
        <v>0</v>
      </c>
    </row>
    <row r="115">
      <c r="A115" s="7" t="str">
        <f t="shared" si="1"/>
        <v>2</v>
      </c>
      <c r="B115" s="8">
        <v>5980.0</v>
      </c>
      <c r="C115" s="7" t="s">
        <v>439</v>
      </c>
      <c r="D115" s="9" t="s">
        <v>440</v>
      </c>
      <c r="E115" s="10" t="s">
        <v>441</v>
      </c>
      <c r="F115" s="16" t="s">
        <v>91</v>
      </c>
      <c r="G115" s="8" t="s">
        <v>64</v>
      </c>
      <c r="H115" s="8" t="s">
        <v>442</v>
      </c>
      <c r="I115" s="11" t="s">
        <v>443</v>
      </c>
      <c r="J115" s="7" t="s">
        <v>420</v>
      </c>
      <c r="K115" s="9" t="s">
        <v>421</v>
      </c>
      <c r="L115" s="17">
        <f t="shared" ref="L115:M115" si="30">O115</f>
        <v>52.27969482</v>
      </c>
      <c r="M115" s="17">
        <f t="shared" si="30"/>
        <v>-1.976215528</v>
      </c>
      <c r="N115" s="16" t="str">
        <f t="array" ref="N115">XLOOKUP(K115,'GSP Groups'!D:D,'GSP Groups'!E:E,"",0)</f>
        <v>Callow Hill</v>
      </c>
      <c r="O115" s="13">
        <f t="array" ref="O115">XLOOKUP(N115,'GSP Groups'!$E:$E,'GSP Groups'!F:F,"",0)</f>
        <v>52.27969482</v>
      </c>
      <c r="P115" s="13">
        <f t="array" ref="P115">XLOOKUP(N115,'GSP Groups'!$E:$E,'GSP Groups'!G:G,"",0)</f>
        <v>-1.976215528</v>
      </c>
      <c r="Q115" s="7" t="str">
        <f t="shared" si="2"/>
        <v>CENTER</v>
      </c>
      <c r="R115" s="7" t="s">
        <v>30</v>
      </c>
      <c r="S115" s="7">
        <f t="array" ref="S115">XLOOKUP($R115,Boundaries!$B:$B,Boundaries!C:C,"",0)</f>
        <v>17500</v>
      </c>
      <c r="T115" s="7">
        <f t="array" ref="T115">XLOOKUP($R115,Boundaries!$B:$B,Boundaries!D:D,"",0)</f>
        <v>19000</v>
      </c>
      <c r="U115" s="7">
        <f t="array" ref="U115">XLOOKUP($R115,Boundaries!$B:$B,Boundaries!E:E,"",0)</f>
        <v>0</v>
      </c>
      <c r="V115" s="7">
        <f t="array" ref="V115">XLOOKUP($R115,Boundaries!$B:$B,Boundaries!F:F,"",0)</f>
        <v>0</v>
      </c>
      <c r="W115" s="7">
        <f t="array" ref="W115">XLOOKUP($R115,Boundaries!$B:$B,Boundaries!G:G,"",0)</f>
        <v>0</v>
      </c>
      <c r="X115" s="7">
        <f t="array" ref="X115">XLOOKUP($R115,Boundaries!$B:$B,Boundaries!H:H,"",0)</f>
        <v>0</v>
      </c>
      <c r="Y115" s="7">
        <f t="array" ref="Y115">XLOOKUP($R115,Boundaries!$B:$B,Boundaries!I:I,"",0)</f>
        <v>0</v>
      </c>
      <c r="Z115" s="7">
        <f t="array" ref="Z115">XLOOKUP($R115,Boundaries!$B:$B,Boundaries!J:J,"",0)</f>
        <v>0</v>
      </c>
      <c r="AA115" s="7">
        <f t="array" ref="AA115">XLOOKUP($R115,Boundaries!$B:$B,Boundaries!K:K,"",0)</f>
        <v>0</v>
      </c>
      <c r="AB115" s="7">
        <f t="array" ref="AB115">XLOOKUP($R115,Boundaries!$B:$B,Boundaries!L:L,"",0)</f>
        <v>0</v>
      </c>
      <c r="AC115" s="7">
        <f t="array" ref="AC115">XLOOKUP($R115,Boundaries!$B:$B,Boundaries!M:M,"",0)</f>
        <v>2800</v>
      </c>
      <c r="AD115" s="7">
        <f t="array" ref="AD115">XLOOKUP($R115,Boundaries!$B:$B,Boundaries!N:N,"",0)</f>
        <v>1400</v>
      </c>
      <c r="AE115" s="7" t="str">
        <f t="array" ref="AE115">XLOOKUP($R115,Boundaries!$B:$B,Boundaries!O:O,"",0)</f>
        <v>NaN</v>
      </c>
      <c r="AF115" s="7">
        <f t="array" ref="AF115">XLOOKUP($R115,Boundaries!$B:$B,Boundaries!P:P,"",0)</f>
        <v>1400</v>
      </c>
      <c r="AG115" s="7">
        <f t="array" ref="AG115">XLOOKUP($R115,Boundaries!$B:$B,Boundaries!Q:Q,"",0)</f>
        <v>1400</v>
      </c>
      <c r="AH115" s="7">
        <f t="array" ref="AH115">XLOOKUP($R115,Boundaries!$B:$B,Boundaries!R:R,"",0)</f>
        <v>0</v>
      </c>
      <c r="AI115" s="7">
        <f t="array" ref="AI115">XLOOKUP($R115,Boundaries!$B:$B,Boundaries!S:S,"",0)</f>
        <v>0</v>
      </c>
      <c r="AJ115" s="7">
        <f t="array" ref="AJ115">XLOOKUP($R115,Boundaries!$B:$B,Boundaries!T:T,"",0)</f>
        <v>0</v>
      </c>
      <c r="AK115" s="7">
        <f t="array" ref="AK115">XLOOKUP($R115,Boundaries!$B:$B,Boundaries!U:U,"",0)</f>
        <v>0</v>
      </c>
    </row>
    <row r="116">
      <c r="A116" s="7" t="str">
        <f t="shared" si="1"/>
        <v>2</v>
      </c>
      <c r="B116" s="8">
        <v>6142.0</v>
      </c>
      <c r="C116" s="7" t="s">
        <v>444</v>
      </c>
      <c r="D116" s="9" t="s">
        <v>444</v>
      </c>
      <c r="E116" s="10" t="s">
        <v>445</v>
      </c>
      <c r="F116" s="16" t="s">
        <v>91</v>
      </c>
      <c r="G116" s="8" t="s">
        <v>64</v>
      </c>
      <c r="H116" s="8" t="s">
        <v>110</v>
      </c>
      <c r="I116" s="11" t="s">
        <v>111</v>
      </c>
      <c r="J116" s="7" t="s">
        <v>420</v>
      </c>
      <c r="K116" s="9" t="s">
        <v>421</v>
      </c>
      <c r="L116" s="17">
        <f t="shared" ref="L116:M116" si="31">O116</f>
        <v>52.27969482</v>
      </c>
      <c r="M116" s="17">
        <f t="shared" si="31"/>
        <v>-1.976215528</v>
      </c>
      <c r="N116" s="16" t="str">
        <f t="array" ref="N116">XLOOKUP(K116,'GSP Groups'!D:D,'GSP Groups'!E:E,"",0)</f>
        <v>Callow Hill</v>
      </c>
      <c r="O116" s="13">
        <f t="array" ref="O116">XLOOKUP(N116,'GSP Groups'!$E:$E,'GSP Groups'!F:F,"",0)</f>
        <v>52.27969482</v>
      </c>
      <c r="P116" s="13">
        <f t="array" ref="P116">XLOOKUP(N116,'GSP Groups'!$E:$E,'GSP Groups'!G:G,"",0)</f>
        <v>-1.976215528</v>
      </c>
      <c r="Q116" s="7" t="str">
        <f t="shared" si="2"/>
        <v>CENTER</v>
      </c>
      <c r="R116" s="7" t="s">
        <v>30</v>
      </c>
      <c r="S116" s="7">
        <f t="array" ref="S116">XLOOKUP($R116,Boundaries!$B:$B,Boundaries!C:C,"",0)</f>
        <v>17500</v>
      </c>
      <c r="T116" s="7">
        <f t="array" ref="T116">XLOOKUP($R116,Boundaries!$B:$B,Boundaries!D:D,"",0)</f>
        <v>19000</v>
      </c>
      <c r="U116" s="7">
        <f t="array" ref="U116">XLOOKUP($R116,Boundaries!$B:$B,Boundaries!E:E,"",0)</f>
        <v>0</v>
      </c>
      <c r="V116" s="7">
        <f t="array" ref="V116">XLOOKUP($R116,Boundaries!$B:$B,Boundaries!F:F,"",0)</f>
        <v>0</v>
      </c>
      <c r="W116" s="7">
        <f t="array" ref="W116">XLOOKUP($R116,Boundaries!$B:$B,Boundaries!G:G,"",0)</f>
        <v>0</v>
      </c>
      <c r="X116" s="7">
        <f t="array" ref="X116">XLOOKUP($R116,Boundaries!$B:$B,Boundaries!H:H,"",0)</f>
        <v>0</v>
      </c>
      <c r="Y116" s="7">
        <f t="array" ref="Y116">XLOOKUP($R116,Boundaries!$B:$B,Boundaries!I:I,"",0)</f>
        <v>0</v>
      </c>
      <c r="Z116" s="7">
        <f t="array" ref="Z116">XLOOKUP($R116,Boundaries!$B:$B,Boundaries!J:J,"",0)</f>
        <v>0</v>
      </c>
      <c r="AA116" s="7">
        <f t="array" ref="AA116">XLOOKUP($R116,Boundaries!$B:$B,Boundaries!K:K,"",0)</f>
        <v>0</v>
      </c>
      <c r="AB116" s="7">
        <f t="array" ref="AB116">XLOOKUP($R116,Boundaries!$B:$B,Boundaries!L:L,"",0)</f>
        <v>0</v>
      </c>
      <c r="AC116" s="7">
        <f t="array" ref="AC116">XLOOKUP($R116,Boundaries!$B:$B,Boundaries!M:M,"",0)</f>
        <v>2800</v>
      </c>
      <c r="AD116" s="7">
        <f t="array" ref="AD116">XLOOKUP($R116,Boundaries!$B:$B,Boundaries!N:N,"",0)</f>
        <v>1400</v>
      </c>
      <c r="AE116" s="7" t="str">
        <f t="array" ref="AE116">XLOOKUP($R116,Boundaries!$B:$B,Boundaries!O:O,"",0)</f>
        <v>NaN</v>
      </c>
      <c r="AF116" s="7">
        <f t="array" ref="AF116">XLOOKUP($R116,Boundaries!$B:$B,Boundaries!P:P,"",0)</f>
        <v>1400</v>
      </c>
      <c r="AG116" s="7">
        <f t="array" ref="AG116">XLOOKUP($R116,Boundaries!$B:$B,Boundaries!Q:Q,"",0)</f>
        <v>1400</v>
      </c>
      <c r="AH116" s="7">
        <f t="array" ref="AH116">XLOOKUP($R116,Boundaries!$B:$B,Boundaries!R:R,"",0)</f>
        <v>0</v>
      </c>
      <c r="AI116" s="7">
        <f t="array" ref="AI116">XLOOKUP($R116,Boundaries!$B:$B,Boundaries!S:S,"",0)</f>
        <v>0</v>
      </c>
      <c r="AJ116" s="7">
        <f t="array" ref="AJ116">XLOOKUP($R116,Boundaries!$B:$B,Boundaries!T:T,"",0)</f>
        <v>0</v>
      </c>
      <c r="AK116" s="7">
        <f t="array" ref="AK116">XLOOKUP($R116,Boundaries!$B:$B,Boundaries!U:U,"",0)</f>
        <v>0</v>
      </c>
    </row>
    <row r="117">
      <c r="A117" s="7" t="str">
        <f t="shared" si="1"/>
        <v>V</v>
      </c>
      <c r="B117" s="8">
        <v>6247.0</v>
      </c>
      <c r="C117" s="7" t="s">
        <v>446</v>
      </c>
      <c r="D117" s="9" t="s">
        <v>447</v>
      </c>
      <c r="E117" s="10" t="s">
        <v>448</v>
      </c>
      <c r="F117" s="16" t="s">
        <v>91</v>
      </c>
      <c r="G117" s="8" t="s">
        <v>64</v>
      </c>
      <c r="H117" s="8" t="s">
        <v>280</v>
      </c>
      <c r="I117" s="11" t="s">
        <v>281</v>
      </c>
      <c r="J117" s="7" t="s">
        <v>420</v>
      </c>
      <c r="K117" s="9" t="s">
        <v>421</v>
      </c>
      <c r="L117" s="17">
        <f t="shared" ref="L117:M117" si="32">O117</f>
        <v>52.27969482</v>
      </c>
      <c r="M117" s="17">
        <f t="shared" si="32"/>
        <v>-1.976215528</v>
      </c>
      <c r="N117" s="16" t="str">
        <f t="array" ref="N117">XLOOKUP(K117,'GSP Groups'!D:D,'GSP Groups'!E:E,"",0)</f>
        <v>Callow Hill</v>
      </c>
      <c r="O117" s="13">
        <f t="array" ref="O117">XLOOKUP(N117,'GSP Groups'!$E:$E,'GSP Groups'!F:F,"",0)</f>
        <v>52.27969482</v>
      </c>
      <c r="P117" s="13">
        <f t="array" ref="P117">XLOOKUP(N117,'GSP Groups'!$E:$E,'GSP Groups'!G:G,"",0)</f>
        <v>-1.976215528</v>
      </c>
      <c r="Q117" s="7" t="str">
        <f t="shared" si="2"/>
        <v>CENTER</v>
      </c>
      <c r="R117" s="7" t="s">
        <v>30</v>
      </c>
      <c r="S117" s="7">
        <f t="array" ref="S117">XLOOKUP($R117,Boundaries!$B:$B,Boundaries!C:C,"",0)</f>
        <v>17500</v>
      </c>
      <c r="T117" s="7">
        <f t="array" ref="T117">XLOOKUP($R117,Boundaries!$B:$B,Boundaries!D:D,"",0)</f>
        <v>19000</v>
      </c>
      <c r="U117" s="7">
        <f t="array" ref="U117">XLOOKUP($R117,Boundaries!$B:$B,Boundaries!E:E,"",0)</f>
        <v>0</v>
      </c>
      <c r="V117" s="7">
        <f t="array" ref="V117">XLOOKUP($R117,Boundaries!$B:$B,Boundaries!F:F,"",0)</f>
        <v>0</v>
      </c>
      <c r="W117" s="7">
        <f t="array" ref="W117">XLOOKUP($R117,Boundaries!$B:$B,Boundaries!G:G,"",0)</f>
        <v>0</v>
      </c>
      <c r="X117" s="7">
        <f t="array" ref="X117">XLOOKUP($R117,Boundaries!$B:$B,Boundaries!H:H,"",0)</f>
        <v>0</v>
      </c>
      <c r="Y117" s="7">
        <f t="array" ref="Y117">XLOOKUP($R117,Boundaries!$B:$B,Boundaries!I:I,"",0)</f>
        <v>0</v>
      </c>
      <c r="Z117" s="7">
        <f t="array" ref="Z117">XLOOKUP($R117,Boundaries!$B:$B,Boundaries!J:J,"",0)</f>
        <v>0</v>
      </c>
      <c r="AA117" s="7">
        <f t="array" ref="AA117">XLOOKUP($R117,Boundaries!$B:$B,Boundaries!K:K,"",0)</f>
        <v>0</v>
      </c>
      <c r="AB117" s="7">
        <f t="array" ref="AB117">XLOOKUP($R117,Boundaries!$B:$B,Boundaries!L:L,"",0)</f>
        <v>0</v>
      </c>
      <c r="AC117" s="7">
        <f t="array" ref="AC117">XLOOKUP($R117,Boundaries!$B:$B,Boundaries!M:M,"",0)</f>
        <v>2800</v>
      </c>
      <c r="AD117" s="7">
        <f t="array" ref="AD117">XLOOKUP($R117,Boundaries!$B:$B,Boundaries!N:N,"",0)</f>
        <v>1400</v>
      </c>
      <c r="AE117" s="7" t="str">
        <f t="array" ref="AE117">XLOOKUP($R117,Boundaries!$B:$B,Boundaries!O:O,"",0)</f>
        <v>NaN</v>
      </c>
      <c r="AF117" s="7">
        <f t="array" ref="AF117">XLOOKUP($R117,Boundaries!$B:$B,Boundaries!P:P,"",0)</f>
        <v>1400</v>
      </c>
      <c r="AG117" s="7">
        <f t="array" ref="AG117">XLOOKUP($R117,Boundaries!$B:$B,Boundaries!Q:Q,"",0)</f>
        <v>1400</v>
      </c>
      <c r="AH117" s="7">
        <f t="array" ref="AH117">XLOOKUP($R117,Boundaries!$B:$B,Boundaries!R:R,"",0)</f>
        <v>0</v>
      </c>
      <c r="AI117" s="7">
        <f t="array" ref="AI117">XLOOKUP($R117,Boundaries!$B:$B,Boundaries!S:S,"",0)</f>
        <v>0</v>
      </c>
      <c r="AJ117" s="7">
        <f t="array" ref="AJ117">XLOOKUP($R117,Boundaries!$B:$B,Boundaries!T:T,"",0)</f>
        <v>0</v>
      </c>
      <c r="AK117" s="7">
        <f t="array" ref="AK117">XLOOKUP($R117,Boundaries!$B:$B,Boundaries!U:U,"",0)</f>
        <v>0</v>
      </c>
    </row>
    <row r="118">
      <c r="A118" s="7" t="str">
        <f t="shared" si="1"/>
        <v>V</v>
      </c>
      <c r="B118" s="8">
        <v>6579.0</v>
      </c>
      <c r="C118" s="7" t="s">
        <v>449</v>
      </c>
      <c r="D118" s="9" t="s">
        <v>450</v>
      </c>
      <c r="E118" s="10" t="s">
        <v>451</v>
      </c>
      <c r="F118" s="16" t="s">
        <v>91</v>
      </c>
      <c r="G118" s="8" t="s">
        <v>64</v>
      </c>
      <c r="H118" s="8" t="s">
        <v>195</v>
      </c>
      <c r="I118" s="11" t="s">
        <v>196</v>
      </c>
      <c r="J118" s="7" t="s">
        <v>420</v>
      </c>
      <c r="K118" s="9" t="s">
        <v>421</v>
      </c>
      <c r="L118" s="17">
        <v>52.9704514903061</v>
      </c>
      <c r="M118" s="17">
        <v>-2.16769648323097</v>
      </c>
      <c r="N118" s="7" t="str">
        <f t="array" ref="N118">XLOOKUP(K118,'GSP Groups'!D:D,'GSP Groups'!E:E,"",0)</f>
        <v>Callow Hill</v>
      </c>
      <c r="O118" s="13">
        <f t="array" ref="O118">XLOOKUP(N118,'GSP Groups'!$E:$E,'GSP Groups'!F:F,"",0)</f>
        <v>52.27969482</v>
      </c>
      <c r="P118" s="13">
        <f t="array" ref="P118">XLOOKUP(N118,'GSP Groups'!$E:$E,'GSP Groups'!G:G,"",0)</f>
        <v>-1.976215528</v>
      </c>
      <c r="Q118" s="7" t="str">
        <f t="shared" si="2"/>
        <v>EXACT LOCATION</v>
      </c>
      <c r="R118" s="7" t="s">
        <v>30</v>
      </c>
      <c r="S118" s="7">
        <f t="array" ref="S118">XLOOKUP($R118,Boundaries!$B:$B,Boundaries!C:C,"",0)</f>
        <v>17500</v>
      </c>
      <c r="T118" s="7">
        <f t="array" ref="T118">XLOOKUP($R118,Boundaries!$B:$B,Boundaries!D:D,"",0)</f>
        <v>19000</v>
      </c>
      <c r="U118" s="7">
        <f t="array" ref="U118">XLOOKUP($R118,Boundaries!$B:$B,Boundaries!E:E,"",0)</f>
        <v>0</v>
      </c>
      <c r="V118" s="7">
        <f t="array" ref="V118">XLOOKUP($R118,Boundaries!$B:$B,Boundaries!F:F,"",0)</f>
        <v>0</v>
      </c>
      <c r="W118" s="7">
        <f t="array" ref="W118">XLOOKUP($R118,Boundaries!$B:$B,Boundaries!G:G,"",0)</f>
        <v>0</v>
      </c>
      <c r="X118" s="7">
        <f t="array" ref="X118">XLOOKUP($R118,Boundaries!$B:$B,Boundaries!H:H,"",0)</f>
        <v>0</v>
      </c>
      <c r="Y118" s="7">
        <f t="array" ref="Y118">XLOOKUP($R118,Boundaries!$B:$B,Boundaries!I:I,"",0)</f>
        <v>0</v>
      </c>
      <c r="Z118" s="7">
        <f t="array" ref="Z118">XLOOKUP($R118,Boundaries!$B:$B,Boundaries!J:J,"",0)</f>
        <v>0</v>
      </c>
      <c r="AA118" s="7">
        <f t="array" ref="AA118">XLOOKUP($R118,Boundaries!$B:$B,Boundaries!K:K,"",0)</f>
        <v>0</v>
      </c>
      <c r="AB118" s="7">
        <f t="array" ref="AB118">XLOOKUP($R118,Boundaries!$B:$B,Boundaries!L:L,"",0)</f>
        <v>0</v>
      </c>
      <c r="AC118" s="7">
        <f t="array" ref="AC118">XLOOKUP($R118,Boundaries!$B:$B,Boundaries!M:M,"",0)</f>
        <v>2800</v>
      </c>
      <c r="AD118" s="7">
        <f t="array" ref="AD118">XLOOKUP($R118,Boundaries!$B:$B,Boundaries!N:N,"",0)</f>
        <v>1400</v>
      </c>
      <c r="AE118" s="7" t="str">
        <f t="array" ref="AE118">XLOOKUP($R118,Boundaries!$B:$B,Boundaries!O:O,"",0)</f>
        <v>NaN</v>
      </c>
      <c r="AF118" s="7">
        <f t="array" ref="AF118">XLOOKUP($R118,Boundaries!$B:$B,Boundaries!P:P,"",0)</f>
        <v>1400</v>
      </c>
      <c r="AG118" s="7">
        <f t="array" ref="AG118">XLOOKUP($R118,Boundaries!$B:$B,Boundaries!Q:Q,"",0)</f>
        <v>1400</v>
      </c>
      <c r="AH118" s="7">
        <f t="array" ref="AH118">XLOOKUP($R118,Boundaries!$B:$B,Boundaries!R:R,"",0)</f>
        <v>0</v>
      </c>
      <c r="AI118" s="7">
        <f t="array" ref="AI118">XLOOKUP($R118,Boundaries!$B:$B,Boundaries!S:S,"",0)</f>
        <v>0</v>
      </c>
      <c r="AJ118" s="7">
        <f t="array" ref="AJ118">XLOOKUP($R118,Boundaries!$B:$B,Boundaries!T:T,"",0)</f>
        <v>0</v>
      </c>
      <c r="AK118" s="7">
        <f t="array" ref="AK118">XLOOKUP($R118,Boundaries!$B:$B,Boundaries!U:U,"",0)</f>
        <v>0</v>
      </c>
    </row>
    <row r="119">
      <c r="A119" s="7" t="str">
        <f t="shared" si="1"/>
        <v>2</v>
      </c>
      <c r="B119" s="8">
        <v>6625.0</v>
      </c>
      <c r="C119" s="7" t="s">
        <v>452</v>
      </c>
      <c r="D119" s="9" t="s">
        <v>453</v>
      </c>
      <c r="E119" s="10" t="s">
        <v>454</v>
      </c>
      <c r="F119" s="16" t="s">
        <v>91</v>
      </c>
      <c r="G119" s="8" t="s">
        <v>64</v>
      </c>
      <c r="H119" s="8" t="s">
        <v>218</v>
      </c>
      <c r="I119" s="11" t="s">
        <v>219</v>
      </c>
      <c r="J119" s="7" t="s">
        <v>420</v>
      </c>
      <c r="K119" s="9" t="s">
        <v>421</v>
      </c>
      <c r="L119" s="17">
        <f t="shared" ref="L119:M119" si="33">O119</f>
        <v>52.27969482</v>
      </c>
      <c r="M119" s="17">
        <f t="shared" si="33"/>
        <v>-1.976215528</v>
      </c>
      <c r="N119" s="16" t="str">
        <f t="array" ref="N119">XLOOKUP(K119,'GSP Groups'!D:D,'GSP Groups'!E:E,"",0)</f>
        <v>Callow Hill</v>
      </c>
      <c r="O119" s="13">
        <f t="array" ref="O119">XLOOKUP(N119,'GSP Groups'!$E:$E,'GSP Groups'!F:F,"",0)</f>
        <v>52.27969482</v>
      </c>
      <c r="P119" s="13">
        <f t="array" ref="P119">XLOOKUP(N119,'GSP Groups'!$E:$E,'GSP Groups'!G:G,"",0)</f>
        <v>-1.976215528</v>
      </c>
      <c r="Q119" s="7" t="str">
        <f t="shared" si="2"/>
        <v>CENTER</v>
      </c>
      <c r="R119" s="7" t="s">
        <v>30</v>
      </c>
      <c r="S119" s="7">
        <f t="array" ref="S119">XLOOKUP($R119,Boundaries!$B:$B,Boundaries!C:C,"",0)</f>
        <v>17500</v>
      </c>
      <c r="T119" s="7">
        <f t="array" ref="T119">XLOOKUP($R119,Boundaries!$B:$B,Boundaries!D:D,"",0)</f>
        <v>19000</v>
      </c>
      <c r="U119" s="7">
        <f t="array" ref="U119">XLOOKUP($R119,Boundaries!$B:$B,Boundaries!E:E,"",0)</f>
        <v>0</v>
      </c>
      <c r="V119" s="7">
        <f t="array" ref="V119">XLOOKUP($R119,Boundaries!$B:$B,Boundaries!F:F,"",0)</f>
        <v>0</v>
      </c>
      <c r="W119" s="7">
        <f t="array" ref="W119">XLOOKUP($R119,Boundaries!$B:$B,Boundaries!G:G,"",0)</f>
        <v>0</v>
      </c>
      <c r="X119" s="7">
        <f t="array" ref="X119">XLOOKUP($R119,Boundaries!$B:$B,Boundaries!H:H,"",0)</f>
        <v>0</v>
      </c>
      <c r="Y119" s="7">
        <f t="array" ref="Y119">XLOOKUP($R119,Boundaries!$B:$B,Boundaries!I:I,"",0)</f>
        <v>0</v>
      </c>
      <c r="Z119" s="7">
        <f t="array" ref="Z119">XLOOKUP($R119,Boundaries!$B:$B,Boundaries!J:J,"",0)</f>
        <v>0</v>
      </c>
      <c r="AA119" s="7">
        <f t="array" ref="AA119">XLOOKUP($R119,Boundaries!$B:$B,Boundaries!K:K,"",0)</f>
        <v>0</v>
      </c>
      <c r="AB119" s="7">
        <f t="array" ref="AB119">XLOOKUP($R119,Boundaries!$B:$B,Boundaries!L:L,"",0)</f>
        <v>0</v>
      </c>
      <c r="AC119" s="7">
        <f t="array" ref="AC119">XLOOKUP($R119,Boundaries!$B:$B,Boundaries!M:M,"",0)</f>
        <v>2800</v>
      </c>
      <c r="AD119" s="7">
        <f t="array" ref="AD119">XLOOKUP($R119,Boundaries!$B:$B,Boundaries!N:N,"",0)</f>
        <v>1400</v>
      </c>
      <c r="AE119" s="7" t="str">
        <f t="array" ref="AE119">XLOOKUP($R119,Boundaries!$B:$B,Boundaries!O:O,"",0)</f>
        <v>NaN</v>
      </c>
      <c r="AF119" s="7">
        <f t="array" ref="AF119">XLOOKUP($R119,Boundaries!$B:$B,Boundaries!P:P,"",0)</f>
        <v>1400</v>
      </c>
      <c r="AG119" s="7">
        <f t="array" ref="AG119">XLOOKUP($R119,Boundaries!$B:$B,Boundaries!Q:Q,"",0)</f>
        <v>1400</v>
      </c>
      <c r="AH119" s="7">
        <f t="array" ref="AH119">XLOOKUP($R119,Boundaries!$B:$B,Boundaries!R:R,"",0)</f>
        <v>0</v>
      </c>
      <c r="AI119" s="7">
        <f t="array" ref="AI119">XLOOKUP($R119,Boundaries!$B:$B,Boundaries!S:S,"",0)</f>
        <v>0</v>
      </c>
      <c r="AJ119" s="7">
        <f t="array" ref="AJ119">XLOOKUP($R119,Boundaries!$B:$B,Boundaries!T:T,"",0)</f>
        <v>0</v>
      </c>
      <c r="AK119" s="7">
        <f t="array" ref="AK119">XLOOKUP($R119,Boundaries!$B:$B,Boundaries!U:U,"",0)</f>
        <v>0</v>
      </c>
    </row>
    <row r="120">
      <c r="A120" s="7" t="str">
        <f t="shared" si="1"/>
        <v>E</v>
      </c>
      <c r="B120" s="8">
        <v>3991.0</v>
      </c>
      <c r="C120" s="7" t="s">
        <v>455</v>
      </c>
      <c r="D120" s="9" t="s">
        <v>456</v>
      </c>
      <c r="E120" s="10" t="s">
        <v>457</v>
      </c>
      <c r="F120" s="7" t="s">
        <v>40</v>
      </c>
      <c r="G120" s="8" t="s">
        <v>64</v>
      </c>
      <c r="H120" s="8" t="s">
        <v>92</v>
      </c>
      <c r="I120" s="11" t="s">
        <v>93</v>
      </c>
      <c r="J120" s="7" t="s">
        <v>420</v>
      </c>
      <c r="K120" s="9" t="s">
        <v>421</v>
      </c>
      <c r="L120" s="12">
        <v>51.8651122557091</v>
      </c>
      <c r="M120" s="12">
        <v>-2.26406291028105</v>
      </c>
      <c r="N120" s="7" t="str">
        <f t="array" ref="N120">XLOOKUP(K120,'GSP Groups'!D:D,'GSP Groups'!E:E,"",0)</f>
        <v>Callow Hill</v>
      </c>
      <c r="O120" s="13">
        <f t="array" ref="O120">XLOOKUP(N120,'GSP Groups'!$E:$E,'GSP Groups'!F:F,"",0)</f>
        <v>52.27969482</v>
      </c>
      <c r="P120" s="13">
        <f t="array" ref="P120">XLOOKUP(N120,'GSP Groups'!$E:$E,'GSP Groups'!G:G,"",0)</f>
        <v>-1.976215528</v>
      </c>
      <c r="Q120" s="7" t="str">
        <f t="shared" si="2"/>
        <v>EXACT LOCATION</v>
      </c>
      <c r="R120" s="7" t="s">
        <v>32</v>
      </c>
      <c r="S120" s="7">
        <f t="array" ref="S120">XLOOKUP($R120,Boundaries!$B:$B,Boundaries!C:C,"",0)</f>
        <v>14000</v>
      </c>
      <c r="T120" s="7">
        <f t="array" ref="T120">XLOOKUP($R120,Boundaries!$B:$B,Boundaries!D:D,"",0)</f>
        <v>17500</v>
      </c>
      <c r="U120" s="7">
        <f t="array" ref="U120">XLOOKUP($R120,Boundaries!$B:$B,Boundaries!E:E,"",0)</f>
        <v>0</v>
      </c>
      <c r="V120" s="7">
        <f t="array" ref="V120">XLOOKUP($R120,Boundaries!$B:$B,Boundaries!F:F,"",0)</f>
        <v>0</v>
      </c>
      <c r="W120" s="7">
        <f t="array" ref="W120">XLOOKUP($R120,Boundaries!$B:$B,Boundaries!G:G,"",0)</f>
        <v>0</v>
      </c>
      <c r="X120" s="7">
        <f t="array" ref="X120">XLOOKUP($R120,Boundaries!$B:$B,Boundaries!H:H,"",0)</f>
        <v>0</v>
      </c>
      <c r="Y120" s="7">
        <f t="array" ref="Y120">XLOOKUP($R120,Boundaries!$B:$B,Boundaries!I:I,"",0)</f>
        <v>0</v>
      </c>
      <c r="Z120" s="7">
        <f t="array" ref="Z120">XLOOKUP($R120,Boundaries!$B:$B,Boundaries!J:J,"",0)</f>
        <v>0</v>
      </c>
      <c r="AA120" s="7">
        <f t="array" ref="AA120">XLOOKUP($R120,Boundaries!$B:$B,Boundaries!K:K,"",0)</f>
        <v>0</v>
      </c>
      <c r="AB120" s="7">
        <f t="array" ref="AB120">XLOOKUP($R120,Boundaries!$B:$B,Boundaries!L:L,"",0)</f>
        <v>0</v>
      </c>
      <c r="AC120" s="7">
        <f t="array" ref="AC120">XLOOKUP($R120,Boundaries!$B:$B,Boundaries!M:M,"",0)</f>
        <v>0</v>
      </c>
      <c r="AD120" s="7">
        <f t="array" ref="AD120">XLOOKUP($R120,Boundaries!$B:$B,Boundaries!N:N,"",0)</f>
        <v>0</v>
      </c>
      <c r="AE120" s="7">
        <f t="array" ref="AE120">XLOOKUP($R120,Boundaries!$B:$B,Boundaries!O:O,"",0)</f>
        <v>1400</v>
      </c>
      <c r="AF120" s="7">
        <f t="array" ref="AF120">XLOOKUP($R120,Boundaries!$B:$B,Boundaries!P:P,"",0)</f>
        <v>1400</v>
      </c>
      <c r="AG120" s="7" t="str">
        <f t="array" ref="AG120">XLOOKUP($R120,Boundaries!$B:$B,Boundaries!Q:Q,"",0)</f>
        <v>NaN</v>
      </c>
      <c r="AH120" s="7">
        <f t="array" ref="AH120">XLOOKUP($R120,Boundaries!$B:$B,Boundaries!R:R,"",0)</f>
        <v>0</v>
      </c>
      <c r="AI120" s="7">
        <f t="array" ref="AI120">XLOOKUP($R120,Boundaries!$B:$B,Boundaries!S:S,"",0)</f>
        <v>0</v>
      </c>
      <c r="AJ120" s="7">
        <f t="array" ref="AJ120">XLOOKUP($R120,Boundaries!$B:$B,Boundaries!T:T,"",0)</f>
        <v>2800</v>
      </c>
      <c r="AK120" s="7">
        <f t="array" ref="AK120">XLOOKUP($R120,Boundaries!$B:$B,Boundaries!U:U,"",0)</f>
        <v>1400</v>
      </c>
    </row>
    <row r="121">
      <c r="A121" s="7" t="str">
        <f t="shared" si="1"/>
        <v>2</v>
      </c>
      <c r="B121" s="8">
        <v>4845.0</v>
      </c>
      <c r="C121" s="7" t="s">
        <v>458</v>
      </c>
      <c r="D121" s="9" t="s">
        <v>458</v>
      </c>
      <c r="E121" s="10" t="s">
        <v>459</v>
      </c>
      <c r="F121" s="16" t="s">
        <v>91</v>
      </c>
      <c r="G121" s="8" t="s">
        <v>64</v>
      </c>
      <c r="H121" s="8" t="s">
        <v>110</v>
      </c>
      <c r="I121" s="11" t="s">
        <v>111</v>
      </c>
      <c r="J121" s="7" t="s">
        <v>460</v>
      </c>
      <c r="K121" s="9" t="s">
        <v>461</v>
      </c>
      <c r="L121" s="17">
        <f t="shared" ref="L121:M121" si="34">O121</f>
        <v>54.66548534</v>
      </c>
      <c r="M121" s="17">
        <f t="shared" si="34"/>
        <v>-1.737734077</v>
      </c>
      <c r="N121" s="16" t="str">
        <f t="array" ref="N121">XLOOKUP(K121,'GSP Groups'!D:D,'GSP Groups'!E:E,"",0)</f>
        <v>Witton Park</v>
      </c>
      <c r="O121" s="13">
        <f t="array" ref="O121">XLOOKUP(N121,'GSP Groups'!$E:$E,'GSP Groups'!F:F,"",0)</f>
        <v>54.66548534</v>
      </c>
      <c r="P121" s="13">
        <f t="array" ref="P121">XLOOKUP(N121,'GSP Groups'!$E:$E,'GSP Groups'!G:G,"",0)</f>
        <v>-1.737734077</v>
      </c>
      <c r="Q121" s="7" t="str">
        <f t="shared" si="2"/>
        <v>CENTER</v>
      </c>
      <c r="R121" s="7" t="s">
        <v>26</v>
      </c>
      <c r="S121" s="7">
        <f t="array" ref="S121">XLOOKUP($R121,Boundaries!$B:$B,Boundaries!C:C,"",0)</f>
        <v>20000</v>
      </c>
      <c r="T121" s="7">
        <f t="array" ref="T121">XLOOKUP($R121,Boundaries!$B:$B,Boundaries!D:D,"",0)</f>
        <v>9000</v>
      </c>
      <c r="U121" s="7">
        <f t="array" ref="U121">XLOOKUP($R121,Boundaries!$B:$B,Boundaries!E:E,"",0)</f>
        <v>0</v>
      </c>
      <c r="V121" s="7">
        <f t="array" ref="V121">XLOOKUP($R121,Boundaries!$B:$B,Boundaries!F:F,"",0)</f>
        <v>0</v>
      </c>
      <c r="W121" s="7">
        <f t="array" ref="W121">XLOOKUP($R121,Boundaries!$B:$B,Boundaries!G:G,"",0)</f>
        <v>0</v>
      </c>
      <c r="X121" s="7">
        <f t="array" ref="X121">XLOOKUP($R121,Boundaries!$B:$B,Boundaries!H:H,"",0)</f>
        <v>0</v>
      </c>
      <c r="Y121" s="7">
        <f t="array" ref="Y121">XLOOKUP($R121,Boundaries!$B:$B,Boundaries!I:I,"",0)</f>
        <v>0</v>
      </c>
      <c r="Z121" s="7">
        <f t="array" ref="Z121">XLOOKUP($R121,Boundaries!$B:$B,Boundaries!J:J,"",0)</f>
        <v>2800</v>
      </c>
      <c r="AA121" s="7" t="str">
        <f t="array" ref="AA121">XLOOKUP($R121,Boundaries!$B:$B,Boundaries!K:K,"",0)</f>
        <v>NaN</v>
      </c>
      <c r="AB121" s="7">
        <f t="array" ref="AB121">XLOOKUP($R121,Boundaries!$B:$B,Boundaries!L:L,"",0)</f>
        <v>2800</v>
      </c>
      <c r="AC121" s="7">
        <f t="array" ref="AC121">XLOOKUP($R121,Boundaries!$B:$B,Boundaries!M:M,"",0)</f>
        <v>1400</v>
      </c>
      <c r="AD121" s="7">
        <f t="array" ref="AD121">XLOOKUP($R121,Boundaries!$B:$B,Boundaries!N:N,"",0)</f>
        <v>0</v>
      </c>
      <c r="AE121" s="7">
        <f t="array" ref="AE121">XLOOKUP($R121,Boundaries!$B:$B,Boundaries!O:O,"",0)</f>
        <v>0</v>
      </c>
      <c r="AF121" s="7">
        <f t="array" ref="AF121">XLOOKUP($R121,Boundaries!$B:$B,Boundaries!P:P,"",0)</f>
        <v>0</v>
      </c>
      <c r="AG121" s="7">
        <f t="array" ref="AG121">XLOOKUP($R121,Boundaries!$B:$B,Boundaries!Q:Q,"",0)</f>
        <v>0</v>
      </c>
      <c r="AH121" s="7">
        <f t="array" ref="AH121">XLOOKUP($R121,Boundaries!$B:$B,Boundaries!R:R,"",0)</f>
        <v>0</v>
      </c>
      <c r="AI121" s="7">
        <f t="array" ref="AI121">XLOOKUP($R121,Boundaries!$B:$B,Boundaries!S:S,"",0)</f>
        <v>0</v>
      </c>
      <c r="AJ121" s="7">
        <f t="array" ref="AJ121">XLOOKUP($R121,Boundaries!$B:$B,Boundaries!T:T,"",0)</f>
        <v>0</v>
      </c>
      <c r="AK121" s="7">
        <f t="array" ref="AK121">XLOOKUP($R121,Boundaries!$B:$B,Boundaries!U:U,"",0)</f>
        <v>0</v>
      </c>
    </row>
    <row r="122">
      <c r="A122" s="7" t="str">
        <f t="shared" si="1"/>
        <v>2</v>
      </c>
      <c r="B122" s="8">
        <v>6531.0</v>
      </c>
      <c r="C122" s="7" t="s">
        <v>462</v>
      </c>
      <c r="D122" s="9" t="s">
        <v>463</v>
      </c>
      <c r="E122" s="10" t="s">
        <v>464</v>
      </c>
      <c r="F122" s="16" t="s">
        <v>91</v>
      </c>
      <c r="G122" s="8" t="s">
        <v>64</v>
      </c>
      <c r="H122" s="8" t="s">
        <v>218</v>
      </c>
      <c r="I122" s="11" t="s">
        <v>219</v>
      </c>
      <c r="J122" s="7" t="s">
        <v>460</v>
      </c>
      <c r="K122" s="9" t="s">
        <v>461</v>
      </c>
      <c r="L122" s="17">
        <f t="shared" ref="L122:M122" si="35">O122</f>
        <v>54.66548534</v>
      </c>
      <c r="M122" s="17">
        <f t="shared" si="35"/>
        <v>-1.737734077</v>
      </c>
      <c r="N122" s="16" t="str">
        <f t="array" ref="N122">XLOOKUP(K122,'GSP Groups'!D:D,'GSP Groups'!E:E,"",0)</f>
        <v>Witton Park</v>
      </c>
      <c r="O122" s="13">
        <f t="array" ref="O122">XLOOKUP(N122,'GSP Groups'!$E:$E,'GSP Groups'!F:F,"",0)</f>
        <v>54.66548534</v>
      </c>
      <c r="P122" s="13">
        <f t="array" ref="P122">XLOOKUP(N122,'GSP Groups'!$E:$E,'GSP Groups'!G:G,"",0)</f>
        <v>-1.737734077</v>
      </c>
      <c r="Q122" s="7" t="str">
        <f t="shared" si="2"/>
        <v>CENTER</v>
      </c>
      <c r="R122" s="7" t="s">
        <v>26</v>
      </c>
      <c r="S122" s="7">
        <f t="array" ref="S122">XLOOKUP($R122,Boundaries!$B:$B,Boundaries!C:C,"",0)</f>
        <v>20000</v>
      </c>
      <c r="T122" s="7">
        <f t="array" ref="T122">XLOOKUP($R122,Boundaries!$B:$B,Boundaries!D:D,"",0)</f>
        <v>9000</v>
      </c>
      <c r="U122" s="7">
        <f t="array" ref="U122">XLOOKUP($R122,Boundaries!$B:$B,Boundaries!E:E,"",0)</f>
        <v>0</v>
      </c>
      <c r="V122" s="7">
        <f t="array" ref="V122">XLOOKUP($R122,Boundaries!$B:$B,Boundaries!F:F,"",0)</f>
        <v>0</v>
      </c>
      <c r="W122" s="7">
        <f t="array" ref="W122">XLOOKUP($R122,Boundaries!$B:$B,Boundaries!G:G,"",0)</f>
        <v>0</v>
      </c>
      <c r="X122" s="7">
        <f t="array" ref="X122">XLOOKUP($R122,Boundaries!$B:$B,Boundaries!H:H,"",0)</f>
        <v>0</v>
      </c>
      <c r="Y122" s="7">
        <f t="array" ref="Y122">XLOOKUP($R122,Boundaries!$B:$B,Boundaries!I:I,"",0)</f>
        <v>0</v>
      </c>
      <c r="Z122" s="7">
        <f t="array" ref="Z122">XLOOKUP($R122,Boundaries!$B:$B,Boundaries!J:J,"",0)</f>
        <v>2800</v>
      </c>
      <c r="AA122" s="7" t="str">
        <f t="array" ref="AA122">XLOOKUP($R122,Boundaries!$B:$B,Boundaries!K:K,"",0)</f>
        <v>NaN</v>
      </c>
      <c r="AB122" s="7">
        <f t="array" ref="AB122">XLOOKUP($R122,Boundaries!$B:$B,Boundaries!L:L,"",0)</f>
        <v>2800</v>
      </c>
      <c r="AC122" s="7">
        <f t="array" ref="AC122">XLOOKUP($R122,Boundaries!$B:$B,Boundaries!M:M,"",0)</f>
        <v>1400</v>
      </c>
      <c r="AD122" s="7">
        <f t="array" ref="AD122">XLOOKUP($R122,Boundaries!$B:$B,Boundaries!N:N,"",0)</f>
        <v>0</v>
      </c>
      <c r="AE122" s="7">
        <f t="array" ref="AE122">XLOOKUP($R122,Boundaries!$B:$B,Boundaries!O:O,"",0)</f>
        <v>0</v>
      </c>
      <c r="AF122" s="7">
        <f t="array" ref="AF122">XLOOKUP($R122,Boundaries!$B:$B,Boundaries!P:P,"",0)</f>
        <v>0</v>
      </c>
      <c r="AG122" s="7">
        <f t="array" ref="AG122">XLOOKUP($R122,Boundaries!$B:$B,Boundaries!Q:Q,"",0)</f>
        <v>0</v>
      </c>
      <c r="AH122" s="7">
        <f t="array" ref="AH122">XLOOKUP($R122,Boundaries!$B:$B,Boundaries!R:R,"",0)</f>
        <v>0</v>
      </c>
      <c r="AI122" s="7">
        <f t="array" ref="AI122">XLOOKUP($R122,Boundaries!$B:$B,Boundaries!S:S,"",0)</f>
        <v>0</v>
      </c>
      <c r="AJ122" s="7">
        <f t="array" ref="AJ122">XLOOKUP($R122,Boundaries!$B:$B,Boundaries!T:T,"",0)</f>
        <v>0</v>
      </c>
      <c r="AK122" s="7">
        <f t="array" ref="AK122">XLOOKUP($R122,Boundaries!$B:$B,Boundaries!U:U,"",0)</f>
        <v>0</v>
      </c>
    </row>
    <row r="123">
      <c r="A123" s="7" t="str">
        <f t="shared" si="1"/>
        <v>2</v>
      </c>
      <c r="B123" s="8">
        <v>6532.0</v>
      </c>
      <c r="C123" s="7" t="s">
        <v>465</v>
      </c>
      <c r="D123" s="9" t="s">
        <v>466</v>
      </c>
      <c r="E123" s="10" t="s">
        <v>467</v>
      </c>
      <c r="F123" s="16" t="s">
        <v>91</v>
      </c>
      <c r="G123" s="8" t="s">
        <v>64</v>
      </c>
      <c r="H123" s="8" t="s">
        <v>218</v>
      </c>
      <c r="I123" s="11" t="s">
        <v>219</v>
      </c>
      <c r="J123" s="7" t="s">
        <v>460</v>
      </c>
      <c r="K123" s="9" t="s">
        <v>461</v>
      </c>
      <c r="L123" s="17">
        <f t="shared" ref="L123:M123" si="36">O123</f>
        <v>54.66548534</v>
      </c>
      <c r="M123" s="17">
        <f t="shared" si="36"/>
        <v>-1.737734077</v>
      </c>
      <c r="N123" s="16" t="str">
        <f t="array" ref="N123">XLOOKUP(K123,'GSP Groups'!D:D,'GSP Groups'!E:E,"",0)</f>
        <v>Witton Park</v>
      </c>
      <c r="O123" s="13">
        <f t="array" ref="O123">XLOOKUP(N123,'GSP Groups'!$E:$E,'GSP Groups'!F:F,"",0)</f>
        <v>54.66548534</v>
      </c>
      <c r="P123" s="13">
        <f t="array" ref="P123">XLOOKUP(N123,'GSP Groups'!$E:$E,'GSP Groups'!G:G,"",0)</f>
        <v>-1.737734077</v>
      </c>
      <c r="Q123" s="7" t="str">
        <f t="shared" si="2"/>
        <v>CENTER</v>
      </c>
      <c r="R123" s="7" t="s">
        <v>26</v>
      </c>
      <c r="S123" s="7">
        <f t="array" ref="S123">XLOOKUP($R123,Boundaries!$B:$B,Boundaries!C:C,"",0)</f>
        <v>20000</v>
      </c>
      <c r="T123" s="7">
        <f t="array" ref="T123">XLOOKUP($R123,Boundaries!$B:$B,Boundaries!D:D,"",0)</f>
        <v>9000</v>
      </c>
      <c r="U123" s="7">
        <f t="array" ref="U123">XLOOKUP($R123,Boundaries!$B:$B,Boundaries!E:E,"",0)</f>
        <v>0</v>
      </c>
      <c r="V123" s="7">
        <f t="array" ref="V123">XLOOKUP($R123,Boundaries!$B:$B,Boundaries!F:F,"",0)</f>
        <v>0</v>
      </c>
      <c r="W123" s="7">
        <f t="array" ref="W123">XLOOKUP($R123,Boundaries!$B:$B,Boundaries!G:G,"",0)</f>
        <v>0</v>
      </c>
      <c r="X123" s="7">
        <f t="array" ref="X123">XLOOKUP($R123,Boundaries!$B:$B,Boundaries!H:H,"",0)</f>
        <v>0</v>
      </c>
      <c r="Y123" s="7">
        <f t="array" ref="Y123">XLOOKUP($R123,Boundaries!$B:$B,Boundaries!I:I,"",0)</f>
        <v>0</v>
      </c>
      <c r="Z123" s="7">
        <f t="array" ref="Z123">XLOOKUP($R123,Boundaries!$B:$B,Boundaries!J:J,"",0)</f>
        <v>2800</v>
      </c>
      <c r="AA123" s="7" t="str">
        <f t="array" ref="AA123">XLOOKUP($R123,Boundaries!$B:$B,Boundaries!K:K,"",0)</f>
        <v>NaN</v>
      </c>
      <c r="AB123" s="7">
        <f t="array" ref="AB123">XLOOKUP($R123,Boundaries!$B:$B,Boundaries!L:L,"",0)</f>
        <v>2800</v>
      </c>
      <c r="AC123" s="7">
        <f t="array" ref="AC123">XLOOKUP($R123,Boundaries!$B:$B,Boundaries!M:M,"",0)</f>
        <v>1400</v>
      </c>
      <c r="AD123" s="7">
        <f t="array" ref="AD123">XLOOKUP($R123,Boundaries!$B:$B,Boundaries!N:N,"",0)</f>
        <v>0</v>
      </c>
      <c r="AE123" s="7">
        <f t="array" ref="AE123">XLOOKUP($R123,Boundaries!$B:$B,Boundaries!O:O,"",0)</f>
        <v>0</v>
      </c>
      <c r="AF123" s="7">
        <f t="array" ref="AF123">XLOOKUP($R123,Boundaries!$B:$B,Boundaries!P:P,"",0)</f>
        <v>0</v>
      </c>
      <c r="AG123" s="7">
        <f t="array" ref="AG123">XLOOKUP($R123,Boundaries!$B:$B,Boundaries!Q:Q,"",0)</f>
        <v>0</v>
      </c>
      <c r="AH123" s="7">
        <f t="array" ref="AH123">XLOOKUP($R123,Boundaries!$B:$B,Boundaries!R:R,"",0)</f>
        <v>0</v>
      </c>
      <c r="AI123" s="7">
        <f t="array" ref="AI123">XLOOKUP($R123,Boundaries!$B:$B,Boundaries!S:S,"",0)</f>
        <v>0</v>
      </c>
      <c r="AJ123" s="7">
        <f t="array" ref="AJ123">XLOOKUP($R123,Boundaries!$B:$B,Boundaries!T:T,"",0)</f>
        <v>0</v>
      </c>
      <c r="AK123" s="7">
        <f t="array" ref="AK123">XLOOKUP($R123,Boundaries!$B:$B,Boundaries!U:U,"",0)</f>
        <v>0</v>
      </c>
    </row>
    <row r="124">
      <c r="A124" s="7" t="str">
        <f t="shared" si="1"/>
        <v>2</v>
      </c>
      <c r="B124" s="8">
        <v>6702.0</v>
      </c>
      <c r="C124" s="7" t="s">
        <v>468</v>
      </c>
      <c r="D124" s="9" t="s">
        <v>469</v>
      </c>
      <c r="E124" s="10" t="s">
        <v>470</v>
      </c>
      <c r="F124" s="16" t="s">
        <v>133</v>
      </c>
      <c r="G124" s="8" t="s">
        <v>134</v>
      </c>
      <c r="H124" s="8" t="s">
        <v>209</v>
      </c>
      <c r="I124" s="11" t="s">
        <v>210</v>
      </c>
      <c r="J124" s="7" t="s">
        <v>460</v>
      </c>
      <c r="K124" s="9" t="s">
        <v>461</v>
      </c>
      <c r="L124" s="17">
        <f t="shared" ref="L124:M124" si="37">O124</f>
        <v>54.66548534</v>
      </c>
      <c r="M124" s="17">
        <f t="shared" si="37"/>
        <v>-1.737734077</v>
      </c>
      <c r="N124" s="16" t="str">
        <f t="array" ref="N124">XLOOKUP(K124,'GSP Groups'!D:D,'GSP Groups'!E:E,"",0)</f>
        <v>Witton Park</v>
      </c>
      <c r="O124" s="13">
        <f t="array" ref="O124">XLOOKUP(N124,'GSP Groups'!$E:$E,'GSP Groups'!F:F,"",0)</f>
        <v>54.66548534</v>
      </c>
      <c r="P124" s="13">
        <f t="array" ref="P124">XLOOKUP(N124,'GSP Groups'!$E:$E,'GSP Groups'!G:G,"",0)</f>
        <v>-1.737734077</v>
      </c>
      <c r="Q124" s="7" t="str">
        <f t="shared" si="2"/>
        <v>CENTER</v>
      </c>
      <c r="R124" s="7" t="s">
        <v>26</v>
      </c>
      <c r="S124" s="7">
        <f t="array" ref="S124">XLOOKUP($R124,Boundaries!$B:$B,Boundaries!C:C,"",0)</f>
        <v>20000</v>
      </c>
      <c r="T124" s="7">
        <f t="array" ref="T124">XLOOKUP($R124,Boundaries!$B:$B,Boundaries!D:D,"",0)</f>
        <v>9000</v>
      </c>
      <c r="U124" s="7">
        <f t="array" ref="U124">XLOOKUP($R124,Boundaries!$B:$B,Boundaries!E:E,"",0)</f>
        <v>0</v>
      </c>
      <c r="V124" s="7">
        <f t="array" ref="V124">XLOOKUP($R124,Boundaries!$B:$B,Boundaries!F:F,"",0)</f>
        <v>0</v>
      </c>
      <c r="W124" s="7">
        <f t="array" ref="W124">XLOOKUP($R124,Boundaries!$B:$B,Boundaries!G:G,"",0)</f>
        <v>0</v>
      </c>
      <c r="X124" s="7">
        <f t="array" ref="X124">XLOOKUP($R124,Boundaries!$B:$B,Boundaries!H:H,"",0)</f>
        <v>0</v>
      </c>
      <c r="Y124" s="7">
        <f t="array" ref="Y124">XLOOKUP($R124,Boundaries!$B:$B,Boundaries!I:I,"",0)</f>
        <v>0</v>
      </c>
      <c r="Z124" s="7">
        <f t="array" ref="Z124">XLOOKUP($R124,Boundaries!$B:$B,Boundaries!J:J,"",0)</f>
        <v>2800</v>
      </c>
      <c r="AA124" s="7" t="str">
        <f t="array" ref="AA124">XLOOKUP($R124,Boundaries!$B:$B,Boundaries!K:K,"",0)</f>
        <v>NaN</v>
      </c>
      <c r="AB124" s="7">
        <f t="array" ref="AB124">XLOOKUP($R124,Boundaries!$B:$B,Boundaries!L:L,"",0)</f>
        <v>2800</v>
      </c>
      <c r="AC124" s="7">
        <f t="array" ref="AC124">XLOOKUP($R124,Boundaries!$B:$B,Boundaries!M:M,"",0)</f>
        <v>1400</v>
      </c>
      <c r="AD124" s="7">
        <f t="array" ref="AD124">XLOOKUP($R124,Boundaries!$B:$B,Boundaries!N:N,"",0)</f>
        <v>0</v>
      </c>
      <c r="AE124" s="7">
        <f t="array" ref="AE124">XLOOKUP($R124,Boundaries!$B:$B,Boundaries!O:O,"",0)</f>
        <v>0</v>
      </c>
      <c r="AF124" s="7">
        <f t="array" ref="AF124">XLOOKUP($R124,Boundaries!$B:$B,Boundaries!P:P,"",0)</f>
        <v>0</v>
      </c>
      <c r="AG124" s="7">
        <f t="array" ref="AG124">XLOOKUP($R124,Boundaries!$B:$B,Boundaries!Q:Q,"",0)</f>
        <v>0</v>
      </c>
      <c r="AH124" s="7">
        <f t="array" ref="AH124">XLOOKUP($R124,Boundaries!$B:$B,Boundaries!R:R,"",0)</f>
        <v>0</v>
      </c>
      <c r="AI124" s="7">
        <f t="array" ref="AI124">XLOOKUP($R124,Boundaries!$B:$B,Boundaries!S:S,"",0)</f>
        <v>0</v>
      </c>
      <c r="AJ124" s="7">
        <f t="array" ref="AJ124">XLOOKUP($R124,Boundaries!$B:$B,Boundaries!T:T,"",0)</f>
        <v>0</v>
      </c>
      <c r="AK124" s="7">
        <f t="array" ref="AK124">XLOOKUP($R124,Boundaries!$B:$B,Boundaries!U:U,"",0)</f>
        <v>0</v>
      </c>
    </row>
    <row r="125">
      <c r="A125" s="7" t="str">
        <f t="shared" si="1"/>
        <v>E</v>
      </c>
      <c r="B125" s="8">
        <v>6759.0</v>
      </c>
      <c r="C125" s="7" t="s">
        <v>471</v>
      </c>
      <c r="D125" s="9" t="s">
        <v>472</v>
      </c>
      <c r="E125" s="10" t="s">
        <v>473</v>
      </c>
      <c r="F125" s="7" t="s">
        <v>40</v>
      </c>
      <c r="G125" s="8" t="s">
        <v>64</v>
      </c>
      <c r="H125" s="8" t="s">
        <v>204</v>
      </c>
      <c r="I125" s="11" t="s">
        <v>205</v>
      </c>
      <c r="J125" s="7" t="s">
        <v>460</v>
      </c>
      <c r="K125" s="9" t="s">
        <v>461</v>
      </c>
      <c r="L125" s="12">
        <v>54.608850900761</v>
      </c>
      <c r="M125" s="12">
        <v>-1.20087636721511</v>
      </c>
      <c r="N125" s="7" t="str">
        <f t="array" ref="N125">XLOOKUP(K125,'GSP Groups'!D:D,'GSP Groups'!E:E,"",0)</f>
        <v>Witton Park</v>
      </c>
      <c r="O125" s="13">
        <f t="array" ref="O125">XLOOKUP(N125,'GSP Groups'!$E:$E,'GSP Groups'!F:F,"",0)</f>
        <v>54.66548534</v>
      </c>
      <c r="P125" s="13">
        <f t="array" ref="P125">XLOOKUP(N125,'GSP Groups'!$E:$E,'GSP Groups'!G:G,"",0)</f>
        <v>-1.737734077</v>
      </c>
      <c r="Q125" s="7" t="str">
        <f t="shared" si="2"/>
        <v>EXACT LOCATION</v>
      </c>
      <c r="R125" s="7" t="s">
        <v>26</v>
      </c>
      <c r="S125" s="7">
        <f t="array" ref="S125">XLOOKUP($R125,Boundaries!$B:$B,Boundaries!C:C,"",0)</f>
        <v>20000</v>
      </c>
      <c r="T125" s="7">
        <f t="array" ref="T125">XLOOKUP($R125,Boundaries!$B:$B,Boundaries!D:D,"",0)</f>
        <v>9000</v>
      </c>
      <c r="U125" s="7">
        <f t="array" ref="U125">XLOOKUP($R125,Boundaries!$B:$B,Boundaries!E:E,"",0)</f>
        <v>0</v>
      </c>
      <c r="V125" s="7">
        <f t="array" ref="V125">XLOOKUP($R125,Boundaries!$B:$B,Boundaries!F:F,"",0)</f>
        <v>0</v>
      </c>
      <c r="W125" s="7">
        <f t="array" ref="W125">XLOOKUP($R125,Boundaries!$B:$B,Boundaries!G:G,"",0)</f>
        <v>0</v>
      </c>
      <c r="X125" s="7">
        <f t="array" ref="X125">XLOOKUP($R125,Boundaries!$B:$B,Boundaries!H:H,"",0)</f>
        <v>0</v>
      </c>
      <c r="Y125" s="7">
        <f t="array" ref="Y125">XLOOKUP($R125,Boundaries!$B:$B,Boundaries!I:I,"",0)</f>
        <v>0</v>
      </c>
      <c r="Z125" s="7">
        <f t="array" ref="Z125">XLOOKUP($R125,Boundaries!$B:$B,Boundaries!J:J,"",0)</f>
        <v>2800</v>
      </c>
      <c r="AA125" s="7" t="str">
        <f t="array" ref="AA125">XLOOKUP($R125,Boundaries!$B:$B,Boundaries!K:K,"",0)</f>
        <v>NaN</v>
      </c>
      <c r="AB125" s="7">
        <f t="array" ref="AB125">XLOOKUP($R125,Boundaries!$B:$B,Boundaries!L:L,"",0)</f>
        <v>2800</v>
      </c>
      <c r="AC125" s="7">
        <f t="array" ref="AC125">XLOOKUP($R125,Boundaries!$B:$B,Boundaries!M:M,"",0)</f>
        <v>1400</v>
      </c>
      <c r="AD125" s="7">
        <f t="array" ref="AD125">XLOOKUP($R125,Boundaries!$B:$B,Boundaries!N:N,"",0)</f>
        <v>0</v>
      </c>
      <c r="AE125" s="7">
        <f t="array" ref="AE125">XLOOKUP($R125,Boundaries!$B:$B,Boundaries!O:O,"",0)</f>
        <v>0</v>
      </c>
      <c r="AF125" s="7">
        <f t="array" ref="AF125">XLOOKUP($R125,Boundaries!$B:$B,Boundaries!P:P,"",0)</f>
        <v>0</v>
      </c>
      <c r="AG125" s="7">
        <f t="array" ref="AG125">XLOOKUP($R125,Boundaries!$B:$B,Boundaries!Q:Q,"",0)</f>
        <v>0</v>
      </c>
      <c r="AH125" s="7">
        <f t="array" ref="AH125">XLOOKUP($R125,Boundaries!$B:$B,Boundaries!R:R,"",0)</f>
        <v>0</v>
      </c>
      <c r="AI125" s="7">
        <f t="array" ref="AI125">XLOOKUP($R125,Boundaries!$B:$B,Boundaries!S:S,"",0)</f>
        <v>0</v>
      </c>
      <c r="AJ125" s="7">
        <f t="array" ref="AJ125">XLOOKUP($R125,Boundaries!$B:$B,Boundaries!T:T,"",0)</f>
        <v>0</v>
      </c>
      <c r="AK125" s="7">
        <f t="array" ref="AK125">XLOOKUP($R125,Boundaries!$B:$B,Boundaries!U:U,"",0)</f>
        <v>0</v>
      </c>
    </row>
    <row r="126">
      <c r="A126" s="7" t="str">
        <f t="shared" si="1"/>
        <v>2</v>
      </c>
      <c r="B126" s="8">
        <v>6776.0</v>
      </c>
      <c r="C126" s="7" t="s">
        <v>474</v>
      </c>
      <c r="D126" s="9" t="s">
        <v>475</v>
      </c>
      <c r="E126" s="10" t="s">
        <v>476</v>
      </c>
      <c r="F126" s="16" t="s">
        <v>91</v>
      </c>
      <c r="G126" s="8" t="s">
        <v>64</v>
      </c>
      <c r="H126" s="8" t="s">
        <v>218</v>
      </c>
      <c r="I126" s="11" t="s">
        <v>219</v>
      </c>
      <c r="J126" s="7" t="s">
        <v>460</v>
      </c>
      <c r="K126" s="9" t="s">
        <v>461</v>
      </c>
      <c r="L126" s="17">
        <f t="shared" ref="L126:M126" si="38">O126</f>
        <v>54.66548534</v>
      </c>
      <c r="M126" s="17">
        <f t="shared" si="38"/>
        <v>-1.737734077</v>
      </c>
      <c r="N126" s="16" t="str">
        <f t="array" ref="N126">XLOOKUP(K126,'GSP Groups'!D:D,'GSP Groups'!E:E,"",0)</f>
        <v>Witton Park</v>
      </c>
      <c r="O126" s="13">
        <f t="array" ref="O126">XLOOKUP(N126,'GSP Groups'!$E:$E,'GSP Groups'!F:F,"",0)</f>
        <v>54.66548534</v>
      </c>
      <c r="P126" s="13">
        <f t="array" ref="P126">XLOOKUP(N126,'GSP Groups'!$E:$E,'GSP Groups'!G:G,"",0)</f>
        <v>-1.737734077</v>
      </c>
      <c r="Q126" s="7" t="str">
        <f t="shared" si="2"/>
        <v>CENTER</v>
      </c>
      <c r="R126" s="7" t="s">
        <v>26</v>
      </c>
      <c r="S126" s="7">
        <f t="array" ref="S126">XLOOKUP($R126,Boundaries!$B:$B,Boundaries!C:C,"",0)</f>
        <v>20000</v>
      </c>
      <c r="T126" s="7">
        <f t="array" ref="T126">XLOOKUP($R126,Boundaries!$B:$B,Boundaries!D:D,"",0)</f>
        <v>9000</v>
      </c>
      <c r="U126" s="7">
        <f t="array" ref="U126">XLOOKUP($R126,Boundaries!$B:$B,Boundaries!E:E,"",0)</f>
        <v>0</v>
      </c>
      <c r="V126" s="7">
        <f t="array" ref="V126">XLOOKUP($R126,Boundaries!$B:$B,Boundaries!F:F,"",0)</f>
        <v>0</v>
      </c>
      <c r="W126" s="7">
        <f t="array" ref="W126">XLOOKUP($R126,Boundaries!$B:$B,Boundaries!G:G,"",0)</f>
        <v>0</v>
      </c>
      <c r="X126" s="7">
        <f t="array" ref="X126">XLOOKUP($R126,Boundaries!$B:$B,Boundaries!H:H,"",0)</f>
        <v>0</v>
      </c>
      <c r="Y126" s="7">
        <f t="array" ref="Y126">XLOOKUP($R126,Boundaries!$B:$B,Boundaries!I:I,"",0)</f>
        <v>0</v>
      </c>
      <c r="Z126" s="7">
        <f t="array" ref="Z126">XLOOKUP($R126,Boundaries!$B:$B,Boundaries!J:J,"",0)</f>
        <v>2800</v>
      </c>
      <c r="AA126" s="7" t="str">
        <f t="array" ref="AA126">XLOOKUP($R126,Boundaries!$B:$B,Boundaries!K:K,"",0)</f>
        <v>NaN</v>
      </c>
      <c r="AB126" s="7">
        <f t="array" ref="AB126">XLOOKUP($R126,Boundaries!$B:$B,Boundaries!L:L,"",0)</f>
        <v>2800</v>
      </c>
      <c r="AC126" s="7">
        <f t="array" ref="AC126">XLOOKUP($R126,Boundaries!$B:$B,Boundaries!M:M,"",0)</f>
        <v>1400</v>
      </c>
      <c r="AD126" s="7">
        <f t="array" ref="AD126">XLOOKUP($R126,Boundaries!$B:$B,Boundaries!N:N,"",0)</f>
        <v>0</v>
      </c>
      <c r="AE126" s="7">
        <f t="array" ref="AE126">XLOOKUP($R126,Boundaries!$B:$B,Boundaries!O:O,"",0)</f>
        <v>0</v>
      </c>
      <c r="AF126" s="7">
        <f t="array" ref="AF126">XLOOKUP($R126,Boundaries!$B:$B,Boundaries!P:P,"",0)</f>
        <v>0</v>
      </c>
      <c r="AG126" s="7">
        <f t="array" ref="AG126">XLOOKUP($R126,Boundaries!$B:$B,Boundaries!Q:Q,"",0)</f>
        <v>0</v>
      </c>
      <c r="AH126" s="7">
        <f t="array" ref="AH126">XLOOKUP($R126,Boundaries!$B:$B,Boundaries!R:R,"",0)</f>
        <v>0</v>
      </c>
      <c r="AI126" s="7">
        <f t="array" ref="AI126">XLOOKUP($R126,Boundaries!$B:$B,Boundaries!S:S,"",0)</f>
        <v>0</v>
      </c>
      <c r="AJ126" s="7">
        <f t="array" ref="AJ126">XLOOKUP($R126,Boundaries!$B:$B,Boundaries!T:T,"",0)</f>
        <v>0</v>
      </c>
      <c r="AK126" s="7">
        <f t="array" ref="AK126">XLOOKUP($R126,Boundaries!$B:$B,Boundaries!U:U,"",0)</f>
        <v>0</v>
      </c>
    </row>
    <row r="127">
      <c r="A127" s="7" t="str">
        <f t="shared" si="1"/>
        <v>E</v>
      </c>
      <c r="B127" s="8">
        <v>4484.0</v>
      </c>
      <c r="C127" s="7" t="s">
        <v>477</v>
      </c>
      <c r="D127" s="9" t="s">
        <v>478</v>
      </c>
      <c r="E127" s="10" t="s">
        <v>479</v>
      </c>
      <c r="F127" s="7" t="s">
        <v>133</v>
      </c>
      <c r="G127" s="8" t="s">
        <v>134</v>
      </c>
      <c r="H127" s="8" t="s">
        <v>425</v>
      </c>
      <c r="I127" s="11" t="s">
        <v>426</v>
      </c>
      <c r="J127" s="7" t="s">
        <v>460</v>
      </c>
      <c r="K127" s="9" t="s">
        <v>461</v>
      </c>
      <c r="L127" s="12">
        <v>54.9792809360931</v>
      </c>
      <c r="M127" s="12">
        <v>-1.44645087794649</v>
      </c>
      <c r="N127" s="7" t="str">
        <f t="array" ref="N127">XLOOKUP(K127,'GSP Groups'!D:D,'GSP Groups'!E:E,"",0)</f>
        <v>Witton Park</v>
      </c>
      <c r="O127" s="13">
        <f t="array" ref="O127">XLOOKUP(N127,'GSP Groups'!$E:$E,'GSP Groups'!F:F,"",0)</f>
        <v>54.66548534</v>
      </c>
      <c r="P127" s="13">
        <f t="array" ref="P127">XLOOKUP(N127,'GSP Groups'!$E:$E,'GSP Groups'!G:G,"",0)</f>
        <v>-1.737734077</v>
      </c>
      <c r="Q127" s="7" t="str">
        <f t="shared" si="2"/>
        <v>EXACT LOCATION</v>
      </c>
      <c r="R127" s="7" t="s">
        <v>27</v>
      </c>
      <c r="S127" s="7">
        <f t="array" ref="S127">XLOOKUP($R127,Boundaries!$B:$B,Boundaries!C:C,"",0)</f>
        <v>20000</v>
      </c>
      <c r="T127" s="7">
        <f t="array" ref="T127">XLOOKUP($R127,Boundaries!$B:$B,Boundaries!D:D,"",0)</f>
        <v>9000</v>
      </c>
      <c r="U127" s="7">
        <f t="array" ref="U127">XLOOKUP($R127,Boundaries!$B:$B,Boundaries!E:E,"",0)</f>
        <v>0</v>
      </c>
      <c r="V127" s="7">
        <f t="array" ref="V127">XLOOKUP($R127,Boundaries!$B:$B,Boundaries!F:F,"",0)</f>
        <v>0</v>
      </c>
      <c r="W127" s="7">
        <f t="array" ref="W127">XLOOKUP($R127,Boundaries!$B:$B,Boundaries!G:G,"",0)</f>
        <v>0</v>
      </c>
      <c r="X127" s="7">
        <f t="array" ref="X127">XLOOKUP($R127,Boundaries!$B:$B,Boundaries!H:H,"",0)</f>
        <v>0</v>
      </c>
      <c r="Y127" s="7">
        <f t="array" ref="Y127">XLOOKUP($R127,Boundaries!$B:$B,Boundaries!I:I,"",0)</f>
        <v>0</v>
      </c>
      <c r="Z127" s="7">
        <f t="array" ref="Z127">XLOOKUP($R127,Boundaries!$B:$B,Boundaries!J:J,"",0)</f>
        <v>0</v>
      </c>
      <c r="AA127" s="7">
        <f t="array" ref="AA127">XLOOKUP($R127,Boundaries!$B:$B,Boundaries!K:K,"",0)</f>
        <v>2800</v>
      </c>
      <c r="AB127" s="7" t="str">
        <f t="array" ref="AB127">XLOOKUP($R127,Boundaries!$B:$B,Boundaries!L:L,"",0)</f>
        <v>NaN</v>
      </c>
      <c r="AC127" s="7">
        <f t="array" ref="AC127">XLOOKUP($R127,Boundaries!$B:$B,Boundaries!M:M,"",0)</f>
        <v>3980</v>
      </c>
      <c r="AD127" s="7">
        <f t="array" ref="AD127">XLOOKUP($R127,Boundaries!$B:$B,Boundaries!N:N,"",0)</f>
        <v>4240</v>
      </c>
      <c r="AE127" s="7">
        <f t="array" ref="AE127">XLOOKUP($R127,Boundaries!$B:$B,Boundaries!O:O,"",0)</f>
        <v>0</v>
      </c>
      <c r="AF127" s="7">
        <f t="array" ref="AF127">XLOOKUP($R127,Boundaries!$B:$B,Boundaries!P:P,"",0)</f>
        <v>0</v>
      </c>
      <c r="AG127" s="7">
        <f t="array" ref="AG127">XLOOKUP($R127,Boundaries!$B:$B,Boundaries!Q:Q,"",0)</f>
        <v>0</v>
      </c>
      <c r="AH127" s="7">
        <f t="array" ref="AH127">XLOOKUP($R127,Boundaries!$B:$B,Boundaries!R:R,"",0)</f>
        <v>0</v>
      </c>
      <c r="AI127" s="7">
        <f t="array" ref="AI127">XLOOKUP($R127,Boundaries!$B:$B,Boundaries!S:S,"",0)</f>
        <v>0</v>
      </c>
      <c r="AJ127" s="7">
        <f t="array" ref="AJ127">XLOOKUP($R127,Boundaries!$B:$B,Boundaries!T:T,"",0)</f>
        <v>0</v>
      </c>
      <c r="AK127" s="7">
        <f t="array" ref="AK127">XLOOKUP($R127,Boundaries!$B:$B,Boundaries!U:U,"",0)</f>
        <v>0</v>
      </c>
    </row>
    <row r="128">
      <c r="A128" s="7" t="str">
        <f t="shared" si="1"/>
        <v>T</v>
      </c>
      <c r="B128" s="8">
        <v>1999.0</v>
      </c>
      <c r="C128" s="7" t="s">
        <v>480</v>
      </c>
      <c r="D128" s="9" t="s">
        <v>480</v>
      </c>
      <c r="E128" s="10" t="s">
        <v>481</v>
      </c>
      <c r="F128" s="7" t="s">
        <v>68</v>
      </c>
      <c r="G128" s="8" t="s">
        <v>69</v>
      </c>
      <c r="H128" s="8" t="s">
        <v>482</v>
      </c>
      <c r="I128" s="11" t="s">
        <v>483</v>
      </c>
      <c r="J128" s="7" t="s">
        <v>484</v>
      </c>
      <c r="K128" s="9" t="s">
        <v>485</v>
      </c>
      <c r="L128" s="12">
        <v>54.8146016203073</v>
      </c>
      <c r="M128" s="12">
        <v>-3.64262957250097</v>
      </c>
      <c r="N128" s="7" t="str">
        <f t="array" ref="N128">XLOOKUP(K128,'GSP Groups'!D:D,'GSP Groups'!E:E,"",0)</f>
        <v>Carnforth</v>
      </c>
      <c r="O128" s="13">
        <f t="array" ref="O128">XLOOKUP(N128,'GSP Groups'!$E:$E,'GSP Groups'!F:F,"",0)</f>
        <v>54.12746357</v>
      </c>
      <c r="P128" s="13">
        <f t="array" ref="P128">XLOOKUP(N128,'GSP Groups'!$E:$E,'GSP Groups'!G:G,"",0)</f>
        <v>-2.769975155</v>
      </c>
      <c r="Q128" s="7" t="str">
        <f t="shared" si="2"/>
        <v>EXACT LOCATION</v>
      </c>
      <c r="R128" s="7" t="s">
        <v>26</v>
      </c>
      <c r="S128" s="7">
        <f t="array" ref="S128">XLOOKUP($R128,Boundaries!$B:$B,Boundaries!C:C,"",0)</f>
        <v>20000</v>
      </c>
      <c r="T128" s="7">
        <f t="array" ref="T128">XLOOKUP($R128,Boundaries!$B:$B,Boundaries!D:D,"",0)</f>
        <v>9000</v>
      </c>
      <c r="U128" s="7">
        <f t="array" ref="U128">XLOOKUP($R128,Boundaries!$B:$B,Boundaries!E:E,"",0)</f>
        <v>0</v>
      </c>
      <c r="V128" s="7">
        <f t="array" ref="V128">XLOOKUP($R128,Boundaries!$B:$B,Boundaries!F:F,"",0)</f>
        <v>0</v>
      </c>
      <c r="W128" s="7">
        <f t="array" ref="W128">XLOOKUP($R128,Boundaries!$B:$B,Boundaries!G:G,"",0)</f>
        <v>0</v>
      </c>
      <c r="X128" s="7">
        <f t="array" ref="X128">XLOOKUP($R128,Boundaries!$B:$B,Boundaries!H:H,"",0)</f>
        <v>0</v>
      </c>
      <c r="Y128" s="7">
        <f t="array" ref="Y128">XLOOKUP($R128,Boundaries!$B:$B,Boundaries!I:I,"",0)</f>
        <v>0</v>
      </c>
      <c r="Z128" s="7">
        <f t="array" ref="Z128">XLOOKUP($R128,Boundaries!$B:$B,Boundaries!J:J,"",0)</f>
        <v>2800</v>
      </c>
      <c r="AA128" s="7" t="str">
        <f t="array" ref="AA128">XLOOKUP($R128,Boundaries!$B:$B,Boundaries!K:K,"",0)</f>
        <v>NaN</v>
      </c>
      <c r="AB128" s="7">
        <f t="array" ref="AB128">XLOOKUP($R128,Boundaries!$B:$B,Boundaries!L:L,"",0)</f>
        <v>2800</v>
      </c>
      <c r="AC128" s="7">
        <f t="array" ref="AC128">XLOOKUP($R128,Boundaries!$B:$B,Boundaries!M:M,"",0)</f>
        <v>1400</v>
      </c>
      <c r="AD128" s="7">
        <f t="array" ref="AD128">XLOOKUP($R128,Boundaries!$B:$B,Boundaries!N:N,"",0)</f>
        <v>0</v>
      </c>
      <c r="AE128" s="7">
        <f t="array" ref="AE128">XLOOKUP($R128,Boundaries!$B:$B,Boundaries!O:O,"",0)</f>
        <v>0</v>
      </c>
      <c r="AF128" s="7">
        <f t="array" ref="AF128">XLOOKUP($R128,Boundaries!$B:$B,Boundaries!P:P,"",0)</f>
        <v>0</v>
      </c>
      <c r="AG128" s="7">
        <f t="array" ref="AG128">XLOOKUP($R128,Boundaries!$B:$B,Boundaries!Q:Q,"",0)</f>
        <v>0</v>
      </c>
      <c r="AH128" s="7">
        <f t="array" ref="AH128">XLOOKUP($R128,Boundaries!$B:$B,Boundaries!R:R,"",0)</f>
        <v>0</v>
      </c>
      <c r="AI128" s="7">
        <f t="array" ref="AI128">XLOOKUP($R128,Boundaries!$B:$B,Boundaries!S:S,"",0)</f>
        <v>0</v>
      </c>
      <c r="AJ128" s="7">
        <f t="array" ref="AJ128">XLOOKUP($R128,Boundaries!$B:$B,Boundaries!T:T,"",0)</f>
        <v>0</v>
      </c>
      <c r="AK128" s="7">
        <f t="array" ref="AK128">XLOOKUP($R128,Boundaries!$B:$B,Boundaries!U:U,"",0)</f>
        <v>0</v>
      </c>
    </row>
    <row r="129">
      <c r="A129" s="7" t="str">
        <f t="shared" si="1"/>
        <v>V</v>
      </c>
      <c r="B129" s="8">
        <v>6248.0</v>
      </c>
      <c r="C129" s="7" t="s">
        <v>486</v>
      </c>
      <c r="D129" s="9" t="s">
        <v>487</v>
      </c>
      <c r="E129" s="10" t="s">
        <v>488</v>
      </c>
      <c r="F129" s="16" t="s">
        <v>91</v>
      </c>
      <c r="G129" s="8" t="s">
        <v>64</v>
      </c>
      <c r="H129" s="8" t="s">
        <v>280</v>
      </c>
      <c r="I129" s="11" t="s">
        <v>281</v>
      </c>
      <c r="J129" s="7" t="s">
        <v>484</v>
      </c>
      <c r="K129" s="9" t="s">
        <v>485</v>
      </c>
      <c r="L129" s="17">
        <f t="shared" ref="L129:M129" si="39">O129</f>
        <v>54.12746357</v>
      </c>
      <c r="M129" s="17">
        <f t="shared" si="39"/>
        <v>-2.769975155</v>
      </c>
      <c r="N129" s="16" t="str">
        <f t="array" ref="N129">XLOOKUP(K129,'GSP Groups'!D:D,'GSP Groups'!E:E,"",0)</f>
        <v>Carnforth</v>
      </c>
      <c r="O129" s="13">
        <f t="array" ref="O129">XLOOKUP(N129,'GSP Groups'!$E:$E,'GSP Groups'!F:F,"",0)</f>
        <v>54.12746357</v>
      </c>
      <c r="P129" s="13">
        <f t="array" ref="P129">XLOOKUP(N129,'GSP Groups'!$E:$E,'GSP Groups'!G:G,"",0)</f>
        <v>-2.769975155</v>
      </c>
      <c r="Q129" s="7" t="str">
        <f t="shared" si="2"/>
        <v>CENTER</v>
      </c>
      <c r="R129" s="7" t="s">
        <v>26</v>
      </c>
      <c r="S129" s="7">
        <f t="array" ref="S129">XLOOKUP($R129,Boundaries!$B:$B,Boundaries!C:C,"",0)</f>
        <v>20000</v>
      </c>
      <c r="T129" s="7">
        <f t="array" ref="T129">XLOOKUP($R129,Boundaries!$B:$B,Boundaries!D:D,"",0)</f>
        <v>9000</v>
      </c>
      <c r="U129" s="7">
        <f t="array" ref="U129">XLOOKUP($R129,Boundaries!$B:$B,Boundaries!E:E,"",0)</f>
        <v>0</v>
      </c>
      <c r="V129" s="7">
        <f t="array" ref="V129">XLOOKUP($R129,Boundaries!$B:$B,Boundaries!F:F,"",0)</f>
        <v>0</v>
      </c>
      <c r="W129" s="7">
        <f t="array" ref="W129">XLOOKUP($R129,Boundaries!$B:$B,Boundaries!G:G,"",0)</f>
        <v>0</v>
      </c>
      <c r="X129" s="7">
        <f t="array" ref="X129">XLOOKUP($R129,Boundaries!$B:$B,Boundaries!H:H,"",0)</f>
        <v>0</v>
      </c>
      <c r="Y129" s="7">
        <f t="array" ref="Y129">XLOOKUP($R129,Boundaries!$B:$B,Boundaries!I:I,"",0)</f>
        <v>0</v>
      </c>
      <c r="Z129" s="7">
        <f t="array" ref="Z129">XLOOKUP($R129,Boundaries!$B:$B,Boundaries!J:J,"",0)</f>
        <v>2800</v>
      </c>
      <c r="AA129" s="7" t="str">
        <f t="array" ref="AA129">XLOOKUP($R129,Boundaries!$B:$B,Boundaries!K:K,"",0)</f>
        <v>NaN</v>
      </c>
      <c r="AB129" s="7">
        <f t="array" ref="AB129">XLOOKUP($R129,Boundaries!$B:$B,Boundaries!L:L,"",0)</f>
        <v>2800</v>
      </c>
      <c r="AC129" s="7">
        <f t="array" ref="AC129">XLOOKUP($R129,Boundaries!$B:$B,Boundaries!M:M,"",0)</f>
        <v>1400</v>
      </c>
      <c r="AD129" s="7">
        <f t="array" ref="AD129">XLOOKUP($R129,Boundaries!$B:$B,Boundaries!N:N,"",0)</f>
        <v>0</v>
      </c>
      <c r="AE129" s="7">
        <f t="array" ref="AE129">XLOOKUP($R129,Boundaries!$B:$B,Boundaries!O:O,"",0)</f>
        <v>0</v>
      </c>
      <c r="AF129" s="7">
        <f t="array" ref="AF129">XLOOKUP($R129,Boundaries!$B:$B,Boundaries!P:P,"",0)</f>
        <v>0</v>
      </c>
      <c r="AG129" s="7">
        <f t="array" ref="AG129">XLOOKUP($R129,Boundaries!$B:$B,Boundaries!Q:Q,"",0)</f>
        <v>0</v>
      </c>
      <c r="AH129" s="7">
        <f t="array" ref="AH129">XLOOKUP($R129,Boundaries!$B:$B,Boundaries!R:R,"",0)</f>
        <v>0</v>
      </c>
      <c r="AI129" s="7">
        <f t="array" ref="AI129">XLOOKUP($R129,Boundaries!$B:$B,Boundaries!S:S,"",0)</f>
        <v>0</v>
      </c>
      <c r="AJ129" s="7">
        <f t="array" ref="AJ129">XLOOKUP($R129,Boundaries!$B:$B,Boundaries!T:T,"",0)</f>
        <v>0</v>
      </c>
      <c r="AK129" s="7">
        <f t="array" ref="AK129">XLOOKUP($R129,Boundaries!$B:$B,Boundaries!U:U,"",0)</f>
        <v>0</v>
      </c>
    </row>
    <row r="130">
      <c r="A130" s="7" t="str">
        <f t="shared" si="1"/>
        <v>2</v>
      </c>
      <c r="B130" s="8">
        <v>6254.0</v>
      </c>
      <c r="C130" s="7" t="s">
        <v>489</v>
      </c>
      <c r="D130" s="9" t="s">
        <v>490</v>
      </c>
      <c r="E130" s="10" t="s">
        <v>491</v>
      </c>
      <c r="F130" s="16" t="s">
        <v>91</v>
      </c>
      <c r="G130" s="8" t="s">
        <v>64</v>
      </c>
      <c r="H130" s="8" t="s">
        <v>218</v>
      </c>
      <c r="I130" s="11" t="s">
        <v>219</v>
      </c>
      <c r="J130" s="7" t="s">
        <v>484</v>
      </c>
      <c r="K130" s="9" t="s">
        <v>485</v>
      </c>
      <c r="L130" s="17">
        <f t="shared" ref="L130:M130" si="40">O130</f>
        <v>54.12746357</v>
      </c>
      <c r="M130" s="17">
        <f t="shared" si="40"/>
        <v>-2.769975155</v>
      </c>
      <c r="N130" s="16" t="str">
        <f t="array" ref="N130">XLOOKUP(K130,'GSP Groups'!D:D,'GSP Groups'!E:E,"",0)</f>
        <v>Carnforth</v>
      </c>
      <c r="O130" s="13">
        <f t="array" ref="O130">XLOOKUP(N130,'GSP Groups'!$E:$E,'GSP Groups'!F:F,"",0)</f>
        <v>54.12746357</v>
      </c>
      <c r="P130" s="13">
        <f t="array" ref="P130">XLOOKUP(N130,'GSP Groups'!$E:$E,'GSP Groups'!G:G,"",0)</f>
        <v>-2.769975155</v>
      </c>
      <c r="Q130" s="7" t="str">
        <f t="shared" si="2"/>
        <v>CENTER</v>
      </c>
      <c r="R130" s="7" t="s">
        <v>26</v>
      </c>
      <c r="S130" s="7">
        <f t="array" ref="S130">XLOOKUP($R130,Boundaries!$B:$B,Boundaries!C:C,"",0)</f>
        <v>20000</v>
      </c>
      <c r="T130" s="7">
        <f t="array" ref="T130">XLOOKUP($R130,Boundaries!$B:$B,Boundaries!D:D,"",0)</f>
        <v>9000</v>
      </c>
      <c r="U130" s="7">
        <f t="array" ref="U130">XLOOKUP($R130,Boundaries!$B:$B,Boundaries!E:E,"",0)</f>
        <v>0</v>
      </c>
      <c r="V130" s="7">
        <f t="array" ref="V130">XLOOKUP($R130,Boundaries!$B:$B,Boundaries!F:F,"",0)</f>
        <v>0</v>
      </c>
      <c r="W130" s="7">
        <f t="array" ref="W130">XLOOKUP($R130,Boundaries!$B:$B,Boundaries!G:G,"",0)</f>
        <v>0</v>
      </c>
      <c r="X130" s="7">
        <f t="array" ref="X130">XLOOKUP($R130,Boundaries!$B:$B,Boundaries!H:H,"",0)</f>
        <v>0</v>
      </c>
      <c r="Y130" s="7">
        <f t="array" ref="Y130">XLOOKUP($R130,Boundaries!$B:$B,Boundaries!I:I,"",0)</f>
        <v>0</v>
      </c>
      <c r="Z130" s="7">
        <f t="array" ref="Z130">XLOOKUP($R130,Boundaries!$B:$B,Boundaries!J:J,"",0)</f>
        <v>2800</v>
      </c>
      <c r="AA130" s="7" t="str">
        <f t="array" ref="AA130">XLOOKUP($R130,Boundaries!$B:$B,Boundaries!K:K,"",0)</f>
        <v>NaN</v>
      </c>
      <c r="AB130" s="7">
        <f t="array" ref="AB130">XLOOKUP($R130,Boundaries!$B:$B,Boundaries!L:L,"",0)</f>
        <v>2800</v>
      </c>
      <c r="AC130" s="7">
        <f t="array" ref="AC130">XLOOKUP($R130,Boundaries!$B:$B,Boundaries!M:M,"",0)</f>
        <v>1400</v>
      </c>
      <c r="AD130" s="7">
        <f t="array" ref="AD130">XLOOKUP($R130,Boundaries!$B:$B,Boundaries!N:N,"",0)</f>
        <v>0</v>
      </c>
      <c r="AE130" s="7">
        <f t="array" ref="AE130">XLOOKUP($R130,Boundaries!$B:$B,Boundaries!O:O,"",0)</f>
        <v>0</v>
      </c>
      <c r="AF130" s="7">
        <f t="array" ref="AF130">XLOOKUP($R130,Boundaries!$B:$B,Boundaries!P:P,"",0)</f>
        <v>0</v>
      </c>
      <c r="AG130" s="7">
        <f t="array" ref="AG130">XLOOKUP($R130,Boundaries!$B:$B,Boundaries!Q:Q,"",0)</f>
        <v>0</v>
      </c>
      <c r="AH130" s="7">
        <f t="array" ref="AH130">XLOOKUP($R130,Boundaries!$B:$B,Boundaries!R:R,"",0)</f>
        <v>0</v>
      </c>
      <c r="AI130" s="7">
        <f t="array" ref="AI130">XLOOKUP($R130,Boundaries!$B:$B,Boundaries!S:S,"",0)</f>
        <v>0</v>
      </c>
      <c r="AJ130" s="7">
        <f t="array" ref="AJ130">XLOOKUP($R130,Boundaries!$B:$B,Boundaries!T:T,"",0)</f>
        <v>0</v>
      </c>
      <c r="AK130" s="7">
        <f t="array" ref="AK130">XLOOKUP($R130,Boundaries!$B:$B,Boundaries!U:U,"",0)</f>
        <v>0</v>
      </c>
    </row>
    <row r="131">
      <c r="A131" s="7" t="str">
        <f t="shared" si="1"/>
        <v>2</v>
      </c>
      <c r="B131" s="8">
        <v>6365.0</v>
      </c>
      <c r="C131" s="7" t="s">
        <v>492</v>
      </c>
      <c r="D131" s="9" t="s">
        <v>492</v>
      </c>
      <c r="E131" s="10" t="s">
        <v>493</v>
      </c>
      <c r="F131" s="16" t="s">
        <v>91</v>
      </c>
      <c r="G131" s="8" t="s">
        <v>64</v>
      </c>
      <c r="H131" s="8" t="s">
        <v>395</v>
      </c>
      <c r="I131" s="11" t="s">
        <v>396</v>
      </c>
      <c r="J131" s="7" t="s">
        <v>484</v>
      </c>
      <c r="K131" s="9" t="s">
        <v>485</v>
      </c>
      <c r="L131" s="17">
        <f t="shared" ref="L131:M131" si="41">O131</f>
        <v>54.12746357</v>
      </c>
      <c r="M131" s="17">
        <f t="shared" si="41"/>
        <v>-2.769975155</v>
      </c>
      <c r="N131" s="16" t="str">
        <f t="array" ref="N131">XLOOKUP(K131,'GSP Groups'!D:D,'GSP Groups'!E:E,"",0)</f>
        <v>Carnforth</v>
      </c>
      <c r="O131" s="13">
        <f t="array" ref="O131">XLOOKUP(N131,'GSP Groups'!$E:$E,'GSP Groups'!F:F,"",0)</f>
        <v>54.12746357</v>
      </c>
      <c r="P131" s="13">
        <f t="array" ref="P131">XLOOKUP(N131,'GSP Groups'!$E:$E,'GSP Groups'!G:G,"",0)</f>
        <v>-2.769975155</v>
      </c>
      <c r="Q131" s="7" t="str">
        <f t="shared" si="2"/>
        <v>CENTER</v>
      </c>
      <c r="R131" s="7" t="s">
        <v>26</v>
      </c>
      <c r="S131" s="7">
        <f t="array" ref="S131">XLOOKUP($R131,Boundaries!$B:$B,Boundaries!C:C,"",0)</f>
        <v>20000</v>
      </c>
      <c r="T131" s="7">
        <f t="array" ref="T131">XLOOKUP($R131,Boundaries!$B:$B,Boundaries!D:D,"",0)</f>
        <v>9000</v>
      </c>
      <c r="U131" s="7">
        <f t="array" ref="U131">XLOOKUP($R131,Boundaries!$B:$B,Boundaries!E:E,"",0)</f>
        <v>0</v>
      </c>
      <c r="V131" s="7">
        <f t="array" ref="V131">XLOOKUP($R131,Boundaries!$B:$B,Boundaries!F:F,"",0)</f>
        <v>0</v>
      </c>
      <c r="W131" s="7">
        <f t="array" ref="W131">XLOOKUP($R131,Boundaries!$B:$B,Boundaries!G:G,"",0)</f>
        <v>0</v>
      </c>
      <c r="X131" s="7">
        <f t="array" ref="X131">XLOOKUP($R131,Boundaries!$B:$B,Boundaries!H:H,"",0)</f>
        <v>0</v>
      </c>
      <c r="Y131" s="7">
        <f t="array" ref="Y131">XLOOKUP($R131,Boundaries!$B:$B,Boundaries!I:I,"",0)</f>
        <v>0</v>
      </c>
      <c r="Z131" s="7">
        <f t="array" ref="Z131">XLOOKUP($R131,Boundaries!$B:$B,Boundaries!J:J,"",0)</f>
        <v>2800</v>
      </c>
      <c r="AA131" s="7" t="str">
        <f t="array" ref="AA131">XLOOKUP($R131,Boundaries!$B:$B,Boundaries!K:K,"",0)</f>
        <v>NaN</v>
      </c>
      <c r="AB131" s="7">
        <f t="array" ref="AB131">XLOOKUP($R131,Boundaries!$B:$B,Boundaries!L:L,"",0)</f>
        <v>2800</v>
      </c>
      <c r="AC131" s="7">
        <f t="array" ref="AC131">XLOOKUP($R131,Boundaries!$B:$B,Boundaries!M:M,"",0)</f>
        <v>1400</v>
      </c>
      <c r="AD131" s="7">
        <f t="array" ref="AD131">XLOOKUP($R131,Boundaries!$B:$B,Boundaries!N:N,"",0)</f>
        <v>0</v>
      </c>
      <c r="AE131" s="7">
        <f t="array" ref="AE131">XLOOKUP($R131,Boundaries!$B:$B,Boundaries!O:O,"",0)</f>
        <v>0</v>
      </c>
      <c r="AF131" s="7">
        <f t="array" ref="AF131">XLOOKUP($R131,Boundaries!$B:$B,Boundaries!P:P,"",0)</f>
        <v>0</v>
      </c>
      <c r="AG131" s="7">
        <f t="array" ref="AG131">XLOOKUP($R131,Boundaries!$B:$B,Boundaries!Q:Q,"",0)</f>
        <v>0</v>
      </c>
      <c r="AH131" s="7">
        <f t="array" ref="AH131">XLOOKUP($R131,Boundaries!$B:$B,Boundaries!R:R,"",0)</f>
        <v>0</v>
      </c>
      <c r="AI131" s="7">
        <f t="array" ref="AI131">XLOOKUP($R131,Boundaries!$B:$B,Boundaries!S:S,"",0)</f>
        <v>0</v>
      </c>
      <c r="AJ131" s="7">
        <f t="array" ref="AJ131">XLOOKUP($R131,Boundaries!$B:$B,Boundaries!T:T,"",0)</f>
        <v>0</v>
      </c>
      <c r="AK131" s="7">
        <f t="array" ref="AK131">XLOOKUP($R131,Boundaries!$B:$B,Boundaries!U:U,"",0)</f>
        <v>0</v>
      </c>
    </row>
    <row r="132">
      <c r="A132" s="7" t="str">
        <f t="shared" si="1"/>
        <v>2</v>
      </c>
      <c r="B132" s="8">
        <v>6513.0</v>
      </c>
      <c r="C132" s="7" t="s">
        <v>494</v>
      </c>
      <c r="D132" s="9" t="s">
        <v>494</v>
      </c>
      <c r="E132" s="10" t="s">
        <v>495</v>
      </c>
      <c r="F132" s="16" t="s">
        <v>91</v>
      </c>
      <c r="G132" s="8" t="s">
        <v>64</v>
      </c>
      <c r="H132" s="8" t="s">
        <v>395</v>
      </c>
      <c r="I132" s="11" t="s">
        <v>396</v>
      </c>
      <c r="J132" s="7" t="s">
        <v>484</v>
      </c>
      <c r="K132" s="9" t="s">
        <v>485</v>
      </c>
      <c r="L132" s="17">
        <f t="shared" ref="L132:M132" si="42">O132</f>
        <v>54.12746357</v>
      </c>
      <c r="M132" s="17">
        <f t="shared" si="42"/>
        <v>-2.769975155</v>
      </c>
      <c r="N132" s="16" t="str">
        <f t="array" ref="N132">XLOOKUP(K132,'GSP Groups'!D:D,'GSP Groups'!E:E,"",0)</f>
        <v>Carnforth</v>
      </c>
      <c r="O132" s="13">
        <f t="array" ref="O132">XLOOKUP(N132,'GSP Groups'!$E:$E,'GSP Groups'!F:F,"",0)</f>
        <v>54.12746357</v>
      </c>
      <c r="P132" s="13">
        <f t="array" ref="P132">XLOOKUP(N132,'GSP Groups'!$E:$E,'GSP Groups'!G:G,"",0)</f>
        <v>-2.769975155</v>
      </c>
      <c r="Q132" s="7" t="str">
        <f t="shared" si="2"/>
        <v>CENTER</v>
      </c>
      <c r="R132" s="7" t="s">
        <v>26</v>
      </c>
      <c r="S132" s="7">
        <f t="array" ref="S132">XLOOKUP($R132,Boundaries!$B:$B,Boundaries!C:C,"",0)</f>
        <v>20000</v>
      </c>
      <c r="T132" s="7">
        <f t="array" ref="T132">XLOOKUP($R132,Boundaries!$B:$B,Boundaries!D:D,"",0)</f>
        <v>9000</v>
      </c>
      <c r="U132" s="7">
        <f t="array" ref="U132">XLOOKUP($R132,Boundaries!$B:$B,Boundaries!E:E,"",0)</f>
        <v>0</v>
      </c>
      <c r="V132" s="7">
        <f t="array" ref="V132">XLOOKUP($R132,Boundaries!$B:$B,Boundaries!F:F,"",0)</f>
        <v>0</v>
      </c>
      <c r="W132" s="7">
        <f t="array" ref="W132">XLOOKUP($R132,Boundaries!$B:$B,Boundaries!G:G,"",0)</f>
        <v>0</v>
      </c>
      <c r="X132" s="7">
        <f t="array" ref="X132">XLOOKUP($R132,Boundaries!$B:$B,Boundaries!H:H,"",0)</f>
        <v>0</v>
      </c>
      <c r="Y132" s="7">
        <f t="array" ref="Y132">XLOOKUP($R132,Boundaries!$B:$B,Boundaries!I:I,"",0)</f>
        <v>0</v>
      </c>
      <c r="Z132" s="7">
        <f t="array" ref="Z132">XLOOKUP($R132,Boundaries!$B:$B,Boundaries!J:J,"",0)</f>
        <v>2800</v>
      </c>
      <c r="AA132" s="7" t="str">
        <f t="array" ref="AA132">XLOOKUP($R132,Boundaries!$B:$B,Boundaries!K:K,"",0)</f>
        <v>NaN</v>
      </c>
      <c r="AB132" s="7">
        <f t="array" ref="AB132">XLOOKUP($R132,Boundaries!$B:$B,Boundaries!L:L,"",0)</f>
        <v>2800</v>
      </c>
      <c r="AC132" s="7">
        <f t="array" ref="AC132">XLOOKUP($R132,Boundaries!$B:$B,Boundaries!M:M,"",0)</f>
        <v>1400</v>
      </c>
      <c r="AD132" s="7">
        <f t="array" ref="AD132">XLOOKUP($R132,Boundaries!$B:$B,Boundaries!N:N,"",0)</f>
        <v>0</v>
      </c>
      <c r="AE132" s="7">
        <f t="array" ref="AE132">XLOOKUP($R132,Boundaries!$B:$B,Boundaries!O:O,"",0)</f>
        <v>0</v>
      </c>
      <c r="AF132" s="7">
        <f t="array" ref="AF132">XLOOKUP($R132,Boundaries!$B:$B,Boundaries!P:P,"",0)</f>
        <v>0</v>
      </c>
      <c r="AG132" s="7">
        <f t="array" ref="AG132">XLOOKUP($R132,Boundaries!$B:$B,Boundaries!Q:Q,"",0)</f>
        <v>0</v>
      </c>
      <c r="AH132" s="7">
        <f t="array" ref="AH132">XLOOKUP($R132,Boundaries!$B:$B,Boundaries!R:R,"",0)</f>
        <v>0</v>
      </c>
      <c r="AI132" s="7">
        <f t="array" ref="AI132">XLOOKUP($R132,Boundaries!$B:$B,Boundaries!S:S,"",0)</f>
        <v>0</v>
      </c>
      <c r="AJ132" s="7">
        <f t="array" ref="AJ132">XLOOKUP($R132,Boundaries!$B:$B,Boundaries!T:T,"",0)</f>
        <v>0</v>
      </c>
      <c r="AK132" s="7">
        <f t="array" ref="AK132">XLOOKUP($R132,Boundaries!$B:$B,Boundaries!U:U,"",0)</f>
        <v>0</v>
      </c>
    </row>
    <row r="133">
      <c r="A133" s="7" t="str">
        <f t="shared" si="1"/>
        <v>2</v>
      </c>
      <c r="B133" s="8">
        <v>6535.0</v>
      </c>
      <c r="C133" s="7" t="s">
        <v>496</v>
      </c>
      <c r="D133" s="9" t="s">
        <v>497</v>
      </c>
      <c r="E133" s="10" t="s">
        <v>498</v>
      </c>
      <c r="F133" s="16" t="s">
        <v>91</v>
      </c>
      <c r="G133" s="8" t="s">
        <v>64</v>
      </c>
      <c r="H133" s="8" t="s">
        <v>218</v>
      </c>
      <c r="I133" s="11" t="s">
        <v>219</v>
      </c>
      <c r="J133" s="7" t="s">
        <v>484</v>
      </c>
      <c r="K133" s="9" t="s">
        <v>485</v>
      </c>
      <c r="L133" s="17">
        <f t="shared" ref="L133:M133" si="43">O133</f>
        <v>54.12746357</v>
      </c>
      <c r="M133" s="17">
        <f t="shared" si="43"/>
        <v>-2.769975155</v>
      </c>
      <c r="N133" s="16" t="str">
        <f t="array" ref="N133">XLOOKUP(K133,'GSP Groups'!D:D,'GSP Groups'!E:E,"",0)</f>
        <v>Carnforth</v>
      </c>
      <c r="O133" s="13">
        <f t="array" ref="O133">XLOOKUP(N133,'GSP Groups'!$E:$E,'GSP Groups'!F:F,"",0)</f>
        <v>54.12746357</v>
      </c>
      <c r="P133" s="13">
        <f t="array" ref="P133">XLOOKUP(N133,'GSP Groups'!$E:$E,'GSP Groups'!G:G,"",0)</f>
        <v>-2.769975155</v>
      </c>
      <c r="Q133" s="7" t="str">
        <f t="shared" si="2"/>
        <v>CENTER</v>
      </c>
      <c r="R133" s="7" t="s">
        <v>26</v>
      </c>
      <c r="S133" s="7">
        <f t="array" ref="S133">XLOOKUP($R133,Boundaries!$B:$B,Boundaries!C:C,"",0)</f>
        <v>20000</v>
      </c>
      <c r="T133" s="7">
        <f t="array" ref="T133">XLOOKUP($R133,Boundaries!$B:$B,Boundaries!D:D,"",0)</f>
        <v>9000</v>
      </c>
      <c r="U133" s="7">
        <f t="array" ref="U133">XLOOKUP($R133,Boundaries!$B:$B,Boundaries!E:E,"",0)</f>
        <v>0</v>
      </c>
      <c r="V133" s="7">
        <f t="array" ref="V133">XLOOKUP($R133,Boundaries!$B:$B,Boundaries!F:F,"",0)</f>
        <v>0</v>
      </c>
      <c r="W133" s="7">
        <f t="array" ref="W133">XLOOKUP($R133,Boundaries!$B:$B,Boundaries!G:G,"",0)</f>
        <v>0</v>
      </c>
      <c r="X133" s="7">
        <f t="array" ref="X133">XLOOKUP($R133,Boundaries!$B:$B,Boundaries!H:H,"",0)</f>
        <v>0</v>
      </c>
      <c r="Y133" s="7">
        <f t="array" ref="Y133">XLOOKUP($R133,Boundaries!$B:$B,Boundaries!I:I,"",0)</f>
        <v>0</v>
      </c>
      <c r="Z133" s="7">
        <f t="array" ref="Z133">XLOOKUP($R133,Boundaries!$B:$B,Boundaries!J:J,"",0)</f>
        <v>2800</v>
      </c>
      <c r="AA133" s="7" t="str">
        <f t="array" ref="AA133">XLOOKUP($R133,Boundaries!$B:$B,Boundaries!K:K,"",0)</f>
        <v>NaN</v>
      </c>
      <c r="AB133" s="7">
        <f t="array" ref="AB133">XLOOKUP($R133,Boundaries!$B:$B,Boundaries!L:L,"",0)</f>
        <v>2800</v>
      </c>
      <c r="AC133" s="7">
        <f t="array" ref="AC133">XLOOKUP($R133,Boundaries!$B:$B,Boundaries!M:M,"",0)</f>
        <v>1400</v>
      </c>
      <c r="AD133" s="7">
        <f t="array" ref="AD133">XLOOKUP($R133,Boundaries!$B:$B,Boundaries!N:N,"",0)</f>
        <v>0</v>
      </c>
      <c r="AE133" s="7">
        <f t="array" ref="AE133">XLOOKUP($R133,Boundaries!$B:$B,Boundaries!O:O,"",0)</f>
        <v>0</v>
      </c>
      <c r="AF133" s="7">
        <f t="array" ref="AF133">XLOOKUP($R133,Boundaries!$B:$B,Boundaries!P:P,"",0)</f>
        <v>0</v>
      </c>
      <c r="AG133" s="7">
        <f t="array" ref="AG133">XLOOKUP($R133,Boundaries!$B:$B,Boundaries!Q:Q,"",0)</f>
        <v>0</v>
      </c>
      <c r="AH133" s="7">
        <f t="array" ref="AH133">XLOOKUP($R133,Boundaries!$B:$B,Boundaries!R:R,"",0)</f>
        <v>0</v>
      </c>
      <c r="AI133" s="7">
        <f t="array" ref="AI133">XLOOKUP($R133,Boundaries!$B:$B,Boundaries!S:S,"",0)</f>
        <v>0</v>
      </c>
      <c r="AJ133" s="7">
        <f t="array" ref="AJ133">XLOOKUP($R133,Boundaries!$B:$B,Boundaries!T:T,"",0)</f>
        <v>0</v>
      </c>
      <c r="AK133" s="7">
        <f t="array" ref="AK133">XLOOKUP($R133,Boundaries!$B:$B,Boundaries!U:U,"",0)</f>
        <v>0</v>
      </c>
    </row>
    <row r="134">
      <c r="A134" s="7" t="str">
        <f t="shared" si="1"/>
        <v>2</v>
      </c>
      <c r="B134" s="8">
        <v>6778.0</v>
      </c>
      <c r="C134" s="7" t="s">
        <v>499</v>
      </c>
      <c r="D134" s="9" t="s">
        <v>500</v>
      </c>
      <c r="E134" s="10" t="s">
        <v>501</v>
      </c>
      <c r="F134" s="16" t="s">
        <v>133</v>
      </c>
      <c r="G134" s="8" t="s">
        <v>134</v>
      </c>
      <c r="H134" s="8" t="s">
        <v>218</v>
      </c>
      <c r="I134" s="11" t="s">
        <v>219</v>
      </c>
      <c r="J134" s="7" t="s">
        <v>484</v>
      </c>
      <c r="K134" s="9" t="s">
        <v>485</v>
      </c>
      <c r="L134" s="17">
        <f t="shared" ref="L134:M134" si="44">O134</f>
        <v>54.12746357</v>
      </c>
      <c r="M134" s="17">
        <f t="shared" si="44"/>
        <v>-2.769975155</v>
      </c>
      <c r="N134" s="16" t="str">
        <f t="array" ref="N134">XLOOKUP(K134,'GSP Groups'!D:D,'GSP Groups'!E:E,"",0)</f>
        <v>Carnforth</v>
      </c>
      <c r="O134" s="13">
        <f t="array" ref="O134">XLOOKUP(N134,'GSP Groups'!$E:$E,'GSP Groups'!F:F,"",0)</f>
        <v>54.12746357</v>
      </c>
      <c r="P134" s="13">
        <f t="array" ref="P134">XLOOKUP(N134,'GSP Groups'!$E:$E,'GSP Groups'!G:G,"",0)</f>
        <v>-2.769975155</v>
      </c>
      <c r="Q134" s="7" t="str">
        <f t="shared" si="2"/>
        <v>CENTER</v>
      </c>
      <c r="R134" s="7" t="s">
        <v>26</v>
      </c>
      <c r="S134" s="7">
        <f t="array" ref="S134">XLOOKUP($R134,Boundaries!$B:$B,Boundaries!C:C,"",0)</f>
        <v>20000</v>
      </c>
      <c r="T134" s="7">
        <f t="array" ref="T134">XLOOKUP($R134,Boundaries!$B:$B,Boundaries!D:D,"",0)</f>
        <v>9000</v>
      </c>
      <c r="U134" s="7">
        <f t="array" ref="U134">XLOOKUP($R134,Boundaries!$B:$B,Boundaries!E:E,"",0)</f>
        <v>0</v>
      </c>
      <c r="V134" s="7">
        <f t="array" ref="V134">XLOOKUP($R134,Boundaries!$B:$B,Boundaries!F:F,"",0)</f>
        <v>0</v>
      </c>
      <c r="W134" s="7">
        <f t="array" ref="W134">XLOOKUP($R134,Boundaries!$B:$B,Boundaries!G:G,"",0)</f>
        <v>0</v>
      </c>
      <c r="X134" s="7">
        <f t="array" ref="X134">XLOOKUP($R134,Boundaries!$B:$B,Boundaries!H:H,"",0)</f>
        <v>0</v>
      </c>
      <c r="Y134" s="7">
        <f t="array" ref="Y134">XLOOKUP($R134,Boundaries!$B:$B,Boundaries!I:I,"",0)</f>
        <v>0</v>
      </c>
      <c r="Z134" s="7">
        <f t="array" ref="Z134">XLOOKUP($R134,Boundaries!$B:$B,Boundaries!J:J,"",0)</f>
        <v>2800</v>
      </c>
      <c r="AA134" s="7" t="str">
        <f t="array" ref="AA134">XLOOKUP($R134,Boundaries!$B:$B,Boundaries!K:K,"",0)</f>
        <v>NaN</v>
      </c>
      <c r="AB134" s="7">
        <f t="array" ref="AB134">XLOOKUP($R134,Boundaries!$B:$B,Boundaries!L:L,"",0)</f>
        <v>2800</v>
      </c>
      <c r="AC134" s="7">
        <f t="array" ref="AC134">XLOOKUP($R134,Boundaries!$B:$B,Boundaries!M:M,"",0)</f>
        <v>1400</v>
      </c>
      <c r="AD134" s="7">
        <f t="array" ref="AD134">XLOOKUP($R134,Boundaries!$B:$B,Boundaries!N:N,"",0)</f>
        <v>0</v>
      </c>
      <c r="AE134" s="7">
        <f t="array" ref="AE134">XLOOKUP($R134,Boundaries!$B:$B,Boundaries!O:O,"",0)</f>
        <v>0</v>
      </c>
      <c r="AF134" s="7">
        <f t="array" ref="AF134">XLOOKUP($R134,Boundaries!$B:$B,Boundaries!P:P,"",0)</f>
        <v>0</v>
      </c>
      <c r="AG134" s="7">
        <f t="array" ref="AG134">XLOOKUP($R134,Boundaries!$B:$B,Boundaries!Q:Q,"",0)</f>
        <v>0</v>
      </c>
      <c r="AH134" s="7">
        <f t="array" ref="AH134">XLOOKUP($R134,Boundaries!$B:$B,Boundaries!R:R,"",0)</f>
        <v>0</v>
      </c>
      <c r="AI134" s="7">
        <f t="array" ref="AI134">XLOOKUP($R134,Boundaries!$B:$B,Boundaries!S:S,"",0)</f>
        <v>0</v>
      </c>
      <c r="AJ134" s="7">
        <f t="array" ref="AJ134">XLOOKUP($R134,Boundaries!$B:$B,Boundaries!T:T,"",0)</f>
        <v>0</v>
      </c>
      <c r="AK134" s="7">
        <f t="array" ref="AK134">XLOOKUP($R134,Boundaries!$B:$B,Boundaries!U:U,"",0)</f>
        <v>0</v>
      </c>
    </row>
    <row r="135">
      <c r="A135" s="7" t="str">
        <f t="shared" si="1"/>
        <v>2</v>
      </c>
      <c r="B135" s="8">
        <v>6847.0</v>
      </c>
      <c r="C135" s="7" t="s">
        <v>502</v>
      </c>
      <c r="D135" s="9" t="s">
        <v>503</v>
      </c>
      <c r="E135" s="10" t="s">
        <v>504</v>
      </c>
      <c r="F135" s="16" t="s">
        <v>91</v>
      </c>
      <c r="G135" s="8" t="s">
        <v>64</v>
      </c>
      <c r="H135" s="8" t="s">
        <v>218</v>
      </c>
      <c r="I135" s="11" t="s">
        <v>219</v>
      </c>
      <c r="J135" s="7" t="s">
        <v>484</v>
      </c>
      <c r="K135" s="9" t="s">
        <v>485</v>
      </c>
      <c r="L135" s="17">
        <f t="shared" ref="L135:M135" si="45">O135</f>
        <v>54.12746357</v>
      </c>
      <c r="M135" s="17">
        <f t="shared" si="45"/>
        <v>-2.769975155</v>
      </c>
      <c r="N135" s="16" t="str">
        <f t="array" ref="N135">XLOOKUP(K135,'GSP Groups'!D:D,'GSP Groups'!E:E,"",0)</f>
        <v>Carnforth</v>
      </c>
      <c r="O135" s="13">
        <f t="array" ref="O135">XLOOKUP(N135,'GSP Groups'!$E:$E,'GSP Groups'!F:F,"",0)</f>
        <v>54.12746357</v>
      </c>
      <c r="P135" s="13">
        <f t="array" ref="P135">XLOOKUP(N135,'GSP Groups'!$E:$E,'GSP Groups'!G:G,"",0)</f>
        <v>-2.769975155</v>
      </c>
      <c r="Q135" s="7" t="str">
        <f t="shared" si="2"/>
        <v>CENTER</v>
      </c>
      <c r="R135" s="7" t="s">
        <v>26</v>
      </c>
      <c r="S135" s="7">
        <f t="array" ref="S135">XLOOKUP($R135,Boundaries!$B:$B,Boundaries!C:C,"",0)</f>
        <v>20000</v>
      </c>
      <c r="T135" s="7">
        <f t="array" ref="T135">XLOOKUP($R135,Boundaries!$B:$B,Boundaries!D:D,"",0)</f>
        <v>9000</v>
      </c>
      <c r="U135" s="7">
        <f t="array" ref="U135">XLOOKUP($R135,Boundaries!$B:$B,Boundaries!E:E,"",0)</f>
        <v>0</v>
      </c>
      <c r="V135" s="7">
        <f t="array" ref="V135">XLOOKUP($R135,Boundaries!$B:$B,Boundaries!F:F,"",0)</f>
        <v>0</v>
      </c>
      <c r="W135" s="7">
        <f t="array" ref="W135">XLOOKUP($R135,Boundaries!$B:$B,Boundaries!G:G,"",0)</f>
        <v>0</v>
      </c>
      <c r="X135" s="7">
        <f t="array" ref="X135">XLOOKUP($R135,Boundaries!$B:$B,Boundaries!H:H,"",0)</f>
        <v>0</v>
      </c>
      <c r="Y135" s="7">
        <f t="array" ref="Y135">XLOOKUP($R135,Boundaries!$B:$B,Boundaries!I:I,"",0)</f>
        <v>0</v>
      </c>
      <c r="Z135" s="7">
        <f t="array" ref="Z135">XLOOKUP($R135,Boundaries!$B:$B,Boundaries!J:J,"",0)</f>
        <v>2800</v>
      </c>
      <c r="AA135" s="7" t="str">
        <f t="array" ref="AA135">XLOOKUP($R135,Boundaries!$B:$B,Boundaries!K:K,"",0)</f>
        <v>NaN</v>
      </c>
      <c r="AB135" s="7">
        <f t="array" ref="AB135">XLOOKUP($R135,Boundaries!$B:$B,Boundaries!L:L,"",0)</f>
        <v>2800</v>
      </c>
      <c r="AC135" s="7">
        <f t="array" ref="AC135">XLOOKUP($R135,Boundaries!$B:$B,Boundaries!M:M,"",0)</f>
        <v>1400</v>
      </c>
      <c r="AD135" s="7">
        <f t="array" ref="AD135">XLOOKUP($R135,Boundaries!$B:$B,Boundaries!N:N,"",0)</f>
        <v>0</v>
      </c>
      <c r="AE135" s="7">
        <f t="array" ref="AE135">XLOOKUP($R135,Boundaries!$B:$B,Boundaries!O:O,"",0)</f>
        <v>0</v>
      </c>
      <c r="AF135" s="7">
        <f t="array" ref="AF135">XLOOKUP($R135,Boundaries!$B:$B,Boundaries!P:P,"",0)</f>
        <v>0</v>
      </c>
      <c r="AG135" s="7">
        <f t="array" ref="AG135">XLOOKUP($R135,Boundaries!$B:$B,Boundaries!Q:Q,"",0)</f>
        <v>0</v>
      </c>
      <c r="AH135" s="7">
        <f t="array" ref="AH135">XLOOKUP($R135,Boundaries!$B:$B,Boundaries!R:R,"",0)</f>
        <v>0</v>
      </c>
      <c r="AI135" s="7">
        <f t="array" ref="AI135">XLOOKUP($R135,Boundaries!$B:$B,Boundaries!S:S,"",0)</f>
        <v>0</v>
      </c>
      <c r="AJ135" s="7">
        <f t="array" ref="AJ135">XLOOKUP($R135,Boundaries!$B:$B,Boundaries!T:T,"",0)</f>
        <v>0</v>
      </c>
      <c r="AK135" s="7">
        <f t="array" ref="AK135">XLOOKUP($R135,Boundaries!$B:$B,Boundaries!U:U,"",0)</f>
        <v>0</v>
      </c>
    </row>
    <row r="136">
      <c r="A136" s="7" t="str">
        <f t="shared" si="1"/>
        <v>V</v>
      </c>
      <c r="B136" s="8">
        <v>6856.0</v>
      </c>
      <c r="C136" s="7" t="s">
        <v>505</v>
      </c>
      <c r="D136" s="9" t="s">
        <v>506</v>
      </c>
      <c r="E136" s="10" t="s">
        <v>507</v>
      </c>
      <c r="F136" s="16" t="s">
        <v>91</v>
      </c>
      <c r="G136" s="8" t="s">
        <v>64</v>
      </c>
      <c r="H136" s="8" t="s">
        <v>413</v>
      </c>
      <c r="I136" s="11" t="s">
        <v>414</v>
      </c>
      <c r="J136" s="7" t="s">
        <v>484</v>
      </c>
      <c r="K136" s="9" t="s">
        <v>485</v>
      </c>
      <c r="L136" s="17">
        <f t="shared" ref="L136:M136" si="46">O136</f>
        <v>54.12746357</v>
      </c>
      <c r="M136" s="17">
        <f t="shared" si="46"/>
        <v>-2.769975155</v>
      </c>
      <c r="N136" s="16" t="str">
        <f t="array" ref="N136">XLOOKUP(K136,'GSP Groups'!D:D,'GSP Groups'!E:E,"",0)</f>
        <v>Carnforth</v>
      </c>
      <c r="O136" s="13">
        <f t="array" ref="O136">XLOOKUP(N136,'GSP Groups'!$E:$E,'GSP Groups'!F:F,"",0)</f>
        <v>54.12746357</v>
      </c>
      <c r="P136" s="13">
        <f t="array" ref="P136">XLOOKUP(N136,'GSP Groups'!$E:$E,'GSP Groups'!G:G,"",0)</f>
        <v>-2.769975155</v>
      </c>
      <c r="Q136" s="7" t="str">
        <f t="shared" si="2"/>
        <v>CENTER</v>
      </c>
      <c r="R136" s="7" t="s">
        <v>26</v>
      </c>
      <c r="S136" s="7">
        <f t="array" ref="S136">XLOOKUP($R136,Boundaries!$B:$B,Boundaries!C:C,"",0)</f>
        <v>20000</v>
      </c>
      <c r="T136" s="7">
        <f t="array" ref="T136">XLOOKUP($R136,Boundaries!$B:$B,Boundaries!D:D,"",0)</f>
        <v>9000</v>
      </c>
      <c r="U136" s="7">
        <f t="array" ref="U136">XLOOKUP($R136,Boundaries!$B:$B,Boundaries!E:E,"",0)</f>
        <v>0</v>
      </c>
      <c r="V136" s="7">
        <f t="array" ref="V136">XLOOKUP($R136,Boundaries!$B:$B,Boundaries!F:F,"",0)</f>
        <v>0</v>
      </c>
      <c r="W136" s="7">
        <f t="array" ref="W136">XLOOKUP($R136,Boundaries!$B:$B,Boundaries!G:G,"",0)</f>
        <v>0</v>
      </c>
      <c r="X136" s="7">
        <f t="array" ref="X136">XLOOKUP($R136,Boundaries!$B:$B,Boundaries!H:H,"",0)</f>
        <v>0</v>
      </c>
      <c r="Y136" s="7">
        <f t="array" ref="Y136">XLOOKUP($R136,Boundaries!$B:$B,Boundaries!I:I,"",0)</f>
        <v>0</v>
      </c>
      <c r="Z136" s="7">
        <f t="array" ref="Z136">XLOOKUP($R136,Boundaries!$B:$B,Boundaries!J:J,"",0)</f>
        <v>2800</v>
      </c>
      <c r="AA136" s="7" t="str">
        <f t="array" ref="AA136">XLOOKUP($R136,Boundaries!$B:$B,Boundaries!K:K,"",0)</f>
        <v>NaN</v>
      </c>
      <c r="AB136" s="7">
        <f t="array" ref="AB136">XLOOKUP($R136,Boundaries!$B:$B,Boundaries!L:L,"",0)</f>
        <v>2800</v>
      </c>
      <c r="AC136" s="7">
        <f t="array" ref="AC136">XLOOKUP($R136,Boundaries!$B:$B,Boundaries!M:M,"",0)</f>
        <v>1400</v>
      </c>
      <c r="AD136" s="7">
        <f t="array" ref="AD136">XLOOKUP($R136,Boundaries!$B:$B,Boundaries!N:N,"",0)</f>
        <v>0</v>
      </c>
      <c r="AE136" s="7">
        <f t="array" ref="AE136">XLOOKUP($R136,Boundaries!$B:$B,Boundaries!O:O,"",0)</f>
        <v>0</v>
      </c>
      <c r="AF136" s="7">
        <f t="array" ref="AF136">XLOOKUP($R136,Boundaries!$B:$B,Boundaries!P:P,"",0)</f>
        <v>0</v>
      </c>
      <c r="AG136" s="7">
        <f t="array" ref="AG136">XLOOKUP($R136,Boundaries!$B:$B,Boundaries!Q:Q,"",0)</f>
        <v>0</v>
      </c>
      <c r="AH136" s="7">
        <f t="array" ref="AH136">XLOOKUP($R136,Boundaries!$B:$B,Boundaries!R:R,"",0)</f>
        <v>0</v>
      </c>
      <c r="AI136" s="7">
        <f t="array" ref="AI136">XLOOKUP($R136,Boundaries!$B:$B,Boundaries!S:S,"",0)</f>
        <v>0</v>
      </c>
      <c r="AJ136" s="7">
        <f t="array" ref="AJ136">XLOOKUP($R136,Boundaries!$B:$B,Boundaries!T:T,"",0)</f>
        <v>0</v>
      </c>
      <c r="AK136" s="7">
        <f t="array" ref="AK136">XLOOKUP($R136,Boundaries!$B:$B,Boundaries!U:U,"",0)</f>
        <v>0</v>
      </c>
    </row>
    <row r="137">
      <c r="A137" s="7" t="str">
        <f t="shared" si="1"/>
        <v>2</v>
      </c>
      <c r="B137" s="8">
        <v>6978.0</v>
      </c>
      <c r="C137" s="7" t="s">
        <v>508</v>
      </c>
      <c r="D137" s="9" t="s">
        <v>508</v>
      </c>
      <c r="E137" s="10" t="s">
        <v>509</v>
      </c>
      <c r="F137" s="16" t="s">
        <v>91</v>
      </c>
      <c r="G137" s="8" t="s">
        <v>64</v>
      </c>
      <c r="H137" s="8" t="s">
        <v>110</v>
      </c>
      <c r="I137" s="11" t="s">
        <v>111</v>
      </c>
      <c r="J137" s="7" t="s">
        <v>484</v>
      </c>
      <c r="K137" s="9" t="s">
        <v>485</v>
      </c>
      <c r="L137" s="17">
        <f t="shared" ref="L137:M137" si="47">O137</f>
        <v>54.12746357</v>
      </c>
      <c r="M137" s="17">
        <f t="shared" si="47"/>
        <v>-2.769975155</v>
      </c>
      <c r="N137" s="16" t="str">
        <f t="array" ref="N137">XLOOKUP(K137,'GSP Groups'!D:D,'GSP Groups'!E:E,"",0)</f>
        <v>Carnforth</v>
      </c>
      <c r="O137" s="13">
        <f t="array" ref="O137">XLOOKUP(N137,'GSP Groups'!$E:$E,'GSP Groups'!F:F,"",0)</f>
        <v>54.12746357</v>
      </c>
      <c r="P137" s="13">
        <f t="array" ref="P137">XLOOKUP(N137,'GSP Groups'!$E:$E,'GSP Groups'!G:G,"",0)</f>
        <v>-2.769975155</v>
      </c>
      <c r="Q137" s="7" t="str">
        <f t="shared" si="2"/>
        <v>CENTER</v>
      </c>
      <c r="R137" s="7" t="s">
        <v>26</v>
      </c>
      <c r="S137" s="7">
        <f t="array" ref="S137">XLOOKUP($R137,Boundaries!$B:$B,Boundaries!C:C,"",0)</f>
        <v>20000</v>
      </c>
      <c r="T137" s="7">
        <f t="array" ref="T137">XLOOKUP($R137,Boundaries!$B:$B,Boundaries!D:D,"",0)</f>
        <v>9000</v>
      </c>
      <c r="U137" s="7">
        <f t="array" ref="U137">XLOOKUP($R137,Boundaries!$B:$B,Boundaries!E:E,"",0)</f>
        <v>0</v>
      </c>
      <c r="V137" s="7">
        <f t="array" ref="V137">XLOOKUP($R137,Boundaries!$B:$B,Boundaries!F:F,"",0)</f>
        <v>0</v>
      </c>
      <c r="W137" s="7">
        <f t="array" ref="W137">XLOOKUP($R137,Boundaries!$B:$B,Boundaries!G:G,"",0)</f>
        <v>0</v>
      </c>
      <c r="X137" s="7">
        <f t="array" ref="X137">XLOOKUP($R137,Boundaries!$B:$B,Boundaries!H:H,"",0)</f>
        <v>0</v>
      </c>
      <c r="Y137" s="7">
        <f t="array" ref="Y137">XLOOKUP($R137,Boundaries!$B:$B,Boundaries!I:I,"",0)</f>
        <v>0</v>
      </c>
      <c r="Z137" s="7">
        <f t="array" ref="Z137">XLOOKUP($R137,Boundaries!$B:$B,Boundaries!J:J,"",0)</f>
        <v>2800</v>
      </c>
      <c r="AA137" s="7" t="str">
        <f t="array" ref="AA137">XLOOKUP($R137,Boundaries!$B:$B,Boundaries!K:K,"",0)</f>
        <v>NaN</v>
      </c>
      <c r="AB137" s="7">
        <f t="array" ref="AB137">XLOOKUP($R137,Boundaries!$B:$B,Boundaries!L:L,"",0)</f>
        <v>2800</v>
      </c>
      <c r="AC137" s="7">
        <f t="array" ref="AC137">XLOOKUP($R137,Boundaries!$B:$B,Boundaries!M:M,"",0)</f>
        <v>1400</v>
      </c>
      <c r="AD137" s="7">
        <f t="array" ref="AD137">XLOOKUP($R137,Boundaries!$B:$B,Boundaries!N:N,"",0)</f>
        <v>0</v>
      </c>
      <c r="AE137" s="7">
        <f t="array" ref="AE137">XLOOKUP($R137,Boundaries!$B:$B,Boundaries!O:O,"",0)</f>
        <v>0</v>
      </c>
      <c r="AF137" s="7">
        <f t="array" ref="AF137">XLOOKUP($R137,Boundaries!$B:$B,Boundaries!P:P,"",0)</f>
        <v>0</v>
      </c>
      <c r="AG137" s="7">
        <f t="array" ref="AG137">XLOOKUP($R137,Boundaries!$B:$B,Boundaries!Q:Q,"",0)</f>
        <v>0</v>
      </c>
      <c r="AH137" s="7">
        <f t="array" ref="AH137">XLOOKUP($R137,Boundaries!$B:$B,Boundaries!R:R,"",0)</f>
        <v>0</v>
      </c>
      <c r="AI137" s="7">
        <f t="array" ref="AI137">XLOOKUP($R137,Boundaries!$B:$B,Boundaries!S:S,"",0)</f>
        <v>0</v>
      </c>
      <c r="AJ137" s="7">
        <f t="array" ref="AJ137">XLOOKUP($R137,Boundaries!$B:$B,Boundaries!T:T,"",0)</f>
        <v>0</v>
      </c>
      <c r="AK137" s="7">
        <f t="array" ref="AK137">XLOOKUP($R137,Boundaries!$B:$B,Boundaries!U:U,"",0)</f>
        <v>0</v>
      </c>
    </row>
    <row r="138">
      <c r="A138" s="7" t="str">
        <f t="shared" si="1"/>
        <v>2</v>
      </c>
      <c r="B138" s="8">
        <v>6980.0</v>
      </c>
      <c r="C138" s="7" t="s">
        <v>510</v>
      </c>
      <c r="D138" s="9" t="s">
        <v>510</v>
      </c>
      <c r="E138" s="10" t="s">
        <v>511</v>
      </c>
      <c r="F138" s="16" t="s">
        <v>91</v>
      </c>
      <c r="G138" s="8" t="s">
        <v>64</v>
      </c>
      <c r="H138" s="8" t="s">
        <v>110</v>
      </c>
      <c r="I138" s="11" t="s">
        <v>111</v>
      </c>
      <c r="J138" s="7" t="s">
        <v>484</v>
      </c>
      <c r="K138" s="9" t="s">
        <v>485</v>
      </c>
      <c r="L138" s="17">
        <f t="shared" ref="L138:M138" si="48">O138</f>
        <v>54.12746357</v>
      </c>
      <c r="M138" s="17">
        <f t="shared" si="48"/>
        <v>-2.769975155</v>
      </c>
      <c r="N138" s="16" t="str">
        <f t="array" ref="N138">XLOOKUP(K138,'GSP Groups'!D:D,'GSP Groups'!E:E,"",0)</f>
        <v>Carnforth</v>
      </c>
      <c r="O138" s="13">
        <f t="array" ref="O138">XLOOKUP(N138,'GSP Groups'!$E:$E,'GSP Groups'!F:F,"",0)</f>
        <v>54.12746357</v>
      </c>
      <c r="P138" s="13">
        <f t="array" ref="P138">XLOOKUP(N138,'GSP Groups'!$E:$E,'GSP Groups'!G:G,"",0)</f>
        <v>-2.769975155</v>
      </c>
      <c r="Q138" s="7" t="str">
        <f t="shared" si="2"/>
        <v>CENTER</v>
      </c>
      <c r="R138" s="7" t="s">
        <v>26</v>
      </c>
      <c r="S138" s="7">
        <f t="array" ref="S138">XLOOKUP($R138,Boundaries!$B:$B,Boundaries!C:C,"",0)</f>
        <v>20000</v>
      </c>
      <c r="T138" s="7">
        <f t="array" ref="T138">XLOOKUP($R138,Boundaries!$B:$B,Boundaries!D:D,"",0)</f>
        <v>9000</v>
      </c>
      <c r="U138" s="7">
        <f t="array" ref="U138">XLOOKUP($R138,Boundaries!$B:$B,Boundaries!E:E,"",0)</f>
        <v>0</v>
      </c>
      <c r="V138" s="7">
        <f t="array" ref="V138">XLOOKUP($R138,Boundaries!$B:$B,Boundaries!F:F,"",0)</f>
        <v>0</v>
      </c>
      <c r="W138" s="7">
        <f t="array" ref="W138">XLOOKUP($R138,Boundaries!$B:$B,Boundaries!G:G,"",0)</f>
        <v>0</v>
      </c>
      <c r="X138" s="7">
        <f t="array" ref="X138">XLOOKUP($R138,Boundaries!$B:$B,Boundaries!H:H,"",0)</f>
        <v>0</v>
      </c>
      <c r="Y138" s="7">
        <f t="array" ref="Y138">XLOOKUP($R138,Boundaries!$B:$B,Boundaries!I:I,"",0)</f>
        <v>0</v>
      </c>
      <c r="Z138" s="7">
        <f t="array" ref="Z138">XLOOKUP($R138,Boundaries!$B:$B,Boundaries!J:J,"",0)</f>
        <v>2800</v>
      </c>
      <c r="AA138" s="7" t="str">
        <f t="array" ref="AA138">XLOOKUP($R138,Boundaries!$B:$B,Boundaries!K:K,"",0)</f>
        <v>NaN</v>
      </c>
      <c r="AB138" s="7">
        <f t="array" ref="AB138">XLOOKUP($R138,Boundaries!$B:$B,Boundaries!L:L,"",0)</f>
        <v>2800</v>
      </c>
      <c r="AC138" s="7">
        <f t="array" ref="AC138">XLOOKUP($R138,Boundaries!$B:$B,Boundaries!M:M,"",0)</f>
        <v>1400</v>
      </c>
      <c r="AD138" s="7">
        <f t="array" ref="AD138">XLOOKUP($R138,Boundaries!$B:$B,Boundaries!N:N,"",0)</f>
        <v>0</v>
      </c>
      <c r="AE138" s="7">
        <f t="array" ref="AE138">XLOOKUP($R138,Boundaries!$B:$B,Boundaries!O:O,"",0)</f>
        <v>0</v>
      </c>
      <c r="AF138" s="7">
        <f t="array" ref="AF138">XLOOKUP($R138,Boundaries!$B:$B,Boundaries!P:P,"",0)</f>
        <v>0</v>
      </c>
      <c r="AG138" s="7">
        <f t="array" ref="AG138">XLOOKUP($R138,Boundaries!$B:$B,Boundaries!Q:Q,"",0)</f>
        <v>0</v>
      </c>
      <c r="AH138" s="7">
        <f t="array" ref="AH138">XLOOKUP($R138,Boundaries!$B:$B,Boundaries!R:R,"",0)</f>
        <v>0</v>
      </c>
      <c r="AI138" s="7">
        <f t="array" ref="AI138">XLOOKUP($R138,Boundaries!$B:$B,Boundaries!S:S,"",0)</f>
        <v>0</v>
      </c>
      <c r="AJ138" s="7">
        <f t="array" ref="AJ138">XLOOKUP($R138,Boundaries!$B:$B,Boundaries!T:T,"",0)</f>
        <v>0</v>
      </c>
      <c r="AK138" s="7">
        <f t="array" ref="AK138">XLOOKUP($R138,Boundaries!$B:$B,Boundaries!U:U,"",0)</f>
        <v>0</v>
      </c>
    </row>
    <row r="139">
      <c r="A139" s="7" t="str">
        <f t="shared" si="1"/>
        <v>2</v>
      </c>
      <c r="B139" s="8">
        <v>7019.0</v>
      </c>
      <c r="C139" s="7" t="s">
        <v>512</v>
      </c>
      <c r="D139" s="9" t="s">
        <v>512</v>
      </c>
      <c r="E139" s="10" t="s">
        <v>513</v>
      </c>
      <c r="F139" s="16" t="s">
        <v>91</v>
      </c>
      <c r="G139" s="8" t="s">
        <v>64</v>
      </c>
      <c r="H139" s="8" t="s">
        <v>110</v>
      </c>
      <c r="I139" s="11" t="s">
        <v>111</v>
      </c>
      <c r="J139" s="7" t="s">
        <v>484</v>
      </c>
      <c r="K139" s="9" t="s">
        <v>485</v>
      </c>
      <c r="L139" s="17">
        <f t="shared" ref="L139:M139" si="49">O139</f>
        <v>54.12746357</v>
      </c>
      <c r="M139" s="17">
        <f t="shared" si="49"/>
        <v>-2.769975155</v>
      </c>
      <c r="N139" s="16" t="str">
        <f t="array" ref="N139">XLOOKUP(K139,'GSP Groups'!D:D,'GSP Groups'!E:E,"",0)</f>
        <v>Carnforth</v>
      </c>
      <c r="O139" s="13">
        <f t="array" ref="O139">XLOOKUP(N139,'GSP Groups'!$E:$E,'GSP Groups'!F:F,"",0)</f>
        <v>54.12746357</v>
      </c>
      <c r="P139" s="13">
        <f t="array" ref="P139">XLOOKUP(N139,'GSP Groups'!$E:$E,'GSP Groups'!G:G,"",0)</f>
        <v>-2.769975155</v>
      </c>
      <c r="Q139" s="7" t="str">
        <f t="shared" si="2"/>
        <v>CENTER</v>
      </c>
      <c r="R139" s="7" t="s">
        <v>26</v>
      </c>
      <c r="S139" s="7">
        <f t="array" ref="S139">XLOOKUP($R139,Boundaries!$B:$B,Boundaries!C:C,"",0)</f>
        <v>20000</v>
      </c>
      <c r="T139" s="7">
        <f t="array" ref="T139">XLOOKUP($R139,Boundaries!$B:$B,Boundaries!D:D,"",0)</f>
        <v>9000</v>
      </c>
      <c r="U139" s="7">
        <f t="array" ref="U139">XLOOKUP($R139,Boundaries!$B:$B,Boundaries!E:E,"",0)</f>
        <v>0</v>
      </c>
      <c r="V139" s="7">
        <f t="array" ref="V139">XLOOKUP($R139,Boundaries!$B:$B,Boundaries!F:F,"",0)</f>
        <v>0</v>
      </c>
      <c r="W139" s="7">
        <f t="array" ref="W139">XLOOKUP($R139,Boundaries!$B:$B,Boundaries!G:G,"",0)</f>
        <v>0</v>
      </c>
      <c r="X139" s="7">
        <f t="array" ref="X139">XLOOKUP($R139,Boundaries!$B:$B,Boundaries!H:H,"",0)</f>
        <v>0</v>
      </c>
      <c r="Y139" s="7">
        <f t="array" ref="Y139">XLOOKUP($R139,Boundaries!$B:$B,Boundaries!I:I,"",0)</f>
        <v>0</v>
      </c>
      <c r="Z139" s="7">
        <f t="array" ref="Z139">XLOOKUP($R139,Boundaries!$B:$B,Boundaries!J:J,"",0)</f>
        <v>2800</v>
      </c>
      <c r="AA139" s="7" t="str">
        <f t="array" ref="AA139">XLOOKUP($R139,Boundaries!$B:$B,Boundaries!K:K,"",0)</f>
        <v>NaN</v>
      </c>
      <c r="AB139" s="7">
        <f t="array" ref="AB139">XLOOKUP($R139,Boundaries!$B:$B,Boundaries!L:L,"",0)</f>
        <v>2800</v>
      </c>
      <c r="AC139" s="7">
        <f t="array" ref="AC139">XLOOKUP($R139,Boundaries!$B:$B,Boundaries!M:M,"",0)</f>
        <v>1400</v>
      </c>
      <c r="AD139" s="7">
        <f t="array" ref="AD139">XLOOKUP($R139,Boundaries!$B:$B,Boundaries!N:N,"",0)</f>
        <v>0</v>
      </c>
      <c r="AE139" s="7">
        <f t="array" ref="AE139">XLOOKUP($R139,Boundaries!$B:$B,Boundaries!O:O,"",0)</f>
        <v>0</v>
      </c>
      <c r="AF139" s="7">
        <f t="array" ref="AF139">XLOOKUP($R139,Boundaries!$B:$B,Boundaries!P:P,"",0)</f>
        <v>0</v>
      </c>
      <c r="AG139" s="7">
        <f t="array" ref="AG139">XLOOKUP($R139,Boundaries!$B:$B,Boundaries!Q:Q,"",0)</f>
        <v>0</v>
      </c>
      <c r="AH139" s="7">
        <f t="array" ref="AH139">XLOOKUP($R139,Boundaries!$B:$B,Boundaries!R:R,"",0)</f>
        <v>0</v>
      </c>
      <c r="AI139" s="7">
        <f t="array" ref="AI139">XLOOKUP($R139,Boundaries!$B:$B,Boundaries!S:S,"",0)</f>
        <v>0</v>
      </c>
      <c r="AJ139" s="7">
        <f t="array" ref="AJ139">XLOOKUP($R139,Boundaries!$B:$B,Boundaries!T:T,"",0)</f>
        <v>0</v>
      </c>
      <c r="AK139" s="7">
        <f t="array" ref="AK139">XLOOKUP($R139,Boundaries!$B:$B,Boundaries!U:U,"",0)</f>
        <v>0</v>
      </c>
    </row>
    <row r="140">
      <c r="A140" s="7" t="str">
        <f t="shared" si="1"/>
        <v>E</v>
      </c>
      <c r="B140" s="8">
        <v>6204.0</v>
      </c>
      <c r="C140" s="7" t="s">
        <v>514</v>
      </c>
      <c r="D140" s="9" t="s">
        <v>515</v>
      </c>
      <c r="E140" s="10" t="s">
        <v>516</v>
      </c>
      <c r="F140" s="7" t="s">
        <v>91</v>
      </c>
      <c r="G140" s="8" t="s">
        <v>64</v>
      </c>
      <c r="H140" s="8" t="s">
        <v>92</v>
      </c>
      <c r="I140" s="11" t="s">
        <v>93</v>
      </c>
      <c r="J140" s="7" t="s">
        <v>484</v>
      </c>
      <c r="K140" s="9" t="s">
        <v>485</v>
      </c>
      <c r="L140" s="12">
        <v>53.5485820012106</v>
      </c>
      <c r="M140" s="12">
        <v>-1.52374888554232</v>
      </c>
      <c r="N140" s="7" t="str">
        <f t="array" ref="N140">XLOOKUP(K140,'GSP Groups'!D:D,'GSP Groups'!E:E,"",0)</f>
        <v>Carnforth</v>
      </c>
      <c r="O140" s="13">
        <f t="array" ref="O140">XLOOKUP(N140,'GSP Groups'!$E:$E,'GSP Groups'!F:F,"",0)</f>
        <v>54.12746357</v>
      </c>
      <c r="P140" s="13">
        <f t="array" ref="P140">XLOOKUP(N140,'GSP Groups'!$E:$E,'GSP Groups'!G:G,"",0)</f>
        <v>-2.769975155</v>
      </c>
      <c r="Q140" s="7" t="str">
        <f t="shared" si="2"/>
        <v>EXACT LOCATION</v>
      </c>
      <c r="R140" s="7" t="s">
        <v>27</v>
      </c>
      <c r="S140" s="7">
        <f t="array" ref="S140">XLOOKUP($R140,Boundaries!$B:$B,Boundaries!C:C,"",0)</f>
        <v>20000</v>
      </c>
      <c r="T140" s="7">
        <f t="array" ref="T140">XLOOKUP($R140,Boundaries!$B:$B,Boundaries!D:D,"",0)</f>
        <v>9000</v>
      </c>
      <c r="U140" s="7">
        <f t="array" ref="U140">XLOOKUP($R140,Boundaries!$B:$B,Boundaries!E:E,"",0)</f>
        <v>0</v>
      </c>
      <c r="V140" s="7">
        <f t="array" ref="V140">XLOOKUP($R140,Boundaries!$B:$B,Boundaries!F:F,"",0)</f>
        <v>0</v>
      </c>
      <c r="W140" s="7">
        <f t="array" ref="W140">XLOOKUP($R140,Boundaries!$B:$B,Boundaries!G:G,"",0)</f>
        <v>0</v>
      </c>
      <c r="X140" s="7">
        <f t="array" ref="X140">XLOOKUP($R140,Boundaries!$B:$B,Boundaries!H:H,"",0)</f>
        <v>0</v>
      </c>
      <c r="Y140" s="7">
        <f t="array" ref="Y140">XLOOKUP($R140,Boundaries!$B:$B,Boundaries!I:I,"",0)</f>
        <v>0</v>
      </c>
      <c r="Z140" s="7">
        <f t="array" ref="Z140">XLOOKUP($R140,Boundaries!$B:$B,Boundaries!J:J,"",0)</f>
        <v>0</v>
      </c>
      <c r="AA140" s="7">
        <f t="array" ref="AA140">XLOOKUP($R140,Boundaries!$B:$B,Boundaries!K:K,"",0)</f>
        <v>2800</v>
      </c>
      <c r="AB140" s="7" t="str">
        <f t="array" ref="AB140">XLOOKUP($R140,Boundaries!$B:$B,Boundaries!L:L,"",0)</f>
        <v>NaN</v>
      </c>
      <c r="AC140" s="7">
        <f t="array" ref="AC140">XLOOKUP($R140,Boundaries!$B:$B,Boundaries!M:M,"",0)</f>
        <v>3980</v>
      </c>
      <c r="AD140" s="7">
        <f t="array" ref="AD140">XLOOKUP($R140,Boundaries!$B:$B,Boundaries!N:N,"",0)</f>
        <v>4240</v>
      </c>
      <c r="AE140" s="7">
        <f t="array" ref="AE140">XLOOKUP($R140,Boundaries!$B:$B,Boundaries!O:O,"",0)</f>
        <v>0</v>
      </c>
      <c r="AF140" s="7">
        <f t="array" ref="AF140">XLOOKUP($R140,Boundaries!$B:$B,Boundaries!P:P,"",0)</f>
        <v>0</v>
      </c>
      <c r="AG140" s="7">
        <f t="array" ref="AG140">XLOOKUP($R140,Boundaries!$B:$B,Boundaries!Q:Q,"",0)</f>
        <v>0</v>
      </c>
      <c r="AH140" s="7">
        <f t="array" ref="AH140">XLOOKUP($R140,Boundaries!$B:$B,Boundaries!R:R,"",0)</f>
        <v>0</v>
      </c>
      <c r="AI140" s="7">
        <f t="array" ref="AI140">XLOOKUP($R140,Boundaries!$B:$B,Boundaries!S:S,"",0)</f>
        <v>0</v>
      </c>
      <c r="AJ140" s="7">
        <f t="array" ref="AJ140">XLOOKUP($R140,Boundaries!$B:$B,Boundaries!T:T,"",0)</f>
        <v>0</v>
      </c>
      <c r="AK140" s="7">
        <f t="array" ref="AK140">XLOOKUP($R140,Boundaries!$B:$B,Boundaries!U:U,"",0)</f>
        <v>0</v>
      </c>
    </row>
    <row r="141">
      <c r="A141" s="7" t="str">
        <f t="shared" si="1"/>
        <v>T</v>
      </c>
      <c r="B141" s="8">
        <v>1967.0</v>
      </c>
      <c r="C141" s="7" t="s">
        <v>517</v>
      </c>
      <c r="D141" s="9" t="s">
        <v>518</v>
      </c>
      <c r="E141" s="10" t="s">
        <v>519</v>
      </c>
      <c r="F141" s="7" t="s">
        <v>68</v>
      </c>
      <c r="G141" s="8" t="s">
        <v>69</v>
      </c>
      <c r="H141" s="8" t="s">
        <v>520</v>
      </c>
      <c r="I141" s="11" t="s">
        <v>521</v>
      </c>
      <c r="J141" s="7" t="s">
        <v>484</v>
      </c>
      <c r="K141" s="9" t="s">
        <v>485</v>
      </c>
      <c r="L141" s="12">
        <v>54.034616307247</v>
      </c>
      <c r="M141" s="12">
        <v>-3.50266570658268</v>
      </c>
      <c r="N141" s="7" t="str">
        <f t="array" ref="N141">XLOOKUP(K141,'GSP Groups'!D:D,'GSP Groups'!E:E,"",0)</f>
        <v>Carnforth</v>
      </c>
      <c r="O141" s="13">
        <f t="array" ref="O141">XLOOKUP(N141,'GSP Groups'!$E:$E,'GSP Groups'!F:F,"",0)</f>
        <v>54.12746357</v>
      </c>
      <c r="P141" s="13">
        <f t="array" ref="P141">XLOOKUP(N141,'GSP Groups'!$E:$E,'GSP Groups'!G:G,"",0)</f>
        <v>-2.769975155</v>
      </c>
      <c r="Q141" s="7" t="str">
        <f t="shared" si="2"/>
        <v>EXACT LOCATION</v>
      </c>
      <c r="R141" s="7" t="s">
        <v>28</v>
      </c>
      <c r="S141" s="7">
        <f t="array" ref="S141">XLOOKUP($R141,Boundaries!$B:$B,Boundaries!C:C,"",0)</f>
        <v>17500</v>
      </c>
      <c r="T141" s="7">
        <f t="array" ref="T141">XLOOKUP($R141,Boundaries!$B:$B,Boundaries!D:D,"",0)</f>
        <v>19000</v>
      </c>
      <c r="U141" s="7">
        <f t="array" ref="U141">XLOOKUP($R141,Boundaries!$B:$B,Boundaries!E:E,"",0)</f>
        <v>0</v>
      </c>
      <c r="V141" s="7">
        <f t="array" ref="V141">XLOOKUP($R141,Boundaries!$B:$B,Boundaries!F:F,"",0)</f>
        <v>0</v>
      </c>
      <c r="W141" s="7">
        <f t="array" ref="W141">XLOOKUP($R141,Boundaries!$B:$B,Boundaries!G:G,"",0)</f>
        <v>0</v>
      </c>
      <c r="X141" s="7">
        <f t="array" ref="X141">XLOOKUP($R141,Boundaries!$B:$B,Boundaries!H:H,"",0)</f>
        <v>0</v>
      </c>
      <c r="Y141" s="7">
        <f t="array" ref="Y141">XLOOKUP($R141,Boundaries!$B:$B,Boundaries!I:I,"",0)</f>
        <v>0</v>
      </c>
      <c r="Z141" s="7">
        <f t="array" ref="Z141">XLOOKUP($R141,Boundaries!$B:$B,Boundaries!J:J,"",0)</f>
        <v>2250</v>
      </c>
      <c r="AA141" s="7">
        <f t="array" ref="AA141">XLOOKUP($R141,Boundaries!$B:$B,Boundaries!K:K,"",0)</f>
        <v>1400</v>
      </c>
      <c r="AB141" s="7">
        <f t="array" ref="AB141">XLOOKUP($R141,Boundaries!$B:$B,Boundaries!L:L,"",0)</f>
        <v>3980</v>
      </c>
      <c r="AC141" s="7" t="str">
        <f t="array" ref="AC141">XLOOKUP($R141,Boundaries!$B:$B,Boundaries!M:M,"",0)</f>
        <v>NaN</v>
      </c>
      <c r="AD141" s="7">
        <f t="array" ref="AD141">XLOOKUP($R141,Boundaries!$B:$B,Boundaries!N:N,"",0)</f>
        <v>0</v>
      </c>
      <c r="AE141" s="7">
        <f t="array" ref="AE141">XLOOKUP($R141,Boundaries!$B:$B,Boundaries!O:O,"",0)</f>
        <v>2800</v>
      </c>
      <c r="AF141" s="7">
        <f t="array" ref="AF141">XLOOKUP($R141,Boundaries!$B:$B,Boundaries!P:P,"",0)</f>
        <v>0</v>
      </c>
      <c r="AG141" s="7">
        <f t="array" ref="AG141">XLOOKUP($R141,Boundaries!$B:$B,Boundaries!Q:Q,"",0)</f>
        <v>0</v>
      </c>
      <c r="AH141" s="7">
        <f t="array" ref="AH141">XLOOKUP($R141,Boundaries!$B:$B,Boundaries!R:R,"",0)</f>
        <v>0</v>
      </c>
      <c r="AI141" s="7">
        <f t="array" ref="AI141">XLOOKUP($R141,Boundaries!$B:$B,Boundaries!S:S,"",0)</f>
        <v>0</v>
      </c>
      <c r="AJ141" s="7">
        <f t="array" ref="AJ141">XLOOKUP($R141,Boundaries!$B:$B,Boundaries!T:T,"",0)</f>
        <v>0</v>
      </c>
      <c r="AK141" s="7">
        <f t="array" ref="AK141">XLOOKUP($R141,Boundaries!$B:$B,Boundaries!U:U,"",0)</f>
        <v>0</v>
      </c>
    </row>
    <row r="142">
      <c r="A142" s="7" t="str">
        <f t="shared" si="1"/>
        <v>T</v>
      </c>
      <c r="B142" s="8">
        <v>2114.0</v>
      </c>
      <c r="C142" s="7" t="s">
        <v>522</v>
      </c>
      <c r="D142" s="9" t="s">
        <v>523</v>
      </c>
      <c r="E142" s="10" t="s">
        <v>524</v>
      </c>
      <c r="F142" s="7" t="s">
        <v>68</v>
      </c>
      <c r="G142" s="8" t="s">
        <v>69</v>
      </c>
      <c r="H142" s="8" t="s">
        <v>525</v>
      </c>
      <c r="I142" s="11" t="s">
        <v>526</v>
      </c>
      <c r="J142" s="7" t="s">
        <v>484</v>
      </c>
      <c r="K142" s="9" t="s">
        <v>485</v>
      </c>
      <c r="L142" s="12">
        <v>54.0106763774685</v>
      </c>
      <c r="M142" s="12">
        <v>-3.32273035741533</v>
      </c>
      <c r="N142" s="7" t="str">
        <f t="array" ref="N142">XLOOKUP(K142,'GSP Groups'!D:D,'GSP Groups'!E:E,"",0)</f>
        <v>Carnforth</v>
      </c>
      <c r="O142" s="13">
        <f t="array" ref="O142">XLOOKUP(N142,'GSP Groups'!$E:$E,'GSP Groups'!F:F,"",0)</f>
        <v>54.12746357</v>
      </c>
      <c r="P142" s="13">
        <f t="array" ref="P142">XLOOKUP(N142,'GSP Groups'!$E:$E,'GSP Groups'!G:G,"",0)</f>
        <v>-2.769975155</v>
      </c>
      <c r="Q142" s="7" t="str">
        <f t="shared" si="2"/>
        <v>EXACT LOCATION</v>
      </c>
      <c r="R142" s="7" t="s">
        <v>28</v>
      </c>
      <c r="S142" s="7">
        <f t="array" ref="S142">XLOOKUP($R142,Boundaries!$B:$B,Boundaries!C:C,"",0)</f>
        <v>17500</v>
      </c>
      <c r="T142" s="7">
        <f t="array" ref="T142">XLOOKUP($R142,Boundaries!$B:$B,Boundaries!D:D,"",0)</f>
        <v>19000</v>
      </c>
      <c r="U142" s="7">
        <f t="array" ref="U142">XLOOKUP($R142,Boundaries!$B:$B,Boundaries!E:E,"",0)</f>
        <v>0</v>
      </c>
      <c r="V142" s="7">
        <f t="array" ref="V142">XLOOKUP($R142,Boundaries!$B:$B,Boundaries!F:F,"",0)</f>
        <v>0</v>
      </c>
      <c r="W142" s="7">
        <f t="array" ref="W142">XLOOKUP($R142,Boundaries!$B:$B,Boundaries!G:G,"",0)</f>
        <v>0</v>
      </c>
      <c r="X142" s="7">
        <f t="array" ref="X142">XLOOKUP($R142,Boundaries!$B:$B,Boundaries!H:H,"",0)</f>
        <v>0</v>
      </c>
      <c r="Y142" s="7">
        <f t="array" ref="Y142">XLOOKUP($R142,Boundaries!$B:$B,Boundaries!I:I,"",0)</f>
        <v>0</v>
      </c>
      <c r="Z142" s="7">
        <f t="array" ref="Z142">XLOOKUP($R142,Boundaries!$B:$B,Boundaries!J:J,"",0)</f>
        <v>2250</v>
      </c>
      <c r="AA142" s="7">
        <f t="array" ref="AA142">XLOOKUP($R142,Boundaries!$B:$B,Boundaries!K:K,"",0)</f>
        <v>1400</v>
      </c>
      <c r="AB142" s="7">
        <f t="array" ref="AB142">XLOOKUP($R142,Boundaries!$B:$B,Boundaries!L:L,"",0)</f>
        <v>3980</v>
      </c>
      <c r="AC142" s="7" t="str">
        <f t="array" ref="AC142">XLOOKUP($R142,Boundaries!$B:$B,Boundaries!M:M,"",0)</f>
        <v>NaN</v>
      </c>
      <c r="AD142" s="7">
        <f t="array" ref="AD142">XLOOKUP($R142,Boundaries!$B:$B,Boundaries!N:N,"",0)</f>
        <v>0</v>
      </c>
      <c r="AE142" s="7">
        <f t="array" ref="AE142">XLOOKUP($R142,Boundaries!$B:$B,Boundaries!O:O,"",0)</f>
        <v>2800</v>
      </c>
      <c r="AF142" s="7">
        <f t="array" ref="AF142">XLOOKUP($R142,Boundaries!$B:$B,Boundaries!P:P,"",0)</f>
        <v>0</v>
      </c>
      <c r="AG142" s="7">
        <f t="array" ref="AG142">XLOOKUP($R142,Boundaries!$B:$B,Boundaries!Q:Q,"",0)</f>
        <v>0</v>
      </c>
      <c r="AH142" s="7">
        <f t="array" ref="AH142">XLOOKUP($R142,Boundaries!$B:$B,Boundaries!R:R,"",0)</f>
        <v>0</v>
      </c>
      <c r="AI142" s="7">
        <f t="array" ref="AI142">XLOOKUP($R142,Boundaries!$B:$B,Boundaries!S:S,"",0)</f>
        <v>0</v>
      </c>
      <c r="AJ142" s="7">
        <f t="array" ref="AJ142">XLOOKUP($R142,Boundaries!$B:$B,Boundaries!T:T,"",0)</f>
        <v>0</v>
      </c>
      <c r="AK142" s="7">
        <f t="array" ref="AK142">XLOOKUP($R142,Boundaries!$B:$B,Boundaries!U:U,"",0)</f>
        <v>0</v>
      </c>
    </row>
    <row r="143">
      <c r="A143" s="7" t="str">
        <f t="shared" si="1"/>
        <v>T</v>
      </c>
      <c r="B143" s="8">
        <v>2214.0</v>
      </c>
      <c r="C143" s="7" t="s">
        <v>527</v>
      </c>
      <c r="D143" s="9" t="s">
        <v>528</v>
      </c>
      <c r="E143" s="10" t="s">
        <v>529</v>
      </c>
      <c r="F143" s="7" t="s">
        <v>68</v>
      </c>
      <c r="G143" s="8" t="s">
        <v>69</v>
      </c>
      <c r="H143" s="8" t="s">
        <v>530</v>
      </c>
      <c r="I143" s="11" t="s">
        <v>531</v>
      </c>
      <c r="J143" s="7" t="s">
        <v>484</v>
      </c>
      <c r="K143" s="9" t="s">
        <v>485</v>
      </c>
      <c r="L143" s="12">
        <v>54.0414708803333</v>
      </c>
      <c r="M143" s="12">
        <v>-3.35806444546254</v>
      </c>
      <c r="N143" s="7" t="str">
        <f t="array" ref="N143">XLOOKUP(K143,'GSP Groups'!D:D,'GSP Groups'!E:E,"",0)</f>
        <v>Carnforth</v>
      </c>
      <c r="O143" s="13">
        <f t="array" ref="O143">XLOOKUP(N143,'GSP Groups'!$E:$E,'GSP Groups'!F:F,"",0)</f>
        <v>54.12746357</v>
      </c>
      <c r="P143" s="13">
        <f t="array" ref="P143">XLOOKUP(N143,'GSP Groups'!$E:$E,'GSP Groups'!G:G,"",0)</f>
        <v>-2.769975155</v>
      </c>
      <c r="Q143" s="7" t="str">
        <f t="shared" si="2"/>
        <v>EXACT LOCATION</v>
      </c>
      <c r="R143" s="7" t="s">
        <v>28</v>
      </c>
      <c r="S143" s="7">
        <f t="array" ref="S143">XLOOKUP($R143,Boundaries!$B:$B,Boundaries!C:C,"",0)</f>
        <v>17500</v>
      </c>
      <c r="T143" s="7">
        <f t="array" ref="T143">XLOOKUP($R143,Boundaries!$B:$B,Boundaries!D:D,"",0)</f>
        <v>19000</v>
      </c>
      <c r="U143" s="7">
        <f t="array" ref="U143">XLOOKUP($R143,Boundaries!$B:$B,Boundaries!E:E,"",0)</f>
        <v>0</v>
      </c>
      <c r="V143" s="7">
        <f t="array" ref="V143">XLOOKUP($R143,Boundaries!$B:$B,Boundaries!F:F,"",0)</f>
        <v>0</v>
      </c>
      <c r="W143" s="7">
        <f t="array" ref="W143">XLOOKUP($R143,Boundaries!$B:$B,Boundaries!G:G,"",0)</f>
        <v>0</v>
      </c>
      <c r="X143" s="7">
        <f t="array" ref="X143">XLOOKUP($R143,Boundaries!$B:$B,Boundaries!H:H,"",0)</f>
        <v>0</v>
      </c>
      <c r="Y143" s="7">
        <f t="array" ref="Y143">XLOOKUP($R143,Boundaries!$B:$B,Boundaries!I:I,"",0)</f>
        <v>0</v>
      </c>
      <c r="Z143" s="7">
        <f t="array" ref="Z143">XLOOKUP($R143,Boundaries!$B:$B,Boundaries!J:J,"",0)</f>
        <v>2250</v>
      </c>
      <c r="AA143" s="7">
        <f t="array" ref="AA143">XLOOKUP($R143,Boundaries!$B:$B,Boundaries!K:K,"",0)</f>
        <v>1400</v>
      </c>
      <c r="AB143" s="7">
        <f t="array" ref="AB143">XLOOKUP($R143,Boundaries!$B:$B,Boundaries!L:L,"",0)</f>
        <v>3980</v>
      </c>
      <c r="AC143" s="7" t="str">
        <f t="array" ref="AC143">XLOOKUP($R143,Boundaries!$B:$B,Boundaries!M:M,"",0)</f>
        <v>NaN</v>
      </c>
      <c r="AD143" s="7">
        <f t="array" ref="AD143">XLOOKUP($R143,Boundaries!$B:$B,Boundaries!N:N,"",0)</f>
        <v>0</v>
      </c>
      <c r="AE143" s="7">
        <f t="array" ref="AE143">XLOOKUP($R143,Boundaries!$B:$B,Boundaries!O:O,"",0)</f>
        <v>2800</v>
      </c>
      <c r="AF143" s="7">
        <f t="array" ref="AF143">XLOOKUP($R143,Boundaries!$B:$B,Boundaries!P:P,"",0)</f>
        <v>0</v>
      </c>
      <c r="AG143" s="7">
        <f t="array" ref="AG143">XLOOKUP($R143,Boundaries!$B:$B,Boundaries!Q:Q,"",0)</f>
        <v>0</v>
      </c>
      <c r="AH143" s="7">
        <f t="array" ref="AH143">XLOOKUP($R143,Boundaries!$B:$B,Boundaries!R:R,"",0)</f>
        <v>0</v>
      </c>
      <c r="AI143" s="7">
        <f t="array" ref="AI143">XLOOKUP($R143,Boundaries!$B:$B,Boundaries!S:S,"",0)</f>
        <v>0</v>
      </c>
      <c r="AJ143" s="7">
        <f t="array" ref="AJ143">XLOOKUP($R143,Boundaries!$B:$B,Boundaries!T:T,"",0)</f>
        <v>0</v>
      </c>
      <c r="AK143" s="7">
        <f t="array" ref="AK143">XLOOKUP($R143,Boundaries!$B:$B,Boundaries!U:U,"",0)</f>
        <v>0</v>
      </c>
    </row>
    <row r="144">
      <c r="A144" s="7" t="str">
        <f t="shared" si="1"/>
        <v>T</v>
      </c>
      <c r="B144" s="8">
        <v>2228.0</v>
      </c>
      <c r="C144" s="7" t="s">
        <v>532</v>
      </c>
      <c r="D144" s="9" t="s">
        <v>533</v>
      </c>
      <c r="E144" s="10" t="s">
        <v>534</v>
      </c>
      <c r="F144" s="7" t="s">
        <v>68</v>
      </c>
      <c r="G144" s="8" t="s">
        <v>69</v>
      </c>
      <c r="H144" s="8" t="s">
        <v>520</v>
      </c>
      <c r="I144" s="11" t="s">
        <v>521</v>
      </c>
      <c r="J144" s="7" t="s">
        <v>484</v>
      </c>
      <c r="K144" s="9" t="s">
        <v>485</v>
      </c>
      <c r="L144" s="12">
        <v>54.034616307247</v>
      </c>
      <c r="M144" s="12">
        <v>-3.50266570658268</v>
      </c>
      <c r="N144" s="7" t="str">
        <f t="array" ref="N144">XLOOKUP(K144,'GSP Groups'!D:D,'GSP Groups'!E:E,"",0)</f>
        <v>Carnforth</v>
      </c>
      <c r="O144" s="13">
        <f t="array" ref="O144">XLOOKUP(N144,'GSP Groups'!$E:$E,'GSP Groups'!F:F,"",0)</f>
        <v>54.12746357</v>
      </c>
      <c r="P144" s="13">
        <f t="array" ref="P144">XLOOKUP(N144,'GSP Groups'!$E:$E,'GSP Groups'!G:G,"",0)</f>
        <v>-2.769975155</v>
      </c>
      <c r="Q144" s="7" t="str">
        <f t="shared" si="2"/>
        <v>EXACT LOCATION</v>
      </c>
      <c r="R144" s="7" t="s">
        <v>28</v>
      </c>
      <c r="S144" s="7">
        <f t="array" ref="S144">XLOOKUP($R144,Boundaries!$B:$B,Boundaries!C:C,"",0)</f>
        <v>17500</v>
      </c>
      <c r="T144" s="7">
        <f t="array" ref="T144">XLOOKUP($R144,Boundaries!$B:$B,Boundaries!D:D,"",0)</f>
        <v>19000</v>
      </c>
      <c r="U144" s="7">
        <f t="array" ref="U144">XLOOKUP($R144,Boundaries!$B:$B,Boundaries!E:E,"",0)</f>
        <v>0</v>
      </c>
      <c r="V144" s="7">
        <f t="array" ref="V144">XLOOKUP($R144,Boundaries!$B:$B,Boundaries!F:F,"",0)</f>
        <v>0</v>
      </c>
      <c r="W144" s="7">
        <f t="array" ref="W144">XLOOKUP($R144,Boundaries!$B:$B,Boundaries!G:G,"",0)</f>
        <v>0</v>
      </c>
      <c r="X144" s="7">
        <f t="array" ref="X144">XLOOKUP($R144,Boundaries!$B:$B,Boundaries!H:H,"",0)</f>
        <v>0</v>
      </c>
      <c r="Y144" s="7">
        <f t="array" ref="Y144">XLOOKUP($R144,Boundaries!$B:$B,Boundaries!I:I,"",0)</f>
        <v>0</v>
      </c>
      <c r="Z144" s="7">
        <f t="array" ref="Z144">XLOOKUP($R144,Boundaries!$B:$B,Boundaries!J:J,"",0)</f>
        <v>2250</v>
      </c>
      <c r="AA144" s="7">
        <f t="array" ref="AA144">XLOOKUP($R144,Boundaries!$B:$B,Boundaries!K:K,"",0)</f>
        <v>1400</v>
      </c>
      <c r="AB144" s="7">
        <f t="array" ref="AB144">XLOOKUP($R144,Boundaries!$B:$B,Boundaries!L:L,"",0)</f>
        <v>3980</v>
      </c>
      <c r="AC144" s="7" t="str">
        <f t="array" ref="AC144">XLOOKUP($R144,Boundaries!$B:$B,Boundaries!M:M,"",0)</f>
        <v>NaN</v>
      </c>
      <c r="AD144" s="7">
        <f t="array" ref="AD144">XLOOKUP($R144,Boundaries!$B:$B,Boundaries!N:N,"",0)</f>
        <v>0</v>
      </c>
      <c r="AE144" s="7">
        <f t="array" ref="AE144">XLOOKUP($R144,Boundaries!$B:$B,Boundaries!O:O,"",0)</f>
        <v>2800</v>
      </c>
      <c r="AF144" s="7">
        <f t="array" ref="AF144">XLOOKUP($R144,Boundaries!$B:$B,Boundaries!P:P,"",0)</f>
        <v>0</v>
      </c>
      <c r="AG144" s="7">
        <f t="array" ref="AG144">XLOOKUP($R144,Boundaries!$B:$B,Boundaries!Q:Q,"",0)</f>
        <v>0</v>
      </c>
      <c r="AH144" s="7">
        <f t="array" ref="AH144">XLOOKUP($R144,Boundaries!$B:$B,Boundaries!R:R,"",0)</f>
        <v>0</v>
      </c>
      <c r="AI144" s="7">
        <f t="array" ref="AI144">XLOOKUP($R144,Boundaries!$B:$B,Boundaries!S:S,"",0)</f>
        <v>0</v>
      </c>
      <c r="AJ144" s="7">
        <f t="array" ref="AJ144">XLOOKUP($R144,Boundaries!$B:$B,Boundaries!T:T,"",0)</f>
        <v>0</v>
      </c>
      <c r="AK144" s="7">
        <f t="array" ref="AK144">XLOOKUP($R144,Boundaries!$B:$B,Boundaries!U:U,"",0)</f>
        <v>0</v>
      </c>
    </row>
    <row r="145">
      <c r="A145" s="7" t="str">
        <f t="shared" si="1"/>
        <v>T</v>
      </c>
      <c r="B145" s="8">
        <v>2657.0</v>
      </c>
      <c r="C145" s="7" t="s">
        <v>535</v>
      </c>
      <c r="D145" s="9" t="s">
        <v>536</v>
      </c>
      <c r="E145" s="10" t="s">
        <v>537</v>
      </c>
      <c r="F145" s="7" t="s">
        <v>40</v>
      </c>
      <c r="G145" s="8" t="s">
        <v>40</v>
      </c>
      <c r="H145" s="8" t="s">
        <v>538</v>
      </c>
      <c r="I145" s="11" t="s">
        <v>539</v>
      </c>
      <c r="J145" s="7" t="s">
        <v>484</v>
      </c>
      <c r="K145" s="9" t="s">
        <v>485</v>
      </c>
      <c r="L145" s="12">
        <v>53.4369586224557</v>
      </c>
      <c r="M145" s="12">
        <v>-2.40821172490019</v>
      </c>
      <c r="N145" s="7" t="str">
        <f t="array" ref="N145">XLOOKUP(K145,'GSP Groups'!D:D,'GSP Groups'!E:E,"",0)</f>
        <v>Carnforth</v>
      </c>
      <c r="O145" s="13">
        <f t="array" ref="O145">XLOOKUP(N145,'GSP Groups'!$E:$E,'GSP Groups'!F:F,"",0)</f>
        <v>54.12746357</v>
      </c>
      <c r="P145" s="13">
        <f t="array" ref="P145">XLOOKUP(N145,'GSP Groups'!$E:$E,'GSP Groups'!G:G,"",0)</f>
        <v>-2.769975155</v>
      </c>
      <c r="Q145" s="7" t="str">
        <f t="shared" si="2"/>
        <v>EXACT LOCATION</v>
      </c>
      <c r="R145" s="7" t="s">
        <v>28</v>
      </c>
      <c r="S145" s="7">
        <f t="array" ref="S145">XLOOKUP($R145,Boundaries!$B:$B,Boundaries!C:C,"",0)</f>
        <v>17500</v>
      </c>
      <c r="T145" s="7">
        <f t="array" ref="T145">XLOOKUP($R145,Boundaries!$B:$B,Boundaries!D:D,"",0)</f>
        <v>19000</v>
      </c>
      <c r="U145" s="7">
        <f t="array" ref="U145">XLOOKUP($R145,Boundaries!$B:$B,Boundaries!E:E,"",0)</f>
        <v>0</v>
      </c>
      <c r="V145" s="7">
        <f t="array" ref="V145">XLOOKUP($R145,Boundaries!$B:$B,Boundaries!F:F,"",0)</f>
        <v>0</v>
      </c>
      <c r="W145" s="7">
        <f t="array" ref="W145">XLOOKUP($R145,Boundaries!$B:$B,Boundaries!G:G,"",0)</f>
        <v>0</v>
      </c>
      <c r="X145" s="7">
        <f t="array" ref="X145">XLOOKUP($R145,Boundaries!$B:$B,Boundaries!H:H,"",0)</f>
        <v>0</v>
      </c>
      <c r="Y145" s="7">
        <f t="array" ref="Y145">XLOOKUP($R145,Boundaries!$B:$B,Boundaries!I:I,"",0)</f>
        <v>0</v>
      </c>
      <c r="Z145" s="7">
        <f t="array" ref="Z145">XLOOKUP($R145,Boundaries!$B:$B,Boundaries!J:J,"",0)</f>
        <v>2250</v>
      </c>
      <c r="AA145" s="7">
        <f t="array" ref="AA145">XLOOKUP($R145,Boundaries!$B:$B,Boundaries!K:K,"",0)</f>
        <v>1400</v>
      </c>
      <c r="AB145" s="7">
        <f t="array" ref="AB145">XLOOKUP($R145,Boundaries!$B:$B,Boundaries!L:L,"",0)</f>
        <v>3980</v>
      </c>
      <c r="AC145" s="7" t="str">
        <f t="array" ref="AC145">XLOOKUP($R145,Boundaries!$B:$B,Boundaries!M:M,"",0)</f>
        <v>NaN</v>
      </c>
      <c r="AD145" s="7">
        <f t="array" ref="AD145">XLOOKUP($R145,Boundaries!$B:$B,Boundaries!N:N,"",0)</f>
        <v>0</v>
      </c>
      <c r="AE145" s="7">
        <f t="array" ref="AE145">XLOOKUP($R145,Boundaries!$B:$B,Boundaries!O:O,"",0)</f>
        <v>2800</v>
      </c>
      <c r="AF145" s="7">
        <f t="array" ref="AF145">XLOOKUP($R145,Boundaries!$B:$B,Boundaries!P:P,"",0)</f>
        <v>0</v>
      </c>
      <c r="AG145" s="7">
        <f t="array" ref="AG145">XLOOKUP($R145,Boundaries!$B:$B,Boundaries!Q:Q,"",0)</f>
        <v>0</v>
      </c>
      <c r="AH145" s="7">
        <f t="array" ref="AH145">XLOOKUP($R145,Boundaries!$B:$B,Boundaries!R:R,"",0)</f>
        <v>0</v>
      </c>
      <c r="AI145" s="7">
        <f t="array" ref="AI145">XLOOKUP($R145,Boundaries!$B:$B,Boundaries!S:S,"",0)</f>
        <v>0</v>
      </c>
      <c r="AJ145" s="7">
        <f t="array" ref="AJ145">XLOOKUP($R145,Boundaries!$B:$B,Boundaries!T:T,"",0)</f>
        <v>0</v>
      </c>
      <c r="AK145" s="7">
        <f t="array" ref="AK145">XLOOKUP($R145,Boundaries!$B:$B,Boundaries!U:U,"",0)</f>
        <v>0</v>
      </c>
    </row>
    <row r="146">
      <c r="A146" s="7" t="str">
        <f t="shared" si="1"/>
        <v>T</v>
      </c>
      <c r="B146" s="8">
        <v>2658.0</v>
      </c>
      <c r="C146" s="7" t="s">
        <v>540</v>
      </c>
      <c r="D146" s="9" t="s">
        <v>541</v>
      </c>
      <c r="E146" s="10" t="s">
        <v>542</v>
      </c>
      <c r="F146" s="7" t="s">
        <v>40</v>
      </c>
      <c r="G146" s="8" t="s">
        <v>40</v>
      </c>
      <c r="H146" s="8" t="s">
        <v>538</v>
      </c>
      <c r="I146" s="11" t="s">
        <v>539</v>
      </c>
      <c r="J146" s="7" t="s">
        <v>484</v>
      </c>
      <c r="K146" s="9" t="s">
        <v>485</v>
      </c>
      <c r="L146" s="12">
        <v>53.4369586224557</v>
      </c>
      <c r="M146" s="12">
        <v>-2.40821172490019</v>
      </c>
      <c r="N146" s="7" t="str">
        <f t="array" ref="N146">XLOOKUP(K146,'GSP Groups'!D:D,'GSP Groups'!E:E,"",0)</f>
        <v>Carnforth</v>
      </c>
      <c r="O146" s="13">
        <f t="array" ref="O146">XLOOKUP(N146,'GSP Groups'!$E:$E,'GSP Groups'!F:F,"",0)</f>
        <v>54.12746357</v>
      </c>
      <c r="P146" s="13">
        <f t="array" ref="P146">XLOOKUP(N146,'GSP Groups'!$E:$E,'GSP Groups'!G:G,"",0)</f>
        <v>-2.769975155</v>
      </c>
      <c r="Q146" s="7" t="str">
        <f t="shared" si="2"/>
        <v>EXACT LOCATION</v>
      </c>
      <c r="R146" s="7" t="s">
        <v>28</v>
      </c>
      <c r="S146" s="7">
        <f t="array" ref="S146">XLOOKUP($R146,Boundaries!$B:$B,Boundaries!C:C,"",0)</f>
        <v>17500</v>
      </c>
      <c r="T146" s="7">
        <f t="array" ref="T146">XLOOKUP($R146,Boundaries!$B:$B,Boundaries!D:D,"",0)</f>
        <v>19000</v>
      </c>
      <c r="U146" s="7">
        <f t="array" ref="U146">XLOOKUP($R146,Boundaries!$B:$B,Boundaries!E:E,"",0)</f>
        <v>0</v>
      </c>
      <c r="V146" s="7">
        <f t="array" ref="V146">XLOOKUP($R146,Boundaries!$B:$B,Boundaries!F:F,"",0)</f>
        <v>0</v>
      </c>
      <c r="W146" s="7">
        <f t="array" ref="W146">XLOOKUP($R146,Boundaries!$B:$B,Boundaries!G:G,"",0)</f>
        <v>0</v>
      </c>
      <c r="X146" s="7">
        <f t="array" ref="X146">XLOOKUP($R146,Boundaries!$B:$B,Boundaries!H:H,"",0)</f>
        <v>0</v>
      </c>
      <c r="Y146" s="7">
        <f t="array" ref="Y146">XLOOKUP($R146,Boundaries!$B:$B,Boundaries!I:I,"",0)</f>
        <v>0</v>
      </c>
      <c r="Z146" s="7">
        <f t="array" ref="Z146">XLOOKUP($R146,Boundaries!$B:$B,Boundaries!J:J,"",0)</f>
        <v>2250</v>
      </c>
      <c r="AA146" s="7">
        <f t="array" ref="AA146">XLOOKUP($R146,Boundaries!$B:$B,Boundaries!K:K,"",0)</f>
        <v>1400</v>
      </c>
      <c r="AB146" s="7">
        <f t="array" ref="AB146">XLOOKUP($R146,Boundaries!$B:$B,Boundaries!L:L,"",0)</f>
        <v>3980</v>
      </c>
      <c r="AC146" s="7" t="str">
        <f t="array" ref="AC146">XLOOKUP($R146,Boundaries!$B:$B,Boundaries!M:M,"",0)</f>
        <v>NaN</v>
      </c>
      <c r="AD146" s="7">
        <f t="array" ref="AD146">XLOOKUP($R146,Boundaries!$B:$B,Boundaries!N:N,"",0)</f>
        <v>0</v>
      </c>
      <c r="AE146" s="7">
        <f t="array" ref="AE146">XLOOKUP($R146,Boundaries!$B:$B,Boundaries!O:O,"",0)</f>
        <v>2800</v>
      </c>
      <c r="AF146" s="7">
        <f t="array" ref="AF146">XLOOKUP($R146,Boundaries!$B:$B,Boundaries!P:P,"",0)</f>
        <v>0</v>
      </c>
      <c r="AG146" s="7">
        <f t="array" ref="AG146">XLOOKUP($R146,Boundaries!$B:$B,Boundaries!Q:Q,"",0)</f>
        <v>0</v>
      </c>
      <c r="AH146" s="7">
        <f t="array" ref="AH146">XLOOKUP($R146,Boundaries!$B:$B,Boundaries!R:R,"",0)</f>
        <v>0</v>
      </c>
      <c r="AI146" s="7">
        <f t="array" ref="AI146">XLOOKUP($R146,Boundaries!$B:$B,Boundaries!S:S,"",0)</f>
        <v>0</v>
      </c>
      <c r="AJ146" s="7">
        <f t="array" ref="AJ146">XLOOKUP($R146,Boundaries!$B:$B,Boundaries!T:T,"",0)</f>
        <v>0</v>
      </c>
      <c r="AK146" s="7">
        <f t="array" ref="AK146">XLOOKUP($R146,Boundaries!$B:$B,Boundaries!U:U,"",0)</f>
        <v>0</v>
      </c>
    </row>
    <row r="147">
      <c r="A147" s="7" t="str">
        <f t="shared" si="1"/>
        <v>T</v>
      </c>
      <c r="B147" s="8">
        <v>2935.0</v>
      </c>
      <c r="C147" s="7" t="s">
        <v>543</v>
      </c>
      <c r="D147" s="9" t="s">
        <v>544</v>
      </c>
      <c r="E147" s="10" t="s">
        <v>545</v>
      </c>
      <c r="F147" s="7" t="s">
        <v>68</v>
      </c>
      <c r="G147" s="8" t="s">
        <v>69</v>
      </c>
      <c r="H147" s="8" t="s">
        <v>546</v>
      </c>
      <c r="I147" s="11" t="s">
        <v>547</v>
      </c>
      <c r="J147" s="7" t="s">
        <v>484</v>
      </c>
      <c r="K147" s="9" t="s">
        <v>485</v>
      </c>
      <c r="L147" s="12">
        <v>53.98</v>
      </c>
      <c r="M147" s="12">
        <v>-3.46</v>
      </c>
      <c r="N147" s="7" t="str">
        <f t="array" ref="N147">XLOOKUP(K147,'GSP Groups'!D:D,'GSP Groups'!E:E,"",0)</f>
        <v>Carnforth</v>
      </c>
      <c r="O147" s="13">
        <f t="array" ref="O147">XLOOKUP(N147,'GSP Groups'!$E:$E,'GSP Groups'!F:F,"",0)</f>
        <v>54.12746357</v>
      </c>
      <c r="P147" s="13">
        <f t="array" ref="P147">XLOOKUP(N147,'GSP Groups'!$E:$E,'GSP Groups'!G:G,"",0)</f>
        <v>-2.769975155</v>
      </c>
      <c r="Q147" s="7" t="str">
        <f t="shared" si="2"/>
        <v>EXACT LOCATION</v>
      </c>
      <c r="R147" s="7" t="s">
        <v>28</v>
      </c>
      <c r="S147" s="7">
        <f t="array" ref="S147">XLOOKUP($R147,Boundaries!$B:$B,Boundaries!C:C,"",0)</f>
        <v>17500</v>
      </c>
      <c r="T147" s="7">
        <f t="array" ref="T147">XLOOKUP($R147,Boundaries!$B:$B,Boundaries!D:D,"",0)</f>
        <v>19000</v>
      </c>
      <c r="U147" s="7">
        <f t="array" ref="U147">XLOOKUP($R147,Boundaries!$B:$B,Boundaries!E:E,"",0)</f>
        <v>0</v>
      </c>
      <c r="V147" s="7">
        <f t="array" ref="V147">XLOOKUP($R147,Boundaries!$B:$B,Boundaries!F:F,"",0)</f>
        <v>0</v>
      </c>
      <c r="W147" s="7">
        <f t="array" ref="W147">XLOOKUP($R147,Boundaries!$B:$B,Boundaries!G:G,"",0)</f>
        <v>0</v>
      </c>
      <c r="X147" s="7">
        <f t="array" ref="X147">XLOOKUP($R147,Boundaries!$B:$B,Boundaries!H:H,"",0)</f>
        <v>0</v>
      </c>
      <c r="Y147" s="7">
        <f t="array" ref="Y147">XLOOKUP($R147,Boundaries!$B:$B,Boundaries!I:I,"",0)</f>
        <v>0</v>
      </c>
      <c r="Z147" s="7">
        <f t="array" ref="Z147">XLOOKUP($R147,Boundaries!$B:$B,Boundaries!J:J,"",0)</f>
        <v>2250</v>
      </c>
      <c r="AA147" s="7">
        <f t="array" ref="AA147">XLOOKUP($R147,Boundaries!$B:$B,Boundaries!K:K,"",0)</f>
        <v>1400</v>
      </c>
      <c r="AB147" s="7">
        <f t="array" ref="AB147">XLOOKUP($R147,Boundaries!$B:$B,Boundaries!L:L,"",0)</f>
        <v>3980</v>
      </c>
      <c r="AC147" s="7" t="str">
        <f t="array" ref="AC147">XLOOKUP($R147,Boundaries!$B:$B,Boundaries!M:M,"",0)</f>
        <v>NaN</v>
      </c>
      <c r="AD147" s="7">
        <f t="array" ref="AD147">XLOOKUP($R147,Boundaries!$B:$B,Boundaries!N:N,"",0)</f>
        <v>0</v>
      </c>
      <c r="AE147" s="7">
        <f t="array" ref="AE147">XLOOKUP($R147,Boundaries!$B:$B,Boundaries!O:O,"",0)</f>
        <v>2800</v>
      </c>
      <c r="AF147" s="7">
        <f t="array" ref="AF147">XLOOKUP($R147,Boundaries!$B:$B,Boundaries!P:P,"",0)</f>
        <v>0</v>
      </c>
      <c r="AG147" s="7">
        <f t="array" ref="AG147">XLOOKUP($R147,Boundaries!$B:$B,Boundaries!Q:Q,"",0)</f>
        <v>0</v>
      </c>
      <c r="AH147" s="7">
        <f t="array" ref="AH147">XLOOKUP($R147,Boundaries!$B:$B,Boundaries!R:R,"",0)</f>
        <v>0</v>
      </c>
      <c r="AI147" s="7">
        <f t="array" ref="AI147">XLOOKUP($R147,Boundaries!$B:$B,Boundaries!S:S,"",0)</f>
        <v>0</v>
      </c>
      <c r="AJ147" s="7">
        <f t="array" ref="AJ147">XLOOKUP($R147,Boundaries!$B:$B,Boundaries!T:T,"",0)</f>
        <v>0</v>
      </c>
      <c r="AK147" s="7">
        <f t="array" ref="AK147">XLOOKUP($R147,Boundaries!$B:$B,Boundaries!U:U,"",0)</f>
        <v>0</v>
      </c>
    </row>
    <row r="148">
      <c r="A148" s="7" t="str">
        <f t="shared" si="1"/>
        <v>T</v>
      </c>
      <c r="B148" s="8">
        <v>2936.0</v>
      </c>
      <c r="C148" s="7" t="s">
        <v>548</v>
      </c>
      <c r="D148" s="9" t="s">
        <v>549</v>
      </c>
      <c r="E148" s="10" t="s">
        <v>550</v>
      </c>
      <c r="F148" s="7" t="s">
        <v>68</v>
      </c>
      <c r="G148" s="8" t="s">
        <v>69</v>
      </c>
      <c r="H148" s="8" t="s">
        <v>546</v>
      </c>
      <c r="I148" s="11" t="s">
        <v>547</v>
      </c>
      <c r="J148" s="7" t="s">
        <v>484</v>
      </c>
      <c r="K148" s="9" t="s">
        <v>485</v>
      </c>
      <c r="L148" s="12">
        <v>53.98</v>
      </c>
      <c r="M148" s="12">
        <v>-3.46</v>
      </c>
      <c r="N148" s="7" t="str">
        <f t="array" ref="N148">XLOOKUP(K148,'GSP Groups'!D:D,'GSP Groups'!E:E,"",0)</f>
        <v>Carnforth</v>
      </c>
      <c r="O148" s="13">
        <f t="array" ref="O148">XLOOKUP(N148,'GSP Groups'!$E:$E,'GSP Groups'!F:F,"",0)</f>
        <v>54.12746357</v>
      </c>
      <c r="P148" s="13">
        <f t="array" ref="P148">XLOOKUP(N148,'GSP Groups'!$E:$E,'GSP Groups'!G:G,"",0)</f>
        <v>-2.769975155</v>
      </c>
      <c r="Q148" s="7" t="str">
        <f t="shared" si="2"/>
        <v>EXACT LOCATION</v>
      </c>
      <c r="R148" s="7" t="s">
        <v>28</v>
      </c>
      <c r="S148" s="7">
        <f t="array" ref="S148">XLOOKUP($R148,Boundaries!$B:$B,Boundaries!C:C,"",0)</f>
        <v>17500</v>
      </c>
      <c r="T148" s="7">
        <f t="array" ref="T148">XLOOKUP($R148,Boundaries!$B:$B,Boundaries!D:D,"",0)</f>
        <v>19000</v>
      </c>
      <c r="U148" s="7">
        <f t="array" ref="U148">XLOOKUP($R148,Boundaries!$B:$B,Boundaries!E:E,"",0)</f>
        <v>0</v>
      </c>
      <c r="V148" s="7">
        <f t="array" ref="V148">XLOOKUP($R148,Boundaries!$B:$B,Boundaries!F:F,"",0)</f>
        <v>0</v>
      </c>
      <c r="W148" s="7">
        <f t="array" ref="W148">XLOOKUP($R148,Boundaries!$B:$B,Boundaries!G:G,"",0)</f>
        <v>0</v>
      </c>
      <c r="X148" s="7">
        <f t="array" ref="X148">XLOOKUP($R148,Boundaries!$B:$B,Boundaries!H:H,"",0)</f>
        <v>0</v>
      </c>
      <c r="Y148" s="7">
        <f t="array" ref="Y148">XLOOKUP($R148,Boundaries!$B:$B,Boundaries!I:I,"",0)</f>
        <v>0</v>
      </c>
      <c r="Z148" s="7">
        <f t="array" ref="Z148">XLOOKUP($R148,Boundaries!$B:$B,Boundaries!J:J,"",0)</f>
        <v>2250</v>
      </c>
      <c r="AA148" s="7">
        <f t="array" ref="AA148">XLOOKUP($R148,Boundaries!$B:$B,Boundaries!K:K,"",0)</f>
        <v>1400</v>
      </c>
      <c r="AB148" s="7">
        <f t="array" ref="AB148">XLOOKUP($R148,Boundaries!$B:$B,Boundaries!L:L,"",0)</f>
        <v>3980</v>
      </c>
      <c r="AC148" s="7" t="str">
        <f t="array" ref="AC148">XLOOKUP($R148,Boundaries!$B:$B,Boundaries!M:M,"",0)</f>
        <v>NaN</v>
      </c>
      <c r="AD148" s="7">
        <f t="array" ref="AD148">XLOOKUP($R148,Boundaries!$B:$B,Boundaries!N:N,"",0)</f>
        <v>0</v>
      </c>
      <c r="AE148" s="7">
        <f t="array" ref="AE148">XLOOKUP($R148,Boundaries!$B:$B,Boundaries!O:O,"",0)</f>
        <v>2800</v>
      </c>
      <c r="AF148" s="7">
        <f t="array" ref="AF148">XLOOKUP($R148,Boundaries!$B:$B,Boundaries!P:P,"",0)</f>
        <v>0</v>
      </c>
      <c r="AG148" s="7">
        <f t="array" ref="AG148">XLOOKUP($R148,Boundaries!$B:$B,Boundaries!Q:Q,"",0)</f>
        <v>0</v>
      </c>
      <c r="AH148" s="7">
        <f t="array" ref="AH148">XLOOKUP($R148,Boundaries!$B:$B,Boundaries!R:R,"",0)</f>
        <v>0</v>
      </c>
      <c r="AI148" s="7">
        <f t="array" ref="AI148">XLOOKUP($R148,Boundaries!$B:$B,Boundaries!S:S,"",0)</f>
        <v>0</v>
      </c>
      <c r="AJ148" s="7">
        <f t="array" ref="AJ148">XLOOKUP($R148,Boundaries!$B:$B,Boundaries!T:T,"",0)</f>
        <v>0</v>
      </c>
      <c r="AK148" s="7">
        <f t="array" ref="AK148">XLOOKUP($R148,Boundaries!$B:$B,Boundaries!U:U,"",0)</f>
        <v>0</v>
      </c>
    </row>
    <row r="149">
      <c r="A149" s="7" t="str">
        <f t="shared" si="1"/>
        <v>T</v>
      </c>
      <c r="B149" s="8">
        <v>4113.0</v>
      </c>
      <c r="C149" s="7" t="s">
        <v>551</v>
      </c>
      <c r="D149" s="9" t="s">
        <v>552</v>
      </c>
      <c r="E149" s="10" t="s">
        <v>553</v>
      </c>
      <c r="F149" s="7" t="s">
        <v>68</v>
      </c>
      <c r="G149" s="8" t="s">
        <v>69</v>
      </c>
      <c r="H149" s="8" t="s">
        <v>554</v>
      </c>
      <c r="I149" s="11" t="s">
        <v>555</v>
      </c>
      <c r="J149" s="7" t="s">
        <v>484</v>
      </c>
      <c r="K149" s="9" t="s">
        <v>485</v>
      </c>
      <c r="L149" s="12">
        <v>54.034616307247</v>
      </c>
      <c r="M149" s="12">
        <v>-3.50266570658268</v>
      </c>
      <c r="N149" s="7" t="str">
        <f t="array" ref="N149">XLOOKUP(K149,'GSP Groups'!D:D,'GSP Groups'!E:E,"",0)</f>
        <v>Carnforth</v>
      </c>
      <c r="O149" s="13">
        <f t="array" ref="O149">XLOOKUP(N149,'GSP Groups'!$E:$E,'GSP Groups'!F:F,"",0)</f>
        <v>54.12746357</v>
      </c>
      <c r="P149" s="13">
        <f t="array" ref="P149">XLOOKUP(N149,'GSP Groups'!$E:$E,'GSP Groups'!G:G,"",0)</f>
        <v>-2.769975155</v>
      </c>
      <c r="Q149" s="7" t="str">
        <f t="shared" si="2"/>
        <v>EXACT LOCATION</v>
      </c>
      <c r="R149" s="7" t="s">
        <v>28</v>
      </c>
      <c r="S149" s="7">
        <f t="array" ref="S149">XLOOKUP($R149,Boundaries!$B:$B,Boundaries!C:C,"",0)</f>
        <v>17500</v>
      </c>
      <c r="T149" s="7">
        <f t="array" ref="T149">XLOOKUP($R149,Boundaries!$B:$B,Boundaries!D:D,"",0)</f>
        <v>19000</v>
      </c>
      <c r="U149" s="7">
        <f t="array" ref="U149">XLOOKUP($R149,Boundaries!$B:$B,Boundaries!E:E,"",0)</f>
        <v>0</v>
      </c>
      <c r="V149" s="7">
        <f t="array" ref="V149">XLOOKUP($R149,Boundaries!$B:$B,Boundaries!F:F,"",0)</f>
        <v>0</v>
      </c>
      <c r="W149" s="7">
        <f t="array" ref="W149">XLOOKUP($R149,Boundaries!$B:$B,Boundaries!G:G,"",0)</f>
        <v>0</v>
      </c>
      <c r="X149" s="7">
        <f t="array" ref="X149">XLOOKUP($R149,Boundaries!$B:$B,Boundaries!H:H,"",0)</f>
        <v>0</v>
      </c>
      <c r="Y149" s="7">
        <f t="array" ref="Y149">XLOOKUP($R149,Boundaries!$B:$B,Boundaries!I:I,"",0)</f>
        <v>0</v>
      </c>
      <c r="Z149" s="7">
        <f t="array" ref="Z149">XLOOKUP($R149,Boundaries!$B:$B,Boundaries!J:J,"",0)</f>
        <v>2250</v>
      </c>
      <c r="AA149" s="7">
        <f t="array" ref="AA149">XLOOKUP($R149,Boundaries!$B:$B,Boundaries!K:K,"",0)</f>
        <v>1400</v>
      </c>
      <c r="AB149" s="7">
        <f t="array" ref="AB149">XLOOKUP($R149,Boundaries!$B:$B,Boundaries!L:L,"",0)</f>
        <v>3980</v>
      </c>
      <c r="AC149" s="7" t="str">
        <f t="array" ref="AC149">XLOOKUP($R149,Boundaries!$B:$B,Boundaries!M:M,"",0)</f>
        <v>NaN</v>
      </c>
      <c r="AD149" s="7">
        <f t="array" ref="AD149">XLOOKUP($R149,Boundaries!$B:$B,Boundaries!N:N,"",0)</f>
        <v>0</v>
      </c>
      <c r="AE149" s="7">
        <f t="array" ref="AE149">XLOOKUP($R149,Boundaries!$B:$B,Boundaries!O:O,"",0)</f>
        <v>2800</v>
      </c>
      <c r="AF149" s="7">
        <f t="array" ref="AF149">XLOOKUP($R149,Boundaries!$B:$B,Boundaries!P:P,"",0)</f>
        <v>0</v>
      </c>
      <c r="AG149" s="7">
        <f t="array" ref="AG149">XLOOKUP($R149,Boundaries!$B:$B,Boundaries!Q:Q,"",0)</f>
        <v>0</v>
      </c>
      <c r="AH149" s="7">
        <f t="array" ref="AH149">XLOOKUP($R149,Boundaries!$B:$B,Boundaries!R:R,"",0)</f>
        <v>0</v>
      </c>
      <c r="AI149" s="7">
        <f t="array" ref="AI149">XLOOKUP($R149,Boundaries!$B:$B,Boundaries!S:S,"",0)</f>
        <v>0</v>
      </c>
      <c r="AJ149" s="7">
        <f t="array" ref="AJ149">XLOOKUP($R149,Boundaries!$B:$B,Boundaries!T:T,"",0)</f>
        <v>0</v>
      </c>
      <c r="AK149" s="7">
        <f t="array" ref="AK149">XLOOKUP($R149,Boundaries!$B:$B,Boundaries!U:U,"",0)</f>
        <v>0</v>
      </c>
    </row>
    <row r="150">
      <c r="A150" s="7" t="str">
        <f t="shared" si="1"/>
        <v>T</v>
      </c>
      <c r="B150" s="8">
        <v>4418.0</v>
      </c>
      <c r="C150" s="7" t="s">
        <v>556</v>
      </c>
      <c r="D150" s="9" t="s">
        <v>557</v>
      </c>
      <c r="E150" s="10" t="s">
        <v>558</v>
      </c>
      <c r="F150" s="7" t="s">
        <v>68</v>
      </c>
      <c r="G150" s="8" t="s">
        <v>69</v>
      </c>
      <c r="H150" s="8" t="s">
        <v>554</v>
      </c>
      <c r="I150" s="11" t="s">
        <v>555</v>
      </c>
      <c r="J150" s="7" t="s">
        <v>484</v>
      </c>
      <c r="K150" s="9" t="s">
        <v>485</v>
      </c>
      <c r="L150" s="12">
        <v>54.034616307247</v>
      </c>
      <c r="M150" s="12">
        <v>-3.50266570658268</v>
      </c>
      <c r="N150" s="7" t="str">
        <f t="array" ref="N150">XLOOKUP(K150,'GSP Groups'!D:D,'GSP Groups'!E:E,"",0)</f>
        <v>Carnforth</v>
      </c>
      <c r="O150" s="13">
        <f t="array" ref="O150">XLOOKUP(N150,'GSP Groups'!$E:$E,'GSP Groups'!F:F,"",0)</f>
        <v>54.12746357</v>
      </c>
      <c r="P150" s="13">
        <f t="array" ref="P150">XLOOKUP(N150,'GSP Groups'!$E:$E,'GSP Groups'!G:G,"",0)</f>
        <v>-2.769975155</v>
      </c>
      <c r="Q150" s="7" t="str">
        <f t="shared" si="2"/>
        <v>EXACT LOCATION</v>
      </c>
      <c r="R150" s="7" t="s">
        <v>28</v>
      </c>
      <c r="S150" s="7">
        <f t="array" ref="S150">XLOOKUP($R150,Boundaries!$B:$B,Boundaries!C:C,"",0)</f>
        <v>17500</v>
      </c>
      <c r="T150" s="7">
        <f t="array" ref="T150">XLOOKUP($R150,Boundaries!$B:$B,Boundaries!D:D,"",0)</f>
        <v>19000</v>
      </c>
      <c r="U150" s="7">
        <f t="array" ref="U150">XLOOKUP($R150,Boundaries!$B:$B,Boundaries!E:E,"",0)</f>
        <v>0</v>
      </c>
      <c r="V150" s="7">
        <f t="array" ref="V150">XLOOKUP($R150,Boundaries!$B:$B,Boundaries!F:F,"",0)</f>
        <v>0</v>
      </c>
      <c r="W150" s="7">
        <f t="array" ref="W150">XLOOKUP($R150,Boundaries!$B:$B,Boundaries!G:G,"",0)</f>
        <v>0</v>
      </c>
      <c r="X150" s="7">
        <f t="array" ref="X150">XLOOKUP($R150,Boundaries!$B:$B,Boundaries!H:H,"",0)</f>
        <v>0</v>
      </c>
      <c r="Y150" s="7">
        <f t="array" ref="Y150">XLOOKUP($R150,Boundaries!$B:$B,Boundaries!I:I,"",0)</f>
        <v>0</v>
      </c>
      <c r="Z150" s="7">
        <f t="array" ref="Z150">XLOOKUP($R150,Boundaries!$B:$B,Boundaries!J:J,"",0)</f>
        <v>2250</v>
      </c>
      <c r="AA150" s="7">
        <f t="array" ref="AA150">XLOOKUP($R150,Boundaries!$B:$B,Boundaries!K:K,"",0)</f>
        <v>1400</v>
      </c>
      <c r="AB150" s="7">
        <f t="array" ref="AB150">XLOOKUP($R150,Boundaries!$B:$B,Boundaries!L:L,"",0)</f>
        <v>3980</v>
      </c>
      <c r="AC150" s="7" t="str">
        <f t="array" ref="AC150">XLOOKUP($R150,Boundaries!$B:$B,Boundaries!M:M,"",0)</f>
        <v>NaN</v>
      </c>
      <c r="AD150" s="7">
        <f t="array" ref="AD150">XLOOKUP($R150,Boundaries!$B:$B,Boundaries!N:N,"",0)</f>
        <v>0</v>
      </c>
      <c r="AE150" s="7">
        <f t="array" ref="AE150">XLOOKUP($R150,Boundaries!$B:$B,Boundaries!O:O,"",0)</f>
        <v>2800</v>
      </c>
      <c r="AF150" s="7">
        <f t="array" ref="AF150">XLOOKUP($R150,Boundaries!$B:$B,Boundaries!P:P,"",0)</f>
        <v>0</v>
      </c>
      <c r="AG150" s="7">
        <f t="array" ref="AG150">XLOOKUP($R150,Boundaries!$B:$B,Boundaries!Q:Q,"",0)</f>
        <v>0</v>
      </c>
      <c r="AH150" s="7">
        <f t="array" ref="AH150">XLOOKUP($R150,Boundaries!$B:$B,Boundaries!R:R,"",0)</f>
        <v>0</v>
      </c>
      <c r="AI150" s="7">
        <f t="array" ref="AI150">XLOOKUP($R150,Boundaries!$B:$B,Boundaries!S:S,"",0)</f>
        <v>0</v>
      </c>
      <c r="AJ150" s="7">
        <f t="array" ref="AJ150">XLOOKUP($R150,Boundaries!$B:$B,Boundaries!T:T,"",0)</f>
        <v>0</v>
      </c>
      <c r="AK150" s="7">
        <f t="array" ref="AK150">XLOOKUP($R150,Boundaries!$B:$B,Boundaries!U:U,"",0)</f>
        <v>0</v>
      </c>
    </row>
    <row r="151">
      <c r="A151" s="7" t="str">
        <f t="shared" si="1"/>
        <v>2</v>
      </c>
      <c r="B151" s="8">
        <v>4735.0</v>
      </c>
      <c r="C151" s="7" t="s">
        <v>559</v>
      </c>
      <c r="D151" s="9" t="s">
        <v>559</v>
      </c>
      <c r="E151" s="10" t="s">
        <v>560</v>
      </c>
      <c r="F151" s="16" t="s">
        <v>91</v>
      </c>
      <c r="G151" s="8" t="s">
        <v>64</v>
      </c>
      <c r="H151" s="8" t="s">
        <v>561</v>
      </c>
      <c r="I151" s="11" t="s">
        <v>562</v>
      </c>
      <c r="J151" s="7" t="s">
        <v>484</v>
      </c>
      <c r="K151" s="9" t="s">
        <v>485</v>
      </c>
      <c r="L151" s="17">
        <f t="shared" ref="L151:M151" si="50">O151</f>
        <v>54.12746357</v>
      </c>
      <c r="M151" s="17">
        <f t="shared" si="50"/>
        <v>-2.769975155</v>
      </c>
      <c r="N151" s="16" t="str">
        <f t="array" ref="N151">XLOOKUP(K151,'GSP Groups'!D:D,'GSP Groups'!E:E,"",0)</f>
        <v>Carnforth</v>
      </c>
      <c r="O151" s="13">
        <f t="array" ref="O151">XLOOKUP(N151,'GSP Groups'!$E:$E,'GSP Groups'!F:F,"",0)</f>
        <v>54.12746357</v>
      </c>
      <c r="P151" s="13">
        <f t="array" ref="P151">XLOOKUP(N151,'GSP Groups'!$E:$E,'GSP Groups'!G:G,"",0)</f>
        <v>-2.769975155</v>
      </c>
      <c r="Q151" s="7" t="str">
        <f t="shared" si="2"/>
        <v>CENTER</v>
      </c>
      <c r="R151" s="7" t="s">
        <v>28</v>
      </c>
      <c r="S151" s="7">
        <f t="array" ref="S151">XLOOKUP($R151,Boundaries!$B:$B,Boundaries!C:C,"",0)</f>
        <v>17500</v>
      </c>
      <c r="T151" s="7">
        <f t="array" ref="T151">XLOOKUP($R151,Boundaries!$B:$B,Boundaries!D:D,"",0)</f>
        <v>19000</v>
      </c>
      <c r="U151" s="7">
        <f t="array" ref="U151">XLOOKUP($R151,Boundaries!$B:$B,Boundaries!E:E,"",0)</f>
        <v>0</v>
      </c>
      <c r="V151" s="7">
        <f t="array" ref="V151">XLOOKUP($R151,Boundaries!$B:$B,Boundaries!F:F,"",0)</f>
        <v>0</v>
      </c>
      <c r="W151" s="7">
        <f t="array" ref="W151">XLOOKUP($R151,Boundaries!$B:$B,Boundaries!G:G,"",0)</f>
        <v>0</v>
      </c>
      <c r="X151" s="7">
        <f t="array" ref="X151">XLOOKUP($R151,Boundaries!$B:$B,Boundaries!H:H,"",0)</f>
        <v>0</v>
      </c>
      <c r="Y151" s="7">
        <f t="array" ref="Y151">XLOOKUP($R151,Boundaries!$B:$B,Boundaries!I:I,"",0)</f>
        <v>0</v>
      </c>
      <c r="Z151" s="7">
        <f t="array" ref="Z151">XLOOKUP($R151,Boundaries!$B:$B,Boundaries!J:J,"",0)</f>
        <v>2250</v>
      </c>
      <c r="AA151" s="7">
        <f t="array" ref="AA151">XLOOKUP($R151,Boundaries!$B:$B,Boundaries!K:K,"",0)</f>
        <v>1400</v>
      </c>
      <c r="AB151" s="7">
        <f t="array" ref="AB151">XLOOKUP($R151,Boundaries!$B:$B,Boundaries!L:L,"",0)</f>
        <v>3980</v>
      </c>
      <c r="AC151" s="7" t="str">
        <f t="array" ref="AC151">XLOOKUP($R151,Boundaries!$B:$B,Boundaries!M:M,"",0)</f>
        <v>NaN</v>
      </c>
      <c r="AD151" s="7">
        <f t="array" ref="AD151">XLOOKUP($R151,Boundaries!$B:$B,Boundaries!N:N,"",0)</f>
        <v>0</v>
      </c>
      <c r="AE151" s="7">
        <f t="array" ref="AE151">XLOOKUP($R151,Boundaries!$B:$B,Boundaries!O:O,"",0)</f>
        <v>2800</v>
      </c>
      <c r="AF151" s="7">
        <f t="array" ref="AF151">XLOOKUP($R151,Boundaries!$B:$B,Boundaries!P:P,"",0)</f>
        <v>0</v>
      </c>
      <c r="AG151" s="7">
        <f t="array" ref="AG151">XLOOKUP($R151,Boundaries!$B:$B,Boundaries!Q:Q,"",0)</f>
        <v>0</v>
      </c>
      <c r="AH151" s="7">
        <f t="array" ref="AH151">XLOOKUP($R151,Boundaries!$B:$B,Boundaries!R:R,"",0)</f>
        <v>0</v>
      </c>
      <c r="AI151" s="7">
        <f t="array" ref="AI151">XLOOKUP($R151,Boundaries!$B:$B,Boundaries!S:S,"",0)</f>
        <v>0</v>
      </c>
      <c r="AJ151" s="7">
        <f t="array" ref="AJ151">XLOOKUP($R151,Boundaries!$B:$B,Boundaries!T:T,"",0)</f>
        <v>0</v>
      </c>
      <c r="AK151" s="7">
        <f t="array" ref="AK151">XLOOKUP($R151,Boundaries!$B:$B,Boundaries!U:U,"",0)</f>
        <v>0</v>
      </c>
    </row>
    <row r="152">
      <c r="A152" s="7" t="str">
        <f t="shared" si="1"/>
        <v>E</v>
      </c>
      <c r="B152" s="8">
        <v>4955.0</v>
      </c>
      <c r="C152" s="7" t="s">
        <v>563</v>
      </c>
      <c r="D152" s="9" t="s">
        <v>564</v>
      </c>
      <c r="E152" s="10" t="s">
        <v>565</v>
      </c>
      <c r="F152" s="16" t="s">
        <v>133</v>
      </c>
      <c r="G152" s="8" t="s">
        <v>134</v>
      </c>
      <c r="H152" s="8" t="s">
        <v>566</v>
      </c>
      <c r="I152" s="11" t="s">
        <v>567</v>
      </c>
      <c r="J152" s="7" t="s">
        <v>484</v>
      </c>
      <c r="K152" s="9" t="s">
        <v>485</v>
      </c>
      <c r="L152" s="12">
        <v>54.1052911894526</v>
      </c>
      <c r="M152" s="12">
        <v>-3.18997854383859</v>
      </c>
      <c r="N152" s="7" t="str">
        <f t="array" ref="N152">XLOOKUP(K152,'GSP Groups'!D:D,'GSP Groups'!E:E,"",0)</f>
        <v>Carnforth</v>
      </c>
      <c r="O152" s="13">
        <f t="array" ref="O152">XLOOKUP(N152,'GSP Groups'!$E:$E,'GSP Groups'!F:F,"",0)</f>
        <v>54.12746357</v>
      </c>
      <c r="P152" s="13">
        <f t="array" ref="P152">XLOOKUP(N152,'GSP Groups'!$E:$E,'GSP Groups'!G:G,"",0)</f>
        <v>-2.769975155</v>
      </c>
      <c r="Q152" s="7" t="str">
        <f t="shared" si="2"/>
        <v>EXACT LOCATION</v>
      </c>
      <c r="R152" s="7" t="s">
        <v>28</v>
      </c>
      <c r="S152" s="7">
        <f t="array" ref="S152">XLOOKUP($R152,Boundaries!$B:$B,Boundaries!C:C,"",0)</f>
        <v>17500</v>
      </c>
      <c r="T152" s="7">
        <f t="array" ref="T152">XLOOKUP($R152,Boundaries!$B:$B,Boundaries!D:D,"",0)</f>
        <v>19000</v>
      </c>
      <c r="U152" s="7">
        <f t="array" ref="U152">XLOOKUP($R152,Boundaries!$B:$B,Boundaries!E:E,"",0)</f>
        <v>0</v>
      </c>
      <c r="V152" s="7">
        <f t="array" ref="V152">XLOOKUP($R152,Boundaries!$B:$B,Boundaries!F:F,"",0)</f>
        <v>0</v>
      </c>
      <c r="W152" s="7">
        <f t="array" ref="W152">XLOOKUP($R152,Boundaries!$B:$B,Boundaries!G:G,"",0)</f>
        <v>0</v>
      </c>
      <c r="X152" s="7">
        <f t="array" ref="X152">XLOOKUP($R152,Boundaries!$B:$B,Boundaries!H:H,"",0)</f>
        <v>0</v>
      </c>
      <c r="Y152" s="7">
        <f t="array" ref="Y152">XLOOKUP($R152,Boundaries!$B:$B,Boundaries!I:I,"",0)</f>
        <v>0</v>
      </c>
      <c r="Z152" s="7">
        <f t="array" ref="Z152">XLOOKUP($R152,Boundaries!$B:$B,Boundaries!J:J,"",0)</f>
        <v>2250</v>
      </c>
      <c r="AA152" s="7">
        <f t="array" ref="AA152">XLOOKUP($R152,Boundaries!$B:$B,Boundaries!K:K,"",0)</f>
        <v>1400</v>
      </c>
      <c r="AB152" s="7">
        <f t="array" ref="AB152">XLOOKUP($R152,Boundaries!$B:$B,Boundaries!L:L,"",0)</f>
        <v>3980</v>
      </c>
      <c r="AC152" s="7" t="str">
        <f t="array" ref="AC152">XLOOKUP($R152,Boundaries!$B:$B,Boundaries!M:M,"",0)</f>
        <v>NaN</v>
      </c>
      <c r="AD152" s="7">
        <f t="array" ref="AD152">XLOOKUP($R152,Boundaries!$B:$B,Boundaries!N:N,"",0)</f>
        <v>0</v>
      </c>
      <c r="AE152" s="7">
        <f t="array" ref="AE152">XLOOKUP($R152,Boundaries!$B:$B,Boundaries!O:O,"",0)</f>
        <v>2800</v>
      </c>
      <c r="AF152" s="7">
        <f t="array" ref="AF152">XLOOKUP($R152,Boundaries!$B:$B,Boundaries!P:P,"",0)</f>
        <v>0</v>
      </c>
      <c r="AG152" s="7">
        <f t="array" ref="AG152">XLOOKUP($R152,Boundaries!$B:$B,Boundaries!Q:Q,"",0)</f>
        <v>0</v>
      </c>
      <c r="AH152" s="7">
        <f t="array" ref="AH152">XLOOKUP($R152,Boundaries!$B:$B,Boundaries!R:R,"",0)</f>
        <v>0</v>
      </c>
      <c r="AI152" s="7">
        <f t="array" ref="AI152">XLOOKUP($R152,Boundaries!$B:$B,Boundaries!S:S,"",0)</f>
        <v>0</v>
      </c>
      <c r="AJ152" s="7">
        <f t="array" ref="AJ152">XLOOKUP($R152,Boundaries!$B:$B,Boundaries!T:T,"",0)</f>
        <v>0</v>
      </c>
      <c r="AK152" s="7">
        <f t="array" ref="AK152">XLOOKUP($R152,Boundaries!$B:$B,Boundaries!U:U,"",0)</f>
        <v>0</v>
      </c>
    </row>
    <row r="153">
      <c r="A153" s="7" t="str">
        <f t="shared" si="1"/>
        <v>E</v>
      </c>
      <c r="B153" s="8">
        <v>4956.0</v>
      </c>
      <c r="C153" s="7" t="s">
        <v>568</v>
      </c>
      <c r="D153" s="9" t="s">
        <v>569</v>
      </c>
      <c r="E153" s="10" t="s">
        <v>570</v>
      </c>
      <c r="F153" s="16" t="s">
        <v>91</v>
      </c>
      <c r="G153" s="8" t="s">
        <v>64</v>
      </c>
      <c r="H153" s="8" t="s">
        <v>92</v>
      </c>
      <c r="I153" s="11" t="s">
        <v>93</v>
      </c>
      <c r="J153" s="7" t="s">
        <v>484</v>
      </c>
      <c r="K153" s="9" t="s">
        <v>485</v>
      </c>
      <c r="L153" s="17">
        <v>53.7067171920374</v>
      </c>
      <c r="M153" s="17">
        <v>-2.46760025834573</v>
      </c>
      <c r="N153" s="7" t="str">
        <f t="array" ref="N153">XLOOKUP(K153,'GSP Groups'!D:D,'GSP Groups'!E:E,"",0)</f>
        <v>Carnforth</v>
      </c>
      <c r="O153" s="13">
        <f t="array" ref="O153">XLOOKUP(N153,'GSP Groups'!$E:$E,'GSP Groups'!F:F,"",0)</f>
        <v>54.12746357</v>
      </c>
      <c r="P153" s="13">
        <f t="array" ref="P153">XLOOKUP(N153,'GSP Groups'!$E:$E,'GSP Groups'!G:G,"",0)</f>
        <v>-2.769975155</v>
      </c>
      <c r="Q153" s="7" t="str">
        <f t="shared" si="2"/>
        <v>EXACT LOCATION</v>
      </c>
      <c r="R153" s="7" t="s">
        <v>28</v>
      </c>
      <c r="S153" s="7">
        <f t="array" ref="S153">XLOOKUP($R153,Boundaries!$B:$B,Boundaries!C:C,"",0)</f>
        <v>17500</v>
      </c>
      <c r="T153" s="7">
        <f t="array" ref="T153">XLOOKUP($R153,Boundaries!$B:$B,Boundaries!D:D,"",0)</f>
        <v>19000</v>
      </c>
      <c r="U153" s="7">
        <f t="array" ref="U153">XLOOKUP($R153,Boundaries!$B:$B,Boundaries!E:E,"",0)</f>
        <v>0</v>
      </c>
      <c r="V153" s="7">
        <f t="array" ref="V153">XLOOKUP($R153,Boundaries!$B:$B,Boundaries!F:F,"",0)</f>
        <v>0</v>
      </c>
      <c r="W153" s="7">
        <f t="array" ref="W153">XLOOKUP($R153,Boundaries!$B:$B,Boundaries!G:G,"",0)</f>
        <v>0</v>
      </c>
      <c r="X153" s="7">
        <f t="array" ref="X153">XLOOKUP($R153,Boundaries!$B:$B,Boundaries!H:H,"",0)</f>
        <v>0</v>
      </c>
      <c r="Y153" s="7">
        <f t="array" ref="Y153">XLOOKUP($R153,Boundaries!$B:$B,Boundaries!I:I,"",0)</f>
        <v>0</v>
      </c>
      <c r="Z153" s="7">
        <f t="array" ref="Z153">XLOOKUP($R153,Boundaries!$B:$B,Boundaries!J:J,"",0)</f>
        <v>2250</v>
      </c>
      <c r="AA153" s="7">
        <f t="array" ref="AA153">XLOOKUP($R153,Boundaries!$B:$B,Boundaries!K:K,"",0)</f>
        <v>1400</v>
      </c>
      <c r="AB153" s="7">
        <f t="array" ref="AB153">XLOOKUP($R153,Boundaries!$B:$B,Boundaries!L:L,"",0)</f>
        <v>3980</v>
      </c>
      <c r="AC153" s="7" t="str">
        <f t="array" ref="AC153">XLOOKUP($R153,Boundaries!$B:$B,Boundaries!M:M,"",0)</f>
        <v>NaN</v>
      </c>
      <c r="AD153" s="7">
        <f t="array" ref="AD153">XLOOKUP($R153,Boundaries!$B:$B,Boundaries!N:N,"",0)</f>
        <v>0</v>
      </c>
      <c r="AE153" s="7">
        <f t="array" ref="AE153">XLOOKUP($R153,Boundaries!$B:$B,Boundaries!O:O,"",0)</f>
        <v>2800</v>
      </c>
      <c r="AF153" s="7">
        <f t="array" ref="AF153">XLOOKUP($R153,Boundaries!$B:$B,Boundaries!P:P,"",0)</f>
        <v>0</v>
      </c>
      <c r="AG153" s="7">
        <f t="array" ref="AG153">XLOOKUP($R153,Boundaries!$B:$B,Boundaries!Q:Q,"",0)</f>
        <v>0</v>
      </c>
      <c r="AH153" s="7">
        <f t="array" ref="AH153">XLOOKUP($R153,Boundaries!$B:$B,Boundaries!R:R,"",0)</f>
        <v>0</v>
      </c>
      <c r="AI153" s="7">
        <f t="array" ref="AI153">XLOOKUP($R153,Boundaries!$B:$B,Boundaries!S:S,"",0)</f>
        <v>0</v>
      </c>
      <c r="AJ153" s="7">
        <f t="array" ref="AJ153">XLOOKUP($R153,Boundaries!$B:$B,Boundaries!T:T,"",0)</f>
        <v>0</v>
      </c>
      <c r="AK153" s="7">
        <f t="array" ref="AK153">XLOOKUP($R153,Boundaries!$B:$B,Boundaries!U:U,"",0)</f>
        <v>0</v>
      </c>
    </row>
    <row r="154">
      <c r="A154" s="7" t="str">
        <f t="shared" si="1"/>
        <v>E</v>
      </c>
      <c r="B154" s="8">
        <v>4957.0</v>
      </c>
      <c r="C154" s="7" t="s">
        <v>571</v>
      </c>
      <c r="D154" s="9" t="s">
        <v>572</v>
      </c>
      <c r="E154" s="10" t="s">
        <v>573</v>
      </c>
      <c r="F154" s="16" t="s">
        <v>91</v>
      </c>
      <c r="G154" s="8" t="s">
        <v>64</v>
      </c>
      <c r="H154" s="8" t="s">
        <v>92</v>
      </c>
      <c r="I154" s="11" t="s">
        <v>93</v>
      </c>
      <c r="J154" s="7" t="s">
        <v>484</v>
      </c>
      <c r="K154" s="9" t="s">
        <v>485</v>
      </c>
      <c r="L154" s="17">
        <f t="shared" ref="L154:M154" si="51">O154</f>
        <v>54.12746357</v>
      </c>
      <c r="M154" s="17">
        <f t="shared" si="51"/>
        <v>-2.769975155</v>
      </c>
      <c r="N154" s="16" t="str">
        <f t="array" ref="N154">XLOOKUP(K154,'GSP Groups'!D:D,'GSP Groups'!E:E,"",0)</f>
        <v>Carnforth</v>
      </c>
      <c r="O154" s="13">
        <f t="array" ref="O154">XLOOKUP(N154,'GSP Groups'!$E:$E,'GSP Groups'!F:F,"",0)</f>
        <v>54.12746357</v>
      </c>
      <c r="P154" s="13">
        <f t="array" ref="P154">XLOOKUP(N154,'GSP Groups'!$E:$E,'GSP Groups'!G:G,"",0)</f>
        <v>-2.769975155</v>
      </c>
      <c r="Q154" s="7" t="str">
        <f t="shared" si="2"/>
        <v>CENTER</v>
      </c>
      <c r="R154" s="7" t="s">
        <v>28</v>
      </c>
      <c r="S154" s="7">
        <f t="array" ref="S154">XLOOKUP($R154,Boundaries!$B:$B,Boundaries!C:C,"",0)</f>
        <v>17500</v>
      </c>
      <c r="T154" s="7">
        <f t="array" ref="T154">XLOOKUP($R154,Boundaries!$B:$B,Boundaries!D:D,"",0)</f>
        <v>19000</v>
      </c>
      <c r="U154" s="7">
        <f t="array" ref="U154">XLOOKUP($R154,Boundaries!$B:$B,Boundaries!E:E,"",0)</f>
        <v>0</v>
      </c>
      <c r="V154" s="7">
        <f t="array" ref="V154">XLOOKUP($R154,Boundaries!$B:$B,Boundaries!F:F,"",0)</f>
        <v>0</v>
      </c>
      <c r="W154" s="7">
        <f t="array" ref="W154">XLOOKUP($R154,Boundaries!$B:$B,Boundaries!G:G,"",0)</f>
        <v>0</v>
      </c>
      <c r="X154" s="7">
        <f t="array" ref="X154">XLOOKUP($R154,Boundaries!$B:$B,Boundaries!H:H,"",0)</f>
        <v>0</v>
      </c>
      <c r="Y154" s="7">
        <f t="array" ref="Y154">XLOOKUP($R154,Boundaries!$B:$B,Boundaries!I:I,"",0)</f>
        <v>0</v>
      </c>
      <c r="Z154" s="7">
        <f t="array" ref="Z154">XLOOKUP($R154,Boundaries!$B:$B,Boundaries!J:J,"",0)</f>
        <v>2250</v>
      </c>
      <c r="AA154" s="7">
        <f t="array" ref="AA154">XLOOKUP($R154,Boundaries!$B:$B,Boundaries!K:K,"",0)</f>
        <v>1400</v>
      </c>
      <c r="AB154" s="7">
        <f t="array" ref="AB154">XLOOKUP($R154,Boundaries!$B:$B,Boundaries!L:L,"",0)</f>
        <v>3980</v>
      </c>
      <c r="AC154" s="7" t="str">
        <f t="array" ref="AC154">XLOOKUP($R154,Boundaries!$B:$B,Boundaries!M:M,"",0)</f>
        <v>NaN</v>
      </c>
      <c r="AD154" s="7">
        <f t="array" ref="AD154">XLOOKUP($R154,Boundaries!$B:$B,Boundaries!N:N,"",0)</f>
        <v>0</v>
      </c>
      <c r="AE154" s="7">
        <f t="array" ref="AE154">XLOOKUP($R154,Boundaries!$B:$B,Boundaries!O:O,"",0)</f>
        <v>2800</v>
      </c>
      <c r="AF154" s="7">
        <f t="array" ref="AF154">XLOOKUP($R154,Boundaries!$B:$B,Boundaries!P:P,"",0)</f>
        <v>0</v>
      </c>
      <c r="AG154" s="7">
        <f t="array" ref="AG154">XLOOKUP($R154,Boundaries!$B:$B,Boundaries!Q:Q,"",0)</f>
        <v>0</v>
      </c>
      <c r="AH154" s="7">
        <f t="array" ref="AH154">XLOOKUP($R154,Boundaries!$B:$B,Boundaries!R:R,"",0)</f>
        <v>0</v>
      </c>
      <c r="AI154" s="7">
        <f t="array" ref="AI154">XLOOKUP($R154,Boundaries!$B:$B,Boundaries!S:S,"",0)</f>
        <v>0</v>
      </c>
      <c r="AJ154" s="7">
        <f t="array" ref="AJ154">XLOOKUP($R154,Boundaries!$B:$B,Boundaries!T:T,"",0)</f>
        <v>0</v>
      </c>
      <c r="AK154" s="7">
        <f t="array" ref="AK154">XLOOKUP($R154,Boundaries!$B:$B,Boundaries!U:U,"",0)</f>
        <v>0</v>
      </c>
    </row>
    <row r="155">
      <c r="A155" s="7" t="str">
        <f t="shared" si="1"/>
        <v>E</v>
      </c>
      <c r="B155" s="8">
        <v>4958.0</v>
      </c>
      <c r="C155" s="7" t="s">
        <v>574</v>
      </c>
      <c r="D155" s="9" t="s">
        <v>575</v>
      </c>
      <c r="E155" s="10" t="s">
        <v>576</v>
      </c>
      <c r="F155" s="16" t="s">
        <v>91</v>
      </c>
      <c r="G155" s="8" t="s">
        <v>64</v>
      </c>
      <c r="H155" s="8" t="s">
        <v>92</v>
      </c>
      <c r="I155" s="11" t="s">
        <v>93</v>
      </c>
      <c r="J155" s="7" t="s">
        <v>484</v>
      </c>
      <c r="K155" s="9" t="s">
        <v>485</v>
      </c>
      <c r="L155" s="17">
        <f t="shared" ref="L155:M155" si="52">O155</f>
        <v>54.12746357</v>
      </c>
      <c r="M155" s="17">
        <f t="shared" si="52"/>
        <v>-2.769975155</v>
      </c>
      <c r="N155" s="16" t="str">
        <f t="array" ref="N155">XLOOKUP(K155,'GSP Groups'!D:D,'GSP Groups'!E:E,"",0)</f>
        <v>Carnforth</v>
      </c>
      <c r="O155" s="13">
        <f t="array" ref="O155">XLOOKUP(N155,'GSP Groups'!$E:$E,'GSP Groups'!F:F,"",0)</f>
        <v>54.12746357</v>
      </c>
      <c r="P155" s="13">
        <f t="array" ref="P155">XLOOKUP(N155,'GSP Groups'!$E:$E,'GSP Groups'!G:G,"",0)</f>
        <v>-2.769975155</v>
      </c>
      <c r="Q155" s="7" t="str">
        <f t="shared" si="2"/>
        <v>CENTER</v>
      </c>
      <c r="R155" s="7" t="s">
        <v>28</v>
      </c>
      <c r="S155" s="7">
        <f t="array" ref="S155">XLOOKUP($R155,Boundaries!$B:$B,Boundaries!C:C,"",0)</f>
        <v>17500</v>
      </c>
      <c r="T155" s="7">
        <f t="array" ref="T155">XLOOKUP($R155,Boundaries!$B:$B,Boundaries!D:D,"",0)</f>
        <v>19000</v>
      </c>
      <c r="U155" s="7">
        <f t="array" ref="U155">XLOOKUP($R155,Boundaries!$B:$B,Boundaries!E:E,"",0)</f>
        <v>0</v>
      </c>
      <c r="V155" s="7">
        <f t="array" ref="V155">XLOOKUP($R155,Boundaries!$B:$B,Boundaries!F:F,"",0)</f>
        <v>0</v>
      </c>
      <c r="W155" s="7">
        <f t="array" ref="W155">XLOOKUP($R155,Boundaries!$B:$B,Boundaries!G:G,"",0)</f>
        <v>0</v>
      </c>
      <c r="X155" s="7">
        <f t="array" ref="X155">XLOOKUP($R155,Boundaries!$B:$B,Boundaries!H:H,"",0)</f>
        <v>0</v>
      </c>
      <c r="Y155" s="7">
        <f t="array" ref="Y155">XLOOKUP($R155,Boundaries!$B:$B,Boundaries!I:I,"",0)</f>
        <v>0</v>
      </c>
      <c r="Z155" s="7">
        <f t="array" ref="Z155">XLOOKUP($R155,Boundaries!$B:$B,Boundaries!J:J,"",0)</f>
        <v>2250</v>
      </c>
      <c r="AA155" s="7">
        <f t="array" ref="AA155">XLOOKUP($R155,Boundaries!$B:$B,Boundaries!K:K,"",0)</f>
        <v>1400</v>
      </c>
      <c r="AB155" s="7">
        <f t="array" ref="AB155">XLOOKUP($R155,Boundaries!$B:$B,Boundaries!L:L,"",0)</f>
        <v>3980</v>
      </c>
      <c r="AC155" s="7" t="str">
        <f t="array" ref="AC155">XLOOKUP($R155,Boundaries!$B:$B,Boundaries!M:M,"",0)</f>
        <v>NaN</v>
      </c>
      <c r="AD155" s="7">
        <f t="array" ref="AD155">XLOOKUP($R155,Boundaries!$B:$B,Boundaries!N:N,"",0)</f>
        <v>0</v>
      </c>
      <c r="AE155" s="7">
        <f t="array" ref="AE155">XLOOKUP($R155,Boundaries!$B:$B,Boundaries!O:O,"",0)</f>
        <v>2800</v>
      </c>
      <c r="AF155" s="7">
        <f t="array" ref="AF155">XLOOKUP($R155,Boundaries!$B:$B,Boundaries!P:P,"",0)</f>
        <v>0</v>
      </c>
      <c r="AG155" s="7">
        <f t="array" ref="AG155">XLOOKUP($R155,Boundaries!$B:$B,Boundaries!Q:Q,"",0)</f>
        <v>0</v>
      </c>
      <c r="AH155" s="7">
        <f t="array" ref="AH155">XLOOKUP($R155,Boundaries!$B:$B,Boundaries!R:R,"",0)</f>
        <v>0</v>
      </c>
      <c r="AI155" s="7">
        <f t="array" ref="AI155">XLOOKUP($R155,Boundaries!$B:$B,Boundaries!S:S,"",0)</f>
        <v>0</v>
      </c>
      <c r="AJ155" s="7">
        <f t="array" ref="AJ155">XLOOKUP($R155,Boundaries!$B:$B,Boundaries!T:T,"",0)</f>
        <v>0</v>
      </c>
      <c r="AK155" s="7">
        <f t="array" ref="AK155">XLOOKUP($R155,Boundaries!$B:$B,Boundaries!U:U,"",0)</f>
        <v>0</v>
      </c>
    </row>
    <row r="156">
      <c r="A156" s="7" t="str">
        <f t="shared" si="1"/>
        <v>2</v>
      </c>
      <c r="B156" s="8">
        <v>5295.0</v>
      </c>
      <c r="C156" s="7" t="s">
        <v>577</v>
      </c>
      <c r="D156" s="9" t="s">
        <v>577</v>
      </c>
      <c r="E156" s="10" t="s">
        <v>578</v>
      </c>
      <c r="F156" s="16" t="s">
        <v>91</v>
      </c>
      <c r="G156" s="8" t="s">
        <v>64</v>
      </c>
      <c r="H156" s="8" t="s">
        <v>561</v>
      </c>
      <c r="I156" s="11" t="s">
        <v>562</v>
      </c>
      <c r="J156" s="7" t="s">
        <v>484</v>
      </c>
      <c r="K156" s="9" t="s">
        <v>485</v>
      </c>
      <c r="L156" s="17">
        <f t="shared" ref="L156:M156" si="53">O156</f>
        <v>54.12746357</v>
      </c>
      <c r="M156" s="17">
        <f t="shared" si="53"/>
        <v>-2.769975155</v>
      </c>
      <c r="N156" s="16" t="str">
        <f t="array" ref="N156">XLOOKUP(K156,'GSP Groups'!D:D,'GSP Groups'!E:E,"",0)</f>
        <v>Carnforth</v>
      </c>
      <c r="O156" s="13">
        <f t="array" ref="O156">XLOOKUP(N156,'GSP Groups'!$E:$E,'GSP Groups'!F:F,"",0)</f>
        <v>54.12746357</v>
      </c>
      <c r="P156" s="13">
        <f t="array" ref="P156">XLOOKUP(N156,'GSP Groups'!$E:$E,'GSP Groups'!G:G,"",0)</f>
        <v>-2.769975155</v>
      </c>
      <c r="Q156" s="7" t="str">
        <f t="shared" si="2"/>
        <v>CENTER</v>
      </c>
      <c r="R156" s="7" t="s">
        <v>28</v>
      </c>
      <c r="S156" s="7">
        <f t="array" ref="S156">XLOOKUP($R156,Boundaries!$B:$B,Boundaries!C:C,"",0)</f>
        <v>17500</v>
      </c>
      <c r="T156" s="7">
        <f t="array" ref="T156">XLOOKUP($R156,Boundaries!$B:$B,Boundaries!D:D,"",0)</f>
        <v>19000</v>
      </c>
      <c r="U156" s="7">
        <f t="array" ref="U156">XLOOKUP($R156,Boundaries!$B:$B,Boundaries!E:E,"",0)</f>
        <v>0</v>
      </c>
      <c r="V156" s="7">
        <f t="array" ref="V156">XLOOKUP($R156,Boundaries!$B:$B,Boundaries!F:F,"",0)</f>
        <v>0</v>
      </c>
      <c r="W156" s="7">
        <f t="array" ref="W156">XLOOKUP($R156,Boundaries!$B:$B,Boundaries!G:G,"",0)</f>
        <v>0</v>
      </c>
      <c r="X156" s="7">
        <f t="array" ref="X156">XLOOKUP($R156,Boundaries!$B:$B,Boundaries!H:H,"",0)</f>
        <v>0</v>
      </c>
      <c r="Y156" s="7">
        <f t="array" ref="Y156">XLOOKUP($R156,Boundaries!$B:$B,Boundaries!I:I,"",0)</f>
        <v>0</v>
      </c>
      <c r="Z156" s="7">
        <f t="array" ref="Z156">XLOOKUP($R156,Boundaries!$B:$B,Boundaries!J:J,"",0)</f>
        <v>2250</v>
      </c>
      <c r="AA156" s="7">
        <f t="array" ref="AA156">XLOOKUP($R156,Boundaries!$B:$B,Boundaries!K:K,"",0)</f>
        <v>1400</v>
      </c>
      <c r="AB156" s="7">
        <f t="array" ref="AB156">XLOOKUP($R156,Boundaries!$B:$B,Boundaries!L:L,"",0)</f>
        <v>3980</v>
      </c>
      <c r="AC156" s="7" t="str">
        <f t="array" ref="AC156">XLOOKUP($R156,Boundaries!$B:$B,Boundaries!M:M,"",0)</f>
        <v>NaN</v>
      </c>
      <c r="AD156" s="7">
        <f t="array" ref="AD156">XLOOKUP($R156,Boundaries!$B:$B,Boundaries!N:N,"",0)</f>
        <v>0</v>
      </c>
      <c r="AE156" s="7">
        <f t="array" ref="AE156">XLOOKUP($R156,Boundaries!$B:$B,Boundaries!O:O,"",0)</f>
        <v>2800</v>
      </c>
      <c r="AF156" s="7">
        <f t="array" ref="AF156">XLOOKUP($R156,Boundaries!$B:$B,Boundaries!P:P,"",0)</f>
        <v>0</v>
      </c>
      <c r="AG156" s="7">
        <f t="array" ref="AG156">XLOOKUP($R156,Boundaries!$B:$B,Boundaries!Q:Q,"",0)</f>
        <v>0</v>
      </c>
      <c r="AH156" s="7">
        <f t="array" ref="AH156">XLOOKUP($R156,Boundaries!$B:$B,Boundaries!R:R,"",0)</f>
        <v>0</v>
      </c>
      <c r="AI156" s="7">
        <f t="array" ref="AI156">XLOOKUP($R156,Boundaries!$B:$B,Boundaries!S:S,"",0)</f>
        <v>0</v>
      </c>
      <c r="AJ156" s="7">
        <f t="array" ref="AJ156">XLOOKUP($R156,Boundaries!$B:$B,Boundaries!T:T,"",0)</f>
        <v>0</v>
      </c>
      <c r="AK156" s="7">
        <f t="array" ref="AK156">XLOOKUP($R156,Boundaries!$B:$B,Boundaries!U:U,"",0)</f>
        <v>0</v>
      </c>
    </row>
    <row r="157">
      <c r="A157" s="7" t="str">
        <f t="shared" si="1"/>
        <v>2</v>
      </c>
      <c r="B157" s="8">
        <v>5662.0</v>
      </c>
      <c r="C157" s="7" t="s">
        <v>579</v>
      </c>
      <c r="D157" s="9" t="s">
        <v>580</v>
      </c>
      <c r="E157" s="10" t="s">
        <v>581</v>
      </c>
      <c r="F157" s="16" t="s">
        <v>133</v>
      </c>
      <c r="G157" s="8" t="s">
        <v>134</v>
      </c>
      <c r="H157" s="8" t="s">
        <v>123</v>
      </c>
      <c r="I157" s="11" t="s">
        <v>124</v>
      </c>
      <c r="J157" s="7" t="s">
        <v>484</v>
      </c>
      <c r="K157" s="9" t="s">
        <v>485</v>
      </c>
      <c r="L157" s="17">
        <f t="shared" ref="L157:M157" si="54">O157</f>
        <v>54.12746357</v>
      </c>
      <c r="M157" s="17">
        <f t="shared" si="54"/>
        <v>-2.769975155</v>
      </c>
      <c r="N157" s="16" t="str">
        <f t="array" ref="N157">XLOOKUP(K157,'GSP Groups'!D:D,'GSP Groups'!E:E,"",0)</f>
        <v>Carnforth</v>
      </c>
      <c r="O157" s="13">
        <f t="array" ref="O157">XLOOKUP(N157,'GSP Groups'!$E:$E,'GSP Groups'!F:F,"",0)</f>
        <v>54.12746357</v>
      </c>
      <c r="P157" s="13">
        <f t="array" ref="P157">XLOOKUP(N157,'GSP Groups'!$E:$E,'GSP Groups'!G:G,"",0)</f>
        <v>-2.769975155</v>
      </c>
      <c r="Q157" s="7" t="str">
        <f t="shared" si="2"/>
        <v>CENTER</v>
      </c>
      <c r="R157" s="7" t="s">
        <v>28</v>
      </c>
      <c r="S157" s="7">
        <f t="array" ref="S157">XLOOKUP($R157,Boundaries!$B:$B,Boundaries!C:C,"",0)</f>
        <v>17500</v>
      </c>
      <c r="T157" s="7">
        <f t="array" ref="T157">XLOOKUP($R157,Boundaries!$B:$B,Boundaries!D:D,"",0)</f>
        <v>19000</v>
      </c>
      <c r="U157" s="7">
        <f t="array" ref="U157">XLOOKUP($R157,Boundaries!$B:$B,Boundaries!E:E,"",0)</f>
        <v>0</v>
      </c>
      <c r="V157" s="7">
        <f t="array" ref="V157">XLOOKUP($R157,Boundaries!$B:$B,Boundaries!F:F,"",0)</f>
        <v>0</v>
      </c>
      <c r="W157" s="7">
        <f t="array" ref="W157">XLOOKUP($R157,Boundaries!$B:$B,Boundaries!G:G,"",0)</f>
        <v>0</v>
      </c>
      <c r="X157" s="7">
        <f t="array" ref="X157">XLOOKUP($R157,Boundaries!$B:$B,Boundaries!H:H,"",0)</f>
        <v>0</v>
      </c>
      <c r="Y157" s="7">
        <f t="array" ref="Y157">XLOOKUP($R157,Boundaries!$B:$B,Boundaries!I:I,"",0)</f>
        <v>0</v>
      </c>
      <c r="Z157" s="7">
        <f t="array" ref="Z157">XLOOKUP($R157,Boundaries!$B:$B,Boundaries!J:J,"",0)</f>
        <v>2250</v>
      </c>
      <c r="AA157" s="7">
        <f t="array" ref="AA157">XLOOKUP($R157,Boundaries!$B:$B,Boundaries!K:K,"",0)</f>
        <v>1400</v>
      </c>
      <c r="AB157" s="7">
        <f t="array" ref="AB157">XLOOKUP($R157,Boundaries!$B:$B,Boundaries!L:L,"",0)</f>
        <v>3980</v>
      </c>
      <c r="AC157" s="7" t="str">
        <f t="array" ref="AC157">XLOOKUP($R157,Boundaries!$B:$B,Boundaries!M:M,"",0)</f>
        <v>NaN</v>
      </c>
      <c r="AD157" s="7">
        <f t="array" ref="AD157">XLOOKUP($R157,Boundaries!$B:$B,Boundaries!N:N,"",0)</f>
        <v>0</v>
      </c>
      <c r="AE157" s="7">
        <f t="array" ref="AE157">XLOOKUP($R157,Boundaries!$B:$B,Boundaries!O:O,"",0)</f>
        <v>2800</v>
      </c>
      <c r="AF157" s="7">
        <f t="array" ref="AF157">XLOOKUP($R157,Boundaries!$B:$B,Boundaries!P:P,"",0)</f>
        <v>0</v>
      </c>
      <c r="AG157" s="7">
        <f t="array" ref="AG157">XLOOKUP($R157,Boundaries!$B:$B,Boundaries!Q:Q,"",0)</f>
        <v>0</v>
      </c>
      <c r="AH157" s="7">
        <f t="array" ref="AH157">XLOOKUP($R157,Boundaries!$B:$B,Boundaries!R:R,"",0)</f>
        <v>0</v>
      </c>
      <c r="AI157" s="7">
        <f t="array" ref="AI157">XLOOKUP($R157,Boundaries!$B:$B,Boundaries!S:S,"",0)</f>
        <v>0</v>
      </c>
      <c r="AJ157" s="7">
        <f t="array" ref="AJ157">XLOOKUP($R157,Boundaries!$B:$B,Boundaries!T:T,"",0)</f>
        <v>0</v>
      </c>
      <c r="AK157" s="7">
        <f t="array" ref="AK157">XLOOKUP($R157,Boundaries!$B:$B,Boundaries!U:U,"",0)</f>
        <v>0</v>
      </c>
    </row>
    <row r="158">
      <c r="A158" s="7" t="str">
        <f t="shared" si="1"/>
        <v>2</v>
      </c>
      <c r="B158" s="8">
        <v>5769.0</v>
      </c>
      <c r="C158" s="7" t="s">
        <v>582</v>
      </c>
      <c r="D158" s="9" t="s">
        <v>582</v>
      </c>
      <c r="E158" s="10" t="s">
        <v>583</v>
      </c>
      <c r="F158" s="16" t="s">
        <v>91</v>
      </c>
      <c r="G158" s="8" t="s">
        <v>64</v>
      </c>
      <c r="H158" s="8" t="s">
        <v>561</v>
      </c>
      <c r="I158" s="11" t="s">
        <v>562</v>
      </c>
      <c r="J158" s="7" t="s">
        <v>484</v>
      </c>
      <c r="K158" s="9" t="s">
        <v>485</v>
      </c>
      <c r="L158" s="17">
        <f t="shared" ref="L158:M158" si="55">O158</f>
        <v>54.12746357</v>
      </c>
      <c r="M158" s="17">
        <f t="shared" si="55"/>
        <v>-2.769975155</v>
      </c>
      <c r="N158" s="16" t="str">
        <f t="array" ref="N158">XLOOKUP(K158,'GSP Groups'!D:D,'GSP Groups'!E:E,"",0)</f>
        <v>Carnforth</v>
      </c>
      <c r="O158" s="13">
        <f t="array" ref="O158">XLOOKUP(N158,'GSP Groups'!$E:$E,'GSP Groups'!F:F,"",0)</f>
        <v>54.12746357</v>
      </c>
      <c r="P158" s="13">
        <f t="array" ref="P158">XLOOKUP(N158,'GSP Groups'!$E:$E,'GSP Groups'!G:G,"",0)</f>
        <v>-2.769975155</v>
      </c>
      <c r="Q158" s="7" t="str">
        <f t="shared" si="2"/>
        <v>CENTER</v>
      </c>
      <c r="R158" s="7" t="s">
        <v>28</v>
      </c>
      <c r="S158" s="7">
        <f t="array" ref="S158">XLOOKUP($R158,Boundaries!$B:$B,Boundaries!C:C,"",0)</f>
        <v>17500</v>
      </c>
      <c r="T158" s="7">
        <f t="array" ref="T158">XLOOKUP($R158,Boundaries!$B:$B,Boundaries!D:D,"",0)</f>
        <v>19000</v>
      </c>
      <c r="U158" s="7">
        <f t="array" ref="U158">XLOOKUP($R158,Boundaries!$B:$B,Boundaries!E:E,"",0)</f>
        <v>0</v>
      </c>
      <c r="V158" s="7">
        <f t="array" ref="V158">XLOOKUP($R158,Boundaries!$B:$B,Boundaries!F:F,"",0)</f>
        <v>0</v>
      </c>
      <c r="W158" s="7">
        <f t="array" ref="W158">XLOOKUP($R158,Boundaries!$B:$B,Boundaries!G:G,"",0)</f>
        <v>0</v>
      </c>
      <c r="X158" s="7">
        <f t="array" ref="X158">XLOOKUP($R158,Boundaries!$B:$B,Boundaries!H:H,"",0)</f>
        <v>0</v>
      </c>
      <c r="Y158" s="7">
        <f t="array" ref="Y158">XLOOKUP($R158,Boundaries!$B:$B,Boundaries!I:I,"",0)</f>
        <v>0</v>
      </c>
      <c r="Z158" s="7">
        <f t="array" ref="Z158">XLOOKUP($R158,Boundaries!$B:$B,Boundaries!J:J,"",0)</f>
        <v>2250</v>
      </c>
      <c r="AA158" s="7">
        <f t="array" ref="AA158">XLOOKUP($R158,Boundaries!$B:$B,Boundaries!K:K,"",0)</f>
        <v>1400</v>
      </c>
      <c r="AB158" s="7">
        <f t="array" ref="AB158">XLOOKUP($R158,Boundaries!$B:$B,Boundaries!L:L,"",0)</f>
        <v>3980</v>
      </c>
      <c r="AC158" s="7" t="str">
        <f t="array" ref="AC158">XLOOKUP($R158,Boundaries!$B:$B,Boundaries!M:M,"",0)</f>
        <v>NaN</v>
      </c>
      <c r="AD158" s="7">
        <f t="array" ref="AD158">XLOOKUP($R158,Boundaries!$B:$B,Boundaries!N:N,"",0)</f>
        <v>0</v>
      </c>
      <c r="AE158" s="7">
        <f t="array" ref="AE158">XLOOKUP($R158,Boundaries!$B:$B,Boundaries!O:O,"",0)</f>
        <v>2800</v>
      </c>
      <c r="AF158" s="7">
        <f t="array" ref="AF158">XLOOKUP($R158,Boundaries!$B:$B,Boundaries!P:P,"",0)</f>
        <v>0</v>
      </c>
      <c r="AG158" s="7">
        <f t="array" ref="AG158">XLOOKUP($R158,Boundaries!$B:$B,Boundaries!Q:Q,"",0)</f>
        <v>0</v>
      </c>
      <c r="AH158" s="7">
        <f t="array" ref="AH158">XLOOKUP($R158,Boundaries!$B:$B,Boundaries!R:R,"",0)</f>
        <v>0</v>
      </c>
      <c r="AI158" s="7">
        <f t="array" ref="AI158">XLOOKUP($R158,Boundaries!$B:$B,Boundaries!S:S,"",0)</f>
        <v>0</v>
      </c>
      <c r="AJ158" s="7">
        <f t="array" ref="AJ158">XLOOKUP($R158,Boundaries!$B:$B,Boundaries!T:T,"",0)</f>
        <v>0</v>
      </c>
      <c r="AK158" s="7">
        <f t="array" ref="AK158">XLOOKUP($R158,Boundaries!$B:$B,Boundaries!U:U,"",0)</f>
        <v>0</v>
      </c>
    </row>
    <row r="159">
      <c r="A159" s="7" t="str">
        <f t="shared" si="1"/>
        <v>2</v>
      </c>
      <c r="B159" s="8">
        <v>5770.0</v>
      </c>
      <c r="C159" s="7" t="s">
        <v>584</v>
      </c>
      <c r="D159" s="9" t="s">
        <v>585</v>
      </c>
      <c r="E159" s="10" t="s">
        <v>586</v>
      </c>
      <c r="F159" s="16" t="s">
        <v>91</v>
      </c>
      <c r="G159" s="8" t="s">
        <v>64</v>
      </c>
      <c r="H159" s="8" t="s">
        <v>561</v>
      </c>
      <c r="I159" s="11" t="s">
        <v>562</v>
      </c>
      <c r="J159" s="7" t="s">
        <v>484</v>
      </c>
      <c r="K159" s="9" t="s">
        <v>485</v>
      </c>
      <c r="L159" s="17">
        <f t="shared" ref="L159:M159" si="56">O159</f>
        <v>54.12746357</v>
      </c>
      <c r="M159" s="17">
        <f t="shared" si="56"/>
        <v>-2.769975155</v>
      </c>
      <c r="N159" s="16" t="str">
        <f t="array" ref="N159">XLOOKUP(K159,'GSP Groups'!D:D,'GSP Groups'!E:E,"",0)</f>
        <v>Carnforth</v>
      </c>
      <c r="O159" s="13">
        <f t="array" ref="O159">XLOOKUP(N159,'GSP Groups'!$E:$E,'GSP Groups'!F:F,"",0)</f>
        <v>54.12746357</v>
      </c>
      <c r="P159" s="13">
        <f t="array" ref="P159">XLOOKUP(N159,'GSP Groups'!$E:$E,'GSP Groups'!G:G,"",0)</f>
        <v>-2.769975155</v>
      </c>
      <c r="Q159" s="7" t="str">
        <f t="shared" si="2"/>
        <v>CENTER</v>
      </c>
      <c r="R159" s="7" t="s">
        <v>28</v>
      </c>
      <c r="S159" s="7">
        <f t="array" ref="S159">XLOOKUP($R159,Boundaries!$B:$B,Boundaries!C:C,"",0)</f>
        <v>17500</v>
      </c>
      <c r="T159" s="7">
        <f t="array" ref="T159">XLOOKUP($R159,Boundaries!$B:$B,Boundaries!D:D,"",0)</f>
        <v>19000</v>
      </c>
      <c r="U159" s="7">
        <f t="array" ref="U159">XLOOKUP($R159,Boundaries!$B:$B,Boundaries!E:E,"",0)</f>
        <v>0</v>
      </c>
      <c r="V159" s="7">
        <f t="array" ref="V159">XLOOKUP($R159,Boundaries!$B:$B,Boundaries!F:F,"",0)</f>
        <v>0</v>
      </c>
      <c r="W159" s="7">
        <f t="array" ref="W159">XLOOKUP($R159,Boundaries!$B:$B,Boundaries!G:G,"",0)</f>
        <v>0</v>
      </c>
      <c r="X159" s="7">
        <f t="array" ref="X159">XLOOKUP($R159,Boundaries!$B:$B,Boundaries!H:H,"",0)</f>
        <v>0</v>
      </c>
      <c r="Y159" s="7">
        <f t="array" ref="Y159">XLOOKUP($R159,Boundaries!$B:$B,Boundaries!I:I,"",0)</f>
        <v>0</v>
      </c>
      <c r="Z159" s="7">
        <f t="array" ref="Z159">XLOOKUP($R159,Boundaries!$B:$B,Boundaries!J:J,"",0)</f>
        <v>2250</v>
      </c>
      <c r="AA159" s="7">
        <f t="array" ref="AA159">XLOOKUP($R159,Boundaries!$B:$B,Boundaries!K:K,"",0)</f>
        <v>1400</v>
      </c>
      <c r="AB159" s="7">
        <f t="array" ref="AB159">XLOOKUP($R159,Boundaries!$B:$B,Boundaries!L:L,"",0)</f>
        <v>3980</v>
      </c>
      <c r="AC159" s="7" t="str">
        <f t="array" ref="AC159">XLOOKUP($R159,Boundaries!$B:$B,Boundaries!M:M,"",0)</f>
        <v>NaN</v>
      </c>
      <c r="AD159" s="7">
        <f t="array" ref="AD159">XLOOKUP($R159,Boundaries!$B:$B,Boundaries!N:N,"",0)</f>
        <v>0</v>
      </c>
      <c r="AE159" s="7">
        <f t="array" ref="AE159">XLOOKUP($R159,Boundaries!$B:$B,Boundaries!O:O,"",0)</f>
        <v>2800</v>
      </c>
      <c r="AF159" s="7">
        <f t="array" ref="AF159">XLOOKUP($R159,Boundaries!$B:$B,Boundaries!P:P,"",0)</f>
        <v>0</v>
      </c>
      <c r="AG159" s="7">
        <f t="array" ref="AG159">XLOOKUP($R159,Boundaries!$B:$B,Boundaries!Q:Q,"",0)</f>
        <v>0</v>
      </c>
      <c r="AH159" s="7">
        <f t="array" ref="AH159">XLOOKUP($R159,Boundaries!$B:$B,Boundaries!R:R,"",0)</f>
        <v>0</v>
      </c>
      <c r="AI159" s="7">
        <f t="array" ref="AI159">XLOOKUP($R159,Boundaries!$B:$B,Boundaries!S:S,"",0)</f>
        <v>0</v>
      </c>
      <c r="AJ159" s="7">
        <f t="array" ref="AJ159">XLOOKUP($R159,Boundaries!$B:$B,Boundaries!T:T,"",0)</f>
        <v>0</v>
      </c>
      <c r="AK159" s="7">
        <f t="array" ref="AK159">XLOOKUP($R159,Boundaries!$B:$B,Boundaries!U:U,"",0)</f>
        <v>0</v>
      </c>
    </row>
    <row r="160">
      <c r="A160" s="7" t="str">
        <f t="shared" si="1"/>
        <v>2</v>
      </c>
      <c r="B160" s="8">
        <v>5844.0</v>
      </c>
      <c r="C160" s="7" t="s">
        <v>587</v>
      </c>
      <c r="D160" s="9" t="s">
        <v>588</v>
      </c>
      <c r="E160" s="10" t="s">
        <v>589</v>
      </c>
      <c r="F160" s="16" t="s">
        <v>133</v>
      </c>
      <c r="G160" s="8" t="s">
        <v>134</v>
      </c>
      <c r="H160" s="8" t="s">
        <v>123</v>
      </c>
      <c r="I160" s="11" t="s">
        <v>124</v>
      </c>
      <c r="J160" s="7" t="s">
        <v>484</v>
      </c>
      <c r="K160" s="9" t="s">
        <v>485</v>
      </c>
      <c r="L160" s="17">
        <f t="shared" ref="L160:M160" si="57">O160</f>
        <v>54.12746357</v>
      </c>
      <c r="M160" s="17">
        <f t="shared" si="57"/>
        <v>-2.769975155</v>
      </c>
      <c r="N160" s="16" t="str">
        <f t="array" ref="N160">XLOOKUP(K160,'GSP Groups'!D:D,'GSP Groups'!E:E,"",0)</f>
        <v>Carnforth</v>
      </c>
      <c r="O160" s="13">
        <f t="array" ref="O160">XLOOKUP(N160,'GSP Groups'!$E:$E,'GSP Groups'!F:F,"",0)</f>
        <v>54.12746357</v>
      </c>
      <c r="P160" s="13">
        <f t="array" ref="P160">XLOOKUP(N160,'GSP Groups'!$E:$E,'GSP Groups'!G:G,"",0)</f>
        <v>-2.769975155</v>
      </c>
      <c r="Q160" s="7" t="str">
        <f t="shared" si="2"/>
        <v>CENTER</v>
      </c>
      <c r="R160" s="7" t="s">
        <v>28</v>
      </c>
      <c r="S160" s="7">
        <f t="array" ref="S160">XLOOKUP($R160,Boundaries!$B:$B,Boundaries!C:C,"",0)</f>
        <v>17500</v>
      </c>
      <c r="T160" s="7">
        <f t="array" ref="T160">XLOOKUP($R160,Boundaries!$B:$B,Boundaries!D:D,"",0)</f>
        <v>19000</v>
      </c>
      <c r="U160" s="7">
        <f t="array" ref="U160">XLOOKUP($R160,Boundaries!$B:$B,Boundaries!E:E,"",0)</f>
        <v>0</v>
      </c>
      <c r="V160" s="7">
        <f t="array" ref="V160">XLOOKUP($R160,Boundaries!$B:$B,Boundaries!F:F,"",0)</f>
        <v>0</v>
      </c>
      <c r="W160" s="7">
        <f t="array" ref="W160">XLOOKUP($R160,Boundaries!$B:$B,Boundaries!G:G,"",0)</f>
        <v>0</v>
      </c>
      <c r="X160" s="7">
        <f t="array" ref="X160">XLOOKUP($R160,Boundaries!$B:$B,Boundaries!H:H,"",0)</f>
        <v>0</v>
      </c>
      <c r="Y160" s="7">
        <f t="array" ref="Y160">XLOOKUP($R160,Boundaries!$B:$B,Boundaries!I:I,"",0)</f>
        <v>0</v>
      </c>
      <c r="Z160" s="7">
        <f t="array" ref="Z160">XLOOKUP($R160,Boundaries!$B:$B,Boundaries!J:J,"",0)</f>
        <v>2250</v>
      </c>
      <c r="AA160" s="7">
        <f t="array" ref="AA160">XLOOKUP($R160,Boundaries!$B:$B,Boundaries!K:K,"",0)</f>
        <v>1400</v>
      </c>
      <c r="AB160" s="7">
        <f t="array" ref="AB160">XLOOKUP($R160,Boundaries!$B:$B,Boundaries!L:L,"",0)</f>
        <v>3980</v>
      </c>
      <c r="AC160" s="7" t="str">
        <f t="array" ref="AC160">XLOOKUP($R160,Boundaries!$B:$B,Boundaries!M:M,"",0)</f>
        <v>NaN</v>
      </c>
      <c r="AD160" s="7">
        <f t="array" ref="AD160">XLOOKUP($R160,Boundaries!$B:$B,Boundaries!N:N,"",0)</f>
        <v>0</v>
      </c>
      <c r="AE160" s="7">
        <f t="array" ref="AE160">XLOOKUP($R160,Boundaries!$B:$B,Boundaries!O:O,"",0)</f>
        <v>2800</v>
      </c>
      <c r="AF160" s="7">
        <f t="array" ref="AF160">XLOOKUP($R160,Boundaries!$B:$B,Boundaries!P:P,"",0)</f>
        <v>0</v>
      </c>
      <c r="AG160" s="7">
        <f t="array" ref="AG160">XLOOKUP($R160,Boundaries!$B:$B,Boundaries!Q:Q,"",0)</f>
        <v>0</v>
      </c>
      <c r="AH160" s="7">
        <f t="array" ref="AH160">XLOOKUP($R160,Boundaries!$B:$B,Boundaries!R:R,"",0)</f>
        <v>0</v>
      </c>
      <c r="AI160" s="7">
        <f t="array" ref="AI160">XLOOKUP($R160,Boundaries!$B:$B,Boundaries!S:S,"",0)</f>
        <v>0</v>
      </c>
      <c r="AJ160" s="7">
        <f t="array" ref="AJ160">XLOOKUP($R160,Boundaries!$B:$B,Boundaries!T:T,"",0)</f>
        <v>0</v>
      </c>
      <c r="AK160" s="7">
        <f t="array" ref="AK160">XLOOKUP($R160,Boundaries!$B:$B,Boundaries!U:U,"",0)</f>
        <v>0</v>
      </c>
    </row>
    <row r="161">
      <c r="A161" s="7" t="str">
        <f t="shared" si="1"/>
        <v>2</v>
      </c>
      <c r="B161" s="8">
        <v>5888.0</v>
      </c>
      <c r="C161" s="7" t="s">
        <v>590</v>
      </c>
      <c r="D161" s="9" t="s">
        <v>590</v>
      </c>
      <c r="E161" s="10" t="s">
        <v>591</v>
      </c>
      <c r="F161" s="16" t="s">
        <v>91</v>
      </c>
      <c r="G161" s="8" t="s">
        <v>64</v>
      </c>
      <c r="H161" s="8" t="s">
        <v>195</v>
      </c>
      <c r="I161" s="11" t="s">
        <v>196</v>
      </c>
      <c r="J161" s="7" t="s">
        <v>484</v>
      </c>
      <c r="K161" s="9" t="s">
        <v>485</v>
      </c>
      <c r="L161" s="17">
        <f t="shared" ref="L161:M161" si="58">O161</f>
        <v>54.12746357</v>
      </c>
      <c r="M161" s="17">
        <f t="shared" si="58"/>
        <v>-2.769975155</v>
      </c>
      <c r="N161" s="16" t="str">
        <f t="array" ref="N161">XLOOKUP(K161,'GSP Groups'!D:D,'GSP Groups'!E:E,"",0)</f>
        <v>Carnforth</v>
      </c>
      <c r="O161" s="13">
        <f t="array" ref="O161">XLOOKUP(N161,'GSP Groups'!$E:$E,'GSP Groups'!F:F,"",0)</f>
        <v>54.12746357</v>
      </c>
      <c r="P161" s="13">
        <f t="array" ref="P161">XLOOKUP(N161,'GSP Groups'!$E:$E,'GSP Groups'!G:G,"",0)</f>
        <v>-2.769975155</v>
      </c>
      <c r="Q161" s="7" t="str">
        <f t="shared" si="2"/>
        <v>CENTER</v>
      </c>
      <c r="R161" s="7" t="s">
        <v>28</v>
      </c>
      <c r="S161" s="7">
        <f t="array" ref="S161">XLOOKUP($R161,Boundaries!$B:$B,Boundaries!C:C,"",0)</f>
        <v>17500</v>
      </c>
      <c r="T161" s="7">
        <f t="array" ref="T161">XLOOKUP($R161,Boundaries!$B:$B,Boundaries!D:D,"",0)</f>
        <v>19000</v>
      </c>
      <c r="U161" s="7">
        <f t="array" ref="U161">XLOOKUP($R161,Boundaries!$B:$B,Boundaries!E:E,"",0)</f>
        <v>0</v>
      </c>
      <c r="V161" s="7">
        <f t="array" ref="V161">XLOOKUP($R161,Boundaries!$B:$B,Boundaries!F:F,"",0)</f>
        <v>0</v>
      </c>
      <c r="W161" s="7">
        <f t="array" ref="W161">XLOOKUP($R161,Boundaries!$B:$B,Boundaries!G:G,"",0)</f>
        <v>0</v>
      </c>
      <c r="X161" s="7">
        <f t="array" ref="X161">XLOOKUP($R161,Boundaries!$B:$B,Boundaries!H:H,"",0)</f>
        <v>0</v>
      </c>
      <c r="Y161" s="7">
        <f t="array" ref="Y161">XLOOKUP($R161,Boundaries!$B:$B,Boundaries!I:I,"",0)</f>
        <v>0</v>
      </c>
      <c r="Z161" s="7">
        <f t="array" ref="Z161">XLOOKUP($R161,Boundaries!$B:$B,Boundaries!J:J,"",0)</f>
        <v>2250</v>
      </c>
      <c r="AA161" s="7">
        <f t="array" ref="AA161">XLOOKUP($R161,Boundaries!$B:$B,Boundaries!K:K,"",0)</f>
        <v>1400</v>
      </c>
      <c r="AB161" s="7">
        <f t="array" ref="AB161">XLOOKUP($R161,Boundaries!$B:$B,Boundaries!L:L,"",0)</f>
        <v>3980</v>
      </c>
      <c r="AC161" s="7" t="str">
        <f t="array" ref="AC161">XLOOKUP($R161,Boundaries!$B:$B,Boundaries!M:M,"",0)</f>
        <v>NaN</v>
      </c>
      <c r="AD161" s="7">
        <f t="array" ref="AD161">XLOOKUP($R161,Boundaries!$B:$B,Boundaries!N:N,"",0)</f>
        <v>0</v>
      </c>
      <c r="AE161" s="7">
        <f t="array" ref="AE161">XLOOKUP($R161,Boundaries!$B:$B,Boundaries!O:O,"",0)</f>
        <v>2800</v>
      </c>
      <c r="AF161" s="7">
        <f t="array" ref="AF161">XLOOKUP($R161,Boundaries!$B:$B,Boundaries!P:P,"",0)</f>
        <v>0</v>
      </c>
      <c r="AG161" s="7">
        <f t="array" ref="AG161">XLOOKUP($R161,Boundaries!$B:$B,Boundaries!Q:Q,"",0)</f>
        <v>0</v>
      </c>
      <c r="AH161" s="7">
        <f t="array" ref="AH161">XLOOKUP($R161,Boundaries!$B:$B,Boundaries!R:R,"",0)</f>
        <v>0</v>
      </c>
      <c r="AI161" s="7">
        <f t="array" ref="AI161">XLOOKUP($R161,Boundaries!$B:$B,Boundaries!S:S,"",0)</f>
        <v>0</v>
      </c>
      <c r="AJ161" s="7">
        <f t="array" ref="AJ161">XLOOKUP($R161,Boundaries!$B:$B,Boundaries!T:T,"",0)</f>
        <v>0</v>
      </c>
      <c r="AK161" s="7">
        <f t="array" ref="AK161">XLOOKUP($R161,Boundaries!$B:$B,Boundaries!U:U,"",0)</f>
        <v>0</v>
      </c>
    </row>
    <row r="162">
      <c r="A162" s="7" t="str">
        <f t="shared" si="1"/>
        <v>2</v>
      </c>
      <c r="B162" s="8">
        <v>6012.0</v>
      </c>
      <c r="C162" s="7" t="s">
        <v>592</v>
      </c>
      <c r="D162" s="9" t="s">
        <v>593</v>
      </c>
      <c r="E162" s="10" t="s">
        <v>594</v>
      </c>
      <c r="F162" s="16" t="s">
        <v>91</v>
      </c>
      <c r="G162" s="8" t="s">
        <v>64</v>
      </c>
      <c r="H162" s="8" t="s">
        <v>218</v>
      </c>
      <c r="I162" s="11" t="s">
        <v>219</v>
      </c>
      <c r="J162" s="7" t="s">
        <v>484</v>
      </c>
      <c r="K162" s="9" t="s">
        <v>485</v>
      </c>
      <c r="L162" s="17">
        <f t="shared" ref="L162:M162" si="59">O162</f>
        <v>54.12746357</v>
      </c>
      <c r="M162" s="17">
        <f t="shared" si="59"/>
        <v>-2.769975155</v>
      </c>
      <c r="N162" s="16" t="str">
        <f t="array" ref="N162">XLOOKUP(K162,'GSP Groups'!D:D,'GSP Groups'!E:E,"",0)</f>
        <v>Carnforth</v>
      </c>
      <c r="O162" s="13">
        <f t="array" ref="O162">XLOOKUP(N162,'GSP Groups'!$E:$E,'GSP Groups'!F:F,"",0)</f>
        <v>54.12746357</v>
      </c>
      <c r="P162" s="13">
        <f t="array" ref="P162">XLOOKUP(N162,'GSP Groups'!$E:$E,'GSP Groups'!G:G,"",0)</f>
        <v>-2.769975155</v>
      </c>
      <c r="Q162" s="7" t="str">
        <f t="shared" si="2"/>
        <v>CENTER</v>
      </c>
      <c r="R162" s="7" t="s">
        <v>28</v>
      </c>
      <c r="S162" s="7">
        <f t="array" ref="S162">XLOOKUP($R162,Boundaries!$B:$B,Boundaries!C:C,"",0)</f>
        <v>17500</v>
      </c>
      <c r="T162" s="7">
        <f t="array" ref="T162">XLOOKUP($R162,Boundaries!$B:$B,Boundaries!D:D,"",0)</f>
        <v>19000</v>
      </c>
      <c r="U162" s="7">
        <f t="array" ref="U162">XLOOKUP($R162,Boundaries!$B:$B,Boundaries!E:E,"",0)</f>
        <v>0</v>
      </c>
      <c r="V162" s="7">
        <f t="array" ref="V162">XLOOKUP($R162,Boundaries!$B:$B,Boundaries!F:F,"",0)</f>
        <v>0</v>
      </c>
      <c r="W162" s="7">
        <f t="array" ref="W162">XLOOKUP($R162,Boundaries!$B:$B,Boundaries!G:G,"",0)</f>
        <v>0</v>
      </c>
      <c r="X162" s="7">
        <f t="array" ref="X162">XLOOKUP($R162,Boundaries!$B:$B,Boundaries!H:H,"",0)</f>
        <v>0</v>
      </c>
      <c r="Y162" s="7">
        <f t="array" ref="Y162">XLOOKUP($R162,Boundaries!$B:$B,Boundaries!I:I,"",0)</f>
        <v>0</v>
      </c>
      <c r="Z162" s="7">
        <f t="array" ref="Z162">XLOOKUP($R162,Boundaries!$B:$B,Boundaries!J:J,"",0)</f>
        <v>2250</v>
      </c>
      <c r="AA162" s="7">
        <f t="array" ref="AA162">XLOOKUP($R162,Boundaries!$B:$B,Boundaries!K:K,"",0)</f>
        <v>1400</v>
      </c>
      <c r="AB162" s="7">
        <f t="array" ref="AB162">XLOOKUP($R162,Boundaries!$B:$B,Boundaries!L:L,"",0)</f>
        <v>3980</v>
      </c>
      <c r="AC162" s="7" t="str">
        <f t="array" ref="AC162">XLOOKUP($R162,Boundaries!$B:$B,Boundaries!M:M,"",0)</f>
        <v>NaN</v>
      </c>
      <c r="AD162" s="7">
        <f t="array" ref="AD162">XLOOKUP($R162,Boundaries!$B:$B,Boundaries!N:N,"",0)</f>
        <v>0</v>
      </c>
      <c r="AE162" s="7">
        <f t="array" ref="AE162">XLOOKUP($R162,Boundaries!$B:$B,Boundaries!O:O,"",0)</f>
        <v>2800</v>
      </c>
      <c r="AF162" s="7">
        <f t="array" ref="AF162">XLOOKUP($R162,Boundaries!$B:$B,Boundaries!P:P,"",0)</f>
        <v>0</v>
      </c>
      <c r="AG162" s="7">
        <f t="array" ref="AG162">XLOOKUP($R162,Boundaries!$B:$B,Boundaries!Q:Q,"",0)</f>
        <v>0</v>
      </c>
      <c r="AH162" s="7">
        <f t="array" ref="AH162">XLOOKUP($R162,Boundaries!$B:$B,Boundaries!R:R,"",0)</f>
        <v>0</v>
      </c>
      <c r="AI162" s="7">
        <f t="array" ref="AI162">XLOOKUP($R162,Boundaries!$B:$B,Boundaries!S:S,"",0)</f>
        <v>0</v>
      </c>
      <c r="AJ162" s="7">
        <f t="array" ref="AJ162">XLOOKUP($R162,Boundaries!$B:$B,Boundaries!T:T,"",0)</f>
        <v>0</v>
      </c>
      <c r="AK162" s="7">
        <f t="array" ref="AK162">XLOOKUP($R162,Boundaries!$B:$B,Boundaries!U:U,"",0)</f>
        <v>0</v>
      </c>
    </row>
    <row r="163">
      <c r="A163" s="7" t="str">
        <f t="shared" si="1"/>
        <v>2</v>
      </c>
      <c r="B163" s="8">
        <v>6013.0</v>
      </c>
      <c r="C163" s="7" t="s">
        <v>595</v>
      </c>
      <c r="D163" s="9" t="s">
        <v>596</v>
      </c>
      <c r="E163" s="10" t="s">
        <v>597</v>
      </c>
      <c r="F163" s="16" t="s">
        <v>91</v>
      </c>
      <c r="G163" s="8" t="s">
        <v>64</v>
      </c>
      <c r="H163" s="8" t="s">
        <v>218</v>
      </c>
      <c r="I163" s="11" t="s">
        <v>219</v>
      </c>
      <c r="J163" s="7" t="s">
        <v>484</v>
      </c>
      <c r="K163" s="9" t="s">
        <v>485</v>
      </c>
      <c r="L163" s="17">
        <f t="shared" ref="L163:M163" si="60">O163</f>
        <v>54.12746357</v>
      </c>
      <c r="M163" s="17">
        <f t="shared" si="60"/>
        <v>-2.769975155</v>
      </c>
      <c r="N163" s="16" t="str">
        <f t="array" ref="N163">XLOOKUP(K163,'GSP Groups'!D:D,'GSP Groups'!E:E,"",0)</f>
        <v>Carnforth</v>
      </c>
      <c r="O163" s="13">
        <f t="array" ref="O163">XLOOKUP(N163,'GSP Groups'!$E:$E,'GSP Groups'!F:F,"",0)</f>
        <v>54.12746357</v>
      </c>
      <c r="P163" s="13">
        <f t="array" ref="P163">XLOOKUP(N163,'GSP Groups'!$E:$E,'GSP Groups'!G:G,"",0)</f>
        <v>-2.769975155</v>
      </c>
      <c r="Q163" s="7" t="str">
        <f t="shared" si="2"/>
        <v>CENTER</v>
      </c>
      <c r="R163" s="7" t="s">
        <v>28</v>
      </c>
      <c r="S163" s="7">
        <f t="array" ref="S163">XLOOKUP($R163,Boundaries!$B:$B,Boundaries!C:C,"",0)</f>
        <v>17500</v>
      </c>
      <c r="T163" s="7">
        <f t="array" ref="T163">XLOOKUP($R163,Boundaries!$B:$B,Boundaries!D:D,"",0)</f>
        <v>19000</v>
      </c>
      <c r="U163" s="7">
        <f t="array" ref="U163">XLOOKUP($R163,Boundaries!$B:$B,Boundaries!E:E,"",0)</f>
        <v>0</v>
      </c>
      <c r="V163" s="7">
        <f t="array" ref="V163">XLOOKUP($R163,Boundaries!$B:$B,Boundaries!F:F,"",0)</f>
        <v>0</v>
      </c>
      <c r="W163" s="7">
        <f t="array" ref="W163">XLOOKUP($R163,Boundaries!$B:$B,Boundaries!G:G,"",0)</f>
        <v>0</v>
      </c>
      <c r="X163" s="7">
        <f t="array" ref="X163">XLOOKUP($R163,Boundaries!$B:$B,Boundaries!H:H,"",0)</f>
        <v>0</v>
      </c>
      <c r="Y163" s="7">
        <f t="array" ref="Y163">XLOOKUP($R163,Boundaries!$B:$B,Boundaries!I:I,"",0)</f>
        <v>0</v>
      </c>
      <c r="Z163" s="7">
        <f t="array" ref="Z163">XLOOKUP($R163,Boundaries!$B:$B,Boundaries!J:J,"",0)</f>
        <v>2250</v>
      </c>
      <c r="AA163" s="7">
        <f t="array" ref="AA163">XLOOKUP($R163,Boundaries!$B:$B,Boundaries!K:K,"",0)</f>
        <v>1400</v>
      </c>
      <c r="AB163" s="7">
        <f t="array" ref="AB163">XLOOKUP($R163,Boundaries!$B:$B,Boundaries!L:L,"",0)</f>
        <v>3980</v>
      </c>
      <c r="AC163" s="7" t="str">
        <f t="array" ref="AC163">XLOOKUP($R163,Boundaries!$B:$B,Boundaries!M:M,"",0)</f>
        <v>NaN</v>
      </c>
      <c r="AD163" s="7">
        <f t="array" ref="AD163">XLOOKUP($R163,Boundaries!$B:$B,Boundaries!N:N,"",0)</f>
        <v>0</v>
      </c>
      <c r="AE163" s="7">
        <f t="array" ref="AE163">XLOOKUP($R163,Boundaries!$B:$B,Boundaries!O:O,"",0)</f>
        <v>2800</v>
      </c>
      <c r="AF163" s="7">
        <f t="array" ref="AF163">XLOOKUP($R163,Boundaries!$B:$B,Boundaries!P:P,"",0)</f>
        <v>0</v>
      </c>
      <c r="AG163" s="7">
        <f t="array" ref="AG163">XLOOKUP($R163,Boundaries!$B:$B,Boundaries!Q:Q,"",0)</f>
        <v>0</v>
      </c>
      <c r="AH163" s="7">
        <f t="array" ref="AH163">XLOOKUP($R163,Boundaries!$B:$B,Boundaries!R:R,"",0)</f>
        <v>0</v>
      </c>
      <c r="AI163" s="7">
        <f t="array" ref="AI163">XLOOKUP($R163,Boundaries!$B:$B,Boundaries!S:S,"",0)</f>
        <v>0</v>
      </c>
      <c r="AJ163" s="7">
        <f t="array" ref="AJ163">XLOOKUP($R163,Boundaries!$B:$B,Boundaries!T:T,"",0)</f>
        <v>0</v>
      </c>
      <c r="AK163" s="7">
        <f t="array" ref="AK163">XLOOKUP($R163,Boundaries!$B:$B,Boundaries!U:U,"",0)</f>
        <v>0</v>
      </c>
    </row>
    <row r="164">
      <c r="A164" s="7" t="str">
        <f t="shared" si="1"/>
        <v>V</v>
      </c>
      <c r="B164" s="8">
        <v>6075.0</v>
      </c>
      <c r="C164" s="7" t="s">
        <v>598</v>
      </c>
      <c r="D164" s="9" t="s">
        <v>599</v>
      </c>
      <c r="E164" s="10" t="s">
        <v>600</v>
      </c>
      <c r="F164" s="7" t="s">
        <v>133</v>
      </c>
      <c r="G164" s="8" t="s">
        <v>134</v>
      </c>
      <c r="H164" s="8" t="s">
        <v>601</v>
      </c>
      <c r="I164" s="11" t="s">
        <v>602</v>
      </c>
      <c r="J164" s="7" t="s">
        <v>484</v>
      </c>
      <c r="K164" s="9" t="s">
        <v>485</v>
      </c>
      <c r="L164" s="12">
        <v>53.7803635191612</v>
      </c>
      <c r="M164" s="12">
        <v>-2.64227624621566</v>
      </c>
      <c r="N164" s="7" t="str">
        <f t="array" ref="N164">XLOOKUP(K164,'GSP Groups'!D:D,'GSP Groups'!E:E,"",0)</f>
        <v>Carnforth</v>
      </c>
      <c r="O164" s="13">
        <f t="array" ref="O164">XLOOKUP(N164,'GSP Groups'!$E:$E,'GSP Groups'!F:F,"",0)</f>
        <v>54.12746357</v>
      </c>
      <c r="P164" s="13">
        <f t="array" ref="P164">XLOOKUP(N164,'GSP Groups'!$E:$E,'GSP Groups'!G:G,"",0)</f>
        <v>-2.769975155</v>
      </c>
      <c r="Q164" s="7" t="str">
        <f t="shared" si="2"/>
        <v>EXACT LOCATION</v>
      </c>
      <c r="R164" s="7" t="s">
        <v>28</v>
      </c>
      <c r="S164" s="7">
        <f t="array" ref="S164">XLOOKUP($R164,Boundaries!$B:$B,Boundaries!C:C,"",0)</f>
        <v>17500</v>
      </c>
      <c r="T164" s="7">
        <f t="array" ref="T164">XLOOKUP($R164,Boundaries!$B:$B,Boundaries!D:D,"",0)</f>
        <v>19000</v>
      </c>
      <c r="U164" s="7">
        <f t="array" ref="U164">XLOOKUP($R164,Boundaries!$B:$B,Boundaries!E:E,"",0)</f>
        <v>0</v>
      </c>
      <c r="V164" s="7">
        <f t="array" ref="V164">XLOOKUP($R164,Boundaries!$B:$B,Boundaries!F:F,"",0)</f>
        <v>0</v>
      </c>
      <c r="W164" s="7">
        <f t="array" ref="W164">XLOOKUP($R164,Boundaries!$B:$B,Boundaries!G:G,"",0)</f>
        <v>0</v>
      </c>
      <c r="X164" s="7">
        <f t="array" ref="X164">XLOOKUP($R164,Boundaries!$B:$B,Boundaries!H:H,"",0)</f>
        <v>0</v>
      </c>
      <c r="Y164" s="7">
        <f t="array" ref="Y164">XLOOKUP($R164,Boundaries!$B:$B,Boundaries!I:I,"",0)</f>
        <v>0</v>
      </c>
      <c r="Z164" s="7">
        <f t="array" ref="Z164">XLOOKUP($R164,Boundaries!$B:$B,Boundaries!J:J,"",0)</f>
        <v>2250</v>
      </c>
      <c r="AA164" s="7">
        <f t="array" ref="AA164">XLOOKUP($R164,Boundaries!$B:$B,Boundaries!K:K,"",0)</f>
        <v>1400</v>
      </c>
      <c r="AB164" s="7">
        <f t="array" ref="AB164">XLOOKUP($R164,Boundaries!$B:$B,Boundaries!L:L,"",0)</f>
        <v>3980</v>
      </c>
      <c r="AC164" s="7" t="str">
        <f t="array" ref="AC164">XLOOKUP($R164,Boundaries!$B:$B,Boundaries!M:M,"",0)</f>
        <v>NaN</v>
      </c>
      <c r="AD164" s="7">
        <f t="array" ref="AD164">XLOOKUP($R164,Boundaries!$B:$B,Boundaries!N:N,"",0)</f>
        <v>0</v>
      </c>
      <c r="AE164" s="7">
        <f t="array" ref="AE164">XLOOKUP($R164,Boundaries!$B:$B,Boundaries!O:O,"",0)</f>
        <v>2800</v>
      </c>
      <c r="AF164" s="7">
        <f t="array" ref="AF164">XLOOKUP($R164,Boundaries!$B:$B,Boundaries!P:P,"",0)</f>
        <v>0</v>
      </c>
      <c r="AG164" s="7">
        <f t="array" ref="AG164">XLOOKUP($R164,Boundaries!$B:$B,Boundaries!Q:Q,"",0)</f>
        <v>0</v>
      </c>
      <c r="AH164" s="7">
        <f t="array" ref="AH164">XLOOKUP($R164,Boundaries!$B:$B,Boundaries!R:R,"",0)</f>
        <v>0</v>
      </c>
      <c r="AI164" s="7">
        <f t="array" ref="AI164">XLOOKUP($R164,Boundaries!$B:$B,Boundaries!S:S,"",0)</f>
        <v>0</v>
      </c>
      <c r="AJ164" s="7">
        <f t="array" ref="AJ164">XLOOKUP($R164,Boundaries!$B:$B,Boundaries!T:T,"",0)</f>
        <v>0</v>
      </c>
      <c r="AK164" s="7">
        <f t="array" ref="AK164">XLOOKUP($R164,Boundaries!$B:$B,Boundaries!U:U,"",0)</f>
        <v>0</v>
      </c>
    </row>
    <row r="165">
      <c r="A165" s="7" t="str">
        <f t="shared" si="1"/>
        <v>E</v>
      </c>
      <c r="B165" s="8">
        <v>6087.0</v>
      </c>
      <c r="C165" s="7" t="s">
        <v>603</v>
      </c>
      <c r="D165" s="9" t="s">
        <v>604</v>
      </c>
      <c r="E165" s="10" t="s">
        <v>605</v>
      </c>
      <c r="F165" s="7" t="s">
        <v>91</v>
      </c>
      <c r="G165" s="8" t="s">
        <v>64</v>
      </c>
      <c r="H165" s="8" t="s">
        <v>92</v>
      </c>
      <c r="I165" s="11" t="s">
        <v>93</v>
      </c>
      <c r="J165" s="7" t="s">
        <v>484</v>
      </c>
      <c r="K165" s="9" t="s">
        <v>485</v>
      </c>
      <c r="L165" s="12">
        <v>53.7823932123836</v>
      </c>
      <c r="M165" s="12">
        <v>-2.64323006781514</v>
      </c>
      <c r="N165" s="7" t="str">
        <f t="array" ref="N165">XLOOKUP(K165,'GSP Groups'!D:D,'GSP Groups'!E:E,"",0)</f>
        <v>Carnforth</v>
      </c>
      <c r="O165" s="13">
        <f t="array" ref="O165">XLOOKUP(N165,'GSP Groups'!$E:$E,'GSP Groups'!F:F,"",0)</f>
        <v>54.12746357</v>
      </c>
      <c r="P165" s="13">
        <f t="array" ref="P165">XLOOKUP(N165,'GSP Groups'!$E:$E,'GSP Groups'!G:G,"",0)</f>
        <v>-2.769975155</v>
      </c>
      <c r="Q165" s="7" t="str">
        <f t="shared" si="2"/>
        <v>EXACT LOCATION</v>
      </c>
      <c r="R165" s="7" t="s">
        <v>28</v>
      </c>
      <c r="S165" s="7">
        <f t="array" ref="S165">XLOOKUP($R165,Boundaries!$B:$B,Boundaries!C:C,"",0)</f>
        <v>17500</v>
      </c>
      <c r="T165" s="7">
        <f t="array" ref="T165">XLOOKUP($R165,Boundaries!$B:$B,Boundaries!D:D,"",0)</f>
        <v>19000</v>
      </c>
      <c r="U165" s="7">
        <f t="array" ref="U165">XLOOKUP($R165,Boundaries!$B:$B,Boundaries!E:E,"",0)</f>
        <v>0</v>
      </c>
      <c r="V165" s="7">
        <f t="array" ref="V165">XLOOKUP($R165,Boundaries!$B:$B,Boundaries!F:F,"",0)</f>
        <v>0</v>
      </c>
      <c r="W165" s="7">
        <f t="array" ref="W165">XLOOKUP($R165,Boundaries!$B:$B,Boundaries!G:G,"",0)</f>
        <v>0</v>
      </c>
      <c r="X165" s="7">
        <f t="array" ref="X165">XLOOKUP($R165,Boundaries!$B:$B,Boundaries!H:H,"",0)</f>
        <v>0</v>
      </c>
      <c r="Y165" s="7">
        <f t="array" ref="Y165">XLOOKUP($R165,Boundaries!$B:$B,Boundaries!I:I,"",0)</f>
        <v>0</v>
      </c>
      <c r="Z165" s="7">
        <f t="array" ref="Z165">XLOOKUP($R165,Boundaries!$B:$B,Boundaries!J:J,"",0)</f>
        <v>2250</v>
      </c>
      <c r="AA165" s="7">
        <f t="array" ref="AA165">XLOOKUP($R165,Boundaries!$B:$B,Boundaries!K:K,"",0)</f>
        <v>1400</v>
      </c>
      <c r="AB165" s="7">
        <f t="array" ref="AB165">XLOOKUP($R165,Boundaries!$B:$B,Boundaries!L:L,"",0)</f>
        <v>3980</v>
      </c>
      <c r="AC165" s="7" t="str">
        <f t="array" ref="AC165">XLOOKUP($R165,Boundaries!$B:$B,Boundaries!M:M,"",0)</f>
        <v>NaN</v>
      </c>
      <c r="AD165" s="7">
        <f t="array" ref="AD165">XLOOKUP($R165,Boundaries!$B:$B,Boundaries!N:N,"",0)</f>
        <v>0</v>
      </c>
      <c r="AE165" s="7">
        <f t="array" ref="AE165">XLOOKUP($R165,Boundaries!$B:$B,Boundaries!O:O,"",0)</f>
        <v>2800</v>
      </c>
      <c r="AF165" s="7">
        <f t="array" ref="AF165">XLOOKUP($R165,Boundaries!$B:$B,Boundaries!P:P,"",0)</f>
        <v>0</v>
      </c>
      <c r="AG165" s="7">
        <f t="array" ref="AG165">XLOOKUP($R165,Boundaries!$B:$B,Boundaries!Q:Q,"",0)</f>
        <v>0</v>
      </c>
      <c r="AH165" s="7">
        <f t="array" ref="AH165">XLOOKUP($R165,Boundaries!$B:$B,Boundaries!R:R,"",0)</f>
        <v>0</v>
      </c>
      <c r="AI165" s="7">
        <f t="array" ref="AI165">XLOOKUP($R165,Boundaries!$B:$B,Boundaries!S:S,"",0)</f>
        <v>0</v>
      </c>
      <c r="AJ165" s="7">
        <f t="array" ref="AJ165">XLOOKUP($R165,Boundaries!$B:$B,Boundaries!T:T,"",0)</f>
        <v>0</v>
      </c>
      <c r="AK165" s="7">
        <f t="array" ref="AK165">XLOOKUP($R165,Boundaries!$B:$B,Boundaries!U:U,"",0)</f>
        <v>0</v>
      </c>
    </row>
    <row r="166">
      <c r="A166" s="7" t="str">
        <f t="shared" si="1"/>
        <v>T</v>
      </c>
      <c r="B166" s="8">
        <v>108.0</v>
      </c>
      <c r="C166" s="7" t="s">
        <v>606</v>
      </c>
      <c r="D166" s="9" t="s">
        <v>607</v>
      </c>
      <c r="E166" s="10" t="s">
        <v>608</v>
      </c>
      <c r="F166" s="7" t="s">
        <v>40</v>
      </c>
      <c r="G166" s="8" t="s">
        <v>40</v>
      </c>
      <c r="H166" s="8" t="s">
        <v>41</v>
      </c>
      <c r="I166" s="11" t="s">
        <v>42</v>
      </c>
      <c r="J166" s="7" t="s">
        <v>609</v>
      </c>
      <c r="K166" s="9" t="s">
        <v>610</v>
      </c>
      <c r="L166" s="12">
        <v>51.6275049324662</v>
      </c>
      <c r="M166" s="12">
        <v>-1.26620382117437</v>
      </c>
      <c r="N166" s="7" t="str">
        <f t="array" ref="N166">XLOOKUP(K166,'GSP Groups'!D:D,'GSP Groups'!E:E,"",0)</f>
        <v>Andover</v>
      </c>
      <c r="O166" s="13">
        <f t="array" ref="O166">XLOOKUP(N166,'GSP Groups'!$E:$E,'GSP Groups'!F:F,"",0)</f>
        <v>51.21098811</v>
      </c>
      <c r="P166" s="13">
        <f t="array" ref="P166">XLOOKUP(N166,'GSP Groups'!$E:$E,'GSP Groups'!G:G,"",0)</f>
        <v>-1.493501823</v>
      </c>
      <c r="Q166" s="7" t="str">
        <f t="shared" si="2"/>
        <v>EXACT LOCATION</v>
      </c>
      <c r="R166" s="7" t="s">
        <v>32</v>
      </c>
      <c r="S166" s="7">
        <f t="array" ref="S166">XLOOKUP($R166,Boundaries!$B:$B,Boundaries!C:C,"",0)</f>
        <v>14000</v>
      </c>
      <c r="T166" s="7">
        <f t="array" ref="T166">XLOOKUP($R166,Boundaries!$B:$B,Boundaries!D:D,"",0)</f>
        <v>17500</v>
      </c>
      <c r="U166" s="7">
        <f t="array" ref="U166">XLOOKUP($R166,Boundaries!$B:$B,Boundaries!E:E,"",0)</f>
        <v>0</v>
      </c>
      <c r="V166" s="7">
        <f t="array" ref="V166">XLOOKUP($R166,Boundaries!$B:$B,Boundaries!F:F,"",0)</f>
        <v>0</v>
      </c>
      <c r="W166" s="7">
        <f t="array" ref="W166">XLOOKUP($R166,Boundaries!$B:$B,Boundaries!G:G,"",0)</f>
        <v>0</v>
      </c>
      <c r="X166" s="7">
        <f t="array" ref="X166">XLOOKUP($R166,Boundaries!$B:$B,Boundaries!H:H,"",0)</f>
        <v>0</v>
      </c>
      <c r="Y166" s="7">
        <f t="array" ref="Y166">XLOOKUP($R166,Boundaries!$B:$B,Boundaries!I:I,"",0)</f>
        <v>0</v>
      </c>
      <c r="Z166" s="7">
        <f t="array" ref="Z166">XLOOKUP($R166,Boundaries!$B:$B,Boundaries!J:J,"",0)</f>
        <v>0</v>
      </c>
      <c r="AA166" s="7">
        <f t="array" ref="AA166">XLOOKUP($R166,Boundaries!$B:$B,Boundaries!K:K,"",0)</f>
        <v>0</v>
      </c>
      <c r="AB166" s="7">
        <f t="array" ref="AB166">XLOOKUP($R166,Boundaries!$B:$B,Boundaries!L:L,"",0)</f>
        <v>0</v>
      </c>
      <c r="AC166" s="7">
        <f t="array" ref="AC166">XLOOKUP($R166,Boundaries!$B:$B,Boundaries!M:M,"",0)</f>
        <v>0</v>
      </c>
      <c r="AD166" s="7">
        <f t="array" ref="AD166">XLOOKUP($R166,Boundaries!$B:$B,Boundaries!N:N,"",0)</f>
        <v>0</v>
      </c>
      <c r="AE166" s="7">
        <f t="array" ref="AE166">XLOOKUP($R166,Boundaries!$B:$B,Boundaries!O:O,"",0)</f>
        <v>1400</v>
      </c>
      <c r="AF166" s="7">
        <f t="array" ref="AF166">XLOOKUP($R166,Boundaries!$B:$B,Boundaries!P:P,"",0)</f>
        <v>1400</v>
      </c>
      <c r="AG166" s="7" t="str">
        <f t="array" ref="AG166">XLOOKUP($R166,Boundaries!$B:$B,Boundaries!Q:Q,"",0)</f>
        <v>NaN</v>
      </c>
      <c r="AH166" s="7">
        <f t="array" ref="AH166">XLOOKUP($R166,Boundaries!$B:$B,Boundaries!R:R,"",0)</f>
        <v>0</v>
      </c>
      <c r="AI166" s="7">
        <f t="array" ref="AI166">XLOOKUP($R166,Boundaries!$B:$B,Boundaries!S:S,"",0)</f>
        <v>0</v>
      </c>
      <c r="AJ166" s="7">
        <f t="array" ref="AJ166">XLOOKUP($R166,Boundaries!$B:$B,Boundaries!T:T,"",0)</f>
        <v>2800</v>
      </c>
      <c r="AK166" s="7">
        <f t="array" ref="AK166">XLOOKUP($R166,Boundaries!$B:$B,Boundaries!U:U,"",0)</f>
        <v>1400</v>
      </c>
    </row>
    <row r="167">
      <c r="A167" s="7" t="str">
        <f t="shared" si="1"/>
        <v>T</v>
      </c>
      <c r="B167" s="8">
        <v>109.0</v>
      </c>
      <c r="C167" s="7" t="s">
        <v>611</v>
      </c>
      <c r="D167" s="9" t="s">
        <v>612</v>
      </c>
      <c r="E167" s="10" t="s">
        <v>613</v>
      </c>
      <c r="F167" s="7" t="s">
        <v>40</v>
      </c>
      <c r="G167" s="8" t="s">
        <v>40</v>
      </c>
      <c r="H167" s="8" t="s">
        <v>41</v>
      </c>
      <c r="I167" s="11" t="s">
        <v>42</v>
      </c>
      <c r="J167" s="7" t="s">
        <v>609</v>
      </c>
      <c r="K167" s="9" t="s">
        <v>610</v>
      </c>
      <c r="L167" s="12">
        <v>51.6275049324662</v>
      </c>
      <c r="M167" s="12">
        <v>-1.26620382117437</v>
      </c>
      <c r="N167" s="7" t="str">
        <f t="array" ref="N167">XLOOKUP(K167,'GSP Groups'!D:D,'GSP Groups'!E:E,"",0)</f>
        <v>Andover</v>
      </c>
      <c r="O167" s="13">
        <f t="array" ref="O167">XLOOKUP(N167,'GSP Groups'!$E:$E,'GSP Groups'!F:F,"",0)</f>
        <v>51.21098811</v>
      </c>
      <c r="P167" s="13">
        <f t="array" ref="P167">XLOOKUP(N167,'GSP Groups'!$E:$E,'GSP Groups'!G:G,"",0)</f>
        <v>-1.493501823</v>
      </c>
      <c r="Q167" s="7" t="str">
        <f t="shared" si="2"/>
        <v>EXACT LOCATION</v>
      </c>
      <c r="R167" s="7" t="s">
        <v>32</v>
      </c>
      <c r="S167" s="7">
        <f t="array" ref="S167">XLOOKUP($R167,Boundaries!$B:$B,Boundaries!C:C,"",0)</f>
        <v>14000</v>
      </c>
      <c r="T167" s="7">
        <f t="array" ref="T167">XLOOKUP($R167,Boundaries!$B:$B,Boundaries!D:D,"",0)</f>
        <v>17500</v>
      </c>
      <c r="U167" s="7">
        <f t="array" ref="U167">XLOOKUP($R167,Boundaries!$B:$B,Boundaries!E:E,"",0)</f>
        <v>0</v>
      </c>
      <c r="V167" s="7">
        <f t="array" ref="V167">XLOOKUP($R167,Boundaries!$B:$B,Boundaries!F:F,"",0)</f>
        <v>0</v>
      </c>
      <c r="W167" s="7">
        <f t="array" ref="W167">XLOOKUP($R167,Boundaries!$B:$B,Boundaries!G:G,"",0)</f>
        <v>0</v>
      </c>
      <c r="X167" s="7">
        <f t="array" ref="X167">XLOOKUP($R167,Boundaries!$B:$B,Boundaries!H:H,"",0)</f>
        <v>0</v>
      </c>
      <c r="Y167" s="7">
        <f t="array" ref="Y167">XLOOKUP($R167,Boundaries!$B:$B,Boundaries!I:I,"",0)</f>
        <v>0</v>
      </c>
      <c r="Z167" s="7">
        <f t="array" ref="Z167">XLOOKUP($R167,Boundaries!$B:$B,Boundaries!J:J,"",0)</f>
        <v>0</v>
      </c>
      <c r="AA167" s="7">
        <f t="array" ref="AA167">XLOOKUP($R167,Boundaries!$B:$B,Boundaries!K:K,"",0)</f>
        <v>0</v>
      </c>
      <c r="AB167" s="7">
        <f t="array" ref="AB167">XLOOKUP($R167,Boundaries!$B:$B,Boundaries!L:L,"",0)</f>
        <v>0</v>
      </c>
      <c r="AC167" s="7">
        <f t="array" ref="AC167">XLOOKUP($R167,Boundaries!$B:$B,Boundaries!M:M,"",0)</f>
        <v>0</v>
      </c>
      <c r="AD167" s="7">
        <f t="array" ref="AD167">XLOOKUP($R167,Boundaries!$B:$B,Boundaries!N:N,"",0)</f>
        <v>0</v>
      </c>
      <c r="AE167" s="7">
        <f t="array" ref="AE167">XLOOKUP($R167,Boundaries!$B:$B,Boundaries!O:O,"",0)</f>
        <v>1400</v>
      </c>
      <c r="AF167" s="7">
        <f t="array" ref="AF167">XLOOKUP($R167,Boundaries!$B:$B,Boundaries!P:P,"",0)</f>
        <v>1400</v>
      </c>
      <c r="AG167" s="7" t="str">
        <f t="array" ref="AG167">XLOOKUP($R167,Boundaries!$B:$B,Boundaries!Q:Q,"",0)</f>
        <v>NaN</v>
      </c>
      <c r="AH167" s="7">
        <f t="array" ref="AH167">XLOOKUP($R167,Boundaries!$B:$B,Boundaries!R:R,"",0)</f>
        <v>0</v>
      </c>
      <c r="AI167" s="7">
        <f t="array" ref="AI167">XLOOKUP($R167,Boundaries!$B:$B,Boundaries!S:S,"",0)</f>
        <v>0</v>
      </c>
      <c r="AJ167" s="7">
        <f t="array" ref="AJ167">XLOOKUP($R167,Boundaries!$B:$B,Boundaries!T:T,"",0)</f>
        <v>2800</v>
      </c>
      <c r="AK167" s="7">
        <f t="array" ref="AK167">XLOOKUP($R167,Boundaries!$B:$B,Boundaries!U:U,"",0)</f>
        <v>1400</v>
      </c>
    </row>
    <row r="168">
      <c r="A168" s="7" t="str">
        <f t="shared" si="1"/>
        <v>E</v>
      </c>
      <c r="B168" s="8">
        <v>2330.0</v>
      </c>
      <c r="C168" s="7" t="s">
        <v>614</v>
      </c>
      <c r="D168" s="9" t="s">
        <v>615</v>
      </c>
      <c r="E168" s="10" t="s">
        <v>616</v>
      </c>
      <c r="F168" s="7" t="s">
        <v>50</v>
      </c>
      <c r="G168" s="8" t="s">
        <v>64</v>
      </c>
      <c r="H168" s="8" t="s">
        <v>41</v>
      </c>
      <c r="I168" s="11" t="s">
        <v>42</v>
      </c>
      <c r="J168" s="7" t="s">
        <v>609</v>
      </c>
      <c r="K168" s="9" t="s">
        <v>610</v>
      </c>
      <c r="L168" s="12">
        <v>51.6275582136788</v>
      </c>
      <c r="M168" s="12">
        <v>-1.2662002610096</v>
      </c>
      <c r="N168" s="7" t="str">
        <f t="array" ref="N168">XLOOKUP(K168,'GSP Groups'!D:D,'GSP Groups'!E:E,"",0)</f>
        <v>Andover</v>
      </c>
      <c r="O168" s="13">
        <f t="array" ref="O168">XLOOKUP(N168,'GSP Groups'!$E:$E,'GSP Groups'!F:F,"",0)</f>
        <v>51.21098811</v>
      </c>
      <c r="P168" s="13">
        <f t="array" ref="P168">XLOOKUP(N168,'GSP Groups'!$E:$E,'GSP Groups'!G:G,"",0)</f>
        <v>-1.493501823</v>
      </c>
      <c r="Q168" s="7" t="str">
        <f t="shared" si="2"/>
        <v>EXACT LOCATION</v>
      </c>
      <c r="R168" s="7" t="s">
        <v>32</v>
      </c>
      <c r="S168" s="7">
        <f t="array" ref="S168">XLOOKUP($R168,Boundaries!$B:$B,Boundaries!C:C,"",0)</f>
        <v>14000</v>
      </c>
      <c r="T168" s="7">
        <f t="array" ref="T168">XLOOKUP($R168,Boundaries!$B:$B,Boundaries!D:D,"",0)</f>
        <v>17500</v>
      </c>
      <c r="U168" s="7">
        <f t="array" ref="U168">XLOOKUP($R168,Boundaries!$B:$B,Boundaries!E:E,"",0)</f>
        <v>0</v>
      </c>
      <c r="V168" s="7">
        <f t="array" ref="V168">XLOOKUP($R168,Boundaries!$B:$B,Boundaries!F:F,"",0)</f>
        <v>0</v>
      </c>
      <c r="W168" s="7">
        <f t="array" ref="W168">XLOOKUP($R168,Boundaries!$B:$B,Boundaries!G:G,"",0)</f>
        <v>0</v>
      </c>
      <c r="X168" s="7">
        <f t="array" ref="X168">XLOOKUP($R168,Boundaries!$B:$B,Boundaries!H:H,"",0)</f>
        <v>0</v>
      </c>
      <c r="Y168" s="7">
        <f t="array" ref="Y168">XLOOKUP($R168,Boundaries!$B:$B,Boundaries!I:I,"",0)</f>
        <v>0</v>
      </c>
      <c r="Z168" s="7">
        <f t="array" ref="Z168">XLOOKUP($R168,Boundaries!$B:$B,Boundaries!J:J,"",0)</f>
        <v>0</v>
      </c>
      <c r="AA168" s="7">
        <f t="array" ref="AA168">XLOOKUP($R168,Boundaries!$B:$B,Boundaries!K:K,"",0)</f>
        <v>0</v>
      </c>
      <c r="AB168" s="7">
        <f t="array" ref="AB168">XLOOKUP($R168,Boundaries!$B:$B,Boundaries!L:L,"",0)</f>
        <v>0</v>
      </c>
      <c r="AC168" s="7">
        <f t="array" ref="AC168">XLOOKUP($R168,Boundaries!$B:$B,Boundaries!M:M,"",0)</f>
        <v>0</v>
      </c>
      <c r="AD168" s="7">
        <f t="array" ref="AD168">XLOOKUP($R168,Boundaries!$B:$B,Boundaries!N:N,"",0)</f>
        <v>0</v>
      </c>
      <c r="AE168" s="7">
        <f t="array" ref="AE168">XLOOKUP($R168,Boundaries!$B:$B,Boundaries!O:O,"",0)</f>
        <v>1400</v>
      </c>
      <c r="AF168" s="7">
        <f t="array" ref="AF168">XLOOKUP($R168,Boundaries!$B:$B,Boundaries!P:P,"",0)</f>
        <v>1400</v>
      </c>
      <c r="AG168" s="7" t="str">
        <f t="array" ref="AG168">XLOOKUP($R168,Boundaries!$B:$B,Boundaries!Q:Q,"",0)</f>
        <v>NaN</v>
      </c>
      <c r="AH168" s="7">
        <f t="array" ref="AH168">XLOOKUP($R168,Boundaries!$B:$B,Boundaries!R:R,"",0)</f>
        <v>0</v>
      </c>
      <c r="AI168" s="7">
        <f t="array" ref="AI168">XLOOKUP($R168,Boundaries!$B:$B,Boundaries!S:S,"",0)</f>
        <v>0</v>
      </c>
      <c r="AJ168" s="7">
        <f t="array" ref="AJ168">XLOOKUP($R168,Boundaries!$B:$B,Boundaries!T:T,"",0)</f>
        <v>2800</v>
      </c>
      <c r="AK168" s="7">
        <f t="array" ref="AK168">XLOOKUP($R168,Boundaries!$B:$B,Boundaries!U:U,"",0)</f>
        <v>1400</v>
      </c>
    </row>
    <row r="169">
      <c r="A169" s="7" t="str">
        <f t="shared" si="1"/>
        <v>E</v>
      </c>
      <c r="B169" s="8">
        <v>2331.0</v>
      </c>
      <c r="C169" s="7" t="s">
        <v>617</v>
      </c>
      <c r="D169" s="9" t="s">
        <v>618</v>
      </c>
      <c r="E169" s="10" t="s">
        <v>619</v>
      </c>
      <c r="F169" s="7" t="s">
        <v>50</v>
      </c>
      <c r="G169" s="8" t="s">
        <v>64</v>
      </c>
      <c r="H169" s="8" t="s">
        <v>41</v>
      </c>
      <c r="I169" s="11" t="s">
        <v>42</v>
      </c>
      <c r="J169" s="7" t="s">
        <v>609</v>
      </c>
      <c r="K169" s="9" t="s">
        <v>610</v>
      </c>
      <c r="L169" s="12">
        <v>51.6275582136788</v>
      </c>
      <c r="M169" s="12">
        <v>-1.2662002610096</v>
      </c>
      <c r="N169" s="7" t="str">
        <f t="array" ref="N169">XLOOKUP(K169,'GSP Groups'!D:D,'GSP Groups'!E:E,"",0)</f>
        <v>Andover</v>
      </c>
      <c r="O169" s="13">
        <f t="array" ref="O169">XLOOKUP(N169,'GSP Groups'!$E:$E,'GSP Groups'!F:F,"",0)</f>
        <v>51.21098811</v>
      </c>
      <c r="P169" s="13">
        <f t="array" ref="P169">XLOOKUP(N169,'GSP Groups'!$E:$E,'GSP Groups'!G:G,"",0)</f>
        <v>-1.493501823</v>
      </c>
      <c r="Q169" s="7" t="str">
        <f t="shared" si="2"/>
        <v>EXACT LOCATION</v>
      </c>
      <c r="R169" s="7" t="s">
        <v>32</v>
      </c>
      <c r="S169" s="7">
        <f t="array" ref="S169">XLOOKUP($R169,Boundaries!$B:$B,Boundaries!C:C,"",0)</f>
        <v>14000</v>
      </c>
      <c r="T169" s="7">
        <f t="array" ref="T169">XLOOKUP($R169,Boundaries!$B:$B,Boundaries!D:D,"",0)</f>
        <v>17500</v>
      </c>
      <c r="U169" s="7">
        <f t="array" ref="U169">XLOOKUP($R169,Boundaries!$B:$B,Boundaries!E:E,"",0)</f>
        <v>0</v>
      </c>
      <c r="V169" s="7">
        <f t="array" ref="V169">XLOOKUP($R169,Boundaries!$B:$B,Boundaries!F:F,"",0)</f>
        <v>0</v>
      </c>
      <c r="W169" s="7">
        <f t="array" ref="W169">XLOOKUP($R169,Boundaries!$B:$B,Boundaries!G:G,"",0)</f>
        <v>0</v>
      </c>
      <c r="X169" s="7">
        <f t="array" ref="X169">XLOOKUP($R169,Boundaries!$B:$B,Boundaries!H:H,"",0)</f>
        <v>0</v>
      </c>
      <c r="Y169" s="7">
        <f t="array" ref="Y169">XLOOKUP($R169,Boundaries!$B:$B,Boundaries!I:I,"",0)</f>
        <v>0</v>
      </c>
      <c r="Z169" s="7">
        <f t="array" ref="Z169">XLOOKUP($R169,Boundaries!$B:$B,Boundaries!J:J,"",0)</f>
        <v>0</v>
      </c>
      <c r="AA169" s="7">
        <f t="array" ref="AA169">XLOOKUP($R169,Boundaries!$B:$B,Boundaries!K:K,"",0)</f>
        <v>0</v>
      </c>
      <c r="AB169" s="7">
        <f t="array" ref="AB169">XLOOKUP($R169,Boundaries!$B:$B,Boundaries!L:L,"",0)</f>
        <v>0</v>
      </c>
      <c r="AC169" s="7">
        <f t="array" ref="AC169">XLOOKUP($R169,Boundaries!$B:$B,Boundaries!M:M,"",0)</f>
        <v>0</v>
      </c>
      <c r="AD169" s="7">
        <f t="array" ref="AD169">XLOOKUP($R169,Boundaries!$B:$B,Boundaries!N:N,"",0)</f>
        <v>0</v>
      </c>
      <c r="AE169" s="7">
        <f t="array" ref="AE169">XLOOKUP($R169,Boundaries!$B:$B,Boundaries!O:O,"",0)</f>
        <v>1400</v>
      </c>
      <c r="AF169" s="7">
        <f t="array" ref="AF169">XLOOKUP($R169,Boundaries!$B:$B,Boundaries!P:P,"",0)</f>
        <v>1400</v>
      </c>
      <c r="AG169" s="7" t="str">
        <f t="array" ref="AG169">XLOOKUP($R169,Boundaries!$B:$B,Boundaries!Q:Q,"",0)</f>
        <v>NaN</v>
      </c>
      <c r="AH169" s="7">
        <f t="array" ref="AH169">XLOOKUP($R169,Boundaries!$B:$B,Boundaries!R:R,"",0)</f>
        <v>0</v>
      </c>
      <c r="AI169" s="7">
        <f t="array" ref="AI169">XLOOKUP($R169,Boundaries!$B:$B,Boundaries!S:S,"",0)</f>
        <v>0</v>
      </c>
      <c r="AJ169" s="7">
        <f t="array" ref="AJ169">XLOOKUP($R169,Boundaries!$B:$B,Boundaries!T:T,"",0)</f>
        <v>2800</v>
      </c>
      <c r="AK169" s="7">
        <f t="array" ref="AK169">XLOOKUP($R169,Boundaries!$B:$B,Boundaries!U:U,"",0)</f>
        <v>1400</v>
      </c>
    </row>
    <row r="170">
      <c r="A170" s="7" t="str">
        <f t="shared" si="1"/>
        <v>E</v>
      </c>
      <c r="B170" s="8">
        <v>2332.0</v>
      </c>
      <c r="C170" s="7" t="s">
        <v>620</v>
      </c>
      <c r="D170" s="9" t="s">
        <v>621</v>
      </c>
      <c r="E170" s="10" t="s">
        <v>622</v>
      </c>
      <c r="F170" s="7" t="s">
        <v>50</v>
      </c>
      <c r="G170" s="8" t="s">
        <v>64</v>
      </c>
      <c r="H170" s="8" t="s">
        <v>41</v>
      </c>
      <c r="I170" s="11" t="s">
        <v>42</v>
      </c>
      <c r="J170" s="7" t="s">
        <v>609</v>
      </c>
      <c r="K170" s="9" t="s">
        <v>610</v>
      </c>
      <c r="L170" s="12">
        <v>51.6275582136788</v>
      </c>
      <c r="M170" s="12">
        <v>-1.2662002610096</v>
      </c>
      <c r="N170" s="7" t="str">
        <f t="array" ref="N170">XLOOKUP(K170,'GSP Groups'!D:D,'GSP Groups'!E:E,"",0)</f>
        <v>Andover</v>
      </c>
      <c r="O170" s="13">
        <f t="array" ref="O170">XLOOKUP(N170,'GSP Groups'!$E:$E,'GSP Groups'!F:F,"",0)</f>
        <v>51.21098811</v>
      </c>
      <c r="P170" s="13">
        <f t="array" ref="P170">XLOOKUP(N170,'GSP Groups'!$E:$E,'GSP Groups'!G:G,"",0)</f>
        <v>-1.493501823</v>
      </c>
      <c r="Q170" s="7" t="str">
        <f t="shared" si="2"/>
        <v>EXACT LOCATION</v>
      </c>
      <c r="R170" s="7" t="s">
        <v>32</v>
      </c>
      <c r="S170" s="7">
        <f t="array" ref="S170">XLOOKUP($R170,Boundaries!$B:$B,Boundaries!C:C,"",0)</f>
        <v>14000</v>
      </c>
      <c r="T170" s="7">
        <f t="array" ref="T170">XLOOKUP($R170,Boundaries!$B:$B,Boundaries!D:D,"",0)</f>
        <v>17500</v>
      </c>
      <c r="U170" s="7">
        <f t="array" ref="U170">XLOOKUP($R170,Boundaries!$B:$B,Boundaries!E:E,"",0)</f>
        <v>0</v>
      </c>
      <c r="V170" s="7">
        <f t="array" ref="V170">XLOOKUP($R170,Boundaries!$B:$B,Boundaries!F:F,"",0)</f>
        <v>0</v>
      </c>
      <c r="W170" s="7">
        <f t="array" ref="W170">XLOOKUP($R170,Boundaries!$B:$B,Boundaries!G:G,"",0)</f>
        <v>0</v>
      </c>
      <c r="X170" s="7">
        <f t="array" ref="X170">XLOOKUP($R170,Boundaries!$B:$B,Boundaries!H:H,"",0)</f>
        <v>0</v>
      </c>
      <c r="Y170" s="7">
        <f t="array" ref="Y170">XLOOKUP($R170,Boundaries!$B:$B,Boundaries!I:I,"",0)</f>
        <v>0</v>
      </c>
      <c r="Z170" s="7">
        <f t="array" ref="Z170">XLOOKUP($R170,Boundaries!$B:$B,Boundaries!J:J,"",0)</f>
        <v>0</v>
      </c>
      <c r="AA170" s="7">
        <f t="array" ref="AA170">XLOOKUP($R170,Boundaries!$B:$B,Boundaries!K:K,"",0)</f>
        <v>0</v>
      </c>
      <c r="AB170" s="7">
        <f t="array" ref="AB170">XLOOKUP($R170,Boundaries!$B:$B,Boundaries!L:L,"",0)</f>
        <v>0</v>
      </c>
      <c r="AC170" s="7">
        <f t="array" ref="AC170">XLOOKUP($R170,Boundaries!$B:$B,Boundaries!M:M,"",0)</f>
        <v>0</v>
      </c>
      <c r="AD170" s="7">
        <f t="array" ref="AD170">XLOOKUP($R170,Boundaries!$B:$B,Boundaries!N:N,"",0)</f>
        <v>0</v>
      </c>
      <c r="AE170" s="7">
        <f t="array" ref="AE170">XLOOKUP($R170,Boundaries!$B:$B,Boundaries!O:O,"",0)</f>
        <v>1400</v>
      </c>
      <c r="AF170" s="7">
        <f t="array" ref="AF170">XLOOKUP($R170,Boundaries!$B:$B,Boundaries!P:P,"",0)</f>
        <v>1400</v>
      </c>
      <c r="AG170" s="7" t="str">
        <f t="array" ref="AG170">XLOOKUP($R170,Boundaries!$B:$B,Boundaries!Q:Q,"",0)</f>
        <v>NaN</v>
      </c>
      <c r="AH170" s="7">
        <f t="array" ref="AH170">XLOOKUP($R170,Boundaries!$B:$B,Boundaries!R:R,"",0)</f>
        <v>0</v>
      </c>
      <c r="AI170" s="7">
        <f t="array" ref="AI170">XLOOKUP($R170,Boundaries!$B:$B,Boundaries!S:S,"",0)</f>
        <v>0</v>
      </c>
      <c r="AJ170" s="7">
        <f t="array" ref="AJ170">XLOOKUP($R170,Boundaries!$B:$B,Boundaries!T:T,"",0)</f>
        <v>2800</v>
      </c>
      <c r="AK170" s="7">
        <f t="array" ref="AK170">XLOOKUP($R170,Boundaries!$B:$B,Boundaries!U:U,"",0)</f>
        <v>1400</v>
      </c>
    </row>
    <row r="171">
      <c r="A171" s="7" t="str">
        <f t="shared" si="1"/>
        <v>E</v>
      </c>
      <c r="B171" s="8">
        <v>2333.0</v>
      </c>
      <c r="C171" s="7" t="s">
        <v>623</v>
      </c>
      <c r="D171" s="9" t="s">
        <v>624</v>
      </c>
      <c r="E171" s="10" t="s">
        <v>625</v>
      </c>
      <c r="F171" s="7" t="s">
        <v>50</v>
      </c>
      <c r="G171" s="8" t="s">
        <v>64</v>
      </c>
      <c r="H171" s="8" t="s">
        <v>41</v>
      </c>
      <c r="I171" s="11" t="s">
        <v>42</v>
      </c>
      <c r="J171" s="7" t="s">
        <v>609</v>
      </c>
      <c r="K171" s="9" t="s">
        <v>610</v>
      </c>
      <c r="L171" s="12">
        <v>51.6275582136788</v>
      </c>
      <c r="M171" s="12">
        <v>-1.2662002610096</v>
      </c>
      <c r="N171" s="7" t="str">
        <f t="array" ref="N171">XLOOKUP(K171,'GSP Groups'!D:D,'GSP Groups'!E:E,"",0)</f>
        <v>Andover</v>
      </c>
      <c r="O171" s="13">
        <f t="array" ref="O171">XLOOKUP(N171,'GSP Groups'!$E:$E,'GSP Groups'!F:F,"",0)</f>
        <v>51.21098811</v>
      </c>
      <c r="P171" s="13">
        <f t="array" ref="P171">XLOOKUP(N171,'GSP Groups'!$E:$E,'GSP Groups'!G:G,"",0)</f>
        <v>-1.493501823</v>
      </c>
      <c r="Q171" s="7" t="str">
        <f t="shared" si="2"/>
        <v>EXACT LOCATION</v>
      </c>
      <c r="R171" s="7" t="s">
        <v>32</v>
      </c>
      <c r="S171" s="7">
        <f t="array" ref="S171">XLOOKUP($R171,Boundaries!$B:$B,Boundaries!C:C,"",0)</f>
        <v>14000</v>
      </c>
      <c r="T171" s="7">
        <f t="array" ref="T171">XLOOKUP($R171,Boundaries!$B:$B,Boundaries!D:D,"",0)</f>
        <v>17500</v>
      </c>
      <c r="U171" s="7">
        <f t="array" ref="U171">XLOOKUP($R171,Boundaries!$B:$B,Boundaries!E:E,"",0)</f>
        <v>0</v>
      </c>
      <c r="V171" s="7">
        <f t="array" ref="V171">XLOOKUP($R171,Boundaries!$B:$B,Boundaries!F:F,"",0)</f>
        <v>0</v>
      </c>
      <c r="W171" s="7">
        <f t="array" ref="W171">XLOOKUP($R171,Boundaries!$B:$B,Boundaries!G:G,"",0)</f>
        <v>0</v>
      </c>
      <c r="X171" s="7">
        <f t="array" ref="X171">XLOOKUP($R171,Boundaries!$B:$B,Boundaries!H:H,"",0)</f>
        <v>0</v>
      </c>
      <c r="Y171" s="7">
        <f t="array" ref="Y171">XLOOKUP($R171,Boundaries!$B:$B,Boundaries!I:I,"",0)</f>
        <v>0</v>
      </c>
      <c r="Z171" s="7">
        <f t="array" ref="Z171">XLOOKUP($R171,Boundaries!$B:$B,Boundaries!J:J,"",0)</f>
        <v>0</v>
      </c>
      <c r="AA171" s="7">
        <f t="array" ref="AA171">XLOOKUP($R171,Boundaries!$B:$B,Boundaries!K:K,"",0)</f>
        <v>0</v>
      </c>
      <c r="AB171" s="7">
        <f t="array" ref="AB171">XLOOKUP($R171,Boundaries!$B:$B,Boundaries!L:L,"",0)</f>
        <v>0</v>
      </c>
      <c r="AC171" s="7">
        <f t="array" ref="AC171">XLOOKUP($R171,Boundaries!$B:$B,Boundaries!M:M,"",0)</f>
        <v>0</v>
      </c>
      <c r="AD171" s="7">
        <f t="array" ref="AD171">XLOOKUP($R171,Boundaries!$B:$B,Boundaries!N:N,"",0)</f>
        <v>0</v>
      </c>
      <c r="AE171" s="7">
        <f t="array" ref="AE171">XLOOKUP($R171,Boundaries!$B:$B,Boundaries!O:O,"",0)</f>
        <v>1400</v>
      </c>
      <c r="AF171" s="7">
        <f t="array" ref="AF171">XLOOKUP($R171,Boundaries!$B:$B,Boundaries!P:P,"",0)</f>
        <v>1400</v>
      </c>
      <c r="AG171" s="7" t="str">
        <f t="array" ref="AG171">XLOOKUP($R171,Boundaries!$B:$B,Boundaries!Q:Q,"",0)</f>
        <v>NaN</v>
      </c>
      <c r="AH171" s="7">
        <f t="array" ref="AH171">XLOOKUP($R171,Boundaries!$B:$B,Boundaries!R:R,"",0)</f>
        <v>0</v>
      </c>
      <c r="AI171" s="7">
        <f t="array" ref="AI171">XLOOKUP($R171,Boundaries!$B:$B,Boundaries!S:S,"",0)</f>
        <v>0</v>
      </c>
      <c r="AJ171" s="7">
        <f t="array" ref="AJ171">XLOOKUP($R171,Boundaries!$B:$B,Boundaries!T:T,"",0)</f>
        <v>2800</v>
      </c>
      <c r="AK171" s="7">
        <f t="array" ref="AK171">XLOOKUP($R171,Boundaries!$B:$B,Boundaries!U:U,"",0)</f>
        <v>1400</v>
      </c>
    </row>
    <row r="172">
      <c r="A172" s="7" t="str">
        <f t="shared" si="1"/>
        <v>E</v>
      </c>
      <c r="B172" s="8">
        <v>5015.0</v>
      </c>
      <c r="C172" s="7" t="s">
        <v>626</v>
      </c>
      <c r="D172" s="9" t="s">
        <v>627</v>
      </c>
      <c r="E172" s="10" t="s">
        <v>628</v>
      </c>
      <c r="F172" s="16" t="s">
        <v>91</v>
      </c>
      <c r="G172" s="8" t="s">
        <v>64</v>
      </c>
      <c r="H172" s="8" t="s">
        <v>92</v>
      </c>
      <c r="I172" s="11" t="s">
        <v>93</v>
      </c>
      <c r="J172" s="7" t="s">
        <v>609</v>
      </c>
      <c r="K172" s="9" t="s">
        <v>610</v>
      </c>
      <c r="L172" s="17">
        <f t="shared" ref="L172:M172" si="61">O172</f>
        <v>51.21098811</v>
      </c>
      <c r="M172" s="17">
        <f t="shared" si="61"/>
        <v>-1.493501823</v>
      </c>
      <c r="N172" s="16" t="str">
        <f t="array" ref="N172">XLOOKUP(K172,'GSP Groups'!D:D,'GSP Groups'!E:E,"",0)</f>
        <v>Andover</v>
      </c>
      <c r="O172" s="13">
        <f t="array" ref="O172">XLOOKUP(N172,'GSP Groups'!$E:$E,'GSP Groups'!F:F,"",0)</f>
        <v>51.21098811</v>
      </c>
      <c r="P172" s="13">
        <f t="array" ref="P172">XLOOKUP(N172,'GSP Groups'!$E:$E,'GSP Groups'!G:G,"",0)</f>
        <v>-1.493501823</v>
      </c>
      <c r="Q172" s="7" t="str">
        <f t="shared" si="2"/>
        <v>CENTER</v>
      </c>
      <c r="R172" s="7" t="s">
        <v>32</v>
      </c>
      <c r="S172" s="7">
        <f t="array" ref="S172">XLOOKUP($R172,Boundaries!$B:$B,Boundaries!C:C,"",0)</f>
        <v>14000</v>
      </c>
      <c r="T172" s="7">
        <f t="array" ref="T172">XLOOKUP($R172,Boundaries!$B:$B,Boundaries!D:D,"",0)</f>
        <v>17500</v>
      </c>
      <c r="U172" s="7">
        <f t="array" ref="U172">XLOOKUP($R172,Boundaries!$B:$B,Boundaries!E:E,"",0)</f>
        <v>0</v>
      </c>
      <c r="V172" s="7">
        <f t="array" ref="V172">XLOOKUP($R172,Boundaries!$B:$B,Boundaries!F:F,"",0)</f>
        <v>0</v>
      </c>
      <c r="W172" s="7">
        <f t="array" ref="W172">XLOOKUP($R172,Boundaries!$B:$B,Boundaries!G:G,"",0)</f>
        <v>0</v>
      </c>
      <c r="X172" s="7">
        <f t="array" ref="X172">XLOOKUP($R172,Boundaries!$B:$B,Boundaries!H:H,"",0)</f>
        <v>0</v>
      </c>
      <c r="Y172" s="7">
        <f t="array" ref="Y172">XLOOKUP($R172,Boundaries!$B:$B,Boundaries!I:I,"",0)</f>
        <v>0</v>
      </c>
      <c r="Z172" s="7">
        <f t="array" ref="Z172">XLOOKUP($R172,Boundaries!$B:$B,Boundaries!J:J,"",0)</f>
        <v>0</v>
      </c>
      <c r="AA172" s="7">
        <f t="array" ref="AA172">XLOOKUP($R172,Boundaries!$B:$B,Boundaries!K:K,"",0)</f>
        <v>0</v>
      </c>
      <c r="AB172" s="7">
        <f t="array" ref="AB172">XLOOKUP($R172,Boundaries!$B:$B,Boundaries!L:L,"",0)</f>
        <v>0</v>
      </c>
      <c r="AC172" s="7">
        <f t="array" ref="AC172">XLOOKUP($R172,Boundaries!$B:$B,Boundaries!M:M,"",0)</f>
        <v>0</v>
      </c>
      <c r="AD172" s="7">
        <f t="array" ref="AD172">XLOOKUP($R172,Boundaries!$B:$B,Boundaries!N:N,"",0)</f>
        <v>0</v>
      </c>
      <c r="AE172" s="7">
        <f t="array" ref="AE172">XLOOKUP($R172,Boundaries!$B:$B,Boundaries!O:O,"",0)</f>
        <v>1400</v>
      </c>
      <c r="AF172" s="7">
        <f t="array" ref="AF172">XLOOKUP($R172,Boundaries!$B:$B,Boundaries!P:P,"",0)</f>
        <v>1400</v>
      </c>
      <c r="AG172" s="7" t="str">
        <f t="array" ref="AG172">XLOOKUP($R172,Boundaries!$B:$B,Boundaries!Q:Q,"",0)</f>
        <v>NaN</v>
      </c>
      <c r="AH172" s="7">
        <f t="array" ref="AH172">XLOOKUP($R172,Boundaries!$B:$B,Boundaries!R:R,"",0)</f>
        <v>0</v>
      </c>
      <c r="AI172" s="7">
        <f t="array" ref="AI172">XLOOKUP($R172,Boundaries!$B:$B,Boundaries!S:S,"",0)</f>
        <v>0</v>
      </c>
      <c r="AJ172" s="7">
        <f t="array" ref="AJ172">XLOOKUP($R172,Boundaries!$B:$B,Boundaries!T:T,"",0)</f>
        <v>2800</v>
      </c>
      <c r="AK172" s="7">
        <f t="array" ref="AK172">XLOOKUP($R172,Boundaries!$B:$B,Boundaries!U:U,"",0)</f>
        <v>1400</v>
      </c>
    </row>
    <row r="173">
      <c r="A173" s="7" t="str">
        <f t="shared" si="1"/>
        <v>2</v>
      </c>
      <c r="B173" s="8">
        <v>5300.0</v>
      </c>
      <c r="C173" s="7" t="s">
        <v>629</v>
      </c>
      <c r="D173" s="9" t="s">
        <v>629</v>
      </c>
      <c r="E173" s="10" t="s">
        <v>630</v>
      </c>
      <c r="F173" s="7" t="s">
        <v>133</v>
      </c>
      <c r="G173" s="8" t="s">
        <v>134</v>
      </c>
      <c r="H173" s="8" t="s">
        <v>561</v>
      </c>
      <c r="I173" s="11" t="s">
        <v>562</v>
      </c>
      <c r="J173" s="7" t="s">
        <v>609</v>
      </c>
      <c r="K173" s="9" t="s">
        <v>610</v>
      </c>
      <c r="L173" s="12">
        <v>51.6055840629742</v>
      </c>
      <c r="M173" s="12">
        <v>-2.00339866271294</v>
      </c>
      <c r="N173" s="7" t="str">
        <f t="array" ref="N173">XLOOKUP(K173,'GSP Groups'!D:D,'GSP Groups'!E:E,"",0)</f>
        <v>Andover</v>
      </c>
      <c r="O173" s="13">
        <f t="array" ref="O173">XLOOKUP(N173,'GSP Groups'!$E:$E,'GSP Groups'!F:F,"",0)</f>
        <v>51.21098811</v>
      </c>
      <c r="P173" s="13">
        <f t="array" ref="P173">XLOOKUP(N173,'GSP Groups'!$E:$E,'GSP Groups'!G:G,"",0)</f>
        <v>-1.493501823</v>
      </c>
      <c r="Q173" s="7" t="str">
        <f t="shared" si="2"/>
        <v>EXACT LOCATION</v>
      </c>
      <c r="R173" s="7" t="s">
        <v>32</v>
      </c>
      <c r="S173" s="7">
        <f t="array" ref="S173">XLOOKUP($R173,Boundaries!$B:$B,Boundaries!C:C,"",0)</f>
        <v>14000</v>
      </c>
      <c r="T173" s="7">
        <f t="array" ref="T173">XLOOKUP($R173,Boundaries!$B:$B,Boundaries!D:D,"",0)</f>
        <v>17500</v>
      </c>
      <c r="U173" s="7">
        <f t="array" ref="U173">XLOOKUP($R173,Boundaries!$B:$B,Boundaries!E:E,"",0)</f>
        <v>0</v>
      </c>
      <c r="V173" s="7">
        <f t="array" ref="V173">XLOOKUP($R173,Boundaries!$B:$B,Boundaries!F:F,"",0)</f>
        <v>0</v>
      </c>
      <c r="W173" s="7">
        <f t="array" ref="W173">XLOOKUP($R173,Boundaries!$B:$B,Boundaries!G:G,"",0)</f>
        <v>0</v>
      </c>
      <c r="X173" s="7">
        <f t="array" ref="X173">XLOOKUP($R173,Boundaries!$B:$B,Boundaries!H:H,"",0)</f>
        <v>0</v>
      </c>
      <c r="Y173" s="7">
        <f t="array" ref="Y173">XLOOKUP($R173,Boundaries!$B:$B,Boundaries!I:I,"",0)</f>
        <v>0</v>
      </c>
      <c r="Z173" s="7">
        <f t="array" ref="Z173">XLOOKUP($R173,Boundaries!$B:$B,Boundaries!J:J,"",0)</f>
        <v>0</v>
      </c>
      <c r="AA173" s="7">
        <f t="array" ref="AA173">XLOOKUP($R173,Boundaries!$B:$B,Boundaries!K:K,"",0)</f>
        <v>0</v>
      </c>
      <c r="AB173" s="7">
        <f t="array" ref="AB173">XLOOKUP($R173,Boundaries!$B:$B,Boundaries!L:L,"",0)</f>
        <v>0</v>
      </c>
      <c r="AC173" s="7">
        <f t="array" ref="AC173">XLOOKUP($R173,Boundaries!$B:$B,Boundaries!M:M,"",0)</f>
        <v>0</v>
      </c>
      <c r="AD173" s="7">
        <f t="array" ref="AD173">XLOOKUP($R173,Boundaries!$B:$B,Boundaries!N:N,"",0)</f>
        <v>0</v>
      </c>
      <c r="AE173" s="7">
        <f t="array" ref="AE173">XLOOKUP($R173,Boundaries!$B:$B,Boundaries!O:O,"",0)</f>
        <v>1400</v>
      </c>
      <c r="AF173" s="7">
        <f t="array" ref="AF173">XLOOKUP($R173,Boundaries!$B:$B,Boundaries!P:P,"",0)</f>
        <v>1400</v>
      </c>
      <c r="AG173" s="7" t="str">
        <f t="array" ref="AG173">XLOOKUP($R173,Boundaries!$B:$B,Boundaries!Q:Q,"",0)</f>
        <v>NaN</v>
      </c>
      <c r="AH173" s="7">
        <f t="array" ref="AH173">XLOOKUP($R173,Boundaries!$B:$B,Boundaries!R:R,"",0)</f>
        <v>0</v>
      </c>
      <c r="AI173" s="7">
        <f t="array" ref="AI173">XLOOKUP($R173,Boundaries!$B:$B,Boundaries!S:S,"",0)</f>
        <v>0</v>
      </c>
      <c r="AJ173" s="7">
        <f t="array" ref="AJ173">XLOOKUP($R173,Boundaries!$B:$B,Boundaries!T:T,"",0)</f>
        <v>2800</v>
      </c>
      <c r="AK173" s="7">
        <f t="array" ref="AK173">XLOOKUP($R173,Boundaries!$B:$B,Boundaries!U:U,"",0)</f>
        <v>1400</v>
      </c>
    </row>
    <row r="174">
      <c r="A174" s="7" t="str">
        <f t="shared" si="1"/>
        <v>2</v>
      </c>
      <c r="B174" s="8">
        <v>5664.0</v>
      </c>
      <c r="C174" s="7" t="s">
        <v>631</v>
      </c>
      <c r="D174" s="9" t="s">
        <v>632</v>
      </c>
      <c r="E174" s="10" t="s">
        <v>633</v>
      </c>
      <c r="F174" s="16" t="s">
        <v>133</v>
      </c>
      <c r="G174" s="8" t="s">
        <v>134</v>
      </c>
      <c r="H174" s="8" t="s">
        <v>123</v>
      </c>
      <c r="I174" s="11" t="s">
        <v>124</v>
      </c>
      <c r="J174" s="7" t="s">
        <v>609</v>
      </c>
      <c r="K174" s="9" t="s">
        <v>610</v>
      </c>
      <c r="L174" s="17">
        <f t="shared" ref="L174:M174" si="62">O174</f>
        <v>51.21098811</v>
      </c>
      <c r="M174" s="17">
        <f t="shared" si="62"/>
        <v>-1.493501823</v>
      </c>
      <c r="N174" s="16" t="str">
        <f t="array" ref="N174">XLOOKUP(K174,'GSP Groups'!D:D,'GSP Groups'!E:E,"",0)</f>
        <v>Andover</v>
      </c>
      <c r="O174" s="13">
        <f t="array" ref="O174">XLOOKUP(N174,'GSP Groups'!$E:$E,'GSP Groups'!F:F,"",0)</f>
        <v>51.21098811</v>
      </c>
      <c r="P174" s="13">
        <f t="array" ref="P174">XLOOKUP(N174,'GSP Groups'!$E:$E,'GSP Groups'!G:G,"",0)</f>
        <v>-1.493501823</v>
      </c>
      <c r="Q174" s="7" t="str">
        <f t="shared" si="2"/>
        <v>CENTER</v>
      </c>
      <c r="R174" s="7" t="s">
        <v>32</v>
      </c>
      <c r="S174" s="7">
        <f t="array" ref="S174">XLOOKUP($R174,Boundaries!$B:$B,Boundaries!C:C,"",0)</f>
        <v>14000</v>
      </c>
      <c r="T174" s="7">
        <f t="array" ref="T174">XLOOKUP($R174,Boundaries!$B:$B,Boundaries!D:D,"",0)</f>
        <v>17500</v>
      </c>
      <c r="U174" s="7">
        <f t="array" ref="U174">XLOOKUP($R174,Boundaries!$B:$B,Boundaries!E:E,"",0)</f>
        <v>0</v>
      </c>
      <c r="V174" s="7">
        <f t="array" ref="V174">XLOOKUP($R174,Boundaries!$B:$B,Boundaries!F:F,"",0)</f>
        <v>0</v>
      </c>
      <c r="W174" s="7">
        <f t="array" ref="W174">XLOOKUP($R174,Boundaries!$B:$B,Boundaries!G:G,"",0)</f>
        <v>0</v>
      </c>
      <c r="X174" s="7">
        <f t="array" ref="X174">XLOOKUP($R174,Boundaries!$B:$B,Boundaries!H:H,"",0)</f>
        <v>0</v>
      </c>
      <c r="Y174" s="7">
        <f t="array" ref="Y174">XLOOKUP($R174,Boundaries!$B:$B,Boundaries!I:I,"",0)</f>
        <v>0</v>
      </c>
      <c r="Z174" s="7">
        <f t="array" ref="Z174">XLOOKUP($R174,Boundaries!$B:$B,Boundaries!J:J,"",0)</f>
        <v>0</v>
      </c>
      <c r="AA174" s="7">
        <f t="array" ref="AA174">XLOOKUP($R174,Boundaries!$B:$B,Boundaries!K:K,"",0)</f>
        <v>0</v>
      </c>
      <c r="AB174" s="7">
        <f t="array" ref="AB174">XLOOKUP($R174,Boundaries!$B:$B,Boundaries!L:L,"",0)</f>
        <v>0</v>
      </c>
      <c r="AC174" s="7">
        <f t="array" ref="AC174">XLOOKUP($R174,Boundaries!$B:$B,Boundaries!M:M,"",0)</f>
        <v>0</v>
      </c>
      <c r="AD174" s="7">
        <f t="array" ref="AD174">XLOOKUP($R174,Boundaries!$B:$B,Boundaries!N:N,"",0)</f>
        <v>0</v>
      </c>
      <c r="AE174" s="7">
        <f t="array" ref="AE174">XLOOKUP($R174,Boundaries!$B:$B,Boundaries!O:O,"",0)</f>
        <v>1400</v>
      </c>
      <c r="AF174" s="7">
        <f t="array" ref="AF174">XLOOKUP($R174,Boundaries!$B:$B,Boundaries!P:P,"",0)</f>
        <v>1400</v>
      </c>
      <c r="AG174" s="7" t="str">
        <f t="array" ref="AG174">XLOOKUP($R174,Boundaries!$B:$B,Boundaries!Q:Q,"",0)</f>
        <v>NaN</v>
      </c>
      <c r="AH174" s="7">
        <f t="array" ref="AH174">XLOOKUP($R174,Boundaries!$B:$B,Boundaries!R:R,"",0)</f>
        <v>0</v>
      </c>
      <c r="AI174" s="7">
        <f t="array" ref="AI174">XLOOKUP($R174,Boundaries!$B:$B,Boundaries!S:S,"",0)</f>
        <v>0</v>
      </c>
      <c r="AJ174" s="7">
        <f t="array" ref="AJ174">XLOOKUP($R174,Boundaries!$B:$B,Boundaries!T:T,"",0)</f>
        <v>2800</v>
      </c>
      <c r="AK174" s="7">
        <f t="array" ref="AK174">XLOOKUP($R174,Boundaries!$B:$B,Boundaries!U:U,"",0)</f>
        <v>1400</v>
      </c>
    </row>
    <row r="175">
      <c r="A175" s="7" t="str">
        <f t="shared" si="1"/>
        <v>E</v>
      </c>
      <c r="B175" s="8">
        <v>5691.0</v>
      </c>
      <c r="C175" s="7" t="s">
        <v>634</v>
      </c>
      <c r="D175" s="9" t="s">
        <v>635</v>
      </c>
      <c r="E175" s="10" t="s">
        <v>636</v>
      </c>
      <c r="F175" s="7" t="s">
        <v>40</v>
      </c>
      <c r="G175" s="8" t="s">
        <v>64</v>
      </c>
      <c r="H175" s="8" t="s">
        <v>637</v>
      </c>
      <c r="I175" s="11" t="s">
        <v>638</v>
      </c>
      <c r="J175" s="7" t="s">
        <v>609</v>
      </c>
      <c r="K175" s="9" t="s">
        <v>610</v>
      </c>
      <c r="L175" s="12">
        <v>51.4304344021041</v>
      </c>
      <c r="M175" s="12">
        <v>-1.00445865580484</v>
      </c>
      <c r="N175" s="7" t="str">
        <f t="array" ref="N175">XLOOKUP(K175,'GSP Groups'!D:D,'GSP Groups'!E:E,"",0)</f>
        <v>Andover</v>
      </c>
      <c r="O175" s="13">
        <f t="array" ref="O175">XLOOKUP(N175,'GSP Groups'!$E:$E,'GSP Groups'!F:F,"",0)</f>
        <v>51.21098811</v>
      </c>
      <c r="P175" s="13">
        <f t="array" ref="P175">XLOOKUP(N175,'GSP Groups'!$E:$E,'GSP Groups'!G:G,"",0)</f>
        <v>-1.493501823</v>
      </c>
      <c r="Q175" s="7" t="str">
        <f t="shared" si="2"/>
        <v>EXACT LOCATION</v>
      </c>
      <c r="R175" s="7" t="s">
        <v>32</v>
      </c>
      <c r="S175" s="7">
        <f t="array" ref="S175">XLOOKUP($R175,Boundaries!$B:$B,Boundaries!C:C,"",0)</f>
        <v>14000</v>
      </c>
      <c r="T175" s="7">
        <f t="array" ref="T175">XLOOKUP($R175,Boundaries!$B:$B,Boundaries!D:D,"",0)</f>
        <v>17500</v>
      </c>
      <c r="U175" s="7">
        <f t="array" ref="U175">XLOOKUP($R175,Boundaries!$B:$B,Boundaries!E:E,"",0)</f>
        <v>0</v>
      </c>
      <c r="V175" s="7">
        <f t="array" ref="V175">XLOOKUP($R175,Boundaries!$B:$B,Boundaries!F:F,"",0)</f>
        <v>0</v>
      </c>
      <c r="W175" s="7">
        <f t="array" ref="W175">XLOOKUP($R175,Boundaries!$B:$B,Boundaries!G:G,"",0)</f>
        <v>0</v>
      </c>
      <c r="X175" s="7">
        <f t="array" ref="X175">XLOOKUP($R175,Boundaries!$B:$B,Boundaries!H:H,"",0)</f>
        <v>0</v>
      </c>
      <c r="Y175" s="7">
        <f t="array" ref="Y175">XLOOKUP($R175,Boundaries!$B:$B,Boundaries!I:I,"",0)</f>
        <v>0</v>
      </c>
      <c r="Z175" s="7">
        <f t="array" ref="Z175">XLOOKUP($R175,Boundaries!$B:$B,Boundaries!J:J,"",0)</f>
        <v>0</v>
      </c>
      <c r="AA175" s="7">
        <f t="array" ref="AA175">XLOOKUP($R175,Boundaries!$B:$B,Boundaries!K:K,"",0)</f>
        <v>0</v>
      </c>
      <c r="AB175" s="7">
        <f t="array" ref="AB175">XLOOKUP($R175,Boundaries!$B:$B,Boundaries!L:L,"",0)</f>
        <v>0</v>
      </c>
      <c r="AC175" s="7">
        <f t="array" ref="AC175">XLOOKUP($R175,Boundaries!$B:$B,Boundaries!M:M,"",0)</f>
        <v>0</v>
      </c>
      <c r="AD175" s="7">
        <f t="array" ref="AD175">XLOOKUP($R175,Boundaries!$B:$B,Boundaries!N:N,"",0)</f>
        <v>0</v>
      </c>
      <c r="AE175" s="7">
        <f t="array" ref="AE175">XLOOKUP($R175,Boundaries!$B:$B,Boundaries!O:O,"",0)</f>
        <v>1400</v>
      </c>
      <c r="AF175" s="7">
        <f t="array" ref="AF175">XLOOKUP($R175,Boundaries!$B:$B,Boundaries!P:P,"",0)</f>
        <v>1400</v>
      </c>
      <c r="AG175" s="7" t="str">
        <f t="array" ref="AG175">XLOOKUP($R175,Boundaries!$B:$B,Boundaries!Q:Q,"",0)</f>
        <v>NaN</v>
      </c>
      <c r="AH175" s="7">
        <f t="array" ref="AH175">XLOOKUP($R175,Boundaries!$B:$B,Boundaries!R:R,"",0)</f>
        <v>0</v>
      </c>
      <c r="AI175" s="7">
        <f t="array" ref="AI175">XLOOKUP($R175,Boundaries!$B:$B,Boundaries!S:S,"",0)</f>
        <v>0</v>
      </c>
      <c r="AJ175" s="7">
        <f t="array" ref="AJ175">XLOOKUP($R175,Boundaries!$B:$B,Boundaries!T:T,"",0)</f>
        <v>2800</v>
      </c>
      <c r="AK175" s="7">
        <f t="array" ref="AK175">XLOOKUP($R175,Boundaries!$B:$B,Boundaries!U:U,"",0)</f>
        <v>1400</v>
      </c>
    </row>
    <row r="176">
      <c r="A176" s="7" t="str">
        <f t="shared" si="1"/>
        <v>2</v>
      </c>
      <c r="B176" s="8">
        <v>6003.0</v>
      </c>
      <c r="C176" s="7" t="s">
        <v>639</v>
      </c>
      <c r="D176" s="9" t="s">
        <v>639</v>
      </c>
      <c r="E176" s="10" t="s">
        <v>640</v>
      </c>
      <c r="F176" s="7" t="s">
        <v>133</v>
      </c>
      <c r="G176" s="8" t="s">
        <v>134</v>
      </c>
      <c r="H176" s="8" t="s">
        <v>561</v>
      </c>
      <c r="I176" s="11" t="s">
        <v>562</v>
      </c>
      <c r="J176" s="7" t="s">
        <v>609</v>
      </c>
      <c r="K176" s="9" t="s">
        <v>610</v>
      </c>
      <c r="L176" s="12">
        <v>51.6055840629742</v>
      </c>
      <c r="M176" s="12">
        <v>-2.00339866271294</v>
      </c>
      <c r="N176" s="7" t="str">
        <f t="array" ref="N176">XLOOKUP(K176,'GSP Groups'!D:D,'GSP Groups'!E:E,"",0)</f>
        <v>Andover</v>
      </c>
      <c r="O176" s="13">
        <f t="array" ref="O176">XLOOKUP(N176,'GSP Groups'!$E:$E,'GSP Groups'!F:F,"",0)</f>
        <v>51.21098811</v>
      </c>
      <c r="P176" s="13">
        <f t="array" ref="P176">XLOOKUP(N176,'GSP Groups'!$E:$E,'GSP Groups'!G:G,"",0)</f>
        <v>-1.493501823</v>
      </c>
      <c r="Q176" s="7" t="str">
        <f t="shared" si="2"/>
        <v>EXACT LOCATION</v>
      </c>
      <c r="R176" s="7" t="s">
        <v>32</v>
      </c>
      <c r="S176" s="7">
        <f t="array" ref="S176">XLOOKUP($R176,Boundaries!$B:$B,Boundaries!C:C,"",0)</f>
        <v>14000</v>
      </c>
      <c r="T176" s="7">
        <f t="array" ref="T176">XLOOKUP($R176,Boundaries!$B:$B,Boundaries!D:D,"",0)</f>
        <v>17500</v>
      </c>
      <c r="U176" s="7">
        <f t="array" ref="U176">XLOOKUP($R176,Boundaries!$B:$B,Boundaries!E:E,"",0)</f>
        <v>0</v>
      </c>
      <c r="V176" s="7">
        <f t="array" ref="V176">XLOOKUP($R176,Boundaries!$B:$B,Boundaries!F:F,"",0)</f>
        <v>0</v>
      </c>
      <c r="W176" s="7">
        <f t="array" ref="W176">XLOOKUP($R176,Boundaries!$B:$B,Boundaries!G:G,"",0)</f>
        <v>0</v>
      </c>
      <c r="X176" s="7">
        <f t="array" ref="X176">XLOOKUP($R176,Boundaries!$B:$B,Boundaries!H:H,"",0)</f>
        <v>0</v>
      </c>
      <c r="Y176" s="7">
        <f t="array" ref="Y176">XLOOKUP($R176,Boundaries!$B:$B,Boundaries!I:I,"",0)</f>
        <v>0</v>
      </c>
      <c r="Z176" s="7">
        <f t="array" ref="Z176">XLOOKUP($R176,Boundaries!$B:$B,Boundaries!J:J,"",0)</f>
        <v>0</v>
      </c>
      <c r="AA176" s="7">
        <f t="array" ref="AA176">XLOOKUP($R176,Boundaries!$B:$B,Boundaries!K:K,"",0)</f>
        <v>0</v>
      </c>
      <c r="AB176" s="7">
        <f t="array" ref="AB176">XLOOKUP($R176,Boundaries!$B:$B,Boundaries!L:L,"",0)</f>
        <v>0</v>
      </c>
      <c r="AC176" s="7">
        <f t="array" ref="AC176">XLOOKUP($R176,Boundaries!$B:$B,Boundaries!M:M,"",0)</f>
        <v>0</v>
      </c>
      <c r="AD176" s="7">
        <f t="array" ref="AD176">XLOOKUP($R176,Boundaries!$B:$B,Boundaries!N:N,"",0)</f>
        <v>0</v>
      </c>
      <c r="AE176" s="7">
        <f t="array" ref="AE176">XLOOKUP($R176,Boundaries!$B:$B,Boundaries!O:O,"",0)</f>
        <v>1400</v>
      </c>
      <c r="AF176" s="7">
        <f t="array" ref="AF176">XLOOKUP($R176,Boundaries!$B:$B,Boundaries!P:P,"",0)</f>
        <v>1400</v>
      </c>
      <c r="AG176" s="7" t="str">
        <f t="array" ref="AG176">XLOOKUP($R176,Boundaries!$B:$B,Boundaries!Q:Q,"",0)</f>
        <v>NaN</v>
      </c>
      <c r="AH176" s="7">
        <f t="array" ref="AH176">XLOOKUP($R176,Boundaries!$B:$B,Boundaries!R:R,"",0)</f>
        <v>0</v>
      </c>
      <c r="AI176" s="7">
        <f t="array" ref="AI176">XLOOKUP($R176,Boundaries!$B:$B,Boundaries!S:S,"",0)</f>
        <v>0</v>
      </c>
      <c r="AJ176" s="7">
        <f t="array" ref="AJ176">XLOOKUP($R176,Boundaries!$B:$B,Boundaries!T:T,"",0)</f>
        <v>2800</v>
      </c>
      <c r="AK176" s="7">
        <f t="array" ref="AK176">XLOOKUP($R176,Boundaries!$B:$B,Boundaries!U:U,"",0)</f>
        <v>1400</v>
      </c>
    </row>
    <row r="177">
      <c r="A177" s="7" t="str">
        <f t="shared" si="1"/>
        <v>2</v>
      </c>
      <c r="B177" s="8">
        <v>6004.0</v>
      </c>
      <c r="C177" s="7" t="s">
        <v>641</v>
      </c>
      <c r="D177" s="9" t="s">
        <v>641</v>
      </c>
      <c r="E177" s="10" t="s">
        <v>642</v>
      </c>
      <c r="F177" s="7" t="s">
        <v>91</v>
      </c>
      <c r="G177" s="8" t="s">
        <v>64</v>
      </c>
      <c r="H177" s="8" t="s">
        <v>561</v>
      </c>
      <c r="I177" s="11" t="s">
        <v>562</v>
      </c>
      <c r="J177" s="7" t="s">
        <v>609</v>
      </c>
      <c r="K177" s="9" t="s">
        <v>610</v>
      </c>
      <c r="L177" s="12">
        <v>51.6055840629742</v>
      </c>
      <c r="M177" s="12">
        <v>-2.00339866271294</v>
      </c>
      <c r="N177" s="7" t="str">
        <f t="array" ref="N177">XLOOKUP(K177,'GSP Groups'!D:D,'GSP Groups'!E:E,"",0)</f>
        <v>Andover</v>
      </c>
      <c r="O177" s="13">
        <f t="array" ref="O177">XLOOKUP(N177,'GSP Groups'!$E:$E,'GSP Groups'!F:F,"",0)</f>
        <v>51.21098811</v>
      </c>
      <c r="P177" s="13">
        <f t="array" ref="P177">XLOOKUP(N177,'GSP Groups'!$E:$E,'GSP Groups'!G:G,"",0)</f>
        <v>-1.493501823</v>
      </c>
      <c r="Q177" s="7" t="str">
        <f t="shared" si="2"/>
        <v>EXACT LOCATION</v>
      </c>
      <c r="R177" s="7" t="s">
        <v>32</v>
      </c>
      <c r="S177" s="7">
        <f t="array" ref="S177">XLOOKUP($R177,Boundaries!$B:$B,Boundaries!C:C,"",0)</f>
        <v>14000</v>
      </c>
      <c r="T177" s="7">
        <f t="array" ref="T177">XLOOKUP($R177,Boundaries!$B:$B,Boundaries!D:D,"",0)</f>
        <v>17500</v>
      </c>
      <c r="U177" s="7">
        <f t="array" ref="U177">XLOOKUP($R177,Boundaries!$B:$B,Boundaries!E:E,"",0)</f>
        <v>0</v>
      </c>
      <c r="V177" s="7">
        <f t="array" ref="V177">XLOOKUP($R177,Boundaries!$B:$B,Boundaries!F:F,"",0)</f>
        <v>0</v>
      </c>
      <c r="W177" s="7">
        <f t="array" ref="W177">XLOOKUP($R177,Boundaries!$B:$B,Boundaries!G:G,"",0)</f>
        <v>0</v>
      </c>
      <c r="X177" s="7">
        <f t="array" ref="X177">XLOOKUP($R177,Boundaries!$B:$B,Boundaries!H:H,"",0)</f>
        <v>0</v>
      </c>
      <c r="Y177" s="7">
        <f t="array" ref="Y177">XLOOKUP($R177,Boundaries!$B:$B,Boundaries!I:I,"",0)</f>
        <v>0</v>
      </c>
      <c r="Z177" s="7">
        <f t="array" ref="Z177">XLOOKUP($R177,Boundaries!$B:$B,Boundaries!J:J,"",0)</f>
        <v>0</v>
      </c>
      <c r="AA177" s="7">
        <f t="array" ref="AA177">XLOOKUP($R177,Boundaries!$B:$B,Boundaries!K:K,"",0)</f>
        <v>0</v>
      </c>
      <c r="AB177" s="7">
        <f t="array" ref="AB177">XLOOKUP($R177,Boundaries!$B:$B,Boundaries!L:L,"",0)</f>
        <v>0</v>
      </c>
      <c r="AC177" s="7">
        <f t="array" ref="AC177">XLOOKUP($R177,Boundaries!$B:$B,Boundaries!M:M,"",0)</f>
        <v>0</v>
      </c>
      <c r="AD177" s="7">
        <f t="array" ref="AD177">XLOOKUP($R177,Boundaries!$B:$B,Boundaries!N:N,"",0)</f>
        <v>0</v>
      </c>
      <c r="AE177" s="7">
        <f t="array" ref="AE177">XLOOKUP($R177,Boundaries!$B:$B,Boundaries!O:O,"",0)</f>
        <v>1400</v>
      </c>
      <c r="AF177" s="7">
        <f t="array" ref="AF177">XLOOKUP($R177,Boundaries!$B:$B,Boundaries!P:P,"",0)</f>
        <v>1400</v>
      </c>
      <c r="AG177" s="7" t="str">
        <f t="array" ref="AG177">XLOOKUP($R177,Boundaries!$B:$B,Boundaries!Q:Q,"",0)</f>
        <v>NaN</v>
      </c>
      <c r="AH177" s="7">
        <f t="array" ref="AH177">XLOOKUP($R177,Boundaries!$B:$B,Boundaries!R:R,"",0)</f>
        <v>0</v>
      </c>
      <c r="AI177" s="7">
        <f t="array" ref="AI177">XLOOKUP($R177,Boundaries!$B:$B,Boundaries!S:S,"",0)</f>
        <v>0</v>
      </c>
      <c r="AJ177" s="7">
        <f t="array" ref="AJ177">XLOOKUP($R177,Boundaries!$B:$B,Boundaries!T:T,"",0)</f>
        <v>2800</v>
      </c>
      <c r="AK177" s="7">
        <f t="array" ref="AK177">XLOOKUP($R177,Boundaries!$B:$B,Boundaries!U:U,"",0)</f>
        <v>1400</v>
      </c>
    </row>
    <row r="178">
      <c r="A178" s="7" t="str">
        <f t="shared" si="1"/>
        <v>V</v>
      </c>
      <c r="B178" s="8">
        <v>6076.0</v>
      </c>
      <c r="C178" s="7" t="s">
        <v>643</v>
      </c>
      <c r="D178" s="9" t="s">
        <v>644</v>
      </c>
      <c r="E178" s="10" t="s">
        <v>645</v>
      </c>
      <c r="F178" s="7" t="s">
        <v>133</v>
      </c>
      <c r="G178" s="8" t="s">
        <v>134</v>
      </c>
      <c r="H178" s="8" t="s">
        <v>601</v>
      </c>
      <c r="I178" s="11" t="s">
        <v>602</v>
      </c>
      <c r="J178" s="7" t="s">
        <v>609</v>
      </c>
      <c r="K178" s="9" t="s">
        <v>610</v>
      </c>
      <c r="L178" s="12">
        <v>51.3765082339834</v>
      </c>
      <c r="M178" s="12">
        <v>-2.15521098323383</v>
      </c>
      <c r="N178" s="7" t="str">
        <f t="array" ref="N178">XLOOKUP(K178,'GSP Groups'!D:D,'GSP Groups'!E:E,"",0)</f>
        <v>Andover</v>
      </c>
      <c r="O178" s="13">
        <f t="array" ref="O178">XLOOKUP(N178,'GSP Groups'!$E:$E,'GSP Groups'!F:F,"",0)</f>
        <v>51.21098811</v>
      </c>
      <c r="P178" s="13">
        <f t="array" ref="P178">XLOOKUP(N178,'GSP Groups'!$E:$E,'GSP Groups'!G:G,"",0)</f>
        <v>-1.493501823</v>
      </c>
      <c r="Q178" s="7" t="str">
        <f t="shared" si="2"/>
        <v>EXACT LOCATION</v>
      </c>
      <c r="R178" s="7" t="s">
        <v>32</v>
      </c>
      <c r="S178" s="7">
        <f t="array" ref="S178">XLOOKUP($R178,Boundaries!$B:$B,Boundaries!C:C,"",0)</f>
        <v>14000</v>
      </c>
      <c r="T178" s="7">
        <f t="array" ref="T178">XLOOKUP($R178,Boundaries!$B:$B,Boundaries!D:D,"",0)</f>
        <v>17500</v>
      </c>
      <c r="U178" s="7">
        <f t="array" ref="U178">XLOOKUP($R178,Boundaries!$B:$B,Boundaries!E:E,"",0)</f>
        <v>0</v>
      </c>
      <c r="V178" s="7">
        <f t="array" ref="V178">XLOOKUP($R178,Boundaries!$B:$B,Boundaries!F:F,"",0)</f>
        <v>0</v>
      </c>
      <c r="W178" s="7">
        <f t="array" ref="W178">XLOOKUP($R178,Boundaries!$B:$B,Boundaries!G:G,"",0)</f>
        <v>0</v>
      </c>
      <c r="X178" s="7">
        <f t="array" ref="X178">XLOOKUP($R178,Boundaries!$B:$B,Boundaries!H:H,"",0)</f>
        <v>0</v>
      </c>
      <c r="Y178" s="7">
        <f t="array" ref="Y178">XLOOKUP($R178,Boundaries!$B:$B,Boundaries!I:I,"",0)</f>
        <v>0</v>
      </c>
      <c r="Z178" s="7">
        <f t="array" ref="Z178">XLOOKUP($R178,Boundaries!$B:$B,Boundaries!J:J,"",0)</f>
        <v>0</v>
      </c>
      <c r="AA178" s="7">
        <f t="array" ref="AA178">XLOOKUP($R178,Boundaries!$B:$B,Boundaries!K:K,"",0)</f>
        <v>0</v>
      </c>
      <c r="AB178" s="7">
        <f t="array" ref="AB178">XLOOKUP($R178,Boundaries!$B:$B,Boundaries!L:L,"",0)</f>
        <v>0</v>
      </c>
      <c r="AC178" s="7">
        <f t="array" ref="AC178">XLOOKUP($R178,Boundaries!$B:$B,Boundaries!M:M,"",0)</f>
        <v>0</v>
      </c>
      <c r="AD178" s="7">
        <f t="array" ref="AD178">XLOOKUP($R178,Boundaries!$B:$B,Boundaries!N:N,"",0)</f>
        <v>0</v>
      </c>
      <c r="AE178" s="7">
        <f t="array" ref="AE178">XLOOKUP($R178,Boundaries!$B:$B,Boundaries!O:O,"",0)</f>
        <v>1400</v>
      </c>
      <c r="AF178" s="7">
        <f t="array" ref="AF178">XLOOKUP($R178,Boundaries!$B:$B,Boundaries!P:P,"",0)</f>
        <v>1400</v>
      </c>
      <c r="AG178" s="7" t="str">
        <f t="array" ref="AG178">XLOOKUP($R178,Boundaries!$B:$B,Boundaries!Q:Q,"",0)</f>
        <v>NaN</v>
      </c>
      <c r="AH178" s="7">
        <f t="array" ref="AH178">XLOOKUP($R178,Boundaries!$B:$B,Boundaries!R:R,"",0)</f>
        <v>0</v>
      </c>
      <c r="AI178" s="7">
        <f t="array" ref="AI178">XLOOKUP($R178,Boundaries!$B:$B,Boundaries!S:S,"",0)</f>
        <v>0</v>
      </c>
      <c r="AJ178" s="7">
        <f t="array" ref="AJ178">XLOOKUP($R178,Boundaries!$B:$B,Boundaries!T:T,"",0)</f>
        <v>2800</v>
      </c>
      <c r="AK178" s="7">
        <f t="array" ref="AK178">XLOOKUP($R178,Boundaries!$B:$B,Boundaries!U:U,"",0)</f>
        <v>1400</v>
      </c>
    </row>
    <row r="179">
      <c r="A179" s="7" t="str">
        <f t="shared" si="1"/>
        <v>T</v>
      </c>
      <c r="B179" s="8">
        <v>6346.0</v>
      </c>
      <c r="C179" s="7" t="s">
        <v>646</v>
      </c>
      <c r="D179" s="9" t="s">
        <v>647</v>
      </c>
      <c r="E179" s="10" t="s">
        <v>648</v>
      </c>
      <c r="F179" s="16" t="s">
        <v>133</v>
      </c>
      <c r="G179" s="8" t="s">
        <v>134</v>
      </c>
      <c r="H179" s="8" t="s">
        <v>649</v>
      </c>
      <c r="I179" s="11" t="s">
        <v>650</v>
      </c>
      <c r="J179" s="7" t="s">
        <v>609</v>
      </c>
      <c r="K179" s="9" t="s">
        <v>610</v>
      </c>
      <c r="L179" s="12">
        <v>51.7099988737866</v>
      </c>
      <c r="M179" s="12">
        <v>-1.18940202818653</v>
      </c>
      <c r="N179" s="7" t="str">
        <f t="array" ref="N179">XLOOKUP(K179,'GSP Groups'!D:D,'GSP Groups'!E:E,"",0)</f>
        <v>Andover</v>
      </c>
      <c r="O179" s="13">
        <f t="array" ref="O179">XLOOKUP(N179,'GSP Groups'!$E:$E,'GSP Groups'!F:F,"",0)</f>
        <v>51.21098811</v>
      </c>
      <c r="P179" s="13">
        <f t="array" ref="P179">XLOOKUP(N179,'GSP Groups'!$E:$E,'GSP Groups'!G:G,"",0)</f>
        <v>-1.493501823</v>
      </c>
      <c r="Q179" s="7" t="str">
        <f t="shared" si="2"/>
        <v>EXACT LOCATION</v>
      </c>
      <c r="R179" s="7" t="s">
        <v>32</v>
      </c>
      <c r="S179" s="7">
        <f t="array" ref="S179">XLOOKUP($R179,Boundaries!$B:$B,Boundaries!C:C,"",0)</f>
        <v>14000</v>
      </c>
      <c r="T179" s="7">
        <f t="array" ref="T179">XLOOKUP($R179,Boundaries!$B:$B,Boundaries!D:D,"",0)</f>
        <v>17500</v>
      </c>
      <c r="U179" s="7">
        <f t="array" ref="U179">XLOOKUP($R179,Boundaries!$B:$B,Boundaries!E:E,"",0)</f>
        <v>0</v>
      </c>
      <c r="V179" s="7">
        <f t="array" ref="V179">XLOOKUP($R179,Boundaries!$B:$B,Boundaries!F:F,"",0)</f>
        <v>0</v>
      </c>
      <c r="W179" s="7">
        <f t="array" ref="W179">XLOOKUP($R179,Boundaries!$B:$B,Boundaries!G:G,"",0)</f>
        <v>0</v>
      </c>
      <c r="X179" s="7">
        <f t="array" ref="X179">XLOOKUP($R179,Boundaries!$B:$B,Boundaries!H:H,"",0)</f>
        <v>0</v>
      </c>
      <c r="Y179" s="7">
        <f t="array" ref="Y179">XLOOKUP($R179,Boundaries!$B:$B,Boundaries!I:I,"",0)</f>
        <v>0</v>
      </c>
      <c r="Z179" s="7">
        <f t="array" ref="Z179">XLOOKUP($R179,Boundaries!$B:$B,Boundaries!J:J,"",0)</f>
        <v>0</v>
      </c>
      <c r="AA179" s="7">
        <f t="array" ref="AA179">XLOOKUP($R179,Boundaries!$B:$B,Boundaries!K:K,"",0)</f>
        <v>0</v>
      </c>
      <c r="AB179" s="7">
        <f t="array" ref="AB179">XLOOKUP($R179,Boundaries!$B:$B,Boundaries!L:L,"",0)</f>
        <v>0</v>
      </c>
      <c r="AC179" s="7">
        <f t="array" ref="AC179">XLOOKUP($R179,Boundaries!$B:$B,Boundaries!M:M,"",0)</f>
        <v>0</v>
      </c>
      <c r="AD179" s="7">
        <f t="array" ref="AD179">XLOOKUP($R179,Boundaries!$B:$B,Boundaries!N:N,"",0)</f>
        <v>0</v>
      </c>
      <c r="AE179" s="7">
        <f t="array" ref="AE179">XLOOKUP($R179,Boundaries!$B:$B,Boundaries!O:O,"",0)</f>
        <v>1400</v>
      </c>
      <c r="AF179" s="7">
        <f t="array" ref="AF179">XLOOKUP($R179,Boundaries!$B:$B,Boundaries!P:P,"",0)</f>
        <v>1400</v>
      </c>
      <c r="AG179" s="7" t="str">
        <f t="array" ref="AG179">XLOOKUP($R179,Boundaries!$B:$B,Boundaries!Q:Q,"",0)</f>
        <v>NaN</v>
      </c>
      <c r="AH179" s="7">
        <f t="array" ref="AH179">XLOOKUP($R179,Boundaries!$B:$B,Boundaries!R:R,"",0)</f>
        <v>0</v>
      </c>
      <c r="AI179" s="7">
        <f t="array" ref="AI179">XLOOKUP($R179,Boundaries!$B:$B,Boundaries!S:S,"",0)</f>
        <v>0</v>
      </c>
      <c r="AJ179" s="7">
        <f t="array" ref="AJ179">XLOOKUP($R179,Boundaries!$B:$B,Boundaries!T:T,"",0)</f>
        <v>2800</v>
      </c>
      <c r="AK179" s="7">
        <f t="array" ref="AK179">XLOOKUP($R179,Boundaries!$B:$B,Boundaries!U:U,"",0)</f>
        <v>1400</v>
      </c>
    </row>
    <row r="180">
      <c r="A180" s="7" t="str">
        <f t="shared" si="1"/>
        <v>E</v>
      </c>
      <c r="B180" s="8">
        <v>8.0</v>
      </c>
      <c r="C180" s="7" t="s">
        <v>651</v>
      </c>
      <c r="D180" s="9" t="s">
        <v>652</v>
      </c>
      <c r="E180" s="10" t="s">
        <v>653</v>
      </c>
      <c r="F180" s="7" t="s">
        <v>50</v>
      </c>
      <c r="G180" s="8" t="s">
        <v>64</v>
      </c>
      <c r="H180" s="8" t="s">
        <v>41</v>
      </c>
      <c r="I180" s="11" t="s">
        <v>42</v>
      </c>
      <c r="J180" s="7" t="s">
        <v>609</v>
      </c>
      <c r="K180" s="9" t="s">
        <v>610</v>
      </c>
      <c r="L180" s="12">
        <v>50.7462591723613</v>
      </c>
      <c r="M180" s="12">
        <v>-1.28642079000161</v>
      </c>
      <c r="N180" s="7" t="str">
        <f t="array" ref="N180">XLOOKUP(K180,'GSP Groups'!D:D,'GSP Groups'!E:E,"",0)</f>
        <v>Andover</v>
      </c>
      <c r="O180" s="13">
        <f t="array" ref="O180">XLOOKUP(N180,'GSP Groups'!$E:$E,'GSP Groups'!F:F,"",0)</f>
        <v>51.21098811</v>
      </c>
      <c r="P180" s="13">
        <f t="array" ref="P180">XLOOKUP(N180,'GSP Groups'!$E:$E,'GSP Groups'!G:G,"",0)</f>
        <v>-1.493501823</v>
      </c>
      <c r="Q180" s="7" t="str">
        <f t="shared" si="2"/>
        <v>EXACT LOCATION</v>
      </c>
      <c r="R180" s="7" t="s">
        <v>35</v>
      </c>
      <c r="S180" s="7">
        <f t="array" ref="S180">XLOOKUP($R180,Boundaries!$B:$B,Boundaries!C:C,"",0)</f>
        <v>14000</v>
      </c>
      <c r="T180" s="7">
        <f t="array" ref="T180">XLOOKUP($R180,Boundaries!$B:$B,Boundaries!D:D,"",0)</f>
        <v>17500</v>
      </c>
      <c r="U180" s="7">
        <f t="array" ref="U180">XLOOKUP($R180,Boundaries!$B:$B,Boundaries!E:E,"",0)</f>
        <v>0</v>
      </c>
      <c r="V180" s="7">
        <f t="array" ref="V180">XLOOKUP($R180,Boundaries!$B:$B,Boundaries!F:F,"",0)</f>
        <v>0</v>
      </c>
      <c r="W180" s="7">
        <f t="array" ref="W180">XLOOKUP($R180,Boundaries!$B:$B,Boundaries!G:G,"",0)</f>
        <v>0</v>
      </c>
      <c r="X180" s="7">
        <f t="array" ref="X180">XLOOKUP($R180,Boundaries!$B:$B,Boundaries!H:H,"",0)</f>
        <v>0</v>
      </c>
      <c r="Y180" s="7">
        <f t="array" ref="Y180">XLOOKUP($R180,Boundaries!$B:$B,Boundaries!I:I,"",0)</f>
        <v>0</v>
      </c>
      <c r="Z180" s="7">
        <f t="array" ref="Z180">XLOOKUP($R180,Boundaries!$B:$B,Boundaries!J:J,"",0)</f>
        <v>0</v>
      </c>
      <c r="AA180" s="7">
        <f t="array" ref="AA180">XLOOKUP($R180,Boundaries!$B:$B,Boundaries!K:K,"",0)</f>
        <v>0</v>
      </c>
      <c r="AB180" s="7">
        <f t="array" ref="AB180">XLOOKUP($R180,Boundaries!$B:$B,Boundaries!L:L,"",0)</f>
        <v>0</v>
      </c>
      <c r="AC180" s="7">
        <f t="array" ref="AC180">XLOOKUP($R180,Boundaries!$B:$B,Boundaries!M:M,"",0)</f>
        <v>0</v>
      </c>
      <c r="AD180" s="7">
        <f t="array" ref="AD180">XLOOKUP($R180,Boundaries!$B:$B,Boundaries!N:N,"",0)</f>
        <v>0</v>
      </c>
      <c r="AE180" s="7">
        <f t="array" ref="AE180">XLOOKUP($R180,Boundaries!$B:$B,Boundaries!O:O,"",0)</f>
        <v>0</v>
      </c>
      <c r="AF180" s="7">
        <f t="array" ref="AF180">XLOOKUP($R180,Boundaries!$B:$B,Boundaries!P:P,"",0)</f>
        <v>0</v>
      </c>
      <c r="AG180" s="7">
        <f t="array" ref="AG180">XLOOKUP($R180,Boundaries!$B:$B,Boundaries!Q:Q,"",0)</f>
        <v>2800</v>
      </c>
      <c r="AH180" s="7">
        <f t="array" ref="AH180">XLOOKUP($R180,Boundaries!$B:$B,Boundaries!R:R,"",0)</f>
        <v>1400</v>
      </c>
      <c r="AI180" s="7">
        <f t="array" ref="AI180">XLOOKUP($R180,Boundaries!$B:$B,Boundaries!S:S,"",0)</f>
        <v>1400</v>
      </c>
      <c r="AJ180" s="7" t="str">
        <f t="array" ref="AJ180">XLOOKUP($R180,Boundaries!$B:$B,Boundaries!T:T,"",0)</f>
        <v>NaN</v>
      </c>
      <c r="AK180" s="7">
        <f t="array" ref="AK180">XLOOKUP($R180,Boundaries!$B:$B,Boundaries!U:U,"",0)</f>
        <v>1400</v>
      </c>
    </row>
    <row r="181">
      <c r="A181" s="7" t="str">
        <f t="shared" si="1"/>
        <v>E</v>
      </c>
      <c r="B181" s="8">
        <v>9.0</v>
      </c>
      <c r="C181" s="7" t="s">
        <v>654</v>
      </c>
      <c r="D181" s="9" t="s">
        <v>655</v>
      </c>
      <c r="E181" s="10" t="s">
        <v>656</v>
      </c>
      <c r="F181" s="7" t="s">
        <v>50</v>
      </c>
      <c r="G181" s="8" t="s">
        <v>64</v>
      </c>
      <c r="H181" s="8" t="s">
        <v>41</v>
      </c>
      <c r="I181" s="11" t="s">
        <v>42</v>
      </c>
      <c r="J181" s="7" t="s">
        <v>609</v>
      </c>
      <c r="K181" s="9" t="s">
        <v>610</v>
      </c>
      <c r="L181" s="12">
        <v>50.7462591723613</v>
      </c>
      <c r="M181" s="12">
        <v>-1.28642079000161</v>
      </c>
      <c r="N181" s="7" t="str">
        <f t="array" ref="N181">XLOOKUP(K181,'GSP Groups'!D:D,'GSP Groups'!E:E,"",0)</f>
        <v>Andover</v>
      </c>
      <c r="O181" s="13">
        <f t="array" ref="O181">XLOOKUP(N181,'GSP Groups'!$E:$E,'GSP Groups'!F:F,"",0)</f>
        <v>51.21098811</v>
      </c>
      <c r="P181" s="13">
        <f t="array" ref="P181">XLOOKUP(N181,'GSP Groups'!$E:$E,'GSP Groups'!G:G,"",0)</f>
        <v>-1.493501823</v>
      </c>
      <c r="Q181" s="7" t="str">
        <f t="shared" si="2"/>
        <v>EXACT LOCATION</v>
      </c>
      <c r="R181" s="7" t="s">
        <v>35</v>
      </c>
      <c r="S181" s="7">
        <f t="array" ref="S181">XLOOKUP($R181,Boundaries!$B:$B,Boundaries!C:C,"",0)</f>
        <v>14000</v>
      </c>
      <c r="T181" s="7">
        <f t="array" ref="T181">XLOOKUP($R181,Boundaries!$B:$B,Boundaries!D:D,"",0)</f>
        <v>17500</v>
      </c>
      <c r="U181" s="7">
        <f t="array" ref="U181">XLOOKUP($R181,Boundaries!$B:$B,Boundaries!E:E,"",0)</f>
        <v>0</v>
      </c>
      <c r="V181" s="7">
        <f t="array" ref="V181">XLOOKUP($R181,Boundaries!$B:$B,Boundaries!F:F,"",0)</f>
        <v>0</v>
      </c>
      <c r="W181" s="7">
        <f t="array" ref="W181">XLOOKUP($R181,Boundaries!$B:$B,Boundaries!G:G,"",0)</f>
        <v>0</v>
      </c>
      <c r="X181" s="7">
        <f t="array" ref="X181">XLOOKUP($R181,Boundaries!$B:$B,Boundaries!H:H,"",0)</f>
        <v>0</v>
      </c>
      <c r="Y181" s="7">
        <f t="array" ref="Y181">XLOOKUP($R181,Boundaries!$B:$B,Boundaries!I:I,"",0)</f>
        <v>0</v>
      </c>
      <c r="Z181" s="7">
        <f t="array" ref="Z181">XLOOKUP($R181,Boundaries!$B:$B,Boundaries!J:J,"",0)</f>
        <v>0</v>
      </c>
      <c r="AA181" s="7">
        <f t="array" ref="AA181">XLOOKUP($R181,Boundaries!$B:$B,Boundaries!K:K,"",0)</f>
        <v>0</v>
      </c>
      <c r="AB181" s="7">
        <f t="array" ref="AB181">XLOOKUP($R181,Boundaries!$B:$B,Boundaries!L:L,"",0)</f>
        <v>0</v>
      </c>
      <c r="AC181" s="7">
        <f t="array" ref="AC181">XLOOKUP($R181,Boundaries!$B:$B,Boundaries!M:M,"",0)</f>
        <v>0</v>
      </c>
      <c r="AD181" s="7">
        <f t="array" ref="AD181">XLOOKUP($R181,Boundaries!$B:$B,Boundaries!N:N,"",0)</f>
        <v>0</v>
      </c>
      <c r="AE181" s="7">
        <f t="array" ref="AE181">XLOOKUP($R181,Boundaries!$B:$B,Boundaries!O:O,"",0)</f>
        <v>0</v>
      </c>
      <c r="AF181" s="7">
        <f t="array" ref="AF181">XLOOKUP($R181,Boundaries!$B:$B,Boundaries!P:P,"",0)</f>
        <v>0</v>
      </c>
      <c r="AG181" s="7">
        <f t="array" ref="AG181">XLOOKUP($R181,Boundaries!$B:$B,Boundaries!Q:Q,"",0)</f>
        <v>2800</v>
      </c>
      <c r="AH181" s="7">
        <f t="array" ref="AH181">XLOOKUP($R181,Boundaries!$B:$B,Boundaries!R:R,"",0)</f>
        <v>1400</v>
      </c>
      <c r="AI181" s="7">
        <f t="array" ref="AI181">XLOOKUP($R181,Boundaries!$B:$B,Boundaries!S:S,"",0)</f>
        <v>1400</v>
      </c>
      <c r="AJ181" s="7" t="str">
        <f t="array" ref="AJ181">XLOOKUP($R181,Boundaries!$B:$B,Boundaries!T:T,"",0)</f>
        <v>NaN</v>
      </c>
      <c r="AK181" s="7">
        <f t="array" ref="AK181">XLOOKUP($R181,Boundaries!$B:$B,Boundaries!U:U,"",0)</f>
        <v>1400</v>
      </c>
    </row>
    <row r="182">
      <c r="A182" s="7" t="str">
        <f t="shared" si="1"/>
        <v>T</v>
      </c>
      <c r="B182" s="8">
        <v>1661.0</v>
      </c>
      <c r="C182" s="7" t="s">
        <v>657</v>
      </c>
      <c r="D182" s="9" t="s">
        <v>658</v>
      </c>
      <c r="E182" s="10" t="s">
        <v>659</v>
      </c>
      <c r="F182" s="7" t="s">
        <v>40</v>
      </c>
      <c r="G182" s="8" t="s">
        <v>40</v>
      </c>
      <c r="H182" s="8" t="s">
        <v>660</v>
      </c>
      <c r="I182" s="11" t="s">
        <v>661</v>
      </c>
      <c r="J182" s="7" t="s">
        <v>609</v>
      </c>
      <c r="K182" s="9" t="s">
        <v>610</v>
      </c>
      <c r="L182" s="12">
        <v>50.8988305089815</v>
      </c>
      <c r="M182" s="12">
        <v>-1.43718737640197</v>
      </c>
      <c r="N182" s="7" t="str">
        <f t="array" ref="N182">XLOOKUP(K182,'GSP Groups'!D:D,'GSP Groups'!E:E,"",0)</f>
        <v>Andover</v>
      </c>
      <c r="O182" s="13">
        <f t="array" ref="O182">XLOOKUP(N182,'GSP Groups'!$E:$E,'GSP Groups'!F:F,"",0)</f>
        <v>51.21098811</v>
      </c>
      <c r="P182" s="13">
        <f t="array" ref="P182">XLOOKUP(N182,'GSP Groups'!$E:$E,'GSP Groups'!G:G,"",0)</f>
        <v>-1.493501823</v>
      </c>
      <c r="Q182" s="7" t="str">
        <f t="shared" si="2"/>
        <v>EXACT LOCATION</v>
      </c>
      <c r="R182" s="7" t="s">
        <v>35</v>
      </c>
      <c r="S182" s="7">
        <f t="array" ref="S182">XLOOKUP($R182,Boundaries!$B:$B,Boundaries!C:C,"",0)</f>
        <v>14000</v>
      </c>
      <c r="T182" s="7">
        <f t="array" ref="T182">XLOOKUP($R182,Boundaries!$B:$B,Boundaries!D:D,"",0)</f>
        <v>17500</v>
      </c>
      <c r="U182" s="7">
        <f t="array" ref="U182">XLOOKUP($R182,Boundaries!$B:$B,Boundaries!E:E,"",0)</f>
        <v>0</v>
      </c>
      <c r="V182" s="7">
        <f t="array" ref="V182">XLOOKUP($R182,Boundaries!$B:$B,Boundaries!F:F,"",0)</f>
        <v>0</v>
      </c>
      <c r="W182" s="7">
        <f t="array" ref="W182">XLOOKUP($R182,Boundaries!$B:$B,Boundaries!G:G,"",0)</f>
        <v>0</v>
      </c>
      <c r="X182" s="7">
        <f t="array" ref="X182">XLOOKUP($R182,Boundaries!$B:$B,Boundaries!H:H,"",0)</f>
        <v>0</v>
      </c>
      <c r="Y182" s="7">
        <f t="array" ref="Y182">XLOOKUP($R182,Boundaries!$B:$B,Boundaries!I:I,"",0)</f>
        <v>0</v>
      </c>
      <c r="Z182" s="7">
        <f t="array" ref="Z182">XLOOKUP($R182,Boundaries!$B:$B,Boundaries!J:J,"",0)</f>
        <v>0</v>
      </c>
      <c r="AA182" s="7">
        <f t="array" ref="AA182">XLOOKUP($R182,Boundaries!$B:$B,Boundaries!K:K,"",0)</f>
        <v>0</v>
      </c>
      <c r="AB182" s="7">
        <f t="array" ref="AB182">XLOOKUP($R182,Boundaries!$B:$B,Boundaries!L:L,"",0)</f>
        <v>0</v>
      </c>
      <c r="AC182" s="7">
        <f t="array" ref="AC182">XLOOKUP($R182,Boundaries!$B:$B,Boundaries!M:M,"",0)</f>
        <v>0</v>
      </c>
      <c r="AD182" s="7">
        <f t="array" ref="AD182">XLOOKUP($R182,Boundaries!$B:$B,Boundaries!N:N,"",0)</f>
        <v>0</v>
      </c>
      <c r="AE182" s="7">
        <f t="array" ref="AE182">XLOOKUP($R182,Boundaries!$B:$B,Boundaries!O:O,"",0)</f>
        <v>0</v>
      </c>
      <c r="AF182" s="7">
        <f t="array" ref="AF182">XLOOKUP($R182,Boundaries!$B:$B,Boundaries!P:P,"",0)</f>
        <v>0</v>
      </c>
      <c r="AG182" s="7">
        <f t="array" ref="AG182">XLOOKUP($R182,Boundaries!$B:$B,Boundaries!Q:Q,"",0)</f>
        <v>2800</v>
      </c>
      <c r="AH182" s="7">
        <f t="array" ref="AH182">XLOOKUP($R182,Boundaries!$B:$B,Boundaries!R:R,"",0)</f>
        <v>1400</v>
      </c>
      <c r="AI182" s="7">
        <f t="array" ref="AI182">XLOOKUP($R182,Boundaries!$B:$B,Boundaries!S:S,"",0)</f>
        <v>1400</v>
      </c>
      <c r="AJ182" s="7" t="str">
        <f t="array" ref="AJ182">XLOOKUP($R182,Boundaries!$B:$B,Boundaries!T:T,"",0)</f>
        <v>NaN</v>
      </c>
      <c r="AK182" s="7">
        <f t="array" ref="AK182">XLOOKUP($R182,Boundaries!$B:$B,Boundaries!U:U,"",0)</f>
        <v>1400</v>
      </c>
    </row>
    <row r="183">
      <c r="A183" s="7" t="str">
        <f t="shared" si="1"/>
        <v>T</v>
      </c>
      <c r="B183" s="8">
        <v>4224.0</v>
      </c>
      <c r="C183" s="7" t="s">
        <v>662</v>
      </c>
      <c r="D183" s="9" t="s">
        <v>663</v>
      </c>
      <c r="E183" s="10" t="s">
        <v>664</v>
      </c>
      <c r="F183" s="7" t="s">
        <v>68</v>
      </c>
      <c r="G183" s="8" t="s">
        <v>69</v>
      </c>
      <c r="H183" s="8" t="s">
        <v>665</v>
      </c>
      <c r="I183" s="11" t="s">
        <v>666</v>
      </c>
      <c r="J183" s="7" t="s">
        <v>609</v>
      </c>
      <c r="K183" s="9" t="s">
        <v>610</v>
      </c>
      <c r="L183" s="12">
        <v>50.7074218713916</v>
      </c>
      <c r="M183" s="12">
        <v>-0.218465390575314</v>
      </c>
      <c r="N183" s="7" t="str">
        <f t="array" ref="N183">XLOOKUP(K183,'GSP Groups'!D:D,'GSP Groups'!E:E,"",0)</f>
        <v>Andover</v>
      </c>
      <c r="O183" s="13">
        <f t="array" ref="O183">XLOOKUP(N183,'GSP Groups'!$E:$E,'GSP Groups'!F:F,"",0)</f>
        <v>51.21098811</v>
      </c>
      <c r="P183" s="13">
        <f t="array" ref="P183">XLOOKUP(N183,'GSP Groups'!$E:$E,'GSP Groups'!G:G,"",0)</f>
        <v>-1.493501823</v>
      </c>
      <c r="Q183" s="7" t="str">
        <f t="shared" si="2"/>
        <v>EXACT LOCATION</v>
      </c>
      <c r="R183" s="7" t="s">
        <v>35</v>
      </c>
      <c r="S183" s="7">
        <f t="array" ref="S183">XLOOKUP($R183,Boundaries!$B:$B,Boundaries!C:C,"",0)</f>
        <v>14000</v>
      </c>
      <c r="T183" s="7">
        <f t="array" ref="T183">XLOOKUP($R183,Boundaries!$B:$B,Boundaries!D:D,"",0)</f>
        <v>17500</v>
      </c>
      <c r="U183" s="7">
        <f t="array" ref="U183">XLOOKUP($R183,Boundaries!$B:$B,Boundaries!E:E,"",0)</f>
        <v>0</v>
      </c>
      <c r="V183" s="7">
        <f t="array" ref="V183">XLOOKUP($R183,Boundaries!$B:$B,Boundaries!F:F,"",0)</f>
        <v>0</v>
      </c>
      <c r="W183" s="7">
        <f t="array" ref="W183">XLOOKUP($R183,Boundaries!$B:$B,Boundaries!G:G,"",0)</f>
        <v>0</v>
      </c>
      <c r="X183" s="7">
        <f t="array" ref="X183">XLOOKUP($R183,Boundaries!$B:$B,Boundaries!H:H,"",0)</f>
        <v>0</v>
      </c>
      <c r="Y183" s="7">
        <f t="array" ref="Y183">XLOOKUP($R183,Boundaries!$B:$B,Boundaries!I:I,"",0)</f>
        <v>0</v>
      </c>
      <c r="Z183" s="7">
        <f t="array" ref="Z183">XLOOKUP($R183,Boundaries!$B:$B,Boundaries!J:J,"",0)</f>
        <v>0</v>
      </c>
      <c r="AA183" s="7">
        <f t="array" ref="AA183">XLOOKUP($R183,Boundaries!$B:$B,Boundaries!K:K,"",0)</f>
        <v>0</v>
      </c>
      <c r="AB183" s="7">
        <f t="array" ref="AB183">XLOOKUP($R183,Boundaries!$B:$B,Boundaries!L:L,"",0)</f>
        <v>0</v>
      </c>
      <c r="AC183" s="7">
        <f t="array" ref="AC183">XLOOKUP($R183,Boundaries!$B:$B,Boundaries!M:M,"",0)</f>
        <v>0</v>
      </c>
      <c r="AD183" s="7">
        <f t="array" ref="AD183">XLOOKUP($R183,Boundaries!$B:$B,Boundaries!N:N,"",0)</f>
        <v>0</v>
      </c>
      <c r="AE183" s="7">
        <f t="array" ref="AE183">XLOOKUP($R183,Boundaries!$B:$B,Boundaries!O:O,"",0)</f>
        <v>0</v>
      </c>
      <c r="AF183" s="7">
        <f t="array" ref="AF183">XLOOKUP($R183,Boundaries!$B:$B,Boundaries!P:P,"",0)</f>
        <v>0</v>
      </c>
      <c r="AG183" s="7">
        <f t="array" ref="AG183">XLOOKUP($R183,Boundaries!$B:$B,Boundaries!Q:Q,"",0)</f>
        <v>2800</v>
      </c>
      <c r="AH183" s="7">
        <f t="array" ref="AH183">XLOOKUP($R183,Boundaries!$B:$B,Boundaries!R:R,"",0)</f>
        <v>1400</v>
      </c>
      <c r="AI183" s="7">
        <f t="array" ref="AI183">XLOOKUP($R183,Boundaries!$B:$B,Boundaries!S:S,"",0)</f>
        <v>1400</v>
      </c>
      <c r="AJ183" s="7" t="str">
        <f t="array" ref="AJ183">XLOOKUP($R183,Boundaries!$B:$B,Boundaries!T:T,"",0)</f>
        <v>NaN</v>
      </c>
      <c r="AK183" s="7">
        <f t="array" ref="AK183">XLOOKUP($R183,Boundaries!$B:$B,Boundaries!U:U,"",0)</f>
        <v>1400</v>
      </c>
    </row>
    <row r="184">
      <c r="A184" s="7" t="str">
        <f t="shared" si="1"/>
        <v>T</v>
      </c>
      <c r="B184" s="8">
        <v>4226.0</v>
      </c>
      <c r="C184" s="7" t="s">
        <v>667</v>
      </c>
      <c r="D184" s="9" t="s">
        <v>668</v>
      </c>
      <c r="E184" s="10" t="s">
        <v>669</v>
      </c>
      <c r="F184" s="7" t="s">
        <v>68</v>
      </c>
      <c r="G184" s="8" t="s">
        <v>69</v>
      </c>
      <c r="H184" s="8" t="s">
        <v>665</v>
      </c>
      <c r="I184" s="11" t="s">
        <v>666</v>
      </c>
      <c r="J184" s="7" t="s">
        <v>609</v>
      </c>
      <c r="K184" s="9" t="s">
        <v>610</v>
      </c>
      <c r="L184" s="12">
        <v>50.7074218713916</v>
      </c>
      <c r="M184" s="12">
        <v>-0.218465390575314</v>
      </c>
      <c r="N184" s="7" t="str">
        <f t="array" ref="N184">XLOOKUP(K184,'GSP Groups'!D:D,'GSP Groups'!E:E,"",0)</f>
        <v>Andover</v>
      </c>
      <c r="O184" s="13">
        <f t="array" ref="O184">XLOOKUP(N184,'GSP Groups'!$E:$E,'GSP Groups'!F:F,"",0)</f>
        <v>51.21098811</v>
      </c>
      <c r="P184" s="13">
        <f t="array" ref="P184">XLOOKUP(N184,'GSP Groups'!$E:$E,'GSP Groups'!G:G,"",0)</f>
        <v>-1.493501823</v>
      </c>
      <c r="Q184" s="7" t="str">
        <f t="shared" si="2"/>
        <v>EXACT LOCATION</v>
      </c>
      <c r="R184" s="7" t="s">
        <v>35</v>
      </c>
      <c r="S184" s="7">
        <f t="array" ref="S184">XLOOKUP($R184,Boundaries!$B:$B,Boundaries!C:C,"",0)</f>
        <v>14000</v>
      </c>
      <c r="T184" s="7">
        <f t="array" ref="T184">XLOOKUP($R184,Boundaries!$B:$B,Boundaries!D:D,"",0)</f>
        <v>17500</v>
      </c>
      <c r="U184" s="7">
        <f t="array" ref="U184">XLOOKUP($R184,Boundaries!$B:$B,Boundaries!E:E,"",0)</f>
        <v>0</v>
      </c>
      <c r="V184" s="7">
        <f t="array" ref="V184">XLOOKUP($R184,Boundaries!$B:$B,Boundaries!F:F,"",0)</f>
        <v>0</v>
      </c>
      <c r="W184" s="7">
        <f t="array" ref="W184">XLOOKUP($R184,Boundaries!$B:$B,Boundaries!G:G,"",0)</f>
        <v>0</v>
      </c>
      <c r="X184" s="7">
        <f t="array" ref="X184">XLOOKUP($R184,Boundaries!$B:$B,Boundaries!H:H,"",0)</f>
        <v>0</v>
      </c>
      <c r="Y184" s="7">
        <f t="array" ref="Y184">XLOOKUP($R184,Boundaries!$B:$B,Boundaries!I:I,"",0)</f>
        <v>0</v>
      </c>
      <c r="Z184" s="7">
        <f t="array" ref="Z184">XLOOKUP($R184,Boundaries!$B:$B,Boundaries!J:J,"",0)</f>
        <v>0</v>
      </c>
      <c r="AA184" s="7">
        <f t="array" ref="AA184">XLOOKUP($R184,Boundaries!$B:$B,Boundaries!K:K,"",0)</f>
        <v>0</v>
      </c>
      <c r="AB184" s="7">
        <f t="array" ref="AB184">XLOOKUP($R184,Boundaries!$B:$B,Boundaries!L:L,"",0)</f>
        <v>0</v>
      </c>
      <c r="AC184" s="7">
        <f t="array" ref="AC184">XLOOKUP($R184,Boundaries!$B:$B,Boundaries!M:M,"",0)</f>
        <v>0</v>
      </c>
      <c r="AD184" s="7">
        <f t="array" ref="AD184">XLOOKUP($R184,Boundaries!$B:$B,Boundaries!N:N,"",0)</f>
        <v>0</v>
      </c>
      <c r="AE184" s="7">
        <f t="array" ref="AE184">XLOOKUP($R184,Boundaries!$B:$B,Boundaries!O:O,"",0)</f>
        <v>0</v>
      </c>
      <c r="AF184" s="7">
        <f t="array" ref="AF184">XLOOKUP($R184,Boundaries!$B:$B,Boundaries!P:P,"",0)</f>
        <v>0</v>
      </c>
      <c r="AG184" s="7">
        <f t="array" ref="AG184">XLOOKUP($R184,Boundaries!$B:$B,Boundaries!Q:Q,"",0)</f>
        <v>2800</v>
      </c>
      <c r="AH184" s="7">
        <f t="array" ref="AH184">XLOOKUP($R184,Boundaries!$B:$B,Boundaries!R:R,"",0)</f>
        <v>1400</v>
      </c>
      <c r="AI184" s="7">
        <f t="array" ref="AI184">XLOOKUP($R184,Boundaries!$B:$B,Boundaries!S:S,"",0)</f>
        <v>1400</v>
      </c>
      <c r="AJ184" s="7" t="str">
        <f t="array" ref="AJ184">XLOOKUP($R184,Boundaries!$B:$B,Boundaries!T:T,"",0)</f>
        <v>NaN</v>
      </c>
      <c r="AK184" s="7">
        <f t="array" ref="AK184">XLOOKUP($R184,Boundaries!$B:$B,Boundaries!U:U,"",0)</f>
        <v>1400</v>
      </c>
    </row>
    <row r="185">
      <c r="A185" s="7" t="str">
        <f t="shared" si="1"/>
        <v>2</v>
      </c>
      <c r="B185" s="8">
        <v>6049.0</v>
      </c>
      <c r="C185" s="7" t="s">
        <v>670</v>
      </c>
      <c r="D185" s="9" t="s">
        <v>670</v>
      </c>
      <c r="E185" s="10" t="s">
        <v>671</v>
      </c>
      <c r="F185" s="16" t="s">
        <v>91</v>
      </c>
      <c r="G185" s="8" t="s">
        <v>64</v>
      </c>
      <c r="H185" s="8" t="s">
        <v>195</v>
      </c>
      <c r="I185" s="11" t="s">
        <v>196</v>
      </c>
      <c r="J185" s="7" t="s">
        <v>609</v>
      </c>
      <c r="K185" s="9" t="s">
        <v>610</v>
      </c>
      <c r="L185" s="17">
        <f t="shared" ref="L185:M185" si="63">O185</f>
        <v>51.21098811</v>
      </c>
      <c r="M185" s="17">
        <f t="shared" si="63"/>
        <v>-1.493501823</v>
      </c>
      <c r="N185" s="16" t="str">
        <f t="array" ref="N185">XLOOKUP(K185,'GSP Groups'!D:D,'GSP Groups'!E:E,"",0)</f>
        <v>Andover</v>
      </c>
      <c r="O185" s="13">
        <f t="array" ref="O185">XLOOKUP(N185,'GSP Groups'!$E:$E,'GSP Groups'!F:F,"",0)</f>
        <v>51.21098811</v>
      </c>
      <c r="P185" s="13">
        <f t="array" ref="P185">XLOOKUP(N185,'GSP Groups'!$E:$E,'GSP Groups'!G:G,"",0)</f>
        <v>-1.493501823</v>
      </c>
      <c r="Q185" s="7" t="str">
        <f t="shared" si="2"/>
        <v>CENTER</v>
      </c>
      <c r="R185" s="7" t="s">
        <v>35</v>
      </c>
      <c r="S185" s="7">
        <f t="array" ref="S185">XLOOKUP($R185,Boundaries!$B:$B,Boundaries!C:C,"",0)</f>
        <v>14000</v>
      </c>
      <c r="T185" s="7">
        <f t="array" ref="T185">XLOOKUP($R185,Boundaries!$B:$B,Boundaries!D:D,"",0)</f>
        <v>17500</v>
      </c>
      <c r="U185" s="7">
        <f t="array" ref="U185">XLOOKUP($R185,Boundaries!$B:$B,Boundaries!E:E,"",0)</f>
        <v>0</v>
      </c>
      <c r="V185" s="7">
        <f t="array" ref="V185">XLOOKUP($R185,Boundaries!$B:$B,Boundaries!F:F,"",0)</f>
        <v>0</v>
      </c>
      <c r="W185" s="7">
        <f t="array" ref="W185">XLOOKUP($R185,Boundaries!$B:$B,Boundaries!G:G,"",0)</f>
        <v>0</v>
      </c>
      <c r="X185" s="7">
        <f t="array" ref="X185">XLOOKUP($R185,Boundaries!$B:$B,Boundaries!H:H,"",0)</f>
        <v>0</v>
      </c>
      <c r="Y185" s="7">
        <f t="array" ref="Y185">XLOOKUP($R185,Boundaries!$B:$B,Boundaries!I:I,"",0)</f>
        <v>0</v>
      </c>
      <c r="Z185" s="7">
        <f t="array" ref="Z185">XLOOKUP($R185,Boundaries!$B:$B,Boundaries!J:J,"",0)</f>
        <v>0</v>
      </c>
      <c r="AA185" s="7">
        <f t="array" ref="AA185">XLOOKUP($R185,Boundaries!$B:$B,Boundaries!K:K,"",0)</f>
        <v>0</v>
      </c>
      <c r="AB185" s="7">
        <f t="array" ref="AB185">XLOOKUP($R185,Boundaries!$B:$B,Boundaries!L:L,"",0)</f>
        <v>0</v>
      </c>
      <c r="AC185" s="7">
        <f t="array" ref="AC185">XLOOKUP($R185,Boundaries!$B:$B,Boundaries!M:M,"",0)</f>
        <v>0</v>
      </c>
      <c r="AD185" s="7">
        <f t="array" ref="AD185">XLOOKUP($R185,Boundaries!$B:$B,Boundaries!N:N,"",0)</f>
        <v>0</v>
      </c>
      <c r="AE185" s="7">
        <f t="array" ref="AE185">XLOOKUP($R185,Boundaries!$B:$B,Boundaries!O:O,"",0)</f>
        <v>0</v>
      </c>
      <c r="AF185" s="7">
        <f t="array" ref="AF185">XLOOKUP($R185,Boundaries!$B:$B,Boundaries!P:P,"",0)</f>
        <v>0</v>
      </c>
      <c r="AG185" s="7">
        <f t="array" ref="AG185">XLOOKUP($R185,Boundaries!$B:$B,Boundaries!Q:Q,"",0)</f>
        <v>2800</v>
      </c>
      <c r="AH185" s="7">
        <f t="array" ref="AH185">XLOOKUP($R185,Boundaries!$B:$B,Boundaries!R:R,"",0)</f>
        <v>1400</v>
      </c>
      <c r="AI185" s="7">
        <f t="array" ref="AI185">XLOOKUP($R185,Boundaries!$B:$B,Boundaries!S:S,"",0)</f>
        <v>1400</v>
      </c>
      <c r="AJ185" s="7" t="str">
        <f t="array" ref="AJ185">XLOOKUP($R185,Boundaries!$B:$B,Boundaries!T:T,"",0)</f>
        <v>NaN</v>
      </c>
      <c r="AK185" s="7">
        <f t="array" ref="AK185">XLOOKUP($R185,Boundaries!$B:$B,Boundaries!U:U,"",0)</f>
        <v>1400</v>
      </c>
    </row>
    <row r="186">
      <c r="A186" s="7" t="str">
        <f t="shared" si="1"/>
        <v>2</v>
      </c>
      <c r="B186" s="8">
        <v>6144.0</v>
      </c>
      <c r="C186" s="7" t="s">
        <v>672</v>
      </c>
      <c r="D186" s="9" t="s">
        <v>672</v>
      </c>
      <c r="E186" s="10" t="s">
        <v>673</v>
      </c>
      <c r="F186" s="16" t="s">
        <v>91</v>
      </c>
      <c r="G186" s="8" t="s">
        <v>64</v>
      </c>
      <c r="H186" s="8" t="s">
        <v>110</v>
      </c>
      <c r="I186" s="11" t="s">
        <v>111</v>
      </c>
      <c r="J186" s="7" t="s">
        <v>609</v>
      </c>
      <c r="K186" s="9" t="s">
        <v>610</v>
      </c>
      <c r="L186" s="17">
        <f t="shared" ref="L186:M186" si="64">O186</f>
        <v>51.21098811</v>
      </c>
      <c r="M186" s="17">
        <f t="shared" si="64"/>
        <v>-1.493501823</v>
      </c>
      <c r="N186" s="16" t="str">
        <f t="array" ref="N186">XLOOKUP(K186,'GSP Groups'!D:D,'GSP Groups'!E:E,"",0)</f>
        <v>Andover</v>
      </c>
      <c r="O186" s="13">
        <f t="array" ref="O186">XLOOKUP(N186,'GSP Groups'!$E:$E,'GSP Groups'!F:F,"",0)</f>
        <v>51.21098811</v>
      </c>
      <c r="P186" s="13">
        <f t="array" ref="P186">XLOOKUP(N186,'GSP Groups'!$E:$E,'GSP Groups'!G:G,"",0)</f>
        <v>-1.493501823</v>
      </c>
      <c r="Q186" s="7" t="str">
        <f t="shared" si="2"/>
        <v>CENTER</v>
      </c>
      <c r="R186" s="7" t="s">
        <v>35</v>
      </c>
      <c r="S186" s="7">
        <f t="array" ref="S186">XLOOKUP($R186,Boundaries!$B:$B,Boundaries!C:C,"",0)</f>
        <v>14000</v>
      </c>
      <c r="T186" s="7">
        <f t="array" ref="T186">XLOOKUP($R186,Boundaries!$B:$B,Boundaries!D:D,"",0)</f>
        <v>17500</v>
      </c>
      <c r="U186" s="7">
        <f t="array" ref="U186">XLOOKUP($R186,Boundaries!$B:$B,Boundaries!E:E,"",0)</f>
        <v>0</v>
      </c>
      <c r="V186" s="7">
        <f t="array" ref="V186">XLOOKUP($R186,Boundaries!$B:$B,Boundaries!F:F,"",0)</f>
        <v>0</v>
      </c>
      <c r="W186" s="7">
        <f t="array" ref="W186">XLOOKUP($R186,Boundaries!$B:$B,Boundaries!G:G,"",0)</f>
        <v>0</v>
      </c>
      <c r="X186" s="7">
        <f t="array" ref="X186">XLOOKUP($R186,Boundaries!$B:$B,Boundaries!H:H,"",0)</f>
        <v>0</v>
      </c>
      <c r="Y186" s="7">
        <f t="array" ref="Y186">XLOOKUP($R186,Boundaries!$B:$B,Boundaries!I:I,"",0)</f>
        <v>0</v>
      </c>
      <c r="Z186" s="7">
        <f t="array" ref="Z186">XLOOKUP($R186,Boundaries!$B:$B,Boundaries!J:J,"",0)</f>
        <v>0</v>
      </c>
      <c r="AA186" s="7">
        <f t="array" ref="AA186">XLOOKUP($R186,Boundaries!$B:$B,Boundaries!K:K,"",0)</f>
        <v>0</v>
      </c>
      <c r="AB186" s="7">
        <f t="array" ref="AB186">XLOOKUP($R186,Boundaries!$B:$B,Boundaries!L:L,"",0)</f>
        <v>0</v>
      </c>
      <c r="AC186" s="7">
        <f t="array" ref="AC186">XLOOKUP($R186,Boundaries!$B:$B,Boundaries!M:M,"",0)</f>
        <v>0</v>
      </c>
      <c r="AD186" s="7">
        <f t="array" ref="AD186">XLOOKUP($R186,Boundaries!$B:$B,Boundaries!N:N,"",0)</f>
        <v>0</v>
      </c>
      <c r="AE186" s="7">
        <f t="array" ref="AE186">XLOOKUP($R186,Boundaries!$B:$B,Boundaries!O:O,"",0)</f>
        <v>0</v>
      </c>
      <c r="AF186" s="7">
        <f t="array" ref="AF186">XLOOKUP($R186,Boundaries!$B:$B,Boundaries!P:P,"",0)</f>
        <v>0</v>
      </c>
      <c r="AG186" s="7">
        <f t="array" ref="AG186">XLOOKUP($R186,Boundaries!$B:$B,Boundaries!Q:Q,"",0)</f>
        <v>2800</v>
      </c>
      <c r="AH186" s="7">
        <f t="array" ref="AH186">XLOOKUP($R186,Boundaries!$B:$B,Boundaries!R:R,"",0)</f>
        <v>1400</v>
      </c>
      <c r="AI186" s="7">
        <f t="array" ref="AI186">XLOOKUP($R186,Boundaries!$B:$B,Boundaries!S:S,"",0)</f>
        <v>1400</v>
      </c>
      <c r="AJ186" s="7" t="str">
        <f t="array" ref="AJ186">XLOOKUP($R186,Boundaries!$B:$B,Boundaries!T:T,"",0)</f>
        <v>NaN</v>
      </c>
      <c r="AK186" s="7">
        <f t="array" ref="AK186">XLOOKUP($R186,Boundaries!$B:$B,Boundaries!U:U,"",0)</f>
        <v>1400</v>
      </c>
    </row>
    <row r="187">
      <c r="A187" s="7" t="str">
        <f t="shared" si="1"/>
        <v>V</v>
      </c>
      <c r="B187" s="8">
        <v>6249.0</v>
      </c>
      <c r="C187" s="7" t="s">
        <v>674</v>
      </c>
      <c r="D187" s="9" t="s">
        <v>675</v>
      </c>
      <c r="E187" s="10" t="s">
        <v>676</v>
      </c>
      <c r="F187" s="16" t="s">
        <v>91</v>
      </c>
      <c r="G187" s="8" t="s">
        <v>64</v>
      </c>
      <c r="H187" s="8" t="s">
        <v>195</v>
      </c>
      <c r="I187" s="11" t="s">
        <v>196</v>
      </c>
      <c r="J187" s="7" t="s">
        <v>609</v>
      </c>
      <c r="K187" s="9" t="s">
        <v>610</v>
      </c>
      <c r="L187" s="17">
        <f t="shared" ref="L187:M187" si="65">O187</f>
        <v>51.21098811</v>
      </c>
      <c r="M187" s="17">
        <f t="shared" si="65"/>
        <v>-1.493501823</v>
      </c>
      <c r="N187" s="16" t="str">
        <f t="array" ref="N187">XLOOKUP(K187,'GSP Groups'!D:D,'GSP Groups'!E:E,"",0)</f>
        <v>Andover</v>
      </c>
      <c r="O187" s="13">
        <f t="array" ref="O187">XLOOKUP(N187,'GSP Groups'!$E:$E,'GSP Groups'!F:F,"",0)</f>
        <v>51.21098811</v>
      </c>
      <c r="P187" s="13">
        <f t="array" ref="P187">XLOOKUP(N187,'GSP Groups'!$E:$E,'GSP Groups'!G:G,"",0)</f>
        <v>-1.493501823</v>
      </c>
      <c r="Q187" s="7" t="str">
        <f t="shared" si="2"/>
        <v>CENTER</v>
      </c>
      <c r="R187" s="7" t="s">
        <v>35</v>
      </c>
      <c r="S187" s="7">
        <f t="array" ref="S187">XLOOKUP($R187,Boundaries!$B:$B,Boundaries!C:C,"",0)</f>
        <v>14000</v>
      </c>
      <c r="T187" s="7">
        <f t="array" ref="T187">XLOOKUP($R187,Boundaries!$B:$B,Boundaries!D:D,"",0)</f>
        <v>17500</v>
      </c>
      <c r="U187" s="7">
        <f t="array" ref="U187">XLOOKUP($R187,Boundaries!$B:$B,Boundaries!E:E,"",0)</f>
        <v>0</v>
      </c>
      <c r="V187" s="7">
        <f t="array" ref="V187">XLOOKUP($R187,Boundaries!$B:$B,Boundaries!F:F,"",0)</f>
        <v>0</v>
      </c>
      <c r="W187" s="7">
        <f t="array" ref="W187">XLOOKUP($R187,Boundaries!$B:$B,Boundaries!G:G,"",0)</f>
        <v>0</v>
      </c>
      <c r="X187" s="7">
        <f t="array" ref="X187">XLOOKUP($R187,Boundaries!$B:$B,Boundaries!H:H,"",0)</f>
        <v>0</v>
      </c>
      <c r="Y187" s="7">
        <f t="array" ref="Y187">XLOOKUP($R187,Boundaries!$B:$B,Boundaries!I:I,"",0)</f>
        <v>0</v>
      </c>
      <c r="Z187" s="7">
        <f t="array" ref="Z187">XLOOKUP($R187,Boundaries!$B:$B,Boundaries!J:J,"",0)</f>
        <v>0</v>
      </c>
      <c r="AA187" s="7">
        <f t="array" ref="AA187">XLOOKUP($R187,Boundaries!$B:$B,Boundaries!K:K,"",0)</f>
        <v>0</v>
      </c>
      <c r="AB187" s="7">
        <f t="array" ref="AB187">XLOOKUP($R187,Boundaries!$B:$B,Boundaries!L:L,"",0)</f>
        <v>0</v>
      </c>
      <c r="AC187" s="7">
        <f t="array" ref="AC187">XLOOKUP($R187,Boundaries!$B:$B,Boundaries!M:M,"",0)</f>
        <v>0</v>
      </c>
      <c r="AD187" s="7">
        <f t="array" ref="AD187">XLOOKUP($R187,Boundaries!$B:$B,Boundaries!N:N,"",0)</f>
        <v>0</v>
      </c>
      <c r="AE187" s="7">
        <f t="array" ref="AE187">XLOOKUP($R187,Boundaries!$B:$B,Boundaries!O:O,"",0)</f>
        <v>0</v>
      </c>
      <c r="AF187" s="7">
        <f t="array" ref="AF187">XLOOKUP($R187,Boundaries!$B:$B,Boundaries!P:P,"",0)</f>
        <v>0</v>
      </c>
      <c r="AG187" s="7">
        <f t="array" ref="AG187">XLOOKUP($R187,Boundaries!$B:$B,Boundaries!Q:Q,"",0)</f>
        <v>2800</v>
      </c>
      <c r="AH187" s="7">
        <f t="array" ref="AH187">XLOOKUP($R187,Boundaries!$B:$B,Boundaries!R:R,"",0)</f>
        <v>1400</v>
      </c>
      <c r="AI187" s="7">
        <f t="array" ref="AI187">XLOOKUP($R187,Boundaries!$B:$B,Boundaries!S:S,"",0)</f>
        <v>1400</v>
      </c>
      <c r="AJ187" s="7" t="str">
        <f t="array" ref="AJ187">XLOOKUP($R187,Boundaries!$B:$B,Boundaries!T:T,"",0)</f>
        <v>NaN</v>
      </c>
      <c r="AK187" s="7">
        <f t="array" ref="AK187">XLOOKUP($R187,Boundaries!$B:$B,Boundaries!U:U,"",0)</f>
        <v>1400</v>
      </c>
    </row>
    <row r="188">
      <c r="A188" s="7" t="str">
        <f t="shared" si="1"/>
        <v>2</v>
      </c>
      <c r="B188" s="8">
        <v>6368.0</v>
      </c>
      <c r="C188" s="7" t="s">
        <v>677</v>
      </c>
      <c r="D188" s="9" t="s">
        <v>677</v>
      </c>
      <c r="E188" s="10" t="s">
        <v>678</v>
      </c>
      <c r="F188" s="16" t="s">
        <v>91</v>
      </c>
      <c r="G188" s="8" t="s">
        <v>64</v>
      </c>
      <c r="H188" s="8" t="s">
        <v>395</v>
      </c>
      <c r="I188" s="11" t="s">
        <v>396</v>
      </c>
      <c r="J188" s="7" t="s">
        <v>609</v>
      </c>
      <c r="K188" s="9" t="s">
        <v>610</v>
      </c>
      <c r="L188" s="17">
        <f t="shared" ref="L188:M188" si="66">O188</f>
        <v>51.21098811</v>
      </c>
      <c r="M188" s="17">
        <f t="shared" si="66"/>
        <v>-1.493501823</v>
      </c>
      <c r="N188" s="16" t="str">
        <f t="array" ref="N188">XLOOKUP(K188,'GSP Groups'!D:D,'GSP Groups'!E:E,"",0)</f>
        <v>Andover</v>
      </c>
      <c r="O188" s="13">
        <f t="array" ref="O188">XLOOKUP(N188,'GSP Groups'!$E:$E,'GSP Groups'!F:F,"",0)</f>
        <v>51.21098811</v>
      </c>
      <c r="P188" s="13">
        <f t="array" ref="P188">XLOOKUP(N188,'GSP Groups'!$E:$E,'GSP Groups'!G:G,"",0)</f>
        <v>-1.493501823</v>
      </c>
      <c r="Q188" s="7" t="str">
        <f t="shared" si="2"/>
        <v>CENTER</v>
      </c>
      <c r="R188" s="7" t="s">
        <v>35</v>
      </c>
      <c r="S188" s="7">
        <f t="array" ref="S188">XLOOKUP($R188,Boundaries!$B:$B,Boundaries!C:C,"",0)</f>
        <v>14000</v>
      </c>
      <c r="T188" s="7">
        <f t="array" ref="T188">XLOOKUP($R188,Boundaries!$B:$B,Boundaries!D:D,"",0)</f>
        <v>17500</v>
      </c>
      <c r="U188" s="7">
        <f t="array" ref="U188">XLOOKUP($R188,Boundaries!$B:$B,Boundaries!E:E,"",0)</f>
        <v>0</v>
      </c>
      <c r="V188" s="7">
        <f t="array" ref="V188">XLOOKUP($R188,Boundaries!$B:$B,Boundaries!F:F,"",0)</f>
        <v>0</v>
      </c>
      <c r="W188" s="7">
        <f t="array" ref="W188">XLOOKUP($R188,Boundaries!$B:$B,Boundaries!G:G,"",0)</f>
        <v>0</v>
      </c>
      <c r="X188" s="7">
        <f t="array" ref="X188">XLOOKUP($R188,Boundaries!$B:$B,Boundaries!H:H,"",0)</f>
        <v>0</v>
      </c>
      <c r="Y188" s="7">
        <f t="array" ref="Y188">XLOOKUP($R188,Boundaries!$B:$B,Boundaries!I:I,"",0)</f>
        <v>0</v>
      </c>
      <c r="Z188" s="7">
        <f t="array" ref="Z188">XLOOKUP($R188,Boundaries!$B:$B,Boundaries!J:J,"",0)</f>
        <v>0</v>
      </c>
      <c r="AA188" s="7">
        <f t="array" ref="AA188">XLOOKUP($R188,Boundaries!$B:$B,Boundaries!K:K,"",0)</f>
        <v>0</v>
      </c>
      <c r="AB188" s="7">
        <f t="array" ref="AB188">XLOOKUP($R188,Boundaries!$B:$B,Boundaries!L:L,"",0)</f>
        <v>0</v>
      </c>
      <c r="AC188" s="7">
        <f t="array" ref="AC188">XLOOKUP($R188,Boundaries!$B:$B,Boundaries!M:M,"",0)</f>
        <v>0</v>
      </c>
      <c r="AD188" s="7">
        <f t="array" ref="AD188">XLOOKUP($R188,Boundaries!$B:$B,Boundaries!N:N,"",0)</f>
        <v>0</v>
      </c>
      <c r="AE188" s="7">
        <f t="array" ref="AE188">XLOOKUP($R188,Boundaries!$B:$B,Boundaries!O:O,"",0)</f>
        <v>0</v>
      </c>
      <c r="AF188" s="7">
        <f t="array" ref="AF188">XLOOKUP($R188,Boundaries!$B:$B,Boundaries!P:P,"",0)</f>
        <v>0</v>
      </c>
      <c r="AG188" s="7">
        <f t="array" ref="AG188">XLOOKUP($R188,Boundaries!$B:$B,Boundaries!Q:Q,"",0)</f>
        <v>2800</v>
      </c>
      <c r="AH188" s="7">
        <f t="array" ref="AH188">XLOOKUP($R188,Boundaries!$B:$B,Boundaries!R:R,"",0)</f>
        <v>1400</v>
      </c>
      <c r="AI188" s="7">
        <f t="array" ref="AI188">XLOOKUP($R188,Boundaries!$B:$B,Boundaries!S:S,"",0)</f>
        <v>1400</v>
      </c>
      <c r="AJ188" s="7" t="str">
        <f t="array" ref="AJ188">XLOOKUP($R188,Boundaries!$B:$B,Boundaries!T:T,"",0)</f>
        <v>NaN</v>
      </c>
      <c r="AK188" s="7">
        <f t="array" ref="AK188">XLOOKUP($R188,Boundaries!$B:$B,Boundaries!U:U,"",0)</f>
        <v>1400</v>
      </c>
    </row>
    <row r="189">
      <c r="A189" s="7" t="str">
        <f t="shared" si="1"/>
        <v>2</v>
      </c>
      <c r="B189" s="8">
        <v>6626.0</v>
      </c>
      <c r="C189" s="7" t="s">
        <v>679</v>
      </c>
      <c r="D189" s="9" t="s">
        <v>680</v>
      </c>
      <c r="E189" s="10" t="s">
        <v>681</v>
      </c>
      <c r="F189" s="16" t="s">
        <v>133</v>
      </c>
      <c r="G189" s="8" t="s">
        <v>134</v>
      </c>
      <c r="H189" s="8" t="s">
        <v>218</v>
      </c>
      <c r="I189" s="11" t="s">
        <v>219</v>
      </c>
      <c r="J189" s="7" t="s">
        <v>609</v>
      </c>
      <c r="K189" s="9" t="s">
        <v>610</v>
      </c>
      <c r="L189" s="17">
        <f t="shared" ref="L189:M189" si="67">O189</f>
        <v>51.21098811</v>
      </c>
      <c r="M189" s="17">
        <f t="shared" si="67"/>
        <v>-1.493501823</v>
      </c>
      <c r="N189" s="16" t="str">
        <f t="array" ref="N189">XLOOKUP(K189,'GSP Groups'!D:D,'GSP Groups'!E:E,"",0)</f>
        <v>Andover</v>
      </c>
      <c r="O189" s="13">
        <f t="array" ref="O189">XLOOKUP(N189,'GSP Groups'!$E:$E,'GSP Groups'!F:F,"",0)</f>
        <v>51.21098811</v>
      </c>
      <c r="P189" s="13">
        <f t="array" ref="P189">XLOOKUP(N189,'GSP Groups'!$E:$E,'GSP Groups'!G:G,"",0)</f>
        <v>-1.493501823</v>
      </c>
      <c r="Q189" s="7" t="str">
        <f t="shared" si="2"/>
        <v>CENTER</v>
      </c>
      <c r="R189" s="7" t="s">
        <v>35</v>
      </c>
      <c r="S189" s="7">
        <f t="array" ref="S189">XLOOKUP($R189,Boundaries!$B:$B,Boundaries!C:C,"",0)</f>
        <v>14000</v>
      </c>
      <c r="T189" s="7">
        <f t="array" ref="T189">XLOOKUP($R189,Boundaries!$B:$B,Boundaries!D:D,"",0)</f>
        <v>17500</v>
      </c>
      <c r="U189" s="7">
        <f t="array" ref="U189">XLOOKUP($R189,Boundaries!$B:$B,Boundaries!E:E,"",0)</f>
        <v>0</v>
      </c>
      <c r="V189" s="7">
        <f t="array" ref="V189">XLOOKUP($R189,Boundaries!$B:$B,Boundaries!F:F,"",0)</f>
        <v>0</v>
      </c>
      <c r="W189" s="7">
        <f t="array" ref="W189">XLOOKUP($R189,Boundaries!$B:$B,Boundaries!G:G,"",0)</f>
        <v>0</v>
      </c>
      <c r="X189" s="7">
        <f t="array" ref="X189">XLOOKUP($R189,Boundaries!$B:$B,Boundaries!H:H,"",0)</f>
        <v>0</v>
      </c>
      <c r="Y189" s="7">
        <f t="array" ref="Y189">XLOOKUP($R189,Boundaries!$B:$B,Boundaries!I:I,"",0)</f>
        <v>0</v>
      </c>
      <c r="Z189" s="7">
        <f t="array" ref="Z189">XLOOKUP($R189,Boundaries!$B:$B,Boundaries!J:J,"",0)</f>
        <v>0</v>
      </c>
      <c r="AA189" s="7">
        <f t="array" ref="AA189">XLOOKUP($R189,Boundaries!$B:$B,Boundaries!K:K,"",0)</f>
        <v>0</v>
      </c>
      <c r="AB189" s="7">
        <f t="array" ref="AB189">XLOOKUP($R189,Boundaries!$B:$B,Boundaries!L:L,"",0)</f>
        <v>0</v>
      </c>
      <c r="AC189" s="7">
        <f t="array" ref="AC189">XLOOKUP($R189,Boundaries!$B:$B,Boundaries!M:M,"",0)</f>
        <v>0</v>
      </c>
      <c r="AD189" s="7">
        <f t="array" ref="AD189">XLOOKUP($R189,Boundaries!$B:$B,Boundaries!N:N,"",0)</f>
        <v>0</v>
      </c>
      <c r="AE189" s="7">
        <f t="array" ref="AE189">XLOOKUP($R189,Boundaries!$B:$B,Boundaries!O:O,"",0)</f>
        <v>0</v>
      </c>
      <c r="AF189" s="7">
        <f t="array" ref="AF189">XLOOKUP($R189,Boundaries!$B:$B,Boundaries!P:P,"",0)</f>
        <v>0</v>
      </c>
      <c r="AG189" s="7">
        <f t="array" ref="AG189">XLOOKUP($R189,Boundaries!$B:$B,Boundaries!Q:Q,"",0)</f>
        <v>2800</v>
      </c>
      <c r="AH189" s="7">
        <f t="array" ref="AH189">XLOOKUP($R189,Boundaries!$B:$B,Boundaries!R:R,"",0)</f>
        <v>1400</v>
      </c>
      <c r="AI189" s="7">
        <f t="array" ref="AI189">XLOOKUP($R189,Boundaries!$B:$B,Boundaries!S:S,"",0)</f>
        <v>1400</v>
      </c>
      <c r="AJ189" s="7" t="str">
        <f t="array" ref="AJ189">XLOOKUP($R189,Boundaries!$B:$B,Boundaries!T:T,"",0)</f>
        <v>NaN</v>
      </c>
      <c r="AK189" s="7">
        <f t="array" ref="AK189">XLOOKUP($R189,Boundaries!$B:$B,Boundaries!U:U,"",0)</f>
        <v>1400</v>
      </c>
    </row>
    <row r="190">
      <c r="A190" s="7" t="str">
        <f t="shared" si="1"/>
        <v>V</v>
      </c>
      <c r="B190" s="8">
        <v>6857.0</v>
      </c>
      <c r="C190" s="7" t="s">
        <v>682</v>
      </c>
      <c r="D190" s="9" t="s">
        <v>683</v>
      </c>
      <c r="E190" s="10" t="s">
        <v>684</v>
      </c>
      <c r="F190" s="16" t="s">
        <v>91</v>
      </c>
      <c r="G190" s="8" t="s">
        <v>64</v>
      </c>
      <c r="H190" s="8" t="s">
        <v>413</v>
      </c>
      <c r="I190" s="11" t="s">
        <v>414</v>
      </c>
      <c r="J190" s="7" t="s">
        <v>609</v>
      </c>
      <c r="K190" s="9" t="s">
        <v>610</v>
      </c>
      <c r="L190" s="17">
        <f t="shared" ref="L190:M190" si="68">O190</f>
        <v>51.21098811</v>
      </c>
      <c r="M190" s="17">
        <f t="shared" si="68"/>
        <v>-1.493501823</v>
      </c>
      <c r="N190" s="16" t="str">
        <f t="array" ref="N190">XLOOKUP(K190,'GSP Groups'!D:D,'GSP Groups'!E:E,"",0)</f>
        <v>Andover</v>
      </c>
      <c r="O190" s="13">
        <f t="array" ref="O190">XLOOKUP(N190,'GSP Groups'!$E:$E,'GSP Groups'!F:F,"",0)</f>
        <v>51.21098811</v>
      </c>
      <c r="P190" s="13">
        <f t="array" ref="P190">XLOOKUP(N190,'GSP Groups'!$E:$E,'GSP Groups'!G:G,"",0)</f>
        <v>-1.493501823</v>
      </c>
      <c r="Q190" s="7" t="str">
        <f t="shared" si="2"/>
        <v>CENTER</v>
      </c>
      <c r="R190" s="7" t="s">
        <v>35</v>
      </c>
      <c r="S190" s="7">
        <f t="array" ref="S190">XLOOKUP($R190,Boundaries!$B:$B,Boundaries!C:C,"",0)</f>
        <v>14000</v>
      </c>
      <c r="T190" s="7">
        <f t="array" ref="T190">XLOOKUP($R190,Boundaries!$B:$B,Boundaries!D:D,"",0)</f>
        <v>17500</v>
      </c>
      <c r="U190" s="7">
        <f t="array" ref="U190">XLOOKUP($R190,Boundaries!$B:$B,Boundaries!E:E,"",0)</f>
        <v>0</v>
      </c>
      <c r="V190" s="7">
        <f t="array" ref="V190">XLOOKUP($R190,Boundaries!$B:$B,Boundaries!F:F,"",0)</f>
        <v>0</v>
      </c>
      <c r="W190" s="7">
        <f t="array" ref="W190">XLOOKUP($R190,Boundaries!$B:$B,Boundaries!G:G,"",0)</f>
        <v>0</v>
      </c>
      <c r="X190" s="7">
        <f t="array" ref="X190">XLOOKUP($R190,Boundaries!$B:$B,Boundaries!H:H,"",0)</f>
        <v>0</v>
      </c>
      <c r="Y190" s="7">
        <f t="array" ref="Y190">XLOOKUP($R190,Boundaries!$B:$B,Boundaries!I:I,"",0)</f>
        <v>0</v>
      </c>
      <c r="Z190" s="7">
        <f t="array" ref="Z190">XLOOKUP($R190,Boundaries!$B:$B,Boundaries!J:J,"",0)</f>
        <v>0</v>
      </c>
      <c r="AA190" s="7">
        <f t="array" ref="AA190">XLOOKUP($R190,Boundaries!$B:$B,Boundaries!K:K,"",0)</f>
        <v>0</v>
      </c>
      <c r="AB190" s="7">
        <f t="array" ref="AB190">XLOOKUP($R190,Boundaries!$B:$B,Boundaries!L:L,"",0)</f>
        <v>0</v>
      </c>
      <c r="AC190" s="7">
        <f t="array" ref="AC190">XLOOKUP($R190,Boundaries!$B:$B,Boundaries!M:M,"",0)</f>
        <v>0</v>
      </c>
      <c r="AD190" s="7">
        <f t="array" ref="AD190">XLOOKUP($R190,Boundaries!$B:$B,Boundaries!N:N,"",0)</f>
        <v>0</v>
      </c>
      <c r="AE190" s="7">
        <f t="array" ref="AE190">XLOOKUP($R190,Boundaries!$B:$B,Boundaries!O:O,"",0)</f>
        <v>0</v>
      </c>
      <c r="AF190" s="7">
        <f t="array" ref="AF190">XLOOKUP($R190,Boundaries!$B:$B,Boundaries!P:P,"",0)</f>
        <v>0</v>
      </c>
      <c r="AG190" s="7">
        <f t="array" ref="AG190">XLOOKUP($R190,Boundaries!$B:$B,Boundaries!Q:Q,"",0)</f>
        <v>2800</v>
      </c>
      <c r="AH190" s="7">
        <f t="array" ref="AH190">XLOOKUP($R190,Boundaries!$B:$B,Boundaries!R:R,"",0)</f>
        <v>1400</v>
      </c>
      <c r="AI190" s="7">
        <f t="array" ref="AI190">XLOOKUP($R190,Boundaries!$B:$B,Boundaries!S:S,"",0)</f>
        <v>1400</v>
      </c>
      <c r="AJ190" s="7" t="str">
        <f t="array" ref="AJ190">XLOOKUP($R190,Boundaries!$B:$B,Boundaries!T:T,"",0)</f>
        <v>NaN</v>
      </c>
      <c r="AK190" s="7">
        <f t="array" ref="AK190">XLOOKUP($R190,Boundaries!$B:$B,Boundaries!U:U,"",0)</f>
        <v>1400</v>
      </c>
    </row>
    <row r="191">
      <c r="A191" s="7" t="str">
        <f t="shared" si="1"/>
        <v>V</v>
      </c>
      <c r="B191" s="8">
        <v>6858.0</v>
      </c>
      <c r="C191" s="7" t="s">
        <v>685</v>
      </c>
      <c r="D191" s="9" t="s">
        <v>686</v>
      </c>
      <c r="E191" s="10" t="s">
        <v>687</v>
      </c>
      <c r="F191" s="16" t="s">
        <v>91</v>
      </c>
      <c r="G191" s="8" t="s">
        <v>64</v>
      </c>
      <c r="H191" s="8" t="s">
        <v>413</v>
      </c>
      <c r="I191" s="11" t="s">
        <v>414</v>
      </c>
      <c r="J191" s="7" t="s">
        <v>609</v>
      </c>
      <c r="K191" s="9" t="s">
        <v>610</v>
      </c>
      <c r="L191" s="17">
        <f t="shared" ref="L191:M191" si="69">O191</f>
        <v>51.21098811</v>
      </c>
      <c r="M191" s="17">
        <f t="shared" si="69"/>
        <v>-1.493501823</v>
      </c>
      <c r="N191" s="16" t="str">
        <f t="array" ref="N191">XLOOKUP(K191,'GSP Groups'!D:D,'GSP Groups'!E:E,"",0)</f>
        <v>Andover</v>
      </c>
      <c r="O191" s="13">
        <f t="array" ref="O191">XLOOKUP(N191,'GSP Groups'!$E:$E,'GSP Groups'!F:F,"",0)</f>
        <v>51.21098811</v>
      </c>
      <c r="P191" s="13">
        <f t="array" ref="P191">XLOOKUP(N191,'GSP Groups'!$E:$E,'GSP Groups'!G:G,"",0)</f>
        <v>-1.493501823</v>
      </c>
      <c r="Q191" s="7" t="str">
        <f t="shared" si="2"/>
        <v>CENTER</v>
      </c>
      <c r="R191" s="7" t="s">
        <v>35</v>
      </c>
      <c r="S191" s="7">
        <f t="array" ref="S191">XLOOKUP($R191,Boundaries!$B:$B,Boundaries!C:C,"",0)</f>
        <v>14000</v>
      </c>
      <c r="T191" s="7">
        <f t="array" ref="T191">XLOOKUP($R191,Boundaries!$B:$B,Boundaries!D:D,"",0)</f>
        <v>17500</v>
      </c>
      <c r="U191" s="7">
        <f t="array" ref="U191">XLOOKUP($R191,Boundaries!$B:$B,Boundaries!E:E,"",0)</f>
        <v>0</v>
      </c>
      <c r="V191" s="7">
        <f t="array" ref="V191">XLOOKUP($R191,Boundaries!$B:$B,Boundaries!F:F,"",0)</f>
        <v>0</v>
      </c>
      <c r="W191" s="7">
        <f t="array" ref="W191">XLOOKUP($R191,Boundaries!$B:$B,Boundaries!G:G,"",0)</f>
        <v>0</v>
      </c>
      <c r="X191" s="7">
        <f t="array" ref="X191">XLOOKUP($R191,Boundaries!$B:$B,Boundaries!H:H,"",0)</f>
        <v>0</v>
      </c>
      <c r="Y191" s="7">
        <f t="array" ref="Y191">XLOOKUP($R191,Boundaries!$B:$B,Boundaries!I:I,"",0)</f>
        <v>0</v>
      </c>
      <c r="Z191" s="7">
        <f t="array" ref="Z191">XLOOKUP($R191,Boundaries!$B:$B,Boundaries!J:J,"",0)</f>
        <v>0</v>
      </c>
      <c r="AA191" s="7">
        <f t="array" ref="AA191">XLOOKUP($R191,Boundaries!$B:$B,Boundaries!K:K,"",0)</f>
        <v>0</v>
      </c>
      <c r="AB191" s="7">
        <f t="array" ref="AB191">XLOOKUP($R191,Boundaries!$B:$B,Boundaries!L:L,"",0)</f>
        <v>0</v>
      </c>
      <c r="AC191" s="7">
        <f t="array" ref="AC191">XLOOKUP($R191,Boundaries!$B:$B,Boundaries!M:M,"",0)</f>
        <v>0</v>
      </c>
      <c r="AD191" s="7">
        <f t="array" ref="AD191">XLOOKUP($R191,Boundaries!$B:$B,Boundaries!N:N,"",0)</f>
        <v>0</v>
      </c>
      <c r="AE191" s="7">
        <f t="array" ref="AE191">XLOOKUP($R191,Boundaries!$B:$B,Boundaries!O:O,"",0)</f>
        <v>0</v>
      </c>
      <c r="AF191" s="7">
        <f t="array" ref="AF191">XLOOKUP($R191,Boundaries!$B:$B,Boundaries!P:P,"",0)</f>
        <v>0</v>
      </c>
      <c r="AG191" s="7">
        <f t="array" ref="AG191">XLOOKUP($R191,Boundaries!$B:$B,Boundaries!Q:Q,"",0)</f>
        <v>2800</v>
      </c>
      <c r="AH191" s="7">
        <f t="array" ref="AH191">XLOOKUP($R191,Boundaries!$B:$B,Boundaries!R:R,"",0)</f>
        <v>1400</v>
      </c>
      <c r="AI191" s="7">
        <f t="array" ref="AI191">XLOOKUP($R191,Boundaries!$B:$B,Boundaries!S:S,"",0)</f>
        <v>1400</v>
      </c>
      <c r="AJ191" s="7" t="str">
        <f t="array" ref="AJ191">XLOOKUP($R191,Boundaries!$B:$B,Boundaries!T:T,"",0)</f>
        <v>NaN</v>
      </c>
      <c r="AK191" s="7">
        <f t="array" ref="AK191">XLOOKUP($R191,Boundaries!$B:$B,Boundaries!U:U,"",0)</f>
        <v>1400</v>
      </c>
    </row>
    <row r="192">
      <c r="A192" s="7" t="str">
        <f t="shared" si="1"/>
        <v>2</v>
      </c>
      <c r="B192" s="8">
        <v>6987.0</v>
      </c>
      <c r="C192" s="7" t="s">
        <v>688</v>
      </c>
      <c r="D192" s="9" t="s">
        <v>689</v>
      </c>
      <c r="E192" s="10" t="s">
        <v>690</v>
      </c>
      <c r="F192" s="16" t="s">
        <v>133</v>
      </c>
      <c r="G192" s="8" t="s">
        <v>134</v>
      </c>
      <c r="H192" s="8" t="s">
        <v>218</v>
      </c>
      <c r="I192" s="11" t="s">
        <v>219</v>
      </c>
      <c r="J192" s="7" t="s">
        <v>609</v>
      </c>
      <c r="K192" s="9" t="s">
        <v>610</v>
      </c>
      <c r="L192" s="17">
        <f t="shared" ref="L192:M192" si="70">O192</f>
        <v>51.21098811</v>
      </c>
      <c r="M192" s="17">
        <f t="shared" si="70"/>
        <v>-1.493501823</v>
      </c>
      <c r="N192" s="16" t="str">
        <f t="array" ref="N192">XLOOKUP(K192,'GSP Groups'!D:D,'GSP Groups'!E:E,"",0)</f>
        <v>Andover</v>
      </c>
      <c r="O192" s="13">
        <f t="array" ref="O192">XLOOKUP(N192,'GSP Groups'!$E:$E,'GSP Groups'!F:F,"",0)</f>
        <v>51.21098811</v>
      </c>
      <c r="P192" s="13">
        <f t="array" ref="P192">XLOOKUP(N192,'GSP Groups'!$E:$E,'GSP Groups'!G:G,"",0)</f>
        <v>-1.493501823</v>
      </c>
      <c r="Q192" s="7" t="str">
        <f t="shared" si="2"/>
        <v>CENTER</v>
      </c>
      <c r="R192" s="7" t="s">
        <v>35</v>
      </c>
      <c r="S192" s="7">
        <f t="array" ref="S192">XLOOKUP($R192,Boundaries!$B:$B,Boundaries!C:C,"",0)</f>
        <v>14000</v>
      </c>
      <c r="T192" s="7">
        <f t="array" ref="T192">XLOOKUP($R192,Boundaries!$B:$B,Boundaries!D:D,"",0)</f>
        <v>17500</v>
      </c>
      <c r="U192" s="7">
        <f t="array" ref="U192">XLOOKUP($R192,Boundaries!$B:$B,Boundaries!E:E,"",0)</f>
        <v>0</v>
      </c>
      <c r="V192" s="7">
        <f t="array" ref="V192">XLOOKUP($R192,Boundaries!$B:$B,Boundaries!F:F,"",0)</f>
        <v>0</v>
      </c>
      <c r="W192" s="7">
        <f t="array" ref="W192">XLOOKUP($R192,Boundaries!$B:$B,Boundaries!G:G,"",0)</f>
        <v>0</v>
      </c>
      <c r="X192" s="7">
        <f t="array" ref="X192">XLOOKUP($R192,Boundaries!$B:$B,Boundaries!H:H,"",0)</f>
        <v>0</v>
      </c>
      <c r="Y192" s="7">
        <f t="array" ref="Y192">XLOOKUP($R192,Boundaries!$B:$B,Boundaries!I:I,"",0)</f>
        <v>0</v>
      </c>
      <c r="Z192" s="7">
        <f t="array" ref="Z192">XLOOKUP($R192,Boundaries!$B:$B,Boundaries!J:J,"",0)</f>
        <v>0</v>
      </c>
      <c r="AA192" s="7">
        <f t="array" ref="AA192">XLOOKUP($R192,Boundaries!$B:$B,Boundaries!K:K,"",0)</f>
        <v>0</v>
      </c>
      <c r="AB192" s="7">
        <f t="array" ref="AB192">XLOOKUP($R192,Boundaries!$B:$B,Boundaries!L:L,"",0)</f>
        <v>0</v>
      </c>
      <c r="AC192" s="7">
        <f t="array" ref="AC192">XLOOKUP($R192,Boundaries!$B:$B,Boundaries!M:M,"",0)</f>
        <v>0</v>
      </c>
      <c r="AD192" s="7">
        <f t="array" ref="AD192">XLOOKUP($R192,Boundaries!$B:$B,Boundaries!N:N,"",0)</f>
        <v>0</v>
      </c>
      <c r="AE192" s="7">
        <f t="array" ref="AE192">XLOOKUP($R192,Boundaries!$B:$B,Boundaries!O:O,"",0)</f>
        <v>0</v>
      </c>
      <c r="AF192" s="7">
        <f t="array" ref="AF192">XLOOKUP($R192,Boundaries!$B:$B,Boundaries!P:P,"",0)</f>
        <v>0</v>
      </c>
      <c r="AG192" s="7">
        <f t="array" ref="AG192">XLOOKUP($R192,Boundaries!$B:$B,Boundaries!Q:Q,"",0)</f>
        <v>2800</v>
      </c>
      <c r="AH192" s="7">
        <f t="array" ref="AH192">XLOOKUP($R192,Boundaries!$B:$B,Boundaries!R:R,"",0)</f>
        <v>1400</v>
      </c>
      <c r="AI192" s="7">
        <f t="array" ref="AI192">XLOOKUP($R192,Boundaries!$B:$B,Boundaries!S:S,"",0)</f>
        <v>1400</v>
      </c>
      <c r="AJ192" s="7" t="str">
        <f t="array" ref="AJ192">XLOOKUP($R192,Boundaries!$B:$B,Boundaries!T:T,"",0)</f>
        <v>NaN</v>
      </c>
      <c r="AK192" s="7">
        <f t="array" ref="AK192">XLOOKUP($R192,Boundaries!$B:$B,Boundaries!U:U,"",0)</f>
        <v>1400</v>
      </c>
    </row>
    <row r="193">
      <c r="A193" s="7" t="str">
        <f t="shared" si="1"/>
        <v>E</v>
      </c>
      <c r="B193" s="8">
        <v>5692.0</v>
      </c>
      <c r="C193" s="7" t="s">
        <v>691</v>
      </c>
      <c r="D193" s="9" t="s">
        <v>692</v>
      </c>
      <c r="E193" s="10" t="s">
        <v>693</v>
      </c>
      <c r="F193" s="7" t="s">
        <v>40</v>
      </c>
      <c r="G193" s="8" t="s">
        <v>64</v>
      </c>
      <c r="H193" s="8" t="s">
        <v>637</v>
      </c>
      <c r="I193" s="11" t="s">
        <v>638</v>
      </c>
      <c r="J193" s="7" t="s">
        <v>609</v>
      </c>
      <c r="K193" s="9" t="s">
        <v>610</v>
      </c>
      <c r="L193" s="12">
        <v>50.6231434195125</v>
      </c>
      <c r="M193" s="12">
        <v>-2.48958450722949</v>
      </c>
      <c r="N193" s="7" t="str">
        <f t="array" ref="N193">XLOOKUP(K193,'GSP Groups'!D:D,'GSP Groups'!E:E,"",0)</f>
        <v>Andover</v>
      </c>
      <c r="O193" s="13">
        <f t="array" ref="O193">XLOOKUP(N193,'GSP Groups'!$E:$E,'GSP Groups'!F:F,"",0)</f>
        <v>51.21098811</v>
      </c>
      <c r="P193" s="13">
        <f t="array" ref="P193">XLOOKUP(N193,'GSP Groups'!$E:$E,'GSP Groups'!G:G,"",0)</f>
        <v>-1.493501823</v>
      </c>
      <c r="Q193" s="7" t="str">
        <f t="shared" si="2"/>
        <v>EXACT LOCATION</v>
      </c>
      <c r="R193" s="7" t="s">
        <v>36</v>
      </c>
      <c r="S193" s="7">
        <f t="array" ref="S193">XLOOKUP($R193,Boundaries!$B:$B,Boundaries!C:C,"",0)</f>
        <v>14000</v>
      </c>
      <c r="T193" s="7">
        <f t="array" ref="T193">XLOOKUP($R193,Boundaries!$B:$B,Boundaries!D:D,"",0)</f>
        <v>17500</v>
      </c>
      <c r="U193" s="7">
        <f t="array" ref="U193">XLOOKUP($R193,Boundaries!$B:$B,Boundaries!E:E,"",0)</f>
        <v>0</v>
      </c>
      <c r="V193" s="7">
        <f t="array" ref="V193">XLOOKUP($R193,Boundaries!$B:$B,Boundaries!F:F,"",0)</f>
        <v>0</v>
      </c>
      <c r="W193" s="7">
        <f t="array" ref="W193">XLOOKUP($R193,Boundaries!$B:$B,Boundaries!G:G,"",0)</f>
        <v>0</v>
      </c>
      <c r="X193" s="7">
        <f t="array" ref="X193">XLOOKUP($R193,Boundaries!$B:$B,Boundaries!H:H,"",0)</f>
        <v>0</v>
      </c>
      <c r="Y193" s="7">
        <f t="array" ref="Y193">XLOOKUP($R193,Boundaries!$B:$B,Boundaries!I:I,"",0)</f>
        <v>0</v>
      </c>
      <c r="Z193" s="7">
        <f t="array" ref="Z193">XLOOKUP($R193,Boundaries!$B:$B,Boundaries!J:J,"",0)</f>
        <v>0</v>
      </c>
      <c r="AA193" s="7">
        <f t="array" ref="AA193">XLOOKUP($R193,Boundaries!$B:$B,Boundaries!K:K,"",0)</f>
        <v>0</v>
      </c>
      <c r="AB193" s="7">
        <f t="array" ref="AB193">XLOOKUP($R193,Boundaries!$B:$B,Boundaries!L:L,"",0)</f>
        <v>0</v>
      </c>
      <c r="AC193" s="7">
        <f t="array" ref="AC193">XLOOKUP($R193,Boundaries!$B:$B,Boundaries!M:M,"",0)</f>
        <v>0</v>
      </c>
      <c r="AD193" s="7">
        <f t="array" ref="AD193">XLOOKUP($R193,Boundaries!$B:$B,Boundaries!N:N,"",0)</f>
        <v>0</v>
      </c>
      <c r="AE193" s="7">
        <f t="array" ref="AE193">XLOOKUP($R193,Boundaries!$B:$B,Boundaries!O:O,"",0)</f>
        <v>0</v>
      </c>
      <c r="AF193" s="7">
        <f t="array" ref="AF193">XLOOKUP($R193,Boundaries!$B:$B,Boundaries!P:P,"",0)</f>
        <v>0</v>
      </c>
      <c r="AG193" s="7">
        <f t="array" ref="AG193">XLOOKUP($R193,Boundaries!$B:$B,Boundaries!Q:Q,"",0)</f>
        <v>1400</v>
      </c>
      <c r="AH193" s="7">
        <f t="array" ref="AH193">XLOOKUP($R193,Boundaries!$B:$B,Boundaries!R:R,"",0)</f>
        <v>0</v>
      </c>
      <c r="AI193" s="7">
        <f t="array" ref="AI193">XLOOKUP($R193,Boundaries!$B:$B,Boundaries!S:S,"",0)</f>
        <v>0</v>
      </c>
      <c r="AJ193" s="7">
        <f t="array" ref="AJ193">XLOOKUP($R193,Boundaries!$B:$B,Boundaries!T:T,"",0)</f>
        <v>1400</v>
      </c>
      <c r="AK193" s="7" t="str">
        <f t="array" ref="AK193">XLOOKUP($R193,Boundaries!$B:$B,Boundaries!U:U,"",0)</f>
        <v>NaN</v>
      </c>
    </row>
    <row r="194">
      <c r="A194" s="7" t="str">
        <f t="shared" si="1"/>
        <v>E</v>
      </c>
      <c r="B194" s="8">
        <v>6014.0</v>
      </c>
      <c r="C194" s="7" t="s">
        <v>694</v>
      </c>
      <c r="D194" s="9" t="s">
        <v>695</v>
      </c>
      <c r="E194" s="10"/>
      <c r="F194" s="7" t="s">
        <v>133</v>
      </c>
      <c r="G194" s="8" t="s">
        <v>133</v>
      </c>
      <c r="H194" s="8" t="s">
        <v>696</v>
      </c>
      <c r="I194" s="11" t="s">
        <v>697</v>
      </c>
      <c r="J194" s="7" t="s">
        <v>609</v>
      </c>
      <c r="K194" s="9" t="s">
        <v>610</v>
      </c>
      <c r="L194" s="12">
        <v>50.726363</v>
      </c>
      <c r="M194" s="12">
        <v>-1.990098</v>
      </c>
      <c r="N194" s="7" t="str">
        <f t="array" ref="N194">XLOOKUP(K194,'GSP Groups'!D:D,'GSP Groups'!E:E,"",0)</f>
        <v>Andover</v>
      </c>
      <c r="O194" s="13">
        <f t="array" ref="O194">XLOOKUP(N194,'GSP Groups'!$E:$E,'GSP Groups'!F:F,"",0)</f>
        <v>51.21098811</v>
      </c>
      <c r="P194" s="13">
        <f t="array" ref="P194">XLOOKUP(N194,'GSP Groups'!$E:$E,'GSP Groups'!G:G,"",0)</f>
        <v>-1.493501823</v>
      </c>
      <c r="Q194" s="7" t="str">
        <f t="shared" si="2"/>
        <v>EXACT LOCATION</v>
      </c>
      <c r="R194" s="7" t="s">
        <v>36</v>
      </c>
      <c r="S194" s="7">
        <f t="array" ref="S194">XLOOKUP($R194,Boundaries!$B:$B,Boundaries!C:C,"",0)</f>
        <v>14000</v>
      </c>
      <c r="T194" s="7">
        <f t="array" ref="T194">XLOOKUP($R194,Boundaries!$B:$B,Boundaries!D:D,"",0)</f>
        <v>17500</v>
      </c>
      <c r="U194" s="7">
        <f t="array" ref="U194">XLOOKUP($R194,Boundaries!$B:$B,Boundaries!E:E,"",0)</f>
        <v>0</v>
      </c>
      <c r="V194" s="7">
        <f t="array" ref="V194">XLOOKUP($R194,Boundaries!$B:$B,Boundaries!F:F,"",0)</f>
        <v>0</v>
      </c>
      <c r="W194" s="7">
        <f t="array" ref="W194">XLOOKUP($R194,Boundaries!$B:$B,Boundaries!G:G,"",0)</f>
        <v>0</v>
      </c>
      <c r="X194" s="7">
        <f t="array" ref="X194">XLOOKUP($R194,Boundaries!$B:$B,Boundaries!H:H,"",0)</f>
        <v>0</v>
      </c>
      <c r="Y194" s="7">
        <f t="array" ref="Y194">XLOOKUP($R194,Boundaries!$B:$B,Boundaries!I:I,"",0)</f>
        <v>0</v>
      </c>
      <c r="Z194" s="7">
        <f t="array" ref="Z194">XLOOKUP($R194,Boundaries!$B:$B,Boundaries!J:J,"",0)</f>
        <v>0</v>
      </c>
      <c r="AA194" s="7">
        <f t="array" ref="AA194">XLOOKUP($R194,Boundaries!$B:$B,Boundaries!K:K,"",0)</f>
        <v>0</v>
      </c>
      <c r="AB194" s="7">
        <f t="array" ref="AB194">XLOOKUP($R194,Boundaries!$B:$B,Boundaries!L:L,"",0)</f>
        <v>0</v>
      </c>
      <c r="AC194" s="7">
        <f t="array" ref="AC194">XLOOKUP($R194,Boundaries!$B:$B,Boundaries!M:M,"",0)</f>
        <v>0</v>
      </c>
      <c r="AD194" s="7">
        <f t="array" ref="AD194">XLOOKUP($R194,Boundaries!$B:$B,Boundaries!N:N,"",0)</f>
        <v>0</v>
      </c>
      <c r="AE194" s="7">
        <f t="array" ref="AE194">XLOOKUP($R194,Boundaries!$B:$B,Boundaries!O:O,"",0)</f>
        <v>0</v>
      </c>
      <c r="AF194" s="7">
        <f t="array" ref="AF194">XLOOKUP($R194,Boundaries!$B:$B,Boundaries!P:P,"",0)</f>
        <v>0</v>
      </c>
      <c r="AG194" s="7">
        <f t="array" ref="AG194">XLOOKUP($R194,Boundaries!$B:$B,Boundaries!Q:Q,"",0)</f>
        <v>1400</v>
      </c>
      <c r="AH194" s="7">
        <f t="array" ref="AH194">XLOOKUP($R194,Boundaries!$B:$B,Boundaries!R:R,"",0)</f>
        <v>0</v>
      </c>
      <c r="AI194" s="7">
        <f t="array" ref="AI194">XLOOKUP($R194,Boundaries!$B:$B,Boundaries!S:S,"",0)</f>
        <v>0</v>
      </c>
      <c r="AJ194" s="7">
        <f t="array" ref="AJ194">XLOOKUP($R194,Boundaries!$B:$B,Boundaries!T:T,"",0)</f>
        <v>1400</v>
      </c>
      <c r="AK194" s="7" t="str">
        <f t="array" ref="AK194">XLOOKUP($R194,Boundaries!$B:$B,Boundaries!U:U,"",0)</f>
        <v>NaN</v>
      </c>
    </row>
    <row r="195">
      <c r="A195" s="7" t="str">
        <f t="shared" si="1"/>
        <v>E</v>
      </c>
      <c r="B195" s="8">
        <v>6959.0</v>
      </c>
      <c r="C195" s="7" t="s">
        <v>698</v>
      </c>
      <c r="D195" s="9" t="s">
        <v>699</v>
      </c>
      <c r="E195" s="10" t="s">
        <v>700</v>
      </c>
      <c r="F195" s="16" t="s">
        <v>133</v>
      </c>
      <c r="G195" s="8" t="s">
        <v>134</v>
      </c>
      <c r="H195" s="8" t="s">
        <v>696</v>
      </c>
      <c r="I195" s="11" t="s">
        <v>697</v>
      </c>
      <c r="J195" s="7" t="s">
        <v>609</v>
      </c>
      <c r="K195" s="9" t="s">
        <v>610</v>
      </c>
      <c r="L195" s="17">
        <v>51.0151213917745</v>
      </c>
      <c r="M195" s="17">
        <v>-2.20495475779031</v>
      </c>
      <c r="N195" s="7" t="str">
        <f t="array" ref="N195">XLOOKUP(K195,'GSP Groups'!D:D,'GSP Groups'!E:E,"",0)</f>
        <v>Andover</v>
      </c>
      <c r="O195" s="13">
        <f t="array" ref="O195">XLOOKUP(N195,'GSP Groups'!$E:$E,'GSP Groups'!F:F,"",0)</f>
        <v>51.21098811</v>
      </c>
      <c r="P195" s="13">
        <f t="array" ref="P195">XLOOKUP(N195,'GSP Groups'!$E:$E,'GSP Groups'!G:G,"",0)</f>
        <v>-1.493501823</v>
      </c>
      <c r="Q195" s="7" t="str">
        <f t="shared" si="2"/>
        <v>EXACT LOCATION</v>
      </c>
      <c r="R195" s="7" t="s">
        <v>36</v>
      </c>
      <c r="S195" s="7">
        <f t="array" ref="S195">XLOOKUP($R195,Boundaries!$B:$B,Boundaries!C:C,"",0)</f>
        <v>14000</v>
      </c>
      <c r="T195" s="7">
        <f t="array" ref="T195">XLOOKUP($R195,Boundaries!$B:$B,Boundaries!D:D,"",0)</f>
        <v>17500</v>
      </c>
      <c r="U195" s="7">
        <f t="array" ref="U195">XLOOKUP($R195,Boundaries!$B:$B,Boundaries!E:E,"",0)</f>
        <v>0</v>
      </c>
      <c r="V195" s="7">
        <f t="array" ref="V195">XLOOKUP($R195,Boundaries!$B:$B,Boundaries!F:F,"",0)</f>
        <v>0</v>
      </c>
      <c r="W195" s="7">
        <f t="array" ref="W195">XLOOKUP($R195,Boundaries!$B:$B,Boundaries!G:G,"",0)</f>
        <v>0</v>
      </c>
      <c r="X195" s="7">
        <f t="array" ref="X195">XLOOKUP($R195,Boundaries!$B:$B,Boundaries!H:H,"",0)</f>
        <v>0</v>
      </c>
      <c r="Y195" s="7">
        <f t="array" ref="Y195">XLOOKUP($R195,Boundaries!$B:$B,Boundaries!I:I,"",0)</f>
        <v>0</v>
      </c>
      <c r="Z195" s="7">
        <f t="array" ref="Z195">XLOOKUP($R195,Boundaries!$B:$B,Boundaries!J:J,"",0)</f>
        <v>0</v>
      </c>
      <c r="AA195" s="7">
        <f t="array" ref="AA195">XLOOKUP($R195,Boundaries!$B:$B,Boundaries!K:K,"",0)</f>
        <v>0</v>
      </c>
      <c r="AB195" s="7">
        <f t="array" ref="AB195">XLOOKUP($R195,Boundaries!$B:$B,Boundaries!L:L,"",0)</f>
        <v>0</v>
      </c>
      <c r="AC195" s="7">
        <f t="array" ref="AC195">XLOOKUP($R195,Boundaries!$B:$B,Boundaries!M:M,"",0)</f>
        <v>0</v>
      </c>
      <c r="AD195" s="7">
        <f t="array" ref="AD195">XLOOKUP($R195,Boundaries!$B:$B,Boundaries!N:N,"",0)</f>
        <v>0</v>
      </c>
      <c r="AE195" s="7">
        <f t="array" ref="AE195">XLOOKUP($R195,Boundaries!$B:$B,Boundaries!O:O,"",0)</f>
        <v>0</v>
      </c>
      <c r="AF195" s="7">
        <f t="array" ref="AF195">XLOOKUP($R195,Boundaries!$B:$B,Boundaries!P:P,"",0)</f>
        <v>0</v>
      </c>
      <c r="AG195" s="7">
        <f t="array" ref="AG195">XLOOKUP($R195,Boundaries!$B:$B,Boundaries!Q:Q,"",0)</f>
        <v>1400</v>
      </c>
      <c r="AH195" s="7">
        <f t="array" ref="AH195">XLOOKUP($R195,Boundaries!$B:$B,Boundaries!R:R,"",0)</f>
        <v>0</v>
      </c>
      <c r="AI195" s="7">
        <f t="array" ref="AI195">XLOOKUP($R195,Boundaries!$B:$B,Boundaries!S:S,"",0)</f>
        <v>0</v>
      </c>
      <c r="AJ195" s="7">
        <f t="array" ref="AJ195">XLOOKUP($R195,Boundaries!$B:$B,Boundaries!T:T,"",0)</f>
        <v>1400</v>
      </c>
      <c r="AK195" s="7" t="str">
        <f t="array" ref="AK195">XLOOKUP($R195,Boundaries!$B:$B,Boundaries!U:U,"",0)</f>
        <v>NaN</v>
      </c>
    </row>
    <row r="196">
      <c r="A196" s="7" t="str">
        <f t="shared" si="1"/>
        <v>E</v>
      </c>
      <c r="B196" s="8">
        <v>3169.0</v>
      </c>
      <c r="C196" s="7" t="s">
        <v>701</v>
      </c>
      <c r="D196" s="9" t="s">
        <v>702</v>
      </c>
      <c r="E196" s="10" t="s">
        <v>703</v>
      </c>
      <c r="F196" s="16" t="s">
        <v>91</v>
      </c>
      <c r="G196" s="8" t="s">
        <v>64</v>
      </c>
      <c r="H196" s="8" t="s">
        <v>92</v>
      </c>
      <c r="I196" s="11" t="s">
        <v>93</v>
      </c>
      <c r="J196" s="7" t="s">
        <v>609</v>
      </c>
      <c r="K196" s="9" t="s">
        <v>610</v>
      </c>
      <c r="L196" s="17">
        <v>54.9840545649796</v>
      </c>
      <c r="M196" s="17">
        <v>-1.71221431999841</v>
      </c>
      <c r="N196" s="7" t="str">
        <f t="array" ref="N196">XLOOKUP(K196,'GSP Groups'!D:D,'GSP Groups'!E:E,"",0)</f>
        <v>Andover</v>
      </c>
      <c r="O196" s="13">
        <f t="array" ref="O196">XLOOKUP(N196,'GSP Groups'!$E:$E,'GSP Groups'!F:F,"",0)</f>
        <v>51.21098811</v>
      </c>
      <c r="P196" s="13">
        <f t="array" ref="P196">XLOOKUP(N196,'GSP Groups'!$E:$E,'GSP Groups'!G:G,"",0)</f>
        <v>-1.493501823</v>
      </c>
      <c r="Q196" s="7" t="str">
        <f t="shared" si="2"/>
        <v>EXACT LOCATION</v>
      </c>
      <c r="R196" s="7" t="s">
        <v>25</v>
      </c>
      <c r="S196" s="7">
        <f t="array" ref="S196">XLOOKUP($R196,Boundaries!$B:$B,Boundaries!C:C,"",0)</f>
        <v>15000</v>
      </c>
      <c r="T196" s="7">
        <f t="array" ref="T196">XLOOKUP($R196,Boundaries!$B:$B,Boundaries!D:D,"",0)</f>
        <v>5000</v>
      </c>
      <c r="U196" s="7">
        <f t="array" ref="U196">XLOOKUP($R196,Boundaries!$B:$B,Boundaries!E:E,"",0)</f>
        <v>0</v>
      </c>
      <c r="V196" s="7">
        <f t="array" ref="V196">XLOOKUP($R196,Boundaries!$B:$B,Boundaries!F:F,"",0)</f>
        <v>0</v>
      </c>
      <c r="W196" s="7">
        <f t="array" ref="W196">XLOOKUP($R196,Boundaries!$B:$B,Boundaries!G:G,"",0)</f>
        <v>770</v>
      </c>
      <c r="X196" s="7">
        <f t="array" ref="X196">XLOOKUP($R196,Boundaries!$B:$B,Boundaries!H:H,"",0)</f>
        <v>0</v>
      </c>
      <c r="Y196" s="7">
        <f t="array" ref="Y196">XLOOKUP($R196,Boundaries!$B:$B,Boundaries!I:I,"",0)</f>
        <v>3100</v>
      </c>
      <c r="Z196" s="7" t="str">
        <f t="array" ref="Z196">XLOOKUP($R196,Boundaries!$B:$B,Boundaries!J:J,"",0)</f>
        <v>NaN</v>
      </c>
      <c r="AA196" s="7">
        <f t="array" ref="AA196">XLOOKUP($R196,Boundaries!$B:$B,Boundaries!K:K,"",0)</f>
        <v>2800</v>
      </c>
      <c r="AB196" s="7">
        <f t="array" ref="AB196">XLOOKUP($R196,Boundaries!$B:$B,Boundaries!L:L,"",0)</f>
        <v>0</v>
      </c>
      <c r="AC196" s="7">
        <f t="array" ref="AC196">XLOOKUP($R196,Boundaries!$B:$B,Boundaries!M:M,"",0)</f>
        <v>2250</v>
      </c>
      <c r="AD196" s="7">
        <f t="array" ref="AD196">XLOOKUP($R196,Boundaries!$B:$B,Boundaries!N:N,"",0)</f>
        <v>0</v>
      </c>
      <c r="AE196" s="7">
        <f t="array" ref="AE196">XLOOKUP($R196,Boundaries!$B:$B,Boundaries!O:O,"",0)</f>
        <v>0</v>
      </c>
      <c r="AF196" s="7">
        <f t="array" ref="AF196">XLOOKUP($R196,Boundaries!$B:$B,Boundaries!P:P,"",0)</f>
        <v>0</v>
      </c>
      <c r="AG196" s="7">
        <f t="array" ref="AG196">XLOOKUP($R196,Boundaries!$B:$B,Boundaries!Q:Q,"",0)</f>
        <v>0</v>
      </c>
      <c r="AH196" s="7">
        <f t="array" ref="AH196">XLOOKUP($R196,Boundaries!$B:$B,Boundaries!R:R,"",0)</f>
        <v>0</v>
      </c>
      <c r="AI196" s="7">
        <f t="array" ref="AI196">XLOOKUP($R196,Boundaries!$B:$B,Boundaries!S:S,"",0)</f>
        <v>0</v>
      </c>
      <c r="AJ196" s="7">
        <f t="array" ref="AJ196">XLOOKUP($R196,Boundaries!$B:$B,Boundaries!T:T,"",0)</f>
        <v>0</v>
      </c>
      <c r="AK196" s="7">
        <f t="array" ref="AK196">XLOOKUP($R196,Boundaries!$B:$B,Boundaries!U:U,"",0)</f>
        <v>0</v>
      </c>
    </row>
    <row r="197">
      <c r="A197" s="7" t="str">
        <f t="shared" si="1"/>
        <v>E</v>
      </c>
      <c r="B197" s="8">
        <v>6755.0</v>
      </c>
      <c r="C197" s="7" t="s">
        <v>704</v>
      </c>
      <c r="D197" s="9" t="s">
        <v>705</v>
      </c>
      <c r="E197" s="10" t="s">
        <v>706</v>
      </c>
      <c r="F197" s="7" t="s">
        <v>40</v>
      </c>
      <c r="G197" s="8" t="s">
        <v>64</v>
      </c>
      <c r="H197" s="8" t="s">
        <v>204</v>
      </c>
      <c r="I197" s="11" t="s">
        <v>205</v>
      </c>
      <c r="J197" s="7" t="s">
        <v>707</v>
      </c>
      <c r="K197" s="9" t="s">
        <v>708</v>
      </c>
      <c r="L197" s="12">
        <v>51.3766387578017</v>
      </c>
      <c r="M197" s="12">
        <v>-0.116228594841738</v>
      </c>
      <c r="N197" s="7" t="str">
        <f t="array" ref="N197">XLOOKUP(K197,'GSP Groups'!D:D,'GSP Groups'!E:E,"",0)</f>
        <v>Pembury</v>
      </c>
      <c r="O197" s="13">
        <f t="array" ref="O197">XLOOKUP(N197,'GSP Groups'!$E:$E,'GSP Groups'!F:F,"",0)</f>
        <v>51.14800594</v>
      </c>
      <c r="P197" s="13">
        <f t="array" ref="P197">XLOOKUP(N197,'GSP Groups'!$E:$E,'GSP Groups'!G:G,"",0)</f>
        <v>0.3278317727</v>
      </c>
      <c r="Q197" s="7" t="str">
        <f t="shared" si="2"/>
        <v>EXACT LOCATION</v>
      </c>
      <c r="R197" s="7" t="s">
        <v>33</v>
      </c>
      <c r="S197" s="7">
        <f t="array" ref="S197">XLOOKUP($R197,Boundaries!$B:$B,Boundaries!C:C,"",0)</f>
        <v>14000</v>
      </c>
      <c r="T197" s="7">
        <f t="array" ref="T197">XLOOKUP($R197,Boundaries!$B:$B,Boundaries!D:D,"",0)</f>
        <v>17500</v>
      </c>
      <c r="U197" s="7">
        <f t="array" ref="U197">XLOOKUP($R197,Boundaries!$B:$B,Boundaries!E:E,"",0)</f>
        <v>0</v>
      </c>
      <c r="V197" s="7">
        <f t="array" ref="V197">XLOOKUP($R197,Boundaries!$B:$B,Boundaries!F:F,"",0)</f>
        <v>0</v>
      </c>
      <c r="W197" s="7">
        <f t="array" ref="W197">XLOOKUP($R197,Boundaries!$B:$B,Boundaries!G:G,"",0)</f>
        <v>0</v>
      </c>
      <c r="X197" s="7">
        <f t="array" ref="X197">XLOOKUP($R197,Boundaries!$B:$B,Boundaries!H:H,"",0)</f>
        <v>0</v>
      </c>
      <c r="Y197" s="7">
        <f t="array" ref="Y197">XLOOKUP($R197,Boundaries!$B:$B,Boundaries!I:I,"",0)</f>
        <v>0</v>
      </c>
      <c r="Z197" s="7">
        <f t="array" ref="Z197">XLOOKUP($R197,Boundaries!$B:$B,Boundaries!J:J,"",0)</f>
        <v>0</v>
      </c>
      <c r="AA197" s="7">
        <f t="array" ref="AA197">XLOOKUP($R197,Boundaries!$B:$B,Boundaries!K:K,"",0)</f>
        <v>0</v>
      </c>
      <c r="AB197" s="7">
        <f t="array" ref="AB197">XLOOKUP($R197,Boundaries!$B:$B,Boundaries!L:L,"",0)</f>
        <v>0</v>
      </c>
      <c r="AC197" s="7">
        <f t="array" ref="AC197">XLOOKUP($R197,Boundaries!$B:$B,Boundaries!M:M,"",0)</f>
        <v>0</v>
      </c>
      <c r="AD197" s="7">
        <f t="array" ref="AD197">XLOOKUP($R197,Boundaries!$B:$B,Boundaries!N:N,"",0)</f>
        <v>0</v>
      </c>
      <c r="AE197" s="7">
        <f t="array" ref="AE197">XLOOKUP($R197,Boundaries!$B:$B,Boundaries!O:O,"",0)</f>
        <v>0</v>
      </c>
      <c r="AF197" s="7">
        <f t="array" ref="AF197">XLOOKUP($R197,Boundaries!$B:$B,Boundaries!P:P,"",0)</f>
        <v>4200</v>
      </c>
      <c r="AG197" s="7">
        <f t="array" ref="AG197">XLOOKUP($R197,Boundaries!$B:$B,Boundaries!Q:Q,"",0)</f>
        <v>0</v>
      </c>
      <c r="AH197" s="7" t="str">
        <f t="array" ref="AH197">XLOOKUP($R197,Boundaries!$B:$B,Boundaries!R:R,"",0)</f>
        <v>NaN</v>
      </c>
      <c r="AI197" s="7">
        <f t="array" ref="AI197">XLOOKUP($R197,Boundaries!$B:$B,Boundaries!S:S,"",0)</f>
        <v>6560</v>
      </c>
      <c r="AJ197" s="7">
        <f t="array" ref="AJ197">XLOOKUP($R197,Boundaries!$B:$B,Boundaries!T:T,"",0)</f>
        <v>1400</v>
      </c>
      <c r="AK197" s="7">
        <f t="array" ref="AK197">XLOOKUP($R197,Boundaries!$B:$B,Boundaries!U:U,"",0)</f>
        <v>0</v>
      </c>
    </row>
    <row r="198">
      <c r="A198" s="7" t="str">
        <f t="shared" si="1"/>
        <v>E</v>
      </c>
      <c r="B198" s="8">
        <v>45.0</v>
      </c>
      <c r="C198" s="7" t="s">
        <v>709</v>
      </c>
      <c r="D198" s="9" t="s">
        <v>710</v>
      </c>
      <c r="E198" s="10"/>
      <c r="F198" s="16" t="s">
        <v>91</v>
      </c>
      <c r="G198" s="8" t="s">
        <v>64</v>
      </c>
      <c r="H198" s="8" t="s">
        <v>442</v>
      </c>
      <c r="I198" s="11" t="s">
        <v>443</v>
      </c>
      <c r="J198" s="7" t="s">
        <v>707</v>
      </c>
      <c r="K198" s="9" t="s">
        <v>708</v>
      </c>
      <c r="L198" s="12">
        <v>51.1302378129524</v>
      </c>
      <c r="M198" s="12">
        <v>0.910112081868659</v>
      </c>
      <c r="N198" s="7" t="str">
        <f t="array" ref="N198">XLOOKUP(K198,'GSP Groups'!D:D,'GSP Groups'!E:E,"",0)</f>
        <v>Pembury</v>
      </c>
      <c r="O198" s="13">
        <f t="array" ref="O198">XLOOKUP(N198,'GSP Groups'!$E:$E,'GSP Groups'!F:F,"",0)</f>
        <v>51.14800594</v>
      </c>
      <c r="P198" s="13">
        <f t="array" ref="P198">XLOOKUP(N198,'GSP Groups'!$E:$E,'GSP Groups'!G:G,"",0)</f>
        <v>0.3278317727</v>
      </c>
      <c r="Q198" s="7" t="str">
        <f t="shared" si="2"/>
        <v>EXACT LOCATION</v>
      </c>
      <c r="R198" s="7" t="s">
        <v>34</v>
      </c>
      <c r="S198" s="7">
        <f t="array" ref="S198">XLOOKUP($R198,Boundaries!$B:$B,Boundaries!C:C,"",0)</f>
        <v>14000</v>
      </c>
      <c r="T198" s="7">
        <f t="array" ref="T198">XLOOKUP($R198,Boundaries!$B:$B,Boundaries!D:D,"",0)</f>
        <v>17500</v>
      </c>
      <c r="U198" s="7">
        <f t="array" ref="U198">XLOOKUP($R198,Boundaries!$B:$B,Boundaries!E:E,"",0)</f>
        <v>0</v>
      </c>
      <c r="V198" s="7">
        <f t="array" ref="V198">XLOOKUP($R198,Boundaries!$B:$B,Boundaries!F:F,"",0)</f>
        <v>0</v>
      </c>
      <c r="W198" s="7">
        <f t="array" ref="W198">XLOOKUP($R198,Boundaries!$B:$B,Boundaries!G:G,"",0)</f>
        <v>0</v>
      </c>
      <c r="X198" s="7">
        <f t="array" ref="X198">XLOOKUP($R198,Boundaries!$B:$B,Boundaries!H:H,"",0)</f>
        <v>0</v>
      </c>
      <c r="Y198" s="7">
        <f t="array" ref="Y198">XLOOKUP($R198,Boundaries!$B:$B,Boundaries!I:I,"",0)</f>
        <v>0</v>
      </c>
      <c r="Z198" s="7">
        <f t="array" ref="Z198">XLOOKUP($R198,Boundaries!$B:$B,Boundaries!J:J,"",0)</f>
        <v>0</v>
      </c>
      <c r="AA198" s="7">
        <f t="array" ref="AA198">XLOOKUP($R198,Boundaries!$B:$B,Boundaries!K:K,"",0)</f>
        <v>0</v>
      </c>
      <c r="AB198" s="7">
        <f t="array" ref="AB198">XLOOKUP($R198,Boundaries!$B:$B,Boundaries!L:L,"",0)</f>
        <v>0</v>
      </c>
      <c r="AC198" s="7">
        <f t="array" ref="AC198">XLOOKUP($R198,Boundaries!$B:$B,Boundaries!M:M,"",0)</f>
        <v>0</v>
      </c>
      <c r="AD198" s="7">
        <f t="array" ref="AD198">XLOOKUP($R198,Boundaries!$B:$B,Boundaries!N:N,"",0)</f>
        <v>0</v>
      </c>
      <c r="AE198" s="7">
        <f t="array" ref="AE198">XLOOKUP($R198,Boundaries!$B:$B,Boundaries!O:O,"",0)</f>
        <v>0</v>
      </c>
      <c r="AF198" s="7">
        <f t="array" ref="AF198">XLOOKUP($R198,Boundaries!$B:$B,Boundaries!P:P,"",0)</f>
        <v>1400</v>
      </c>
      <c r="AG198" s="7">
        <f t="array" ref="AG198">XLOOKUP($R198,Boundaries!$B:$B,Boundaries!Q:Q,"",0)</f>
        <v>0</v>
      </c>
      <c r="AH198" s="7">
        <f t="array" ref="AH198">XLOOKUP($R198,Boundaries!$B:$B,Boundaries!R:R,"",0)</f>
        <v>6560</v>
      </c>
      <c r="AI198" s="7" t="str">
        <f t="array" ref="AI198">XLOOKUP($R198,Boundaries!$B:$B,Boundaries!S:S,"",0)</f>
        <v>NaN</v>
      </c>
      <c r="AJ198" s="7">
        <f t="array" ref="AJ198">XLOOKUP($R198,Boundaries!$B:$B,Boundaries!T:T,"",0)</f>
        <v>1400</v>
      </c>
      <c r="AK198" s="7">
        <f t="array" ref="AK198">XLOOKUP($R198,Boundaries!$B:$B,Boundaries!U:U,"",0)</f>
        <v>0</v>
      </c>
    </row>
    <row r="199">
      <c r="A199" s="7" t="str">
        <f t="shared" si="1"/>
        <v>T</v>
      </c>
      <c r="B199" s="8">
        <v>98.0</v>
      </c>
      <c r="C199" s="7" t="s">
        <v>711</v>
      </c>
      <c r="D199" s="9" t="s">
        <v>712</v>
      </c>
      <c r="E199" s="10" t="s">
        <v>713</v>
      </c>
      <c r="F199" s="7" t="s">
        <v>40</v>
      </c>
      <c r="G199" s="8" t="s">
        <v>40</v>
      </c>
      <c r="H199" s="8" t="s">
        <v>148</v>
      </c>
      <c r="I199" s="11" t="s">
        <v>149</v>
      </c>
      <c r="J199" s="7" t="s">
        <v>707</v>
      </c>
      <c r="K199" s="9" t="s">
        <v>708</v>
      </c>
      <c r="L199" s="12">
        <v>51.4256497569671</v>
      </c>
      <c r="M199" s="12">
        <v>0.600554822524471</v>
      </c>
      <c r="N199" s="7" t="str">
        <f t="array" ref="N199">XLOOKUP(K199,'GSP Groups'!D:D,'GSP Groups'!E:E,"",0)</f>
        <v>Pembury</v>
      </c>
      <c r="O199" s="13">
        <f t="array" ref="O199">XLOOKUP(N199,'GSP Groups'!$E:$E,'GSP Groups'!F:F,"",0)</f>
        <v>51.14800594</v>
      </c>
      <c r="P199" s="13">
        <f t="array" ref="P199">XLOOKUP(N199,'GSP Groups'!$E:$E,'GSP Groups'!G:G,"",0)</f>
        <v>0.3278317727</v>
      </c>
      <c r="Q199" s="7" t="str">
        <f t="shared" si="2"/>
        <v>EXACT LOCATION</v>
      </c>
      <c r="R199" s="7" t="s">
        <v>34</v>
      </c>
      <c r="S199" s="7">
        <f t="array" ref="S199">XLOOKUP($R199,Boundaries!$B:$B,Boundaries!C:C,"",0)</f>
        <v>14000</v>
      </c>
      <c r="T199" s="7">
        <f t="array" ref="T199">XLOOKUP($R199,Boundaries!$B:$B,Boundaries!D:D,"",0)</f>
        <v>17500</v>
      </c>
      <c r="U199" s="7">
        <f t="array" ref="U199">XLOOKUP($R199,Boundaries!$B:$B,Boundaries!E:E,"",0)</f>
        <v>0</v>
      </c>
      <c r="V199" s="7">
        <f t="array" ref="V199">XLOOKUP($R199,Boundaries!$B:$B,Boundaries!F:F,"",0)</f>
        <v>0</v>
      </c>
      <c r="W199" s="7">
        <f t="array" ref="W199">XLOOKUP($R199,Boundaries!$B:$B,Boundaries!G:G,"",0)</f>
        <v>0</v>
      </c>
      <c r="X199" s="7">
        <f t="array" ref="X199">XLOOKUP($R199,Boundaries!$B:$B,Boundaries!H:H,"",0)</f>
        <v>0</v>
      </c>
      <c r="Y199" s="7">
        <f t="array" ref="Y199">XLOOKUP($R199,Boundaries!$B:$B,Boundaries!I:I,"",0)</f>
        <v>0</v>
      </c>
      <c r="Z199" s="7">
        <f t="array" ref="Z199">XLOOKUP($R199,Boundaries!$B:$B,Boundaries!J:J,"",0)</f>
        <v>0</v>
      </c>
      <c r="AA199" s="7">
        <f t="array" ref="AA199">XLOOKUP($R199,Boundaries!$B:$B,Boundaries!K:K,"",0)</f>
        <v>0</v>
      </c>
      <c r="AB199" s="7">
        <f t="array" ref="AB199">XLOOKUP($R199,Boundaries!$B:$B,Boundaries!L:L,"",0)</f>
        <v>0</v>
      </c>
      <c r="AC199" s="7">
        <f t="array" ref="AC199">XLOOKUP($R199,Boundaries!$B:$B,Boundaries!M:M,"",0)</f>
        <v>0</v>
      </c>
      <c r="AD199" s="7">
        <f t="array" ref="AD199">XLOOKUP($R199,Boundaries!$B:$B,Boundaries!N:N,"",0)</f>
        <v>0</v>
      </c>
      <c r="AE199" s="7">
        <f t="array" ref="AE199">XLOOKUP($R199,Boundaries!$B:$B,Boundaries!O:O,"",0)</f>
        <v>0</v>
      </c>
      <c r="AF199" s="7">
        <f t="array" ref="AF199">XLOOKUP($R199,Boundaries!$B:$B,Boundaries!P:P,"",0)</f>
        <v>1400</v>
      </c>
      <c r="AG199" s="7">
        <f t="array" ref="AG199">XLOOKUP($R199,Boundaries!$B:$B,Boundaries!Q:Q,"",0)</f>
        <v>0</v>
      </c>
      <c r="AH199" s="7">
        <f t="array" ref="AH199">XLOOKUP($R199,Boundaries!$B:$B,Boundaries!R:R,"",0)</f>
        <v>6560</v>
      </c>
      <c r="AI199" s="7" t="str">
        <f t="array" ref="AI199">XLOOKUP($R199,Boundaries!$B:$B,Boundaries!S:S,"",0)</f>
        <v>NaN</v>
      </c>
      <c r="AJ199" s="7">
        <f t="array" ref="AJ199">XLOOKUP($R199,Boundaries!$B:$B,Boundaries!T:T,"",0)</f>
        <v>1400</v>
      </c>
      <c r="AK199" s="7">
        <f t="array" ref="AK199">XLOOKUP($R199,Boundaries!$B:$B,Boundaries!U:U,"",0)</f>
        <v>0</v>
      </c>
    </row>
    <row r="200">
      <c r="A200" s="7" t="str">
        <f t="shared" si="1"/>
        <v>T</v>
      </c>
      <c r="B200" s="8">
        <v>168.0</v>
      </c>
      <c r="C200" s="7" t="s">
        <v>714</v>
      </c>
      <c r="D200" s="9" t="s">
        <v>714</v>
      </c>
      <c r="E200" s="10"/>
      <c r="F200" s="7" t="s">
        <v>50</v>
      </c>
      <c r="G200" s="8"/>
      <c r="H200" s="8" t="s">
        <v>155</v>
      </c>
      <c r="I200" s="11" t="s">
        <v>156</v>
      </c>
      <c r="J200" s="7" t="s">
        <v>707</v>
      </c>
      <c r="K200" s="9" t="s">
        <v>708</v>
      </c>
      <c r="L200" s="12">
        <v>51.4432444126366</v>
      </c>
      <c r="M200" s="12">
        <v>0.707687619724854</v>
      </c>
      <c r="N200" s="7" t="str">
        <f t="array" ref="N200">XLOOKUP(K200,'GSP Groups'!D:D,'GSP Groups'!E:E,"",0)</f>
        <v>Pembury</v>
      </c>
      <c r="O200" s="13">
        <f t="array" ref="O200">XLOOKUP(N200,'GSP Groups'!$E:$E,'GSP Groups'!F:F,"",0)</f>
        <v>51.14800594</v>
      </c>
      <c r="P200" s="13">
        <f t="array" ref="P200">XLOOKUP(N200,'GSP Groups'!$E:$E,'GSP Groups'!G:G,"",0)</f>
        <v>0.3278317727</v>
      </c>
      <c r="Q200" s="7" t="str">
        <f t="shared" si="2"/>
        <v>EXACT LOCATION</v>
      </c>
      <c r="R200" s="7" t="s">
        <v>34</v>
      </c>
      <c r="S200" s="7">
        <f t="array" ref="S200">XLOOKUP($R200,Boundaries!$B:$B,Boundaries!C:C,"",0)</f>
        <v>14000</v>
      </c>
      <c r="T200" s="7">
        <f t="array" ref="T200">XLOOKUP($R200,Boundaries!$B:$B,Boundaries!D:D,"",0)</f>
        <v>17500</v>
      </c>
      <c r="U200" s="7">
        <f t="array" ref="U200">XLOOKUP($R200,Boundaries!$B:$B,Boundaries!E:E,"",0)</f>
        <v>0</v>
      </c>
      <c r="V200" s="7">
        <f t="array" ref="V200">XLOOKUP($R200,Boundaries!$B:$B,Boundaries!F:F,"",0)</f>
        <v>0</v>
      </c>
      <c r="W200" s="7">
        <f t="array" ref="W200">XLOOKUP($R200,Boundaries!$B:$B,Boundaries!G:G,"",0)</f>
        <v>0</v>
      </c>
      <c r="X200" s="7">
        <f t="array" ref="X200">XLOOKUP($R200,Boundaries!$B:$B,Boundaries!H:H,"",0)</f>
        <v>0</v>
      </c>
      <c r="Y200" s="7">
        <f t="array" ref="Y200">XLOOKUP($R200,Boundaries!$B:$B,Boundaries!I:I,"",0)</f>
        <v>0</v>
      </c>
      <c r="Z200" s="7">
        <f t="array" ref="Z200">XLOOKUP($R200,Boundaries!$B:$B,Boundaries!J:J,"",0)</f>
        <v>0</v>
      </c>
      <c r="AA200" s="7">
        <f t="array" ref="AA200">XLOOKUP($R200,Boundaries!$B:$B,Boundaries!K:K,"",0)</f>
        <v>0</v>
      </c>
      <c r="AB200" s="7">
        <f t="array" ref="AB200">XLOOKUP($R200,Boundaries!$B:$B,Boundaries!L:L,"",0)</f>
        <v>0</v>
      </c>
      <c r="AC200" s="7">
        <f t="array" ref="AC200">XLOOKUP($R200,Boundaries!$B:$B,Boundaries!M:M,"",0)</f>
        <v>0</v>
      </c>
      <c r="AD200" s="7">
        <f t="array" ref="AD200">XLOOKUP($R200,Boundaries!$B:$B,Boundaries!N:N,"",0)</f>
        <v>0</v>
      </c>
      <c r="AE200" s="7">
        <f t="array" ref="AE200">XLOOKUP($R200,Boundaries!$B:$B,Boundaries!O:O,"",0)</f>
        <v>0</v>
      </c>
      <c r="AF200" s="7">
        <f t="array" ref="AF200">XLOOKUP($R200,Boundaries!$B:$B,Boundaries!P:P,"",0)</f>
        <v>1400</v>
      </c>
      <c r="AG200" s="7">
        <f t="array" ref="AG200">XLOOKUP($R200,Boundaries!$B:$B,Boundaries!Q:Q,"",0)</f>
        <v>0</v>
      </c>
      <c r="AH200" s="7">
        <f t="array" ref="AH200">XLOOKUP($R200,Boundaries!$B:$B,Boundaries!R:R,"",0)</f>
        <v>6560</v>
      </c>
      <c r="AI200" s="7" t="str">
        <f t="array" ref="AI200">XLOOKUP($R200,Boundaries!$B:$B,Boundaries!S:S,"",0)</f>
        <v>NaN</v>
      </c>
      <c r="AJ200" s="7">
        <f t="array" ref="AJ200">XLOOKUP($R200,Boundaries!$B:$B,Boundaries!T:T,"",0)</f>
        <v>1400</v>
      </c>
      <c r="AK200" s="7">
        <f t="array" ref="AK200">XLOOKUP($R200,Boundaries!$B:$B,Boundaries!U:U,"",0)</f>
        <v>0</v>
      </c>
    </row>
    <row r="201">
      <c r="A201" s="7" t="str">
        <f t="shared" si="1"/>
        <v>T</v>
      </c>
      <c r="B201" s="8">
        <v>171.0</v>
      </c>
      <c r="C201" s="7" t="s">
        <v>715</v>
      </c>
      <c r="D201" s="9" t="s">
        <v>715</v>
      </c>
      <c r="E201" s="10"/>
      <c r="F201" s="7" t="s">
        <v>50</v>
      </c>
      <c r="G201" s="8"/>
      <c r="H201" s="8" t="s">
        <v>155</v>
      </c>
      <c r="I201" s="11" t="s">
        <v>156</v>
      </c>
      <c r="J201" s="7" t="s">
        <v>707</v>
      </c>
      <c r="K201" s="9" t="s">
        <v>708</v>
      </c>
      <c r="L201" s="12">
        <v>51.4432444126366</v>
      </c>
      <c r="M201" s="12">
        <v>0.707687619724854</v>
      </c>
      <c r="N201" s="7" t="str">
        <f t="array" ref="N201">XLOOKUP(K201,'GSP Groups'!D:D,'GSP Groups'!E:E,"",0)</f>
        <v>Pembury</v>
      </c>
      <c r="O201" s="13">
        <f t="array" ref="O201">XLOOKUP(N201,'GSP Groups'!$E:$E,'GSP Groups'!F:F,"",0)</f>
        <v>51.14800594</v>
      </c>
      <c r="P201" s="13">
        <f t="array" ref="P201">XLOOKUP(N201,'GSP Groups'!$E:$E,'GSP Groups'!G:G,"",0)</f>
        <v>0.3278317727</v>
      </c>
      <c r="Q201" s="7" t="str">
        <f t="shared" si="2"/>
        <v>EXACT LOCATION</v>
      </c>
      <c r="R201" s="7" t="s">
        <v>34</v>
      </c>
      <c r="S201" s="7">
        <f t="array" ref="S201">XLOOKUP($R201,Boundaries!$B:$B,Boundaries!C:C,"",0)</f>
        <v>14000</v>
      </c>
      <c r="T201" s="7">
        <f t="array" ref="T201">XLOOKUP($R201,Boundaries!$B:$B,Boundaries!D:D,"",0)</f>
        <v>17500</v>
      </c>
      <c r="U201" s="7">
        <f t="array" ref="U201">XLOOKUP($R201,Boundaries!$B:$B,Boundaries!E:E,"",0)</f>
        <v>0</v>
      </c>
      <c r="V201" s="7">
        <f t="array" ref="V201">XLOOKUP($R201,Boundaries!$B:$B,Boundaries!F:F,"",0)</f>
        <v>0</v>
      </c>
      <c r="W201" s="7">
        <f t="array" ref="W201">XLOOKUP($R201,Boundaries!$B:$B,Boundaries!G:G,"",0)</f>
        <v>0</v>
      </c>
      <c r="X201" s="7">
        <f t="array" ref="X201">XLOOKUP($R201,Boundaries!$B:$B,Boundaries!H:H,"",0)</f>
        <v>0</v>
      </c>
      <c r="Y201" s="7">
        <f t="array" ref="Y201">XLOOKUP($R201,Boundaries!$B:$B,Boundaries!I:I,"",0)</f>
        <v>0</v>
      </c>
      <c r="Z201" s="7">
        <f t="array" ref="Z201">XLOOKUP($R201,Boundaries!$B:$B,Boundaries!J:J,"",0)</f>
        <v>0</v>
      </c>
      <c r="AA201" s="7">
        <f t="array" ref="AA201">XLOOKUP($R201,Boundaries!$B:$B,Boundaries!K:K,"",0)</f>
        <v>0</v>
      </c>
      <c r="AB201" s="7">
        <f t="array" ref="AB201">XLOOKUP($R201,Boundaries!$B:$B,Boundaries!L:L,"",0)</f>
        <v>0</v>
      </c>
      <c r="AC201" s="7">
        <f t="array" ref="AC201">XLOOKUP($R201,Boundaries!$B:$B,Boundaries!M:M,"",0)</f>
        <v>0</v>
      </c>
      <c r="AD201" s="7">
        <f t="array" ref="AD201">XLOOKUP($R201,Boundaries!$B:$B,Boundaries!N:N,"",0)</f>
        <v>0</v>
      </c>
      <c r="AE201" s="7">
        <f t="array" ref="AE201">XLOOKUP($R201,Boundaries!$B:$B,Boundaries!O:O,"",0)</f>
        <v>0</v>
      </c>
      <c r="AF201" s="7">
        <f t="array" ref="AF201">XLOOKUP($R201,Boundaries!$B:$B,Boundaries!P:P,"",0)</f>
        <v>1400</v>
      </c>
      <c r="AG201" s="7">
        <f t="array" ref="AG201">XLOOKUP($R201,Boundaries!$B:$B,Boundaries!Q:Q,"",0)</f>
        <v>0</v>
      </c>
      <c r="AH201" s="7">
        <f t="array" ref="AH201">XLOOKUP($R201,Boundaries!$B:$B,Boundaries!R:R,"",0)</f>
        <v>6560</v>
      </c>
      <c r="AI201" s="7" t="str">
        <f t="array" ref="AI201">XLOOKUP($R201,Boundaries!$B:$B,Boundaries!S:S,"",0)</f>
        <v>NaN</v>
      </c>
      <c r="AJ201" s="7">
        <f t="array" ref="AJ201">XLOOKUP($R201,Boundaries!$B:$B,Boundaries!T:T,"",0)</f>
        <v>1400</v>
      </c>
      <c r="AK201" s="7">
        <f t="array" ref="AK201">XLOOKUP($R201,Boundaries!$B:$B,Boundaries!U:U,"",0)</f>
        <v>0</v>
      </c>
    </row>
    <row r="202">
      <c r="A202" s="7" t="str">
        <f t="shared" si="1"/>
        <v>T</v>
      </c>
      <c r="B202" s="8">
        <v>210.0</v>
      </c>
      <c r="C202" s="7" t="s">
        <v>716</v>
      </c>
      <c r="D202" s="9" t="s">
        <v>717</v>
      </c>
      <c r="E202" s="10" t="s">
        <v>718</v>
      </c>
      <c r="F202" s="7" t="s">
        <v>40</v>
      </c>
      <c r="G202" s="8" t="s">
        <v>40</v>
      </c>
      <c r="H202" s="8" t="s">
        <v>719</v>
      </c>
      <c r="I202" s="11" t="s">
        <v>720</v>
      </c>
      <c r="J202" s="7" t="s">
        <v>707</v>
      </c>
      <c r="K202" s="9" t="s">
        <v>708</v>
      </c>
      <c r="L202" s="12">
        <v>51.4399284128095</v>
      </c>
      <c r="M202" s="12">
        <v>0.69090646649763</v>
      </c>
      <c r="N202" s="7" t="str">
        <f t="array" ref="N202">XLOOKUP(K202,'GSP Groups'!D:D,'GSP Groups'!E:E,"",0)</f>
        <v>Pembury</v>
      </c>
      <c r="O202" s="13">
        <f t="array" ref="O202">XLOOKUP(N202,'GSP Groups'!$E:$E,'GSP Groups'!F:F,"",0)</f>
        <v>51.14800594</v>
      </c>
      <c r="P202" s="13">
        <f t="array" ref="P202">XLOOKUP(N202,'GSP Groups'!$E:$E,'GSP Groups'!G:G,"",0)</f>
        <v>0.3278317727</v>
      </c>
      <c r="Q202" s="7" t="str">
        <f t="shared" si="2"/>
        <v>EXACT LOCATION</v>
      </c>
      <c r="R202" s="7" t="s">
        <v>34</v>
      </c>
      <c r="S202" s="7">
        <f t="array" ref="S202">XLOOKUP($R202,Boundaries!$B:$B,Boundaries!C:C,"",0)</f>
        <v>14000</v>
      </c>
      <c r="T202" s="7">
        <f t="array" ref="T202">XLOOKUP($R202,Boundaries!$B:$B,Boundaries!D:D,"",0)</f>
        <v>17500</v>
      </c>
      <c r="U202" s="7">
        <f t="array" ref="U202">XLOOKUP($R202,Boundaries!$B:$B,Boundaries!E:E,"",0)</f>
        <v>0</v>
      </c>
      <c r="V202" s="7">
        <f t="array" ref="V202">XLOOKUP($R202,Boundaries!$B:$B,Boundaries!F:F,"",0)</f>
        <v>0</v>
      </c>
      <c r="W202" s="7">
        <f t="array" ref="W202">XLOOKUP($R202,Boundaries!$B:$B,Boundaries!G:G,"",0)</f>
        <v>0</v>
      </c>
      <c r="X202" s="7">
        <f t="array" ref="X202">XLOOKUP($R202,Boundaries!$B:$B,Boundaries!H:H,"",0)</f>
        <v>0</v>
      </c>
      <c r="Y202" s="7">
        <f t="array" ref="Y202">XLOOKUP($R202,Boundaries!$B:$B,Boundaries!I:I,"",0)</f>
        <v>0</v>
      </c>
      <c r="Z202" s="7">
        <f t="array" ref="Z202">XLOOKUP($R202,Boundaries!$B:$B,Boundaries!J:J,"",0)</f>
        <v>0</v>
      </c>
      <c r="AA202" s="7">
        <f t="array" ref="AA202">XLOOKUP($R202,Boundaries!$B:$B,Boundaries!K:K,"",0)</f>
        <v>0</v>
      </c>
      <c r="AB202" s="7">
        <f t="array" ref="AB202">XLOOKUP($R202,Boundaries!$B:$B,Boundaries!L:L,"",0)</f>
        <v>0</v>
      </c>
      <c r="AC202" s="7">
        <f t="array" ref="AC202">XLOOKUP($R202,Boundaries!$B:$B,Boundaries!M:M,"",0)</f>
        <v>0</v>
      </c>
      <c r="AD202" s="7">
        <f t="array" ref="AD202">XLOOKUP($R202,Boundaries!$B:$B,Boundaries!N:N,"",0)</f>
        <v>0</v>
      </c>
      <c r="AE202" s="7">
        <f t="array" ref="AE202">XLOOKUP($R202,Boundaries!$B:$B,Boundaries!O:O,"",0)</f>
        <v>0</v>
      </c>
      <c r="AF202" s="7">
        <f t="array" ref="AF202">XLOOKUP($R202,Boundaries!$B:$B,Boundaries!P:P,"",0)</f>
        <v>1400</v>
      </c>
      <c r="AG202" s="7">
        <f t="array" ref="AG202">XLOOKUP($R202,Boundaries!$B:$B,Boundaries!Q:Q,"",0)</f>
        <v>0</v>
      </c>
      <c r="AH202" s="7">
        <f t="array" ref="AH202">XLOOKUP($R202,Boundaries!$B:$B,Boundaries!R:R,"",0)</f>
        <v>6560</v>
      </c>
      <c r="AI202" s="7" t="str">
        <f t="array" ref="AI202">XLOOKUP($R202,Boundaries!$B:$B,Boundaries!S:S,"",0)</f>
        <v>NaN</v>
      </c>
      <c r="AJ202" s="7">
        <f t="array" ref="AJ202">XLOOKUP($R202,Boundaries!$B:$B,Boundaries!T:T,"",0)</f>
        <v>1400</v>
      </c>
      <c r="AK202" s="7">
        <f t="array" ref="AK202">XLOOKUP($R202,Boundaries!$B:$B,Boundaries!U:U,"",0)</f>
        <v>0</v>
      </c>
    </row>
    <row r="203">
      <c r="A203" s="7" t="str">
        <f t="shared" si="1"/>
        <v>T</v>
      </c>
      <c r="B203" s="8">
        <v>1857.0</v>
      </c>
      <c r="C203" s="7" t="s">
        <v>721</v>
      </c>
      <c r="D203" s="9" t="s">
        <v>721</v>
      </c>
      <c r="E203" s="10" t="s">
        <v>722</v>
      </c>
      <c r="F203" s="7" t="s">
        <v>40</v>
      </c>
      <c r="G203" s="8" t="s">
        <v>40</v>
      </c>
      <c r="H203" s="8" t="s">
        <v>155</v>
      </c>
      <c r="I203" s="11" t="s">
        <v>156</v>
      </c>
      <c r="J203" s="7" t="s">
        <v>707</v>
      </c>
      <c r="K203" s="9" t="s">
        <v>708</v>
      </c>
      <c r="L203" s="12">
        <v>51.4435456550249</v>
      </c>
      <c r="M203" s="12">
        <v>0.707774546501135</v>
      </c>
      <c r="N203" s="7" t="str">
        <f t="array" ref="N203">XLOOKUP(K203,'GSP Groups'!D:D,'GSP Groups'!E:E,"",0)</f>
        <v>Pembury</v>
      </c>
      <c r="O203" s="13">
        <f t="array" ref="O203">XLOOKUP(N203,'GSP Groups'!$E:$E,'GSP Groups'!F:F,"",0)</f>
        <v>51.14800594</v>
      </c>
      <c r="P203" s="13">
        <f t="array" ref="P203">XLOOKUP(N203,'GSP Groups'!$E:$E,'GSP Groups'!G:G,"",0)</f>
        <v>0.3278317727</v>
      </c>
      <c r="Q203" s="7" t="str">
        <f t="shared" si="2"/>
        <v>EXACT LOCATION</v>
      </c>
      <c r="R203" s="7" t="s">
        <v>34</v>
      </c>
      <c r="S203" s="7">
        <f t="array" ref="S203">XLOOKUP($R203,Boundaries!$B:$B,Boundaries!C:C,"",0)</f>
        <v>14000</v>
      </c>
      <c r="T203" s="7">
        <f t="array" ref="T203">XLOOKUP($R203,Boundaries!$B:$B,Boundaries!D:D,"",0)</f>
        <v>17500</v>
      </c>
      <c r="U203" s="7">
        <f t="array" ref="U203">XLOOKUP($R203,Boundaries!$B:$B,Boundaries!E:E,"",0)</f>
        <v>0</v>
      </c>
      <c r="V203" s="7">
        <f t="array" ref="V203">XLOOKUP($R203,Boundaries!$B:$B,Boundaries!F:F,"",0)</f>
        <v>0</v>
      </c>
      <c r="W203" s="7">
        <f t="array" ref="W203">XLOOKUP($R203,Boundaries!$B:$B,Boundaries!G:G,"",0)</f>
        <v>0</v>
      </c>
      <c r="X203" s="7">
        <f t="array" ref="X203">XLOOKUP($R203,Boundaries!$B:$B,Boundaries!H:H,"",0)</f>
        <v>0</v>
      </c>
      <c r="Y203" s="7">
        <f t="array" ref="Y203">XLOOKUP($R203,Boundaries!$B:$B,Boundaries!I:I,"",0)</f>
        <v>0</v>
      </c>
      <c r="Z203" s="7">
        <f t="array" ref="Z203">XLOOKUP($R203,Boundaries!$B:$B,Boundaries!J:J,"",0)</f>
        <v>0</v>
      </c>
      <c r="AA203" s="7">
        <f t="array" ref="AA203">XLOOKUP($R203,Boundaries!$B:$B,Boundaries!K:K,"",0)</f>
        <v>0</v>
      </c>
      <c r="AB203" s="7">
        <f t="array" ref="AB203">XLOOKUP($R203,Boundaries!$B:$B,Boundaries!L:L,"",0)</f>
        <v>0</v>
      </c>
      <c r="AC203" s="7">
        <f t="array" ref="AC203">XLOOKUP($R203,Boundaries!$B:$B,Boundaries!M:M,"",0)</f>
        <v>0</v>
      </c>
      <c r="AD203" s="7">
        <f t="array" ref="AD203">XLOOKUP($R203,Boundaries!$B:$B,Boundaries!N:N,"",0)</f>
        <v>0</v>
      </c>
      <c r="AE203" s="7">
        <f t="array" ref="AE203">XLOOKUP($R203,Boundaries!$B:$B,Boundaries!O:O,"",0)</f>
        <v>0</v>
      </c>
      <c r="AF203" s="7">
        <f t="array" ref="AF203">XLOOKUP($R203,Boundaries!$B:$B,Boundaries!P:P,"",0)</f>
        <v>1400</v>
      </c>
      <c r="AG203" s="7">
        <f t="array" ref="AG203">XLOOKUP($R203,Boundaries!$B:$B,Boundaries!Q:Q,"",0)</f>
        <v>0</v>
      </c>
      <c r="AH203" s="7">
        <f t="array" ref="AH203">XLOOKUP($R203,Boundaries!$B:$B,Boundaries!R:R,"",0)</f>
        <v>6560</v>
      </c>
      <c r="AI203" s="7" t="str">
        <f t="array" ref="AI203">XLOOKUP($R203,Boundaries!$B:$B,Boundaries!S:S,"",0)</f>
        <v>NaN</v>
      </c>
      <c r="AJ203" s="7">
        <f t="array" ref="AJ203">XLOOKUP($R203,Boundaries!$B:$B,Boundaries!T:T,"",0)</f>
        <v>1400</v>
      </c>
      <c r="AK203" s="7">
        <f t="array" ref="AK203">XLOOKUP($R203,Boundaries!$B:$B,Boundaries!U:U,"",0)</f>
        <v>0</v>
      </c>
    </row>
    <row r="204">
      <c r="A204" s="7" t="str">
        <f t="shared" si="1"/>
        <v>T</v>
      </c>
      <c r="B204" s="8">
        <v>1858.0</v>
      </c>
      <c r="C204" s="7" t="s">
        <v>723</v>
      </c>
      <c r="D204" s="9" t="s">
        <v>723</v>
      </c>
      <c r="E204" s="10" t="s">
        <v>724</v>
      </c>
      <c r="F204" s="7" t="s">
        <v>40</v>
      </c>
      <c r="G204" s="8" t="s">
        <v>40</v>
      </c>
      <c r="H204" s="8" t="s">
        <v>155</v>
      </c>
      <c r="I204" s="11" t="s">
        <v>156</v>
      </c>
      <c r="J204" s="7" t="s">
        <v>707</v>
      </c>
      <c r="K204" s="9" t="s">
        <v>708</v>
      </c>
      <c r="L204" s="12">
        <v>51.4435456550249</v>
      </c>
      <c r="M204" s="12">
        <v>0.707774546501135</v>
      </c>
      <c r="N204" s="7" t="str">
        <f t="array" ref="N204">XLOOKUP(K204,'GSP Groups'!D:D,'GSP Groups'!E:E,"",0)</f>
        <v>Pembury</v>
      </c>
      <c r="O204" s="13">
        <f t="array" ref="O204">XLOOKUP(N204,'GSP Groups'!$E:$E,'GSP Groups'!F:F,"",0)</f>
        <v>51.14800594</v>
      </c>
      <c r="P204" s="13">
        <f t="array" ref="P204">XLOOKUP(N204,'GSP Groups'!$E:$E,'GSP Groups'!G:G,"",0)</f>
        <v>0.3278317727</v>
      </c>
      <c r="Q204" s="7" t="str">
        <f t="shared" si="2"/>
        <v>EXACT LOCATION</v>
      </c>
      <c r="R204" s="7" t="s">
        <v>34</v>
      </c>
      <c r="S204" s="7">
        <f t="array" ref="S204">XLOOKUP($R204,Boundaries!$B:$B,Boundaries!C:C,"",0)</f>
        <v>14000</v>
      </c>
      <c r="T204" s="7">
        <f t="array" ref="T204">XLOOKUP($R204,Boundaries!$B:$B,Boundaries!D:D,"",0)</f>
        <v>17500</v>
      </c>
      <c r="U204" s="7">
        <f t="array" ref="U204">XLOOKUP($R204,Boundaries!$B:$B,Boundaries!E:E,"",0)</f>
        <v>0</v>
      </c>
      <c r="V204" s="7">
        <f t="array" ref="V204">XLOOKUP($R204,Boundaries!$B:$B,Boundaries!F:F,"",0)</f>
        <v>0</v>
      </c>
      <c r="W204" s="7">
        <f t="array" ref="W204">XLOOKUP($R204,Boundaries!$B:$B,Boundaries!G:G,"",0)</f>
        <v>0</v>
      </c>
      <c r="X204" s="7">
        <f t="array" ref="X204">XLOOKUP($R204,Boundaries!$B:$B,Boundaries!H:H,"",0)</f>
        <v>0</v>
      </c>
      <c r="Y204" s="7">
        <f t="array" ref="Y204">XLOOKUP($R204,Boundaries!$B:$B,Boundaries!I:I,"",0)</f>
        <v>0</v>
      </c>
      <c r="Z204" s="7">
        <f t="array" ref="Z204">XLOOKUP($R204,Boundaries!$B:$B,Boundaries!J:J,"",0)</f>
        <v>0</v>
      </c>
      <c r="AA204" s="7">
        <f t="array" ref="AA204">XLOOKUP($R204,Boundaries!$B:$B,Boundaries!K:K,"",0)</f>
        <v>0</v>
      </c>
      <c r="AB204" s="7">
        <f t="array" ref="AB204">XLOOKUP($R204,Boundaries!$B:$B,Boundaries!L:L,"",0)</f>
        <v>0</v>
      </c>
      <c r="AC204" s="7">
        <f t="array" ref="AC204">XLOOKUP($R204,Boundaries!$B:$B,Boundaries!M:M,"",0)</f>
        <v>0</v>
      </c>
      <c r="AD204" s="7">
        <f t="array" ref="AD204">XLOOKUP($R204,Boundaries!$B:$B,Boundaries!N:N,"",0)</f>
        <v>0</v>
      </c>
      <c r="AE204" s="7">
        <f t="array" ref="AE204">XLOOKUP($R204,Boundaries!$B:$B,Boundaries!O:O,"",0)</f>
        <v>0</v>
      </c>
      <c r="AF204" s="7">
        <f t="array" ref="AF204">XLOOKUP($R204,Boundaries!$B:$B,Boundaries!P:P,"",0)</f>
        <v>1400</v>
      </c>
      <c r="AG204" s="7">
        <f t="array" ref="AG204">XLOOKUP($R204,Boundaries!$B:$B,Boundaries!Q:Q,"",0)</f>
        <v>0</v>
      </c>
      <c r="AH204" s="7">
        <f t="array" ref="AH204">XLOOKUP($R204,Boundaries!$B:$B,Boundaries!R:R,"",0)</f>
        <v>6560</v>
      </c>
      <c r="AI204" s="7" t="str">
        <f t="array" ref="AI204">XLOOKUP($R204,Boundaries!$B:$B,Boundaries!S:S,"",0)</f>
        <v>NaN</v>
      </c>
      <c r="AJ204" s="7">
        <f t="array" ref="AJ204">XLOOKUP($R204,Boundaries!$B:$B,Boundaries!T:T,"",0)</f>
        <v>1400</v>
      </c>
      <c r="AK204" s="7">
        <f t="array" ref="AK204">XLOOKUP($R204,Boundaries!$B:$B,Boundaries!U:U,"",0)</f>
        <v>0</v>
      </c>
    </row>
    <row r="205">
      <c r="A205" s="7" t="str">
        <f t="shared" si="1"/>
        <v>T</v>
      </c>
      <c r="B205" s="8">
        <v>1861.0</v>
      </c>
      <c r="C205" s="7" t="s">
        <v>725</v>
      </c>
      <c r="D205" s="9" t="s">
        <v>725</v>
      </c>
      <c r="E205" s="10" t="s">
        <v>726</v>
      </c>
      <c r="F205" s="7" t="s">
        <v>40</v>
      </c>
      <c r="G205" s="8" t="s">
        <v>40</v>
      </c>
      <c r="H205" s="8" t="s">
        <v>155</v>
      </c>
      <c r="I205" s="11" t="s">
        <v>156</v>
      </c>
      <c r="J205" s="7" t="s">
        <v>707</v>
      </c>
      <c r="K205" s="9" t="s">
        <v>708</v>
      </c>
      <c r="L205" s="12">
        <v>51.4435456550249</v>
      </c>
      <c r="M205" s="12">
        <v>0.707774546501135</v>
      </c>
      <c r="N205" s="7" t="str">
        <f t="array" ref="N205">XLOOKUP(K205,'GSP Groups'!D:D,'GSP Groups'!E:E,"",0)</f>
        <v>Pembury</v>
      </c>
      <c r="O205" s="13">
        <f t="array" ref="O205">XLOOKUP(N205,'GSP Groups'!$E:$E,'GSP Groups'!F:F,"",0)</f>
        <v>51.14800594</v>
      </c>
      <c r="P205" s="13">
        <f t="array" ref="P205">XLOOKUP(N205,'GSP Groups'!$E:$E,'GSP Groups'!G:G,"",0)</f>
        <v>0.3278317727</v>
      </c>
      <c r="Q205" s="7" t="str">
        <f t="shared" si="2"/>
        <v>EXACT LOCATION</v>
      </c>
      <c r="R205" s="7" t="s">
        <v>34</v>
      </c>
      <c r="S205" s="7">
        <f t="array" ref="S205">XLOOKUP($R205,Boundaries!$B:$B,Boundaries!C:C,"",0)</f>
        <v>14000</v>
      </c>
      <c r="T205" s="7">
        <f t="array" ref="T205">XLOOKUP($R205,Boundaries!$B:$B,Boundaries!D:D,"",0)</f>
        <v>17500</v>
      </c>
      <c r="U205" s="7">
        <f t="array" ref="U205">XLOOKUP($R205,Boundaries!$B:$B,Boundaries!E:E,"",0)</f>
        <v>0</v>
      </c>
      <c r="V205" s="7">
        <f t="array" ref="V205">XLOOKUP($R205,Boundaries!$B:$B,Boundaries!F:F,"",0)</f>
        <v>0</v>
      </c>
      <c r="W205" s="7">
        <f t="array" ref="W205">XLOOKUP($R205,Boundaries!$B:$B,Boundaries!G:G,"",0)</f>
        <v>0</v>
      </c>
      <c r="X205" s="7">
        <f t="array" ref="X205">XLOOKUP($R205,Boundaries!$B:$B,Boundaries!H:H,"",0)</f>
        <v>0</v>
      </c>
      <c r="Y205" s="7">
        <f t="array" ref="Y205">XLOOKUP($R205,Boundaries!$B:$B,Boundaries!I:I,"",0)</f>
        <v>0</v>
      </c>
      <c r="Z205" s="7">
        <f t="array" ref="Z205">XLOOKUP($R205,Boundaries!$B:$B,Boundaries!J:J,"",0)</f>
        <v>0</v>
      </c>
      <c r="AA205" s="7">
        <f t="array" ref="AA205">XLOOKUP($R205,Boundaries!$B:$B,Boundaries!K:K,"",0)</f>
        <v>0</v>
      </c>
      <c r="AB205" s="7">
        <f t="array" ref="AB205">XLOOKUP($R205,Boundaries!$B:$B,Boundaries!L:L,"",0)</f>
        <v>0</v>
      </c>
      <c r="AC205" s="7">
        <f t="array" ref="AC205">XLOOKUP($R205,Boundaries!$B:$B,Boundaries!M:M,"",0)</f>
        <v>0</v>
      </c>
      <c r="AD205" s="7">
        <f t="array" ref="AD205">XLOOKUP($R205,Boundaries!$B:$B,Boundaries!N:N,"",0)</f>
        <v>0</v>
      </c>
      <c r="AE205" s="7">
        <f t="array" ref="AE205">XLOOKUP($R205,Boundaries!$B:$B,Boundaries!O:O,"",0)</f>
        <v>0</v>
      </c>
      <c r="AF205" s="7">
        <f t="array" ref="AF205">XLOOKUP($R205,Boundaries!$B:$B,Boundaries!P:P,"",0)</f>
        <v>1400</v>
      </c>
      <c r="AG205" s="7">
        <f t="array" ref="AG205">XLOOKUP($R205,Boundaries!$B:$B,Boundaries!Q:Q,"",0)</f>
        <v>0</v>
      </c>
      <c r="AH205" s="7">
        <f t="array" ref="AH205">XLOOKUP($R205,Boundaries!$B:$B,Boundaries!R:R,"",0)</f>
        <v>6560</v>
      </c>
      <c r="AI205" s="7" t="str">
        <f t="array" ref="AI205">XLOOKUP($R205,Boundaries!$B:$B,Boundaries!S:S,"",0)</f>
        <v>NaN</v>
      </c>
      <c r="AJ205" s="7">
        <f t="array" ref="AJ205">XLOOKUP($R205,Boundaries!$B:$B,Boundaries!T:T,"",0)</f>
        <v>1400</v>
      </c>
      <c r="AK205" s="7">
        <f t="array" ref="AK205">XLOOKUP($R205,Boundaries!$B:$B,Boundaries!U:U,"",0)</f>
        <v>0</v>
      </c>
    </row>
    <row r="206">
      <c r="A206" s="7" t="str">
        <f t="shared" si="1"/>
        <v>T</v>
      </c>
      <c r="B206" s="8">
        <v>2120.0</v>
      </c>
      <c r="C206" s="7" t="s">
        <v>727</v>
      </c>
      <c r="D206" s="9" t="s">
        <v>728</v>
      </c>
      <c r="E206" s="10" t="s">
        <v>729</v>
      </c>
      <c r="F206" s="7" t="s">
        <v>68</v>
      </c>
      <c r="G206" s="8" t="s">
        <v>69</v>
      </c>
      <c r="H206" s="8" t="s">
        <v>730</v>
      </c>
      <c r="I206" s="11" t="s">
        <v>731</v>
      </c>
      <c r="J206" s="7" t="s">
        <v>707</v>
      </c>
      <c r="K206" s="9" t="s">
        <v>708</v>
      </c>
      <c r="L206" s="12">
        <v>51.65</v>
      </c>
      <c r="M206" s="12">
        <v>1.36</v>
      </c>
      <c r="N206" s="7" t="str">
        <f t="array" ref="N206">XLOOKUP(K206,'GSP Groups'!D:D,'GSP Groups'!E:E,"",0)</f>
        <v>Pembury</v>
      </c>
      <c r="O206" s="13">
        <f t="array" ref="O206">XLOOKUP(N206,'GSP Groups'!$E:$E,'GSP Groups'!F:F,"",0)</f>
        <v>51.14800594</v>
      </c>
      <c r="P206" s="13">
        <f t="array" ref="P206">XLOOKUP(N206,'GSP Groups'!$E:$E,'GSP Groups'!G:G,"",0)</f>
        <v>0.3278317727</v>
      </c>
      <c r="Q206" s="7" t="str">
        <f t="shared" si="2"/>
        <v>EXACT LOCATION</v>
      </c>
      <c r="R206" s="7" t="s">
        <v>34</v>
      </c>
      <c r="S206" s="7">
        <f t="array" ref="S206">XLOOKUP($R206,Boundaries!$B:$B,Boundaries!C:C,"",0)</f>
        <v>14000</v>
      </c>
      <c r="T206" s="7">
        <f t="array" ref="T206">XLOOKUP($R206,Boundaries!$B:$B,Boundaries!D:D,"",0)</f>
        <v>17500</v>
      </c>
      <c r="U206" s="7">
        <f t="array" ref="U206">XLOOKUP($R206,Boundaries!$B:$B,Boundaries!E:E,"",0)</f>
        <v>0</v>
      </c>
      <c r="V206" s="7">
        <f t="array" ref="V206">XLOOKUP($R206,Boundaries!$B:$B,Boundaries!F:F,"",0)</f>
        <v>0</v>
      </c>
      <c r="W206" s="7">
        <f t="array" ref="W206">XLOOKUP($R206,Boundaries!$B:$B,Boundaries!G:G,"",0)</f>
        <v>0</v>
      </c>
      <c r="X206" s="7">
        <f t="array" ref="X206">XLOOKUP($R206,Boundaries!$B:$B,Boundaries!H:H,"",0)</f>
        <v>0</v>
      </c>
      <c r="Y206" s="7">
        <f t="array" ref="Y206">XLOOKUP($R206,Boundaries!$B:$B,Boundaries!I:I,"",0)</f>
        <v>0</v>
      </c>
      <c r="Z206" s="7">
        <f t="array" ref="Z206">XLOOKUP($R206,Boundaries!$B:$B,Boundaries!J:J,"",0)</f>
        <v>0</v>
      </c>
      <c r="AA206" s="7">
        <f t="array" ref="AA206">XLOOKUP($R206,Boundaries!$B:$B,Boundaries!K:K,"",0)</f>
        <v>0</v>
      </c>
      <c r="AB206" s="7">
        <f t="array" ref="AB206">XLOOKUP($R206,Boundaries!$B:$B,Boundaries!L:L,"",0)</f>
        <v>0</v>
      </c>
      <c r="AC206" s="7">
        <f t="array" ref="AC206">XLOOKUP($R206,Boundaries!$B:$B,Boundaries!M:M,"",0)</f>
        <v>0</v>
      </c>
      <c r="AD206" s="7">
        <f t="array" ref="AD206">XLOOKUP($R206,Boundaries!$B:$B,Boundaries!N:N,"",0)</f>
        <v>0</v>
      </c>
      <c r="AE206" s="7">
        <f t="array" ref="AE206">XLOOKUP($R206,Boundaries!$B:$B,Boundaries!O:O,"",0)</f>
        <v>0</v>
      </c>
      <c r="AF206" s="7">
        <f t="array" ref="AF206">XLOOKUP($R206,Boundaries!$B:$B,Boundaries!P:P,"",0)</f>
        <v>1400</v>
      </c>
      <c r="AG206" s="7">
        <f t="array" ref="AG206">XLOOKUP($R206,Boundaries!$B:$B,Boundaries!Q:Q,"",0)</f>
        <v>0</v>
      </c>
      <c r="AH206" s="7">
        <f t="array" ref="AH206">XLOOKUP($R206,Boundaries!$B:$B,Boundaries!R:R,"",0)</f>
        <v>6560</v>
      </c>
      <c r="AI206" s="7" t="str">
        <f t="array" ref="AI206">XLOOKUP($R206,Boundaries!$B:$B,Boundaries!S:S,"",0)</f>
        <v>NaN</v>
      </c>
      <c r="AJ206" s="7">
        <f t="array" ref="AJ206">XLOOKUP($R206,Boundaries!$B:$B,Boundaries!T:T,"",0)</f>
        <v>1400</v>
      </c>
      <c r="AK206" s="7">
        <f t="array" ref="AK206">XLOOKUP($R206,Boundaries!$B:$B,Boundaries!U:U,"",0)</f>
        <v>0</v>
      </c>
    </row>
    <row r="207">
      <c r="A207" s="7" t="str">
        <f t="shared" si="1"/>
        <v>T</v>
      </c>
      <c r="B207" s="8">
        <v>2121.0</v>
      </c>
      <c r="C207" s="7" t="s">
        <v>732</v>
      </c>
      <c r="D207" s="9" t="s">
        <v>733</v>
      </c>
      <c r="E207" s="10" t="s">
        <v>734</v>
      </c>
      <c r="F207" s="7" t="s">
        <v>68</v>
      </c>
      <c r="G207" s="8" t="s">
        <v>69</v>
      </c>
      <c r="H207" s="8" t="s">
        <v>730</v>
      </c>
      <c r="I207" s="11" t="s">
        <v>731</v>
      </c>
      <c r="J207" s="7" t="s">
        <v>707</v>
      </c>
      <c r="K207" s="9" t="s">
        <v>708</v>
      </c>
      <c r="L207" s="12">
        <v>51.65</v>
      </c>
      <c r="M207" s="12">
        <v>1.36</v>
      </c>
      <c r="N207" s="7" t="str">
        <f t="array" ref="N207">XLOOKUP(K207,'GSP Groups'!D:D,'GSP Groups'!E:E,"",0)</f>
        <v>Pembury</v>
      </c>
      <c r="O207" s="13">
        <f t="array" ref="O207">XLOOKUP(N207,'GSP Groups'!$E:$E,'GSP Groups'!F:F,"",0)</f>
        <v>51.14800594</v>
      </c>
      <c r="P207" s="13">
        <f t="array" ref="P207">XLOOKUP(N207,'GSP Groups'!$E:$E,'GSP Groups'!G:G,"",0)</f>
        <v>0.3278317727</v>
      </c>
      <c r="Q207" s="7" t="str">
        <f t="shared" si="2"/>
        <v>EXACT LOCATION</v>
      </c>
      <c r="R207" s="7" t="s">
        <v>34</v>
      </c>
      <c r="S207" s="7">
        <f t="array" ref="S207">XLOOKUP($R207,Boundaries!$B:$B,Boundaries!C:C,"",0)</f>
        <v>14000</v>
      </c>
      <c r="T207" s="7">
        <f t="array" ref="T207">XLOOKUP($R207,Boundaries!$B:$B,Boundaries!D:D,"",0)</f>
        <v>17500</v>
      </c>
      <c r="U207" s="7">
        <f t="array" ref="U207">XLOOKUP($R207,Boundaries!$B:$B,Boundaries!E:E,"",0)</f>
        <v>0</v>
      </c>
      <c r="V207" s="7">
        <f t="array" ref="V207">XLOOKUP($R207,Boundaries!$B:$B,Boundaries!F:F,"",0)</f>
        <v>0</v>
      </c>
      <c r="W207" s="7">
        <f t="array" ref="W207">XLOOKUP($R207,Boundaries!$B:$B,Boundaries!G:G,"",0)</f>
        <v>0</v>
      </c>
      <c r="X207" s="7">
        <f t="array" ref="X207">XLOOKUP($R207,Boundaries!$B:$B,Boundaries!H:H,"",0)</f>
        <v>0</v>
      </c>
      <c r="Y207" s="7">
        <f t="array" ref="Y207">XLOOKUP($R207,Boundaries!$B:$B,Boundaries!I:I,"",0)</f>
        <v>0</v>
      </c>
      <c r="Z207" s="7">
        <f t="array" ref="Z207">XLOOKUP($R207,Boundaries!$B:$B,Boundaries!J:J,"",0)</f>
        <v>0</v>
      </c>
      <c r="AA207" s="7">
        <f t="array" ref="AA207">XLOOKUP($R207,Boundaries!$B:$B,Boundaries!K:K,"",0)</f>
        <v>0</v>
      </c>
      <c r="AB207" s="7">
        <f t="array" ref="AB207">XLOOKUP($R207,Boundaries!$B:$B,Boundaries!L:L,"",0)</f>
        <v>0</v>
      </c>
      <c r="AC207" s="7">
        <f t="array" ref="AC207">XLOOKUP($R207,Boundaries!$B:$B,Boundaries!M:M,"",0)</f>
        <v>0</v>
      </c>
      <c r="AD207" s="7">
        <f t="array" ref="AD207">XLOOKUP($R207,Boundaries!$B:$B,Boundaries!N:N,"",0)</f>
        <v>0</v>
      </c>
      <c r="AE207" s="7">
        <f t="array" ref="AE207">XLOOKUP($R207,Boundaries!$B:$B,Boundaries!O:O,"",0)</f>
        <v>0</v>
      </c>
      <c r="AF207" s="7">
        <f t="array" ref="AF207">XLOOKUP($R207,Boundaries!$B:$B,Boundaries!P:P,"",0)</f>
        <v>1400</v>
      </c>
      <c r="AG207" s="7">
        <f t="array" ref="AG207">XLOOKUP($R207,Boundaries!$B:$B,Boundaries!Q:Q,"",0)</f>
        <v>0</v>
      </c>
      <c r="AH207" s="7">
        <f t="array" ref="AH207">XLOOKUP($R207,Boundaries!$B:$B,Boundaries!R:R,"",0)</f>
        <v>6560</v>
      </c>
      <c r="AI207" s="7" t="str">
        <f t="array" ref="AI207">XLOOKUP($R207,Boundaries!$B:$B,Boundaries!S:S,"",0)</f>
        <v>NaN</v>
      </c>
      <c r="AJ207" s="7">
        <f t="array" ref="AJ207">XLOOKUP($R207,Boundaries!$B:$B,Boundaries!T:T,"",0)</f>
        <v>1400</v>
      </c>
      <c r="AK207" s="7">
        <f t="array" ref="AK207">XLOOKUP($R207,Boundaries!$B:$B,Boundaries!U:U,"",0)</f>
        <v>0</v>
      </c>
    </row>
    <row r="208">
      <c r="A208" s="7" t="str">
        <f t="shared" si="1"/>
        <v>T</v>
      </c>
      <c r="B208" s="8">
        <v>2290.0</v>
      </c>
      <c r="C208" s="7" t="s">
        <v>735</v>
      </c>
      <c r="D208" s="9" t="s">
        <v>736</v>
      </c>
      <c r="E208" s="10" t="s">
        <v>737</v>
      </c>
      <c r="F208" s="7" t="s">
        <v>68</v>
      </c>
      <c r="G208" s="8" t="s">
        <v>69</v>
      </c>
      <c r="H208" s="8" t="s">
        <v>730</v>
      </c>
      <c r="I208" s="11" t="s">
        <v>731</v>
      </c>
      <c r="J208" s="7" t="s">
        <v>707</v>
      </c>
      <c r="K208" s="9" t="s">
        <v>708</v>
      </c>
      <c r="L208" s="12">
        <v>51.65</v>
      </c>
      <c r="M208" s="12">
        <v>1.36</v>
      </c>
      <c r="N208" s="7" t="str">
        <f t="array" ref="N208">XLOOKUP(K208,'GSP Groups'!D:D,'GSP Groups'!E:E,"",0)</f>
        <v>Pembury</v>
      </c>
      <c r="O208" s="13">
        <f t="array" ref="O208">XLOOKUP(N208,'GSP Groups'!$E:$E,'GSP Groups'!F:F,"",0)</f>
        <v>51.14800594</v>
      </c>
      <c r="P208" s="13">
        <f t="array" ref="P208">XLOOKUP(N208,'GSP Groups'!$E:$E,'GSP Groups'!G:G,"",0)</f>
        <v>0.3278317727</v>
      </c>
      <c r="Q208" s="7" t="str">
        <f t="shared" si="2"/>
        <v>EXACT LOCATION</v>
      </c>
      <c r="R208" s="7" t="s">
        <v>34</v>
      </c>
      <c r="S208" s="7">
        <f t="array" ref="S208">XLOOKUP($R208,Boundaries!$B:$B,Boundaries!C:C,"",0)</f>
        <v>14000</v>
      </c>
      <c r="T208" s="7">
        <f t="array" ref="T208">XLOOKUP($R208,Boundaries!$B:$B,Boundaries!D:D,"",0)</f>
        <v>17500</v>
      </c>
      <c r="U208" s="7">
        <f t="array" ref="U208">XLOOKUP($R208,Boundaries!$B:$B,Boundaries!E:E,"",0)</f>
        <v>0</v>
      </c>
      <c r="V208" s="7">
        <f t="array" ref="V208">XLOOKUP($R208,Boundaries!$B:$B,Boundaries!F:F,"",0)</f>
        <v>0</v>
      </c>
      <c r="W208" s="7">
        <f t="array" ref="W208">XLOOKUP($R208,Boundaries!$B:$B,Boundaries!G:G,"",0)</f>
        <v>0</v>
      </c>
      <c r="X208" s="7">
        <f t="array" ref="X208">XLOOKUP($R208,Boundaries!$B:$B,Boundaries!H:H,"",0)</f>
        <v>0</v>
      </c>
      <c r="Y208" s="7">
        <f t="array" ref="Y208">XLOOKUP($R208,Boundaries!$B:$B,Boundaries!I:I,"",0)</f>
        <v>0</v>
      </c>
      <c r="Z208" s="7">
        <f t="array" ref="Z208">XLOOKUP($R208,Boundaries!$B:$B,Boundaries!J:J,"",0)</f>
        <v>0</v>
      </c>
      <c r="AA208" s="7">
        <f t="array" ref="AA208">XLOOKUP($R208,Boundaries!$B:$B,Boundaries!K:K,"",0)</f>
        <v>0</v>
      </c>
      <c r="AB208" s="7">
        <f t="array" ref="AB208">XLOOKUP($R208,Boundaries!$B:$B,Boundaries!L:L,"",0)</f>
        <v>0</v>
      </c>
      <c r="AC208" s="7">
        <f t="array" ref="AC208">XLOOKUP($R208,Boundaries!$B:$B,Boundaries!M:M,"",0)</f>
        <v>0</v>
      </c>
      <c r="AD208" s="7">
        <f t="array" ref="AD208">XLOOKUP($R208,Boundaries!$B:$B,Boundaries!N:N,"",0)</f>
        <v>0</v>
      </c>
      <c r="AE208" s="7">
        <f t="array" ref="AE208">XLOOKUP($R208,Boundaries!$B:$B,Boundaries!O:O,"",0)</f>
        <v>0</v>
      </c>
      <c r="AF208" s="7">
        <f t="array" ref="AF208">XLOOKUP($R208,Boundaries!$B:$B,Boundaries!P:P,"",0)</f>
        <v>1400</v>
      </c>
      <c r="AG208" s="7">
        <f t="array" ref="AG208">XLOOKUP($R208,Boundaries!$B:$B,Boundaries!Q:Q,"",0)</f>
        <v>0</v>
      </c>
      <c r="AH208" s="7">
        <f t="array" ref="AH208">XLOOKUP($R208,Boundaries!$B:$B,Boundaries!R:R,"",0)</f>
        <v>6560</v>
      </c>
      <c r="AI208" s="7" t="str">
        <f t="array" ref="AI208">XLOOKUP($R208,Boundaries!$B:$B,Boundaries!S:S,"",0)</f>
        <v>NaN</v>
      </c>
      <c r="AJ208" s="7">
        <f t="array" ref="AJ208">XLOOKUP($R208,Boundaries!$B:$B,Boundaries!T:T,"",0)</f>
        <v>1400</v>
      </c>
      <c r="AK208" s="7">
        <f t="array" ref="AK208">XLOOKUP($R208,Boundaries!$B:$B,Boundaries!U:U,"",0)</f>
        <v>0</v>
      </c>
    </row>
    <row r="209">
      <c r="A209" s="7" t="str">
        <f t="shared" si="1"/>
        <v>T</v>
      </c>
      <c r="B209" s="8">
        <v>2291.0</v>
      </c>
      <c r="C209" s="7" t="s">
        <v>738</v>
      </c>
      <c r="D209" s="9" t="s">
        <v>739</v>
      </c>
      <c r="E209" s="10" t="s">
        <v>740</v>
      </c>
      <c r="F209" s="7" t="s">
        <v>68</v>
      </c>
      <c r="G209" s="8" t="s">
        <v>69</v>
      </c>
      <c r="H209" s="8" t="s">
        <v>730</v>
      </c>
      <c r="I209" s="11" t="s">
        <v>731</v>
      </c>
      <c r="J209" s="7" t="s">
        <v>707</v>
      </c>
      <c r="K209" s="9" t="s">
        <v>708</v>
      </c>
      <c r="L209" s="12">
        <v>51.65</v>
      </c>
      <c r="M209" s="12">
        <v>1.36</v>
      </c>
      <c r="N209" s="7" t="str">
        <f t="array" ref="N209">XLOOKUP(K209,'GSP Groups'!D:D,'GSP Groups'!E:E,"",0)</f>
        <v>Pembury</v>
      </c>
      <c r="O209" s="13">
        <f t="array" ref="O209">XLOOKUP(N209,'GSP Groups'!$E:$E,'GSP Groups'!F:F,"",0)</f>
        <v>51.14800594</v>
      </c>
      <c r="P209" s="13">
        <f t="array" ref="P209">XLOOKUP(N209,'GSP Groups'!$E:$E,'GSP Groups'!G:G,"",0)</f>
        <v>0.3278317727</v>
      </c>
      <c r="Q209" s="7" t="str">
        <f t="shared" si="2"/>
        <v>EXACT LOCATION</v>
      </c>
      <c r="R209" s="7" t="s">
        <v>34</v>
      </c>
      <c r="S209" s="7">
        <f t="array" ref="S209">XLOOKUP($R209,Boundaries!$B:$B,Boundaries!C:C,"",0)</f>
        <v>14000</v>
      </c>
      <c r="T209" s="7">
        <f t="array" ref="T209">XLOOKUP($R209,Boundaries!$B:$B,Boundaries!D:D,"",0)</f>
        <v>17500</v>
      </c>
      <c r="U209" s="7">
        <f t="array" ref="U209">XLOOKUP($R209,Boundaries!$B:$B,Boundaries!E:E,"",0)</f>
        <v>0</v>
      </c>
      <c r="V209" s="7">
        <f t="array" ref="V209">XLOOKUP($R209,Boundaries!$B:$B,Boundaries!F:F,"",0)</f>
        <v>0</v>
      </c>
      <c r="W209" s="7">
        <f t="array" ref="W209">XLOOKUP($R209,Boundaries!$B:$B,Boundaries!G:G,"",0)</f>
        <v>0</v>
      </c>
      <c r="X209" s="7">
        <f t="array" ref="X209">XLOOKUP($R209,Boundaries!$B:$B,Boundaries!H:H,"",0)</f>
        <v>0</v>
      </c>
      <c r="Y209" s="7">
        <f t="array" ref="Y209">XLOOKUP($R209,Boundaries!$B:$B,Boundaries!I:I,"",0)</f>
        <v>0</v>
      </c>
      <c r="Z209" s="7">
        <f t="array" ref="Z209">XLOOKUP($R209,Boundaries!$B:$B,Boundaries!J:J,"",0)</f>
        <v>0</v>
      </c>
      <c r="AA209" s="7">
        <f t="array" ref="AA209">XLOOKUP($R209,Boundaries!$B:$B,Boundaries!K:K,"",0)</f>
        <v>0</v>
      </c>
      <c r="AB209" s="7">
        <f t="array" ref="AB209">XLOOKUP($R209,Boundaries!$B:$B,Boundaries!L:L,"",0)</f>
        <v>0</v>
      </c>
      <c r="AC209" s="7">
        <f t="array" ref="AC209">XLOOKUP($R209,Boundaries!$B:$B,Boundaries!M:M,"",0)</f>
        <v>0</v>
      </c>
      <c r="AD209" s="7">
        <f t="array" ref="AD209">XLOOKUP($R209,Boundaries!$B:$B,Boundaries!N:N,"",0)</f>
        <v>0</v>
      </c>
      <c r="AE209" s="7">
        <f t="array" ref="AE209">XLOOKUP($R209,Boundaries!$B:$B,Boundaries!O:O,"",0)</f>
        <v>0</v>
      </c>
      <c r="AF209" s="7">
        <f t="array" ref="AF209">XLOOKUP($R209,Boundaries!$B:$B,Boundaries!P:P,"",0)</f>
        <v>1400</v>
      </c>
      <c r="AG209" s="7">
        <f t="array" ref="AG209">XLOOKUP($R209,Boundaries!$B:$B,Boundaries!Q:Q,"",0)</f>
        <v>0</v>
      </c>
      <c r="AH209" s="7">
        <f t="array" ref="AH209">XLOOKUP($R209,Boundaries!$B:$B,Boundaries!R:R,"",0)</f>
        <v>6560</v>
      </c>
      <c r="AI209" s="7" t="str">
        <f t="array" ref="AI209">XLOOKUP($R209,Boundaries!$B:$B,Boundaries!S:S,"",0)</f>
        <v>NaN</v>
      </c>
      <c r="AJ209" s="7">
        <f t="array" ref="AJ209">XLOOKUP($R209,Boundaries!$B:$B,Boundaries!T:T,"",0)</f>
        <v>1400</v>
      </c>
      <c r="AK209" s="7">
        <f t="array" ref="AK209">XLOOKUP($R209,Boundaries!$B:$B,Boundaries!U:U,"",0)</f>
        <v>0</v>
      </c>
    </row>
    <row r="210">
      <c r="A210" s="7" t="str">
        <f t="shared" si="1"/>
        <v>T</v>
      </c>
      <c r="B210" s="8">
        <v>2729.0</v>
      </c>
      <c r="C210" s="7" t="s">
        <v>741</v>
      </c>
      <c r="D210" s="9" t="s">
        <v>742</v>
      </c>
      <c r="E210" s="10" t="s">
        <v>743</v>
      </c>
      <c r="F210" s="7" t="s">
        <v>68</v>
      </c>
      <c r="G210" s="8" t="s">
        <v>69</v>
      </c>
      <c r="H210" s="8" t="s">
        <v>744</v>
      </c>
      <c r="I210" s="11" t="s">
        <v>745</v>
      </c>
      <c r="J210" s="7" t="s">
        <v>707</v>
      </c>
      <c r="K210" s="9" t="s">
        <v>708</v>
      </c>
      <c r="L210" s="12">
        <v>51.4299</v>
      </c>
      <c r="M210" s="12">
        <v>1.6334</v>
      </c>
      <c r="N210" s="7" t="str">
        <f t="array" ref="N210">XLOOKUP(K210,'GSP Groups'!D:D,'GSP Groups'!E:E,"",0)</f>
        <v>Pembury</v>
      </c>
      <c r="O210" s="13">
        <f t="array" ref="O210">XLOOKUP(N210,'GSP Groups'!$E:$E,'GSP Groups'!F:F,"",0)</f>
        <v>51.14800594</v>
      </c>
      <c r="P210" s="13">
        <f t="array" ref="P210">XLOOKUP(N210,'GSP Groups'!$E:$E,'GSP Groups'!G:G,"",0)</f>
        <v>0.3278317727</v>
      </c>
      <c r="Q210" s="7" t="str">
        <f t="shared" si="2"/>
        <v>EXACT LOCATION</v>
      </c>
      <c r="R210" s="7" t="s">
        <v>34</v>
      </c>
      <c r="S210" s="7">
        <f t="array" ref="S210">XLOOKUP($R210,Boundaries!$B:$B,Boundaries!C:C,"",0)</f>
        <v>14000</v>
      </c>
      <c r="T210" s="7">
        <f t="array" ref="T210">XLOOKUP($R210,Boundaries!$B:$B,Boundaries!D:D,"",0)</f>
        <v>17500</v>
      </c>
      <c r="U210" s="7">
        <f t="array" ref="U210">XLOOKUP($R210,Boundaries!$B:$B,Boundaries!E:E,"",0)</f>
        <v>0</v>
      </c>
      <c r="V210" s="7">
        <f t="array" ref="V210">XLOOKUP($R210,Boundaries!$B:$B,Boundaries!F:F,"",0)</f>
        <v>0</v>
      </c>
      <c r="W210" s="7">
        <f t="array" ref="W210">XLOOKUP($R210,Boundaries!$B:$B,Boundaries!G:G,"",0)</f>
        <v>0</v>
      </c>
      <c r="X210" s="7">
        <f t="array" ref="X210">XLOOKUP($R210,Boundaries!$B:$B,Boundaries!H:H,"",0)</f>
        <v>0</v>
      </c>
      <c r="Y210" s="7">
        <f t="array" ref="Y210">XLOOKUP($R210,Boundaries!$B:$B,Boundaries!I:I,"",0)</f>
        <v>0</v>
      </c>
      <c r="Z210" s="7">
        <f t="array" ref="Z210">XLOOKUP($R210,Boundaries!$B:$B,Boundaries!J:J,"",0)</f>
        <v>0</v>
      </c>
      <c r="AA210" s="7">
        <f t="array" ref="AA210">XLOOKUP($R210,Boundaries!$B:$B,Boundaries!K:K,"",0)</f>
        <v>0</v>
      </c>
      <c r="AB210" s="7">
        <f t="array" ref="AB210">XLOOKUP($R210,Boundaries!$B:$B,Boundaries!L:L,"",0)</f>
        <v>0</v>
      </c>
      <c r="AC210" s="7">
        <f t="array" ref="AC210">XLOOKUP($R210,Boundaries!$B:$B,Boundaries!M:M,"",0)</f>
        <v>0</v>
      </c>
      <c r="AD210" s="7">
        <f t="array" ref="AD210">XLOOKUP($R210,Boundaries!$B:$B,Boundaries!N:N,"",0)</f>
        <v>0</v>
      </c>
      <c r="AE210" s="7">
        <f t="array" ref="AE210">XLOOKUP($R210,Boundaries!$B:$B,Boundaries!O:O,"",0)</f>
        <v>0</v>
      </c>
      <c r="AF210" s="7">
        <f t="array" ref="AF210">XLOOKUP($R210,Boundaries!$B:$B,Boundaries!P:P,"",0)</f>
        <v>1400</v>
      </c>
      <c r="AG210" s="7">
        <f t="array" ref="AG210">XLOOKUP($R210,Boundaries!$B:$B,Boundaries!Q:Q,"",0)</f>
        <v>0</v>
      </c>
      <c r="AH210" s="7">
        <f t="array" ref="AH210">XLOOKUP($R210,Boundaries!$B:$B,Boundaries!R:R,"",0)</f>
        <v>6560</v>
      </c>
      <c r="AI210" s="7" t="str">
        <f t="array" ref="AI210">XLOOKUP($R210,Boundaries!$B:$B,Boundaries!S:S,"",0)</f>
        <v>NaN</v>
      </c>
      <c r="AJ210" s="7">
        <f t="array" ref="AJ210">XLOOKUP($R210,Boundaries!$B:$B,Boundaries!T:T,"",0)</f>
        <v>1400</v>
      </c>
      <c r="AK210" s="7">
        <f t="array" ref="AK210">XLOOKUP($R210,Boundaries!$B:$B,Boundaries!U:U,"",0)</f>
        <v>0</v>
      </c>
    </row>
    <row r="211">
      <c r="A211" s="7" t="str">
        <f t="shared" si="1"/>
        <v>T</v>
      </c>
      <c r="B211" s="8">
        <v>2730.0</v>
      </c>
      <c r="C211" s="7" t="s">
        <v>746</v>
      </c>
      <c r="D211" s="9" t="s">
        <v>747</v>
      </c>
      <c r="E211" s="10" t="s">
        <v>748</v>
      </c>
      <c r="F211" s="7" t="s">
        <v>68</v>
      </c>
      <c r="G211" s="8" t="s">
        <v>69</v>
      </c>
      <c r="H211" s="8" t="s">
        <v>744</v>
      </c>
      <c r="I211" s="11" t="s">
        <v>745</v>
      </c>
      <c r="J211" s="7" t="s">
        <v>707</v>
      </c>
      <c r="K211" s="9" t="s">
        <v>708</v>
      </c>
      <c r="L211" s="12">
        <v>51.4206</v>
      </c>
      <c r="M211" s="12">
        <v>1.5927</v>
      </c>
      <c r="N211" s="7" t="str">
        <f t="array" ref="N211">XLOOKUP(K211,'GSP Groups'!D:D,'GSP Groups'!E:E,"",0)</f>
        <v>Pembury</v>
      </c>
      <c r="O211" s="13">
        <f t="array" ref="O211">XLOOKUP(N211,'GSP Groups'!$E:$E,'GSP Groups'!F:F,"",0)</f>
        <v>51.14800594</v>
      </c>
      <c r="P211" s="13">
        <f t="array" ref="P211">XLOOKUP(N211,'GSP Groups'!$E:$E,'GSP Groups'!G:G,"",0)</f>
        <v>0.3278317727</v>
      </c>
      <c r="Q211" s="7" t="str">
        <f t="shared" si="2"/>
        <v>EXACT LOCATION</v>
      </c>
      <c r="R211" s="7" t="s">
        <v>34</v>
      </c>
      <c r="S211" s="7">
        <f t="array" ref="S211">XLOOKUP($R211,Boundaries!$B:$B,Boundaries!C:C,"",0)</f>
        <v>14000</v>
      </c>
      <c r="T211" s="7">
        <f t="array" ref="T211">XLOOKUP($R211,Boundaries!$B:$B,Boundaries!D:D,"",0)</f>
        <v>17500</v>
      </c>
      <c r="U211" s="7">
        <f t="array" ref="U211">XLOOKUP($R211,Boundaries!$B:$B,Boundaries!E:E,"",0)</f>
        <v>0</v>
      </c>
      <c r="V211" s="7">
        <f t="array" ref="V211">XLOOKUP($R211,Boundaries!$B:$B,Boundaries!F:F,"",0)</f>
        <v>0</v>
      </c>
      <c r="W211" s="7">
        <f t="array" ref="W211">XLOOKUP($R211,Boundaries!$B:$B,Boundaries!G:G,"",0)</f>
        <v>0</v>
      </c>
      <c r="X211" s="7">
        <f t="array" ref="X211">XLOOKUP($R211,Boundaries!$B:$B,Boundaries!H:H,"",0)</f>
        <v>0</v>
      </c>
      <c r="Y211" s="7">
        <f t="array" ref="Y211">XLOOKUP($R211,Boundaries!$B:$B,Boundaries!I:I,"",0)</f>
        <v>0</v>
      </c>
      <c r="Z211" s="7">
        <f t="array" ref="Z211">XLOOKUP($R211,Boundaries!$B:$B,Boundaries!J:J,"",0)</f>
        <v>0</v>
      </c>
      <c r="AA211" s="7">
        <f t="array" ref="AA211">XLOOKUP($R211,Boundaries!$B:$B,Boundaries!K:K,"",0)</f>
        <v>0</v>
      </c>
      <c r="AB211" s="7">
        <f t="array" ref="AB211">XLOOKUP($R211,Boundaries!$B:$B,Boundaries!L:L,"",0)</f>
        <v>0</v>
      </c>
      <c r="AC211" s="7">
        <f t="array" ref="AC211">XLOOKUP($R211,Boundaries!$B:$B,Boundaries!M:M,"",0)</f>
        <v>0</v>
      </c>
      <c r="AD211" s="7">
        <f t="array" ref="AD211">XLOOKUP($R211,Boundaries!$B:$B,Boundaries!N:N,"",0)</f>
        <v>0</v>
      </c>
      <c r="AE211" s="7">
        <f t="array" ref="AE211">XLOOKUP($R211,Boundaries!$B:$B,Boundaries!O:O,"",0)</f>
        <v>0</v>
      </c>
      <c r="AF211" s="7">
        <f t="array" ref="AF211">XLOOKUP($R211,Boundaries!$B:$B,Boundaries!P:P,"",0)</f>
        <v>1400</v>
      </c>
      <c r="AG211" s="7">
        <f t="array" ref="AG211">XLOOKUP($R211,Boundaries!$B:$B,Boundaries!Q:Q,"",0)</f>
        <v>0</v>
      </c>
      <c r="AH211" s="7">
        <f t="array" ref="AH211">XLOOKUP($R211,Boundaries!$B:$B,Boundaries!R:R,"",0)</f>
        <v>6560</v>
      </c>
      <c r="AI211" s="7" t="str">
        <f t="array" ref="AI211">XLOOKUP($R211,Boundaries!$B:$B,Boundaries!S:S,"",0)</f>
        <v>NaN</v>
      </c>
      <c r="AJ211" s="7">
        <f t="array" ref="AJ211">XLOOKUP($R211,Boundaries!$B:$B,Boundaries!T:T,"",0)</f>
        <v>1400</v>
      </c>
      <c r="AK211" s="7">
        <f t="array" ref="AK211">XLOOKUP($R211,Boundaries!$B:$B,Boundaries!U:U,"",0)</f>
        <v>0</v>
      </c>
    </row>
    <row r="212">
      <c r="A212" s="7" t="str">
        <f t="shared" si="1"/>
        <v>T</v>
      </c>
      <c r="B212" s="8">
        <v>6133.0</v>
      </c>
      <c r="C212" s="7" t="s">
        <v>749</v>
      </c>
      <c r="D212" s="9" t="s">
        <v>750</v>
      </c>
      <c r="E212" s="10" t="s">
        <v>751</v>
      </c>
      <c r="F212" s="16" t="s">
        <v>133</v>
      </c>
      <c r="G212" s="8" t="s">
        <v>134</v>
      </c>
      <c r="H212" s="8" t="s">
        <v>123</v>
      </c>
      <c r="I212" s="11" t="s">
        <v>124</v>
      </c>
      <c r="J212" s="7" t="s">
        <v>707</v>
      </c>
      <c r="K212" s="9" t="s">
        <v>708</v>
      </c>
      <c r="L212" s="12">
        <v>51.3670238988198</v>
      </c>
      <c r="M212" s="12">
        <v>0.758867811877129</v>
      </c>
      <c r="N212" s="7" t="str">
        <f t="array" ref="N212">XLOOKUP(K212,'GSP Groups'!D:D,'GSP Groups'!E:E,"",0)</f>
        <v>Pembury</v>
      </c>
      <c r="O212" s="13">
        <f t="array" ref="O212">XLOOKUP(N212,'GSP Groups'!$E:$E,'GSP Groups'!F:F,"",0)</f>
        <v>51.14800594</v>
      </c>
      <c r="P212" s="13">
        <f t="array" ref="P212">XLOOKUP(N212,'GSP Groups'!$E:$E,'GSP Groups'!G:G,"",0)</f>
        <v>0.3278317727</v>
      </c>
      <c r="Q212" s="7" t="str">
        <f t="shared" si="2"/>
        <v>EXACT LOCATION</v>
      </c>
      <c r="R212" s="7" t="s">
        <v>34</v>
      </c>
      <c r="S212" s="7">
        <f t="array" ref="S212">XLOOKUP($R212,Boundaries!$B:$B,Boundaries!C:C,"",0)</f>
        <v>14000</v>
      </c>
      <c r="T212" s="7">
        <f t="array" ref="T212">XLOOKUP($R212,Boundaries!$B:$B,Boundaries!D:D,"",0)</f>
        <v>17500</v>
      </c>
      <c r="U212" s="7">
        <f t="array" ref="U212">XLOOKUP($R212,Boundaries!$B:$B,Boundaries!E:E,"",0)</f>
        <v>0</v>
      </c>
      <c r="V212" s="7">
        <f t="array" ref="V212">XLOOKUP($R212,Boundaries!$B:$B,Boundaries!F:F,"",0)</f>
        <v>0</v>
      </c>
      <c r="W212" s="7">
        <f t="array" ref="W212">XLOOKUP($R212,Boundaries!$B:$B,Boundaries!G:G,"",0)</f>
        <v>0</v>
      </c>
      <c r="X212" s="7">
        <f t="array" ref="X212">XLOOKUP($R212,Boundaries!$B:$B,Boundaries!H:H,"",0)</f>
        <v>0</v>
      </c>
      <c r="Y212" s="7">
        <f t="array" ref="Y212">XLOOKUP($R212,Boundaries!$B:$B,Boundaries!I:I,"",0)</f>
        <v>0</v>
      </c>
      <c r="Z212" s="7">
        <f t="array" ref="Z212">XLOOKUP($R212,Boundaries!$B:$B,Boundaries!J:J,"",0)</f>
        <v>0</v>
      </c>
      <c r="AA212" s="7">
        <f t="array" ref="AA212">XLOOKUP($R212,Boundaries!$B:$B,Boundaries!K:K,"",0)</f>
        <v>0</v>
      </c>
      <c r="AB212" s="7">
        <f t="array" ref="AB212">XLOOKUP($R212,Boundaries!$B:$B,Boundaries!L:L,"",0)</f>
        <v>0</v>
      </c>
      <c r="AC212" s="7">
        <f t="array" ref="AC212">XLOOKUP($R212,Boundaries!$B:$B,Boundaries!M:M,"",0)</f>
        <v>0</v>
      </c>
      <c r="AD212" s="7">
        <f t="array" ref="AD212">XLOOKUP($R212,Boundaries!$B:$B,Boundaries!N:N,"",0)</f>
        <v>0</v>
      </c>
      <c r="AE212" s="7">
        <f t="array" ref="AE212">XLOOKUP($R212,Boundaries!$B:$B,Boundaries!O:O,"",0)</f>
        <v>0</v>
      </c>
      <c r="AF212" s="7">
        <f t="array" ref="AF212">XLOOKUP($R212,Boundaries!$B:$B,Boundaries!P:P,"",0)</f>
        <v>1400</v>
      </c>
      <c r="AG212" s="7">
        <f t="array" ref="AG212">XLOOKUP($R212,Boundaries!$B:$B,Boundaries!Q:Q,"",0)</f>
        <v>0</v>
      </c>
      <c r="AH212" s="7">
        <f t="array" ref="AH212">XLOOKUP($R212,Boundaries!$B:$B,Boundaries!R:R,"",0)</f>
        <v>6560</v>
      </c>
      <c r="AI212" s="7" t="str">
        <f t="array" ref="AI212">XLOOKUP($R212,Boundaries!$B:$B,Boundaries!S:S,"",0)</f>
        <v>NaN</v>
      </c>
      <c r="AJ212" s="7">
        <f t="array" ref="AJ212">XLOOKUP($R212,Boundaries!$B:$B,Boundaries!T:T,"",0)</f>
        <v>1400</v>
      </c>
      <c r="AK212" s="7">
        <f t="array" ref="AK212">XLOOKUP($R212,Boundaries!$B:$B,Boundaries!U:U,"",0)</f>
        <v>0</v>
      </c>
    </row>
    <row r="213">
      <c r="A213" s="7" t="str">
        <f t="shared" si="1"/>
        <v>E</v>
      </c>
      <c r="B213" s="8">
        <v>46.0</v>
      </c>
      <c r="C213" s="7" t="s">
        <v>752</v>
      </c>
      <c r="D213" s="9" t="s">
        <v>753</v>
      </c>
      <c r="E213" s="10" t="s">
        <v>754</v>
      </c>
      <c r="F213" s="7" t="s">
        <v>40</v>
      </c>
      <c r="G213" s="8" t="s">
        <v>40</v>
      </c>
      <c r="H213" s="8" t="s">
        <v>148</v>
      </c>
      <c r="I213" s="11" t="s">
        <v>149</v>
      </c>
      <c r="J213" s="7" t="s">
        <v>707</v>
      </c>
      <c r="K213" s="9" t="s">
        <v>708</v>
      </c>
      <c r="L213" s="12">
        <v>50.8295106350018</v>
      </c>
      <c r="M213" s="12">
        <v>-0.229161098993493</v>
      </c>
      <c r="N213" s="7" t="str">
        <f t="array" ref="N213">XLOOKUP(K213,'GSP Groups'!D:D,'GSP Groups'!E:E,"",0)</f>
        <v>Pembury</v>
      </c>
      <c r="O213" s="13">
        <f t="array" ref="O213">XLOOKUP(N213,'GSP Groups'!$E:$E,'GSP Groups'!F:F,"",0)</f>
        <v>51.14800594</v>
      </c>
      <c r="P213" s="13">
        <f t="array" ref="P213">XLOOKUP(N213,'GSP Groups'!$E:$E,'GSP Groups'!G:G,"",0)</f>
        <v>0.3278317727</v>
      </c>
      <c r="Q213" s="7" t="str">
        <f t="shared" si="2"/>
        <v>EXACT LOCATION</v>
      </c>
      <c r="R213" s="7" t="s">
        <v>35</v>
      </c>
      <c r="S213" s="7">
        <f t="array" ref="S213">XLOOKUP($R213,Boundaries!$B:$B,Boundaries!C:C,"",0)</f>
        <v>14000</v>
      </c>
      <c r="T213" s="7">
        <f t="array" ref="T213">XLOOKUP($R213,Boundaries!$B:$B,Boundaries!D:D,"",0)</f>
        <v>17500</v>
      </c>
      <c r="U213" s="7">
        <f t="array" ref="U213">XLOOKUP($R213,Boundaries!$B:$B,Boundaries!E:E,"",0)</f>
        <v>0</v>
      </c>
      <c r="V213" s="7">
        <f t="array" ref="V213">XLOOKUP($R213,Boundaries!$B:$B,Boundaries!F:F,"",0)</f>
        <v>0</v>
      </c>
      <c r="W213" s="7">
        <f t="array" ref="W213">XLOOKUP($R213,Boundaries!$B:$B,Boundaries!G:G,"",0)</f>
        <v>0</v>
      </c>
      <c r="X213" s="7">
        <f t="array" ref="X213">XLOOKUP($R213,Boundaries!$B:$B,Boundaries!H:H,"",0)</f>
        <v>0</v>
      </c>
      <c r="Y213" s="7">
        <f t="array" ref="Y213">XLOOKUP($R213,Boundaries!$B:$B,Boundaries!I:I,"",0)</f>
        <v>0</v>
      </c>
      <c r="Z213" s="7">
        <f t="array" ref="Z213">XLOOKUP($R213,Boundaries!$B:$B,Boundaries!J:J,"",0)</f>
        <v>0</v>
      </c>
      <c r="AA213" s="7">
        <f t="array" ref="AA213">XLOOKUP($R213,Boundaries!$B:$B,Boundaries!K:K,"",0)</f>
        <v>0</v>
      </c>
      <c r="AB213" s="7">
        <f t="array" ref="AB213">XLOOKUP($R213,Boundaries!$B:$B,Boundaries!L:L,"",0)</f>
        <v>0</v>
      </c>
      <c r="AC213" s="7">
        <f t="array" ref="AC213">XLOOKUP($R213,Boundaries!$B:$B,Boundaries!M:M,"",0)</f>
        <v>0</v>
      </c>
      <c r="AD213" s="7">
        <f t="array" ref="AD213">XLOOKUP($R213,Boundaries!$B:$B,Boundaries!N:N,"",0)</f>
        <v>0</v>
      </c>
      <c r="AE213" s="7">
        <f t="array" ref="AE213">XLOOKUP($R213,Boundaries!$B:$B,Boundaries!O:O,"",0)</f>
        <v>0</v>
      </c>
      <c r="AF213" s="7">
        <f t="array" ref="AF213">XLOOKUP($R213,Boundaries!$B:$B,Boundaries!P:P,"",0)</f>
        <v>0</v>
      </c>
      <c r="AG213" s="7">
        <f t="array" ref="AG213">XLOOKUP($R213,Boundaries!$B:$B,Boundaries!Q:Q,"",0)</f>
        <v>2800</v>
      </c>
      <c r="AH213" s="7">
        <f t="array" ref="AH213">XLOOKUP($R213,Boundaries!$B:$B,Boundaries!R:R,"",0)</f>
        <v>1400</v>
      </c>
      <c r="AI213" s="7">
        <f t="array" ref="AI213">XLOOKUP($R213,Boundaries!$B:$B,Boundaries!S:S,"",0)</f>
        <v>1400</v>
      </c>
      <c r="AJ213" s="7" t="str">
        <f t="array" ref="AJ213">XLOOKUP($R213,Boundaries!$B:$B,Boundaries!T:T,"",0)</f>
        <v>NaN</v>
      </c>
      <c r="AK213" s="7">
        <f t="array" ref="AK213">XLOOKUP($R213,Boundaries!$B:$B,Boundaries!U:U,"",0)</f>
        <v>1400</v>
      </c>
    </row>
    <row r="214">
      <c r="A214" s="7" t="str">
        <f t="shared" si="1"/>
        <v>2</v>
      </c>
      <c r="B214" s="8">
        <v>5982.0</v>
      </c>
      <c r="C214" s="7" t="s">
        <v>755</v>
      </c>
      <c r="D214" s="9" t="s">
        <v>756</v>
      </c>
      <c r="E214" s="10" t="s">
        <v>757</v>
      </c>
      <c r="F214" s="16" t="s">
        <v>91</v>
      </c>
      <c r="G214" s="8" t="s">
        <v>64</v>
      </c>
      <c r="H214" s="8" t="s">
        <v>442</v>
      </c>
      <c r="I214" s="11" t="s">
        <v>443</v>
      </c>
      <c r="J214" s="7" t="s">
        <v>707</v>
      </c>
      <c r="K214" s="9" t="s">
        <v>708</v>
      </c>
      <c r="L214" s="17">
        <f t="shared" ref="L214:M214" si="71">O214</f>
        <v>51.14800594</v>
      </c>
      <c r="M214" s="17">
        <f t="shared" si="71"/>
        <v>0.3278317727</v>
      </c>
      <c r="N214" s="16" t="str">
        <f t="array" ref="N214">XLOOKUP(K214,'GSP Groups'!D:D,'GSP Groups'!E:E,"",0)</f>
        <v>Pembury</v>
      </c>
      <c r="O214" s="13">
        <f t="array" ref="O214">XLOOKUP(N214,'GSP Groups'!$E:$E,'GSP Groups'!F:F,"",0)</f>
        <v>51.14800594</v>
      </c>
      <c r="P214" s="13">
        <f t="array" ref="P214">XLOOKUP(N214,'GSP Groups'!$E:$E,'GSP Groups'!G:G,"",0)</f>
        <v>0.3278317727</v>
      </c>
      <c r="Q214" s="7" t="str">
        <f t="shared" si="2"/>
        <v>CENTER</v>
      </c>
      <c r="R214" s="7" t="s">
        <v>35</v>
      </c>
      <c r="S214" s="7">
        <f t="array" ref="S214">XLOOKUP($R214,Boundaries!$B:$B,Boundaries!C:C,"",0)</f>
        <v>14000</v>
      </c>
      <c r="T214" s="7">
        <f t="array" ref="T214">XLOOKUP($R214,Boundaries!$B:$B,Boundaries!D:D,"",0)</f>
        <v>17500</v>
      </c>
      <c r="U214" s="7">
        <f t="array" ref="U214">XLOOKUP($R214,Boundaries!$B:$B,Boundaries!E:E,"",0)</f>
        <v>0</v>
      </c>
      <c r="V214" s="7">
        <f t="array" ref="V214">XLOOKUP($R214,Boundaries!$B:$B,Boundaries!F:F,"",0)</f>
        <v>0</v>
      </c>
      <c r="W214" s="7">
        <f t="array" ref="W214">XLOOKUP($R214,Boundaries!$B:$B,Boundaries!G:G,"",0)</f>
        <v>0</v>
      </c>
      <c r="X214" s="7">
        <f t="array" ref="X214">XLOOKUP($R214,Boundaries!$B:$B,Boundaries!H:H,"",0)</f>
        <v>0</v>
      </c>
      <c r="Y214" s="7">
        <f t="array" ref="Y214">XLOOKUP($R214,Boundaries!$B:$B,Boundaries!I:I,"",0)</f>
        <v>0</v>
      </c>
      <c r="Z214" s="7">
        <f t="array" ref="Z214">XLOOKUP($R214,Boundaries!$B:$B,Boundaries!J:J,"",0)</f>
        <v>0</v>
      </c>
      <c r="AA214" s="7">
        <f t="array" ref="AA214">XLOOKUP($R214,Boundaries!$B:$B,Boundaries!K:K,"",0)</f>
        <v>0</v>
      </c>
      <c r="AB214" s="7">
        <f t="array" ref="AB214">XLOOKUP($R214,Boundaries!$B:$B,Boundaries!L:L,"",0)</f>
        <v>0</v>
      </c>
      <c r="AC214" s="7">
        <f t="array" ref="AC214">XLOOKUP($R214,Boundaries!$B:$B,Boundaries!M:M,"",0)</f>
        <v>0</v>
      </c>
      <c r="AD214" s="7">
        <f t="array" ref="AD214">XLOOKUP($R214,Boundaries!$B:$B,Boundaries!N:N,"",0)</f>
        <v>0</v>
      </c>
      <c r="AE214" s="7">
        <f t="array" ref="AE214">XLOOKUP($R214,Boundaries!$B:$B,Boundaries!O:O,"",0)</f>
        <v>0</v>
      </c>
      <c r="AF214" s="7">
        <f t="array" ref="AF214">XLOOKUP($R214,Boundaries!$B:$B,Boundaries!P:P,"",0)</f>
        <v>0</v>
      </c>
      <c r="AG214" s="7">
        <f t="array" ref="AG214">XLOOKUP($R214,Boundaries!$B:$B,Boundaries!Q:Q,"",0)</f>
        <v>2800</v>
      </c>
      <c r="AH214" s="7">
        <f t="array" ref="AH214">XLOOKUP($R214,Boundaries!$B:$B,Boundaries!R:R,"",0)</f>
        <v>1400</v>
      </c>
      <c r="AI214" s="7">
        <f t="array" ref="AI214">XLOOKUP($R214,Boundaries!$B:$B,Boundaries!S:S,"",0)</f>
        <v>1400</v>
      </c>
      <c r="AJ214" s="7" t="str">
        <f t="array" ref="AJ214">XLOOKUP($R214,Boundaries!$B:$B,Boundaries!T:T,"",0)</f>
        <v>NaN</v>
      </c>
      <c r="AK214" s="7">
        <f t="array" ref="AK214">XLOOKUP($R214,Boundaries!$B:$B,Boundaries!U:U,"",0)</f>
        <v>1400</v>
      </c>
    </row>
    <row r="215">
      <c r="A215" s="7" t="str">
        <f t="shared" si="1"/>
        <v>2</v>
      </c>
      <c r="B215" s="8">
        <v>6255.0</v>
      </c>
      <c r="C215" s="7" t="s">
        <v>758</v>
      </c>
      <c r="D215" s="9" t="s">
        <v>759</v>
      </c>
      <c r="E215" s="10" t="s">
        <v>760</v>
      </c>
      <c r="F215" s="16" t="s">
        <v>91</v>
      </c>
      <c r="G215" s="8" t="s">
        <v>64</v>
      </c>
      <c r="H215" s="8" t="s">
        <v>218</v>
      </c>
      <c r="I215" s="11" t="s">
        <v>219</v>
      </c>
      <c r="J215" s="7" t="s">
        <v>707</v>
      </c>
      <c r="K215" s="9" t="s">
        <v>708</v>
      </c>
      <c r="L215" s="17">
        <f t="shared" ref="L215:M215" si="72">O215</f>
        <v>51.14800594</v>
      </c>
      <c r="M215" s="17">
        <f t="shared" si="72"/>
        <v>0.3278317727</v>
      </c>
      <c r="N215" s="16" t="str">
        <f t="array" ref="N215">XLOOKUP(K215,'GSP Groups'!D:D,'GSP Groups'!E:E,"",0)</f>
        <v>Pembury</v>
      </c>
      <c r="O215" s="13">
        <f t="array" ref="O215">XLOOKUP(N215,'GSP Groups'!$E:$E,'GSP Groups'!F:F,"",0)</f>
        <v>51.14800594</v>
      </c>
      <c r="P215" s="13">
        <f t="array" ref="P215">XLOOKUP(N215,'GSP Groups'!$E:$E,'GSP Groups'!G:G,"",0)</f>
        <v>0.3278317727</v>
      </c>
      <c r="Q215" s="7" t="str">
        <f t="shared" si="2"/>
        <v>CENTER</v>
      </c>
      <c r="R215" s="7" t="s">
        <v>35</v>
      </c>
      <c r="S215" s="7">
        <f t="array" ref="S215">XLOOKUP($R215,Boundaries!$B:$B,Boundaries!C:C,"",0)</f>
        <v>14000</v>
      </c>
      <c r="T215" s="7">
        <f t="array" ref="T215">XLOOKUP($R215,Boundaries!$B:$B,Boundaries!D:D,"",0)</f>
        <v>17500</v>
      </c>
      <c r="U215" s="7">
        <f t="array" ref="U215">XLOOKUP($R215,Boundaries!$B:$B,Boundaries!E:E,"",0)</f>
        <v>0</v>
      </c>
      <c r="V215" s="7">
        <f t="array" ref="V215">XLOOKUP($R215,Boundaries!$B:$B,Boundaries!F:F,"",0)</f>
        <v>0</v>
      </c>
      <c r="W215" s="7">
        <f t="array" ref="W215">XLOOKUP($R215,Boundaries!$B:$B,Boundaries!G:G,"",0)</f>
        <v>0</v>
      </c>
      <c r="X215" s="7">
        <f t="array" ref="X215">XLOOKUP($R215,Boundaries!$B:$B,Boundaries!H:H,"",0)</f>
        <v>0</v>
      </c>
      <c r="Y215" s="7">
        <f t="array" ref="Y215">XLOOKUP($R215,Boundaries!$B:$B,Boundaries!I:I,"",0)</f>
        <v>0</v>
      </c>
      <c r="Z215" s="7">
        <f t="array" ref="Z215">XLOOKUP($R215,Boundaries!$B:$B,Boundaries!J:J,"",0)</f>
        <v>0</v>
      </c>
      <c r="AA215" s="7">
        <f t="array" ref="AA215">XLOOKUP($R215,Boundaries!$B:$B,Boundaries!K:K,"",0)</f>
        <v>0</v>
      </c>
      <c r="AB215" s="7">
        <f t="array" ref="AB215">XLOOKUP($R215,Boundaries!$B:$B,Boundaries!L:L,"",0)</f>
        <v>0</v>
      </c>
      <c r="AC215" s="7">
        <f t="array" ref="AC215">XLOOKUP($R215,Boundaries!$B:$B,Boundaries!M:M,"",0)</f>
        <v>0</v>
      </c>
      <c r="AD215" s="7">
        <f t="array" ref="AD215">XLOOKUP($R215,Boundaries!$B:$B,Boundaries!N:N,"",0)</f>
        <v>0</v>
      </c>
      <c r="AE215" s="7">
        <f t="array" ref="AE215">XLOOKUP($R215,Boundaries!$B:$B,Boundaries!O:O,"",0)</f>
        <v>0</v>
      </c>
      <c r="AF215" s="7">
        <f t="array" ref="AF215">XLOOKUP($R215,Boundaries!$B:$B,Boundaries!P:P,"",0)</f>
        <v>0</v>
      </c>
      <c r="AG215" s="7">
        <f t="array" ref="AG215">XLOOKUP($R215,Boundaries!$B:$B,Boundaries!Q:Q,"",0)</f>
        <v>2800</v>
      </c>
      <c r="AH215" s="7">
        <f t="array" ref="AH215">XLOOKUP($R215,Boundaries!$B:$B,Boundaries!R:R,"",0)</f>
        <v>1400</v>
      </c>
      <c r="AI215" s="7">
        <f t="array" ref="AI215">XLOOKUP($R215,Boundaries!$B:$B,Boundaries!S:S,"",0)</f>
        <v>1400</v>
      </c>
      <c r="AJ215" s="7" t="str">
        <f t="array" ref="AJ215">XLOOKUP($R215,Boundaries!$B:$B,Boundaries!T:T,"",0)</f>
        <v>NaN</v>
      </c>
      <c r="AK215" s="7">
        <f t="array" ref="AK215">XLOOKUP($R215,Boundaries!$B:$B,Boundaries!U:U,"",0)</f>
        <v>1400</v>
      </c>
    </row>
    <row r="216">
      <c r="A216" s="7" t="str">
        <f t="shared" si="1"/>
        <v>2</v>
      </c>
      <c r="B216" s="8">
        <v>6539.0</v>
      </c>
      <c r="C216" s="7" t="s">
        <v>761</v>
      </c>
      <c r="D216" s="9" t="s">
        <v>762</v>
      </c>
      <c r="E216" s="10" t="s">
        <v>763</v>
      </c>
      <c r="F216" s="16" t="s">
        <v>133</v>
      </c>
      <c r="G216" s="8" t="s">
        <v>134</v>
      </c>
      <c r="H216" s="8" t="s">
        <v>218</v>
      </c>
      <c r="I216" s="11" t="s">
        <v>219</v>
      </c>
      <c r="J216" s="7" t="s">
        <v>707</v>
      </c>
      <c r="K216" s="9" t="s">
        <v>708</v>
      </c>
      <c r="L216" s="17">
        <f t="shared" ref="L216:M216" si="73">O216</f>
        <v>51.14800594</v>
      </c>
      <c r="M216" s="17">
        <f t="shared" si="73"/>
        <v>0.3278317727</v>
      </c>
      <c r="N216" s="16" t="str">
        <f t="array" ref="N216">XLOOKUP(K216,'GSP Groups'!D:D,'GSP Groups'!E:E,"",0)</f>
        <v>Pembury</v>
      </c>
      <c r="O216" s="13">
        <f t="array" ref="O216">XLOOKUP(N216,'GSP Groups'!$E:$E,'GSP Groups'!F:F,"",0)</f>
        <v>51.14800594</v>
      </c>
      <c r="P216" s="13">
        <f t="array" ref="P216">XLOOKUP(N216,'GSP Groups'!$E:$E,'GSP Groups'!G:G,"",0)</f>
        <v>0.3278317727</v>
      </c>
      <c r="Q216" s="7" t="str">
        <f t="shared" si="2"/>
        <v>CENTER</v>
      </c>
      <c r="R216" s="7" t="s">
        <v>35</v>
      </c>
      <c r="S216" s="7">
        <f t="array" ref="S216">XLOOKUP($R216,Boundaries!$B:$B,Boundaries!C:C,"",0)</f>
        <v>14000</v>
      </c>
      <c r="T216" s="7">
        <f t="array" ref="T216">XLOOKUP($R216,Boundaries!$B:$B,Boundaries!D:D,"",0)</f>
        <v>17500</v>
      </c>
      <c r="U216" s="7">
        <f t="array" ref="U216">XLOOKUP($R216,Boundaries!$B:$B,Boundaries!E:E,"",0)</f>
        <v>0</v>
      </c>
      <c r="V216" s="7">
        <f t="array" ref="V216">XLOOKUP($R216,Boundaries!$B:$B,Boundaries!F:F,"",0)</f>
        <v>0</v>
      </c>
      <c r="W216" s="7">
        <f t="array" ref="W216">XLOOKUP($R216,Boundaries!$B:$B,Boundaries!G:G,"",0)</f>
        <v>0</v>
      </c>
      <c r="X216" s="7">
        <f t="array" ref="X216">XLOOKUP($R216,Boundaries!$B:$B,Boundaries!H:H,"",0)</f>
        <v>0</v>
      </c>
      <c r="Y216" s="7">
        <f t="array" ref="Y216">XLOOKUP($R216,Boundaries!$B:$B,Boundaries!I:I,"",0)</f>
        <v>0</v>
      </c>
      <c r="Z216" s="7">
        <f t="array" ref="Z216">XLOOKUP($R216,Boundaries!$B:$B,Boundaries!J:J,"",0)</f>
        <v>0</v>
      </c>
      <c r="AA216" s="7">
        <f t="array" ref="AA216">XLOOKUP($R216,Boundaries!$B:$B,Boundaries!K:K,"",0)</f>
        <v>0</v>
      </c>
      <c r="AB216" s="7">
        <f t="array" ref="AB216">XLOOKUP($R216,Boundaries!$B:$B,Boundaries!L:L,"",0)</f>
        <v>0</v>
      </c>
      <c r="AC216" s="7">
        <f t="array" ref="AC216">XLOOKUP($R216,Boundaries!$B:$B,Boundaries!M:M,"",0)</f>
        <v>0</v>
      </c>
      <c r="AD216" s="7">
        <f t="array" ref="AD216">XLOOKUP($R216,Boundaries!$B:$B,Boundaries!N:N,"",0)</f>
        <v>0</v>
      </c>
      <c r="AE216" s="7">
        <f t="array" ref="AE216">XLOOKUP($R216,Boundaries!$B:$B,Boundaries!O:O,"",0)</f>
        <v>0</v>
      </c>
      <c r="AF216" s="7">
        <f t="array" ref="AF216">XLOOKUP($R216,Boundaries!$B:$B,Boundaries!P:P,"",0)</f>
        <v>0</v>
      </c>
      <c r="AG216" s="7">
        <f t="array" ref="AG216">XLOOKUP($R216,Boundaries!$B:$B,Boundaries!Q:Q,"",0)</f>
        <v>2800</v>
      </c>
      <c r="AH216" s="7">
        <f t="array" ref="AH216">XLOOKUP($R216,Boundaries!$B:$B,Boundaries!R:R,"",0)</f>
        <v>1400</v>
      </c>
      <c r="AI216" s="7">
        <f t="array" ref="AI216">XLOOKUP($R216,Boundaries!$B:$B,Boundaries!S:S,"",0)</f>
        <v>1400</v>
      </c>
      <c r="AJ216" s="7" t="str">
        <f t="array" ref="AJ216">XLOOKUP($R216,Boundaries!$B:$B,Boundaries!T:T,"",0)</f>
        <v>NaN</v>
      </c>
      <c r="AK216" s="7">
        <f t="array" ref="AK216">XLOOKUP($R216,Boundaries!$B:$B,Boundaries!U:U,"",0)</f>
        <v>1400</v>
      </c>
    </row>
    <row r="217">
      <c r="A217" s="7" t="str">
        <f t="shared" si="1"/>
        <v>E</v>
      </c>
      <c r="B217" s="8">
        <v>6576.0</v>
      </c>
      <c r="C217" s="7" t="s">
        <v>764</v>
      </c>
      <c r="D217" s="9" t="s">
        <v>765</v>
      </c>
      <c r="E217" s="10"/>
      <c r="F217" s="7" t="s">
        <v>133</v>
      </c>
      <c r="G217" s="8" t="s">
        <v>134</v>
      </c>
      <c r="H217" s="8" t="s">
        <v>696</v>
      </c>
      <c r="I217" s="11" t="s">
        <v>697</v>
      </c>
      <c r="J217" s="7" t="s">
        <v>707</v>
      </c>
      <c r="K217" s="9" t="s">
        <v>708</v>
      </c>
      <c r="L217" s="12">
        <v>50.9559442809369</v>
      </c>
      <c r="M217" s="12">
        <v>-0.16216950005531</v>
      </c>
      <c r="N217" s="7" t="str">
        <f t="array" ref="N217">XLOOKUP(K217,'GSP Groups'!D:D,'GSP Groups'!E:E,"",0)</f>
        <v>Pembury</v>
      </c>
      <c r="O217" s="13">
        <f t="array" ref="O217">XLOOKUP(N217,'GSP Groups'!$E:$E,'GSP Groups'!F:F,"",0)</f>
        <v>51.14800594</v>
      </c>
      <c r="P217" s="13">
        <f t="array" ref="P217">XLOOKUP(N217,'GSP Groups'!$E:$E,'GSP Groups'!G:G,"",0)</f>
        <v>0.3278317727</v>
      </c>
      <c r="Q217" s="7" t="str">
        <f t="shared" si="2"/>
        <v>EXACT LOCATION</v>
      </c>
      <c r="R217" s="7" t="s">
        <v>35</v>
      </c>
      <c r="S217" s="7">
        <f t="array" ref="S217">XLOOKUP($R217,Boundaries!$B:$B,Boundaries!C:C,"",0)</f>
        <v>14000</v>
      </c>
      <c r="T217" s="7">
        <f t="array" ref="T217">XLOOKUP($R217,Boundaries!$B:$B,Boundaries!D:D,"",0)</f>
        <v>17500</v>
      </c>
      <c r="U217" s="7">
        <f t="array" ref="U217">XLOOKUP($R217,Boundaries!$B:$B,Boundaries!E:E,"",0)</f>
        <v>0</v>
      </c>
      <c r="V217" s="7">
        <f t="array" ref="V217">XLOOKUP($R217,Boundaries!$B:$B,Boundaries!F:F,"",0)</f>
        <v>0</v>
      </c>
      <c r="W217" s="7">
        <f t="array" ref="W217">XLOOKUP($R217,Boundaries!$B:$B,Boundaries!G:G,"",0)</f>
        <v>0</v>
      </c>
      <c r="X217" s="7">
        <f t="array" ref="X217">XLOOKUP($R217,Boundaries!$B:$B,Boundaries!H:H,"",0)</f>
        <v>0</v>
      </c>
      <c r="Y217" s="7">
        <f t="array" ref="Y217">XLOOKUP($R217,Boundaries!$B:$B,Boundaries!I:I,"",0)</f>
        <v>0</v>
      </c>
      <c r="Z217" s="7">
        <f t="array" ref="Z217">XLOOKUP($R217,Boundaries!$B:$B,Boundaries!J:J,"",0)</f>
        <v>0</v>
      </c>
      <c r="AA217" s="7">
        <f t="array" ref="AA217">XLOOKUP($R217,Boundaries!$B:$B,Boundaries!K:K,"",0)</f>
        <v>0</v>
      </c>
      <c r="AB217" s="7">
        <f t="array" ref="AB217">XLOOKUP($R217,Boundaries!$B:$B,Boundaries!L:L,"",0)</f>
        <v>0</v>
      </c>
      <c r="AC217" s="7">
        <f t="array" ref="AC217">XLOOKUP($R217,Boundaries!$B:$B,Boundaries!M:M,"",0)</f>
        <v>0</v>
      </c>
      <c r="AD217" s="7">
        <f t="array" ref="AD217">XLOOKUP($R217,Boundaries!$B:$B,Boundaries!N:N,"",0)</f>
        <v>0</v>
      </c>
      <c r="AE217" s="7">
        <f t="array" ref="AE217">XLOOKUP($R217,Boundaries!$B:$B,Boundaries!O:O,"",0)</f>
        <v>0</v>
      </c>
      <c r="AF217" s="7">
        <f t="array" ref="AF217">XLOOKUP($R217,Boundaries!$B:$B,Boundaries!P:P,"",0)</f>
        <v>0</v>
      </c>
      <c r="AG217" s="7">
        <f t="array" ref="AG217">XLOOKUP($R217,Boundaries!$B:$B,Boundaries!Q:Q,"",0)</f>
        <v>2800</v>
      </c>
      <c r="AH217" s="7">
        <f t="array" ref="AH217">XLOOKUP($R217,Boundaries!$B:$B,Boundaries!R:R,"",0)</f>
        <v>1400</v>
      </c>
      <c r="AI217" s="7">
        <f t="array" ref="AI217">XLOOKUP($R217,Boundaries!$B:$B,Boundaries!S:S,"",0)</f>
        <v>1400</v>
      </c>
      <c r="AJ217" s="7" t="str">
        <f t="array" ref="AJ217">XLOOKUP($R217,Boundaries!$B:$B,Boundaries!T:T,"",0)</f>
        <v>NaN</v>
      </c>
      <c r="AK217" s="7">
        <f t="array" ref="AK217">XLOOKUP($R217,Boundaries!$B:$B,Boundaries!U:U,"",0)</f>
        <v>1400</v>
      </c>
    </row>
    <row r="218">
      <c r="A218" s="7" t="str">
        <f t="shared" si="1"/>
        <v>V</v>
      </c>
      <c r="B218" s="8">
        <v>6811.0</v>
      </c>
      <c r="C218" s="7" t="s">
        <v>766</v>
      </c>
      <c r="D218" s="9" t="s">
        <v>766</v>
      </c>
      <c r="E218" s="10" t="s">
        <v>767</v>
      </c>
      <c r="F218" s="16" t="s">
        <v>133</v>
      </c>
      <c r="G218" s="8" t="s">
        <v>134</v>
      </c>
      <c r="H218" s="8" t="s">
        <v>768</v>
      </c>
      <c r="I218" s="11" t="s">
        <v>769</v>
      </c>
      <c r="J218" s="7" t="s">
        <v>707</v>
      </c>
      <c r="K218" s="9" t="s">
        <v>708</v>
      </c>
      <c r="L218" s="17">
        <v>50.9748881368742</v>
      </c>
      <c r="M218" s="17">
        <v>-0.227617156389024</v>
      </c>
      <c r="N218" s="7" t="str">
        <f t="array" ref="N218">XLOOKUP(K218,'GSP Groups'!D:D,'GSP Groups'!E:E,"",0)</f>
        <v>Pembury</v>
      </c>
      <c r="O218" s="13">
        <f t="array" ref="O218">XLOOKUP(N218,'GSP Groups'!$E:$E,'GSP Groups'!F:F,"",0)</f>
        <v>51.14800594</v>
      </c>
      <c r="P218" s="13">
        <f t="array" ref="P218">XLOOKUP(N218,'GSP Groups'!$E:$E,'GSP Groups'!G:G,"",0)</f>
        <v>0.3278317727</v>
      </c>
      <c r="Q218" s="7" t="str">
        <f t="shared" si="2"/>
        <v>EXACT LOCATION</v>
      </c>
      <c r="R218" s="7" t="s">
        <v>35</v>
      </c>
      <c r="S218" s="7">
        <f t="array" ref="S218">XLOOKUP($R218,Boundaries!$B:$B,Boundaries!C:C,"",0)</f>
        <v>14000</v>
      </c>
      <c r="T218" s="7">
        <f t="array" ref="T218">XLOOKUP($R218,Boundaries!$B:$B,Boundaries!D:D,"",0)</f>
        <v>17500</v>
      </c>
      <c r="U218" s="7">
        <f t="array" ref="U218">XLOOKUP($R218,Boundaries!$B:$B,Boundaries!E:E,"",0)</f>
        <v>0</v>
      </c>
      <c r="V218" s="7">
        <f t="array" ref="V218">XLOOKUP($R218,Boundaries!$B:$B,Boundaries!F:F,"",0)</f>
        <v>0</v>
      </c>
      <c r="W218" s="7">
        <f t="array" ref="W218">XLOOKUP($R218,Boundaries!$B:$B,Boundaries!G:G,"",0)</f>
        <v>0</v>
      </c>
      <c r="X218" s="7">
        <f t="array" ref="X218">XLOOKUP($R218,Boundaries!$B:$B,Boundaries!H:H,"",0)</f>
        <v>0</v>
      </c>
      <c r="Y218" s="7">
        <f t="array" ref="Y218">XLOOKUP($R218,Boundaries!$B:$B,Boundaries!I:I,"",0)</f>
        <v>0</v>
      </c>
      <c r="Z218" s="7">
        <f t="array" ref="Z218">XLOOKUP($R218,Boundaries!$B:$B,Boundaries!J:J,"",0)</f>
        <v>0</v>
      </c>
      <c r="AA218" s="7">
        <f t="array" ref="AA218">XLOOKUP($R218,Boundaries!$B:$B,Boundaries!K:K,"",0)</f>
        <v>0</v>
      </c>
      <c r="AB218" s="7">
        <f t="array" ref="AB218">XLOOKUP($R218,Boundaries!$B:$B,Boundaries!L:L,"",0)</f>
        <v>0</v>
      </c>
      <c r="AC218" s="7">
        <f t="array" ref="AC218">XLOOKUP($R218,Boundaries!$B:$B,Boundaries!M:M,"",0)</f>
        <v>0</v>
      </c>
      <c r="AD218" s="7">
        <f t="array" ref="AD218">XLOOKUP($R218,Boundaries!$B:$B,Boundaries!N:N,"",0)</f>
        <v>0</v>
      </c>
      <c r="AE218" s="7">
        <f t="array" ref="AE218">XLOOKUP($R218,Boundaries!$B:$B,Boundaries!O:O,"",0)</f>
        <v>0</v>
      </c>
      <c r="AF218" s="7">
        <f t="array" ref="AF218">XLOOKUP($R218,Boundaries!$B:$B,Boundaries!P:P,"",0)</f>
        <v>0</v>
      </c>
      <c r="AG218" s="7">
        <f t="array" ref="AG218">XLOOKUP($R218,Boundaries!$B:$B,Boundaries!Q:Q,"",0)</f>
        <v>2800</v>
      </c>
      <c r="AH218" s="7">
        <f t="array" ref="AH218">XLOOKUP($R218,Boundaries!$B:$B,Boundaries!R:R,"",0)</f>
        <v>1400</v>
      </c>
      <c r="AI218" s="7">
        <f t="array" ref="AI218">XLOOKUP($R218,Boundaries!$B:$B,Boundaries!S:S,"",0)</f>
        <v>1400</v>
      </c>
      <c r="AJ218" s="7" t="str">
        <f t="array" ref="AJ218">XLOOKUP($R218,Boundaries!$B:$B,Boundaries!T:T,"",0)</f>
        <v>NaN</v>
      </c>
      <c r="AK218" s="7">
        <f t="array" ref="AK218">XLOOKUP($R218,Boundaries!$B:$B,Boundaries!U:U,"",0)</f>
        <v>1400</v>
      </c>
    </row>
    <row r="219">
      <c r="A219" s="7" t="str">
        <f t="shared" si="1"/>
        <v>E</v>
      </c>
      <c r="B219" s="8">
        <v>1.0</v>
      </c>
      <c r="C219" s="7" t="s">
        <v>770</v>
      </c>
      <c r="D219" s="9" t="s">
        <v>771</v>
      </c>
      <c r="E219" s="10" t="s">
        <v>772</v>
      </c>
      <c r="F219" s="7" t="s">
        <v>40</v>
      </c>
      <c r="G219" s="8" t="s">
        <v>64</v>
      </c>
      <c r="H219" s="8" t="s">
        <v>442</v>
      </c>
      <c r="I219" s="11" t="s">
        <v>443</v>
      </c>
      <c r="J219" s="7" t="s">
        <v>773</v>
      </c>
      <c r="K219" s="9" t="s">
        <v>774</v>
      </c>
      <c r="L219" s="12">
        <v>51.6974957021573</v>
      </c>
      <c r="M219" s="12">
        <v>-3.41620759431236</v>
      </c>
      <c r="N219" s="7" t="str">
        <f t="array" ref="N219">XLOOKUP(K219,'GSP Groups'!D:D,'GSP Groups'!E:E,"",0)</f>
        <v>Llanddeusant</v>
      </c>
      <c r="O219" s="13">
        <f t="array" ref="O219">XLOOKUP(N219,'GSP Groups'!$E:$E,'GSP Groups'!F:F,"",0)</f>
        <v>51.90578722</v>
      </c>
      <c r="P219" s="13">
        <f t="array" ref="P219">XLOOKUP(N219,'GSP Groups'!$E:$E,'GSP Groups'!G:G,"",0)</f>
        <v>-3.779420918</v>
      </c>
      <c r="Q219" s="7" t="str">
        <f t="shared" si="2"/>
        <v>EXACT LOCATION</v>
      </c>
      <c r="R219" s="7" t="s">
        <v>32</v>
      </c>
      <c r="S219" s="7">
        <f t="array" ref="S219">XLOOKUP($R219,Boundaries!$B:$B,Boundaries!C:C,"",0)</f>
        <v>14000</v>
      </c>
      <c r="T219" s="7">
        <f t="array" ref="T219">XLOOKUP($R219,Boundaries!$B:$B,Boundaries!D:D,"",0)</f>
        <v>17500</v>
      </c>
      <c r="U219" s="7">
        <f t="array" ref="U219">XLOOKUP($R219,Boundaries!$B:$B,Boundaries!E:E,"",0)</f>
        <v>0</v>
      </c>
      <c r="V219" s="7">
        <f t="array" ref="V219">XLOOKUP($R219,Boundaries!$B:$B,Boundaries!F:F,"",0)</f>
        <v>0</v>
      </c>
      <c r="W219" s="7">
        <f t="array" ref="W219">XLOOKUP($R219,Boundaries!$B:$B,Boundaries!G:G,"",0)</f>
        <v>0</v>
      </c>
      <c r="X219" s="7">
        <f t="array" ref="X219">XLOOKUP($R219,Boundaries!$B:$B,Boundaries!H:H,"",0)</f>
        <v>0</v>
      </c>
      <c r="Y219" s="7">
        <f t="array" ref="Y219">XLOOKUP($R219,Boundaries!$B:$B,Boundaries!I:I,"",0)</f>
        <v>0</v>
      </c>
      <c r="Z219" s="7">
        <f t="array" ref="Z219">XLOOKUP($R219,Boundaries!$B:$B,Boundaries!J:J,"",0)</f>
        <v>0</v>
      </c>
      <c r="AA219" s="7">
        <f t="array" ref="AA219">XLOOKUP($R219,Boundaries!$B:$B,Boundaries!K:K,"",0)</f>
        <v>0</v>
      </c>
      <c r="AB219" s="7">
        <f t="array" ref="AB219">XLOOKUP($R219,Boundaries!$B:$B,Boundaries!L:L,"",0)</f>
        <v>0</v>
      </c>
      <c r="AC219" s="7">
        <f t="array" ref="AC219">XLOOKUP($R219,Boundaries!$B:$B,Boundaries!M:M,"",0)</f>
        <v>0</v>
      </c>
      <c r="AD219" s="7">
        <f t="array" ref="AD219">XLOOKUP($R219,Boundaries!$B:$B,Boundaries!N:N,"",0)</f>
        <v>0</v>
      </c>
      <c r="AE219" s="7">
        <f t="array" ref="AE219">XLOOKUP($R219,Boundaries!$B:$B,Boundaries!O:O,"",0)</f>
        <v>1400</v>
      </c>
      <c r="AF219" s="7">
        <f t="array" ref="AF219">XLOOKUP($R219,Boundaries!$B:$B,Boundaries!P:P,"",0)</f>
        <v>1400</v>
      </c>
      <c r="AG219" s="7" t="str">
        <f t="array" ref="AG219">XLOOKUP($R219,Boundaries!$B:$B,Boundaries!Q:Q,"",0)</f>
        <v>NaN</v>
      </c>
      <c r="AH219" s="7">
        <f t="array" ref="AH219">XLOOKUP($R219,Boundaries!$B:$B,Boundaries!R:R,"",0)</f>
        <v>0</v>
      </c>
      <c r="AI219" s="7">
        <f t="array" ref="AI219">XLOOKUP($R219,Boundaries!$B:$B,Boundaries!S:S,"",0)</f>
        <v>0</v>
      </c>
      <c r="AJ219" s="7">
        <f t="array" ref="AJ219">XLOOKUP($R219,Boundaries!$B:$B,Boundaries!T:T,"",0)</f>
        <v>2800</v>
      </c>
      <c r="AK219" s="7">
        <f t="array" ref="AK219">XLOOKUP($R219,Boundaries!$B:$B,Boundaries!U:U,"",0)</f>
        <v>1400</v>
      </c>
    </row>
    <row r="220">
      <c r="A220" s="7" t="str">
        <f t="shared" si="1"/>
        <v>E</v>
      </c>
      <c r="B220" s="8">
        <v>50.0</v>
      </c>
      <c r="C220" s="7" t="s">
        <v>775</v>
      </c>
      <c r="D220" s="9" t="s">
        <v>776</v>
      </c>
      <c r="E220" s="10" t="s">
        <v>777</v>
      </c>
      <c r="F220" s="16" t="s">
        <v>91</v>
      </c>
      <c r="G220" s="8" t="s">
        <v>64</v>
      </c>
      <c r="H220" s="8" t="s">
        <v>442</v>
      </c>
      <c r="I220" s="11" t="s">
        <v>443</v>
      </c>
      <c r="J220" s="7" t="s">
        <v>773</v>
      </c>
      <c r="K220" s="9" t="s">
        <v>774</v>
      </c>
      <c r="L220" s="12">
        <v>51.5901399504758</v>
      </c>
      <c r="M220" s="12">
        <v>-3.00007510437639</v>
      </c>
      <c r="N220" s="7" t="str">
        <f t="array" ref="N220">XLOOKUP(K220,'GSP Groups'!D:D,'GSP Groups'!E:E,"",0)</f>
        <v>Llanddeusant</v>
      </c>
      <c r="O220" s="13">
        <f t="array" ref="O220">XLOOKUP(N220,'GSP Groups'!$E:$E,'GSP Groups'!F:F,"",0)</f>
        <v>51.90578722</v>
      </c>
      <c r="P220" s="13">
        <f t="array" ref="P220">XLOOKUP(N220,'GSP Groups'!$E:$E,'GSP Groups'!G:G,"",0)</f>
        <v>-3.779420918</v>
      </c>
      <c r="Q220" s="7" t="str">
        <f t="shared" si="2"/>
        <v>EXACT LOCATION</v>
      </c>
      <c r="R220" s="7" t="s">
        <v>32</v>
      </c>
      <c r="S220" s="7">
        <f t="array" ref="S220">XLOOKUP($R220,Boundaries!$B:$B,Boundaries!C:C,"",0)</f>
        <v>14000</v>
      </c>
      <c r="T220" s="7">
        <f t="array" ref="T220">XLOOKUP($R220,Boundaries!$B:$B,Boundaries!D:D,"",0)</f>
        <v>17500</v>
      </c>
      <c r="U220" s="7">
        <f t="array" ref="U220">XLOOKUP($R220,Boundaries!$B:$B,Boundaries!E:E,"",0)</f>
        <v>0</v>
      </c>
      <c r="V220" s="7">
        <f t="array" ref="V220">XLOOKUP($R220,Boundaries!$B:$B,Boundaries!F:F,"",0)</f>
        <v>0</v>
      </c>
      <c r="W220" s="7">
        <f t="array" ref="W220">XLOOKUP($R220,Boundaries!$B:$B,Boundaries!G:G,"",0)</f>
        <v>0</v>
      </c>
      <c r="X220" s="7">
        <f t="array" ref="X220">XLOOKUP($R220,Boundaries!$B:$B,Boundaries!H:H,"",0)</f>
        <v>0</v>
      </c>
      <c r="Y220" s="7">
        <f t="array" ref="Y220">XLOOKUP($R220,Boundaries!$B:$B,Boundaries!I:I,"",0)</f>
        <v>0</v>
      </c>
      <c r="Z220" s="7">
        <f t="array" ref="Z220">XLOOKUP($R220,Boundaries!$B:$B,Boundaries!J:J,"",0)</f>
        <v>0</v>
      </c>
      <c r="AA220" s="7">
        <f t="array" ref="AA220">XLOOKUP($R220,Boundaries!$B:$B,Boundaries!K:K,"",0)</f>
        <v>0</v>
      </c>
      <c r="AB220" s="7">
        <f t="array" ref="AB220">XLOOKUP($R220,Boundaries!$B:$B,Boundaries!L:L,"",0)</f>
        <v>0</v>
      </c>
      <c r="AC220" s="7">
        <f t="array" ref="AC220">XLOOKUP($R220,Boundaries!$B:$B,Boundaries!M:M,"",0)</f>
        <v>0</v>
      </c>
      <c r="AD220" s="7">
        <f t="array" ref="AD220">XLOOKUP($R220,Boundaries!$B:$B,Boundaries!N:N,"",0)</f>
        <v>0</v>
      </c>
      <c r="AE220" s="7">
        <f t="array" ref="AE220">XLOOKUP($R220,Boundaries!$B:$B,Boundaries!O:O,"",0)</f>
        <v>1400</v>
      </c>
      <c r="AF220" s="7">
        <f t="array" ref="AF220">XLOOKUP($R220,Boundaries!$B:$B,Boundaries!P:P,"",0)</f>
        <v>1400</v>
      </c>
      <c r="AG220" s="7" t="str">
        <f t="array" ref="AG220">XLOOKUP($R220,Boundaries!$B:$B,Boundaries!Q:Q,"",0)</f>
        <v>NaN</v>
      </c>
      <c r="AH220" s="7">
        <f t="array" ref="AH220">XLOOKUP($R220,Boundaries!$B:$B,Boundaries!R:R,"",0)</f>
        <v>0</v>
      </c>
      <c r="AI220" s="7">
        <f t="array" ref="AI220">XLOOKUP($R220,Boundaries!$B:$B,Boundaries!S:S,"",0)</f>
        <v>0</v>
      </c>
      <c r="AJ220" s="7">
        <f t="array" ref="AJ220">XLOOKUP($R220,Boundaries!$B:$B,Boundaries!T:T,"",0)</f>
        <v>2800</v>
      </c>
      <c r="AK220" s="7">
        <f t="array" ref="AK220">XLOOKUP($R220,Boundaries!$B:$B,Boundaries!U:U,"",0)</f>
        <v>1400</v>
      </c>
    </row>
    <row r="221">
      <c r="A221" s="7" t="str">
        <f t="shared" si="1"/>
        <v>T</v>
      </c>
      <c r="B221" s="8">
        <v>1980.0</v>
      </c>
      <c r="C221" s="7" t="s">
        <v>778</v>
      </c>
      <c r="D221" s="9" t="s">
        <v>779</v>
      </c>
      <c r="E221" s="10" t="s">
        <v>780</v>
      </c>
      <c r="F221" s="7" t="s">
        <v>40</v>
      </c>
      <c r="G221" s="8" t="s">
        <v>40</v>
      </c>
      <c r="H221" s="8" t="s">
        <v>41</v>
      </c>
      <c r="I221" s="11" t="s">
        <v>42</v>
      </c>
      <c r="J221" s="7" t="s">
        <v>773</v>
      </c>
      <c r="K221" s="9" t="s">
        <v>774</v>
      </c>
      <c r="L221" s="12">
        <v>51.6830030801772</v>
      </c>
      <c r="M221" s="12">
        <v>-4.99486537080063</v>
      </c>
      <c r="N221" s="7" t="str">
        <f t="array" ref="N221">XLOOKUP(K221,'GSP Groups'!D:D,'GSP Groups'!E:E,"",0)</f>
        <v>Llanddeusant</v>
      </c>
      <c r="O221" s="13">
        <f t="array" ref="O221">XLOOKUP(N221,'GSP Groups'!$E:$E,'GSP Groups'!F:F,"",0)</f>
        <v>51.90578722</v>
      </c>
      <c r="P221" s="13">
        <f t="array" ref="P221">XLOOKUP(N221,'GSP Groups'!$E:$E,'GSP Groups'!G:G,"",0)</f>
        <v>-3.779420918</v>
      </c>
      <c r="Q221" s="7" t="str">
        <f t="shared" si="2"/>
        <v>EXACT LOCATION</v>
      </c>
      <c r="R221" s="7" t="s">
        <v>32</v>
      </c>
      <c r="S221" s="7">
        <f t="array" ref="S221">XLOOKUP($R221,Boundaries!$B:$B,Boundaries!C:C,"",0)</f>
        <v>14000</v>
      </c>
      <c r="T221" s="7">
        <f t="array" ref="T221">XLOOKUP($R221,Boundaries!$B:$B,Boundaries!D:D,"",0)</f>
        <v>17500</v>
      </c>
      <c r="U221" s="7">
        <f t="array" ref="U221">XLOOKUP($R221,Boundaries!$B:$B,Boundaries!E:E,"",0)</f>
        <v>0</v>
      </c>
      <c r="V221" s="7">
        <f t="array" ref="V221">XLOOKUP($R221,Boundaries!$B:$B,Boundaries!F:F,"",0)</f>
        <v>0</v>
      </c>
      <c r="W221" s="7">
        <f t="array" ref="W221">XLOOKUP($R221,Boundaries!$B:$B,Boundaries!G:G,"",0)</f>
        <v>0</v>
      </c>
      <c r="X221" s="7">
        <f t="array" ref="X221">XLOOKUP($R221,Boundaries!$B:$B,Boundaries!H:H,"",0)</f>
        <v>0</v>
      </c>
      <c r="Y221" s="7">
        <f t="array" ref="Y221">XLOOKUP($R221,Boundaries!$B:$B,Boundaries!I:I,"",0)</f>
        <v>0</v>
      </c>
      <c r="Z221" s="7">
        <f t="array" ref="Z221">XLOOKUP($R221,Boundaries!$B:$B,Boundaries!J:J,"",0)</f>
        <v>0</v>
      </c>
      <c r="AA221" s="7">
        <f t="array" ref="AA221">XLOOKUP($R221,Boundaries!$B:$B,Boundaries!K:K,"",0)</f>
        <v>0</v>
      </c>
      <c r="AB221" s="7">
        <f t="array" ref="AB221">XLOOKUP($R221,Boundaries!$B:$B,Boundaries!L:L,"",0)</f>
        <v>0</v>
      </c>
      <c r="AC221" s="7">
        <f t="array" ref="AC221">XLOOKUP($R221,Boundaries!$B:$B,Boundaries!M:M,"",0)</f>
        <v>0</v>
      </c>
      <c r="AD221" s="7">
        <f t="array" ref="AD221">XLOOKUP($R221,Boundaries!$B:$B,Boundaries!N:N,"",0)</f>
        <v>0</v>
      </c>
      <c r="AE221" s="7">
        <f t="array" ref="AE221">XLOOKUP($R221,Boundaries!$B:$B,Boundaries!O:O,"",0)</f>
        <v>1400</v>
      </c>
      <c r="AF221" s="7">
        <f t="array" ref="AF221">XLOOKUP($R221,Boundaries!$B:$B,Boundaries!P:P,"",0)</f>
        <v>1400</v>
      </c>
      <c r="AG221" s="7" t="str">
        <f t="array" ref="AG221">XLOOKUP($R221,Boundaries!$B:$B,Boundaries!Q:Q,"",0)</f>
        <v>NaN</v>
      </c>
      <c r="AH221" s="7">
        <f t="array" ref="AH221">XLOOKUP($R221,Boundaries!$B:$B,Boundaries!R:R,"",0)</f>
        <v>0</v>
      </c>
      <c r="AI221" s="7">
        <f t="array" ref="AI221">XLOOKUP($R221,Boundaries!$B:$B,Boundaries!S:S,"",0)</f>
        <v>0</v>
      </c>
      <c r="AJ221" s="7">
        <f t="array" ref="AJ221">XLOOKUP($R221,Boundaries!$B:$B,Boundaries!T:T,"",0)</f>
        <v>2800</v>
      </c>
      <c r="AK221" s="7">
        <f t="array" ref="AK221">XLOOKUP($R221,Boundaries!$B:$B,Boundaries!U:U,"",0)</f>
        <v>1400</v>
      </c>
    </row>
    <row r="222">
      <c r="A222" s="7" t="str">
        <f t="shared" si="1"/>
        <v>T</v>
      </c>
      <c r="B222" s="8">
        <v>1981.0</v>
      </c>
      <c r="C222" s="7" t="s">
        <v>781</v>
      </c>
      <c r="D222" s="9" t="s">
        <v>782</v>
      </c>
      <c r="E222" s="10" t="s">
        <v>783</v>
      </c>
      <c r="F222" s="7" t="s">
        <v>40</v>
      </c>
      <c r="G222" s="8" t="s">
        <v>40</v>
      </c>
      <c r="H222" s="8" t="s">
        <v>41</v>
      </c>
      <c r="I222" s="11" t="s">
        <v>42</v>
      </c>
      <c r="J222" s="7" t="s">
        <v>773</v>
      </c>
      <c r="K222" s="9" t="s">
        <v>774</v>
      </c>
      <c r="L222" s="12">
        <v>51.6830030801772</v>
      </c>
      <c r="M222" s="12">
        <v>-4.99486537080063</v>
      </c>
      <c r="N222" s="7" t="str">
        <f t="array" ref="N222">XLOOKUP(K222,'GSP Groups'!D:D,'GSP Groups'!E:E,"",0)</f>
        <v>Llanddeusant</v>
      </c>
      <c r="O222" s="13">
        <f t="array" ref="O222">XLOOKUP(N222,'GSP Groups'!$E:$E,'GSP Groups'!F:F,"",0)</f>
        <v>51.90578722</v>
      </c>
      <c r="P222" s="13">
        <f t="array" ref="P222">XLOOKUP(N222,'GSP Groups'!$E:$E,'GSP Groups'!G:G,"",0)</f>
        <v>-3.779420918</v>
      </c>
      <c r="Q222" s="7" t="str">
        <f t="shared" si="2"/>
        <v>EXACT LOCATION</v>
      </c>
      <c r="R222" s="7" t="s">
        <v>32</v>
      </c>
      <c r="S222" s="7">
        <f t="array" ref="S222">XLOOKUP($R222,Boundaries!$B:$B,Boundaries!C:C,"",0)</f>
        <v>14000</v>
      </c>
      <c r="T222" s="7">
        <f t="array" ref="T222">XLOOKUP($R222,Boundaries!$B:$B,Boundaries!D:D,"",0)</f>
        <v>17500</v>
      </c>
      <c r="U222" s="7">
        <f t="array" ref="U222">XLOOKUP($R222,Boundaries!$B:$B,Boundaries!E:E,"",0)</f>
        <v>0</v>
      </c>
      <c r="V222" s="7">
        <f t="array" ref="V222">XLOOKUP($R222,Boundaries!$B:$B,Boundaries!F:F,"",0)</f>
        <v>0</v>
      </c>
      <c r="W222" s="7">
        <f t="array" ref="W222">XLOOKUP($R222,Boundaries!$B:$B,Boundaries!G:G,"",0)</f>
        <v>0</v>
      </c>
      <c r="X222" s="7">
        <f t="array" ref="X222">XLOOKUP($R222,Boundaries!$B:$B,Boundaries!H:H,"",0)</f>
        <v>0</v>
      </c>
      <c r="Y222" s="7">
        <f t="array" ref="Y222">XLOOKUP($R222,Boundaries!$B:$B,Boundaries!I:I,"",0)</f>
        <v>0</v>
      </c>
      <c r="Z222" s="7">
        <f t="array" ref="Z222">XLOOKUP($R222,Boundaries!$B:$B,Boundaries!J:J,"",0)</f>
        <v>0</v>
      </c>
      <c r="AA222" s="7">
        <f t="array" ref="AA222">XLOOKUP($R222,Boundaries!$B:$B,Boundaries!K:K,"",0)</f>
        <v>0</v>
      </c>
      <c r="AB222" s="7">
        <f t="array" ref="AB222">XLOOKUP($R222,Boundaries!$B:$B,Boundaries!L:L,"",0)</f>
        <v>0</v>
      </c>
      <c r="AC222" s="7">
        <f t="array" ref="AC222">XLOOKUP($R222,Boundaries!$B:$B,Boundaries!M:M,"",0)</f>
        <v>0</v>
      </c>
      <c r="AD222" s="7">
        <f t="array" ref="AD222">XLOOKUP($R222,Boundaries!$B:$B,Boundaries!N:N,"",0)</f>
        <v>0</v>
      </c>
      <c r="AE222" s="7">
        <f t="array" ref="AE222">XLOOKUP($R222,Boundaries!$B:$B,Boundaries!O:O,"",0)</f>
        <v>1400</v>
      </c>
      <c r="AF222" s="7">
        <f t="array" ref="AF222">XLOOKUP($R222,Boundaries!$B:$B,Boundaries!P:P,"",0)</f>
        <v>1400</v>
      </c>
      <c r="AG222" s="7" t="str">
        <f t="array" ref="AG222">XLOOKUP($R222,Boundaries!$B:$B,Boundaries!Q:Q,"",0)</f>
        <v>NaN</v>
      </c>
      <c r="AH222" s="7">
        <f t="array" ref="AH222">XLOOKUP($R222,Boundaries!$B:$B,Boundaries!R:R,"",0)</f>
        <v>0</v>
      </c>
      <c r="AI222" s="7">
        <f t="array" ref="AI222">XLOOKUP($R222,Boundaries!$B:$B,Boundaries!S:S,"",0)</f>
        <v>0</v>
      </c>
      <c r="AJ222" s="7">
        <f t="array" ref="AJ222">XLOOKUP($R222,Boundaries!$B:$B,Boundaries!T:T,"",0)</f>
        <v>2800</v>
      </c>
      <c r="AK222" s="7">
        <f t="array" ref="AK222">XLOOKUP($R222,Boundaries!$B:$B,Boundaries!U:U,"",0)</f>
        <v>1400</v>
      </c>
    </row>
    <row r="223">
      <c r="A223" s="7" t="str">
        <f t="shared" si="1"/>
        <v>T</v>
      </c>
      <c r="B223" s="8">
        <v>1982.0</v>
      </c>
      <c r="C223" s="7" t="s">
        <v>784</v>
      </c>
      <c r="D223" s="9" t="s">
        <v>785</v>
      </c>
      <c r="E223" s="10" t="s">
        <v>786</v>
      </c>
      <c r="F223" s="7" t="s">
        <v>40</v>
      </c>
      <c r="G223" s="8" t="s">
        <v>40</v>
      </c>
      <c r="H223" s="8" t="s">
        <v>41</v>
      </c>
      <c r="I223" s="11" t="s">
        <v>42</v>
      </c>
      <c r="J223" s="7" t="s">
        <v>773</v>
      </c>
      <c r="K223" s="9" t="s">
        <v>774</v>
      </c>
      <c r="L223" s="12">
        <v>51.6830030801772</v>
      </c>
      <c r="M223" s="12">
        <v>-4.99486537080063</v>
      </c>
      <c r="N223" s="7" t="str">
        <f t="array" ref="N223">XLOOKUP(K223,'GSP Groups'!D:D,'GSP Groups'!E:E,"",0)</f>
        <v>Llanddeusant</v>
      </c>
      <c r="O223" s="13">
        <f t="array" ref="O223">XLOOKUP(N223,'GSP Groups'!$E:$E,'GSP Groups'!F:F,"",0)</f>
        <v>51.90578722</v>
      </c>
      <c r="P223" s="13">
        <f t="array" ref="P223">XLOOKUP(N223,'GSP Groups'!$E:$E,'GSP Groups'!G:G,"",0)</f>
        <v>-3.779420918</v>
      </c>
      <c r="Q223" s="7" t="str">
        <f t="shared" si="2"/>
        <v>EXACT LOCATION</v>
      </c>
      <c r="R223" s="7" t="s">
        <v>32</v>
      </c>
      <c r="S223" s="7">
        <f t="array" ref="S223">XLOOKUP($R223,Boundaries!$B:$B,Boundaries!C:C,"",0)</f>
        <v>14000</v>
      </c>
      <c r="T223" s="7">
        <f t="array" ref="T223">XLOOKUP($R223,Boundaries!$B:$B,Boundaries!D:D,"",0)</f>
        <v>17500</v>
      </c>
      <c r="U223" s="7">
        <f t="array" ref="U223">XLOOKUP($R223,Boundaries!$B:$B,Boundaries!E:E,"",0)</f>
        <v>0</v>
      </c>
      <c r="V223" s="7">
        <f t="array" ref="V223">XLOOKUP($R223,Boundaries!$B:$B,Boundaries!F:F,"",0)</f>
        <v>0</v>
      </c>
      <c r="W223" s="7">
        <f t="array" ref="W223">XLOOKUP($R223,Boundaries!$B:$B,Boundaries!G:G,"",0)</f>
        <v>0</v>
      </c>
      <c r="X223" s="7">
        <f t="array" ref="X223">XLOOKUP($R223,Boundaries!$B:$B,Boundaries!H:H,"",0)</f>
        <v>0</v>
      </c>
      <c r="Y223" s="7">
        <f t="array" ref="Y223">XLOOKUP($R223,Boundaries!$B:$B,Boundaries!I:I,"",0)</f>
        <v>0</v>
      </c>
      <c r="Z223" s="7">
        <f t="array" ref="Z223">XLOOKUP($R223,Boundaries!$B:$B,Boundaries!J:J,"",0)</f>
        <v>0</v>
      </c>
      <c r="AA223" s="7">
        <f t="array" ref="AA223">XLOOKUP($R223,Boundaries!$B:$B,Boundaries!K:K,"",0)</f>
        <v>0</v>
      </c>
      <c r="AB223" s="7">
        <f t="array" ref="AB223">XLOOKUP($R223,Boundaries!$B:$B,Boundaries!L:L,"",0)</f>
        <v>0</v>
      </c>
      <c r="AC223" s="7">
        <f t="array" ref="AC223">XLOOKUP($R223,Boundaries!$B:$B,Boundaries!M:M,"",0)</f>
        <v>0</v>
      </c>
      <c r="AD223" s="7">
        <f t="array" ref="AD223">XLOOKUP($R223,Boundaries!$B:$B,Boundaries!N:N,"",0)</f>
        <v>0</v>
      </c>
      <c r="AE223" s="7">
        <f t="array" ref="AE223">XLOOKUP($R223,Boundaries!$B:$B,Boundaries!O:O,"",0)</f>
        <v>1400</v>
      </c>
      <c r="AF223" s="7">
        <f t="array" ref="AF223">XLOOKUP($R223,Boundaries!$B:$B,Boundaries!P:P,"",0)</f>
        <v>1400</v>
      </c>
      <c r="AG223" s="7" t="str">
        <f t="array" ref="AG223">XLOOKUP($R223,Boundaries!$B:$B,Boundaries!Q:Q,"",0)</f>
        <v>NaN</v>
      </c>
      <c r="AH223" s="7">
        <f t="array" ref="AH223">XLOOKUP($R223,Boundaries!$B:$B,Boundaries!R:R,"",0)</f>
        <v>0</v>
      </c>
      <c r="AI223" s="7">
        <f t="array" ref="AI223">XLOOKUP($R223,Boundaries!$B:$B,Boundaries!S:S,"",0)</f>
        <v>0</v>
      </c>
      <c r="AJ223" s="7">
        <f t="array" ref="AJ223">XLOOKUP($R223,Boundaries!$B:$B,Boundaries!T:T,"",0)</f>
        <v>2800</v>
      </c>
      <c r="AK223" s="7">
        <f t="array" ref="AK223">XLOOKUP($R223,Boundaries!$B:$B,Boundaries!U:U,"",0)</f>
        <v>1400</v>
      </c>
    </row>
    <row r="224">
      <c r="A224" s="7" t="str">
        <f t="shared" si="1"/>
        <v>T</v>
      </c>
      <c r="B224" s="8">
        <v>1983.0</v>
      </c>
      <c r="C224" s="7" t="s">
        <v>787</v>
      </c>
      <c r="D224" s="9" t="s">
        <v>788</v>
      </c>
      <c r="E224" s="10" t="s">
        <v>789</v>
      </c>
      <c r="F224" s="7" t="s">
        <v>40</v>
      </c>
      <c r="G224" s="8" t="s">
        <v>40</v>
      </c>
      <c r="H224" s="8" t="s">
        <v>41</v>
      </c>
      <c r="I224" s="11" t="s">
        <v>42</v>
      </c>
      <c r="J224" s="7" t="s">
        <v>773</v>
      </c>
      <c r="K224" s="9" t="s">
        <v>774</v>
      </c>
      <c r="L224" s="12">
        <v>51.6830030801772</v>
      </c>
      <c r="M224" s="12">
        <v>-4.99486537080063</v>
      </c>
      <c r="N224" s="7" t="str">
        <f t="array" ref="N224">XLOOKUP(K224,'GSP Groups'!D:D,'GSP Groups'!E:E,"",0)</f>
        <v>Llanddeusant</v>
      </c>
      <c r="O224" s="13">
        <f t="array" ref="O224">XLOOKUP(N224,'GSP Groups'!$E:$E,'GSP Groups'!F:F,"",0)</f>
        <v>51.90578722</v>
      </c>
      <c r="P224" s="13">
        <f t="array" ref="P224">XLOOKUP(N224,'GSP Groups'!$E:$E,'GSP Groups'!G:G,"",0)</f>
        <v>-3.779420918</v>
      </c>
      <c r="Q224" s="7" t="str">
        <f t="shared" si="2"/>
        <v>EXACT LOCATION</v>
      </c>
      <c r="R224" s="7" t="s">
        <v>32</v>
      </c>
      <c r="S224" s="7">
        <f t="array" ref="S224">XLOOKUP($R224,Boundaries!$B:$B,Boundaries!C:C,"",0)</f>
        <v>14000</v>
      </c>
      <c r="T224" s="7">
        <f t="array" ref="T224">XLOOKUP($R224,Boundaries!$B:$B,Boundaries!D:D,"",0)</f>
        <v>17500</v>
      </c>
      <c r="U224" s="7">
        <f t="array" ref="U224">XLOOKUP($R224,Boundaries!$B:$B,Boundaries!E:E,"",0)</f>
        <v>0</v>
      </c>
      <c r="V224" s="7">
        <f t="array" ref="V224">XLOOKUP($R224,Boundaries!$B:$B,Boundaries!F:F,"",0)</f>
        <v>0</v>
      </c>
      <c r="W224" s="7">
        <f t="array" ref="W224">XLOOKUP($R224,Boundaries!$B:$B,Boundaries!G:G,"",0)</f>
        <v>0</v>
      </c>
      <c r="X224" s="7">
        <f t="array" ref="X224">XLOOKUP($R224,Boundaries!$B:$B,Boundaries!H:H,"",0)</f>
        <v>0</v>
      </c>
      <c r="Y224" s="7">
        <f t="array" ref="Y224">XLOOKUP($R224,Boundaries!$B:$B,Boundaries!I:I,"",0)</f>
        <v>0</v>
      </c>
      <c r="Z224" s="7">
        <f t="array" ref="Z224">XLOOKUP($R224,Boundaries!$B:$B,Boundaries!J:J,"",0)</f>
        <v>0</v>
      </c>
      <c r="AA224" s="7">
        <f t="array" ref="AA224">XLOOKUP($R224,Boundaries!$B:$B,Boundaries!K:K,"",0)</f>
        <v>0</v>
      </c>
      <c r="AB224" s="7">
        <f t="array" ref="AB224">XLOOKUP($R224,Boundaries!$B:$B,Boundaries!L:L,"",0)</f>
        <v>0</v>
      </c>
      <c r="AC224" s="7">
        <f t="array" ref="AC224">XLOOKUP($R224,Boundaries!$B:$B,Boundaries!M:M,"",0)</f>
        <v>0</v>
      </c>
      <c r="AD224" s="7">
        <f t="array" ref="AD224">XLOOKUP($R224,Boundaries!$B:$B,Boundaries!N:N,"",0)</f>
        <v>0</v>
      </c>
      <c r="AE224" s="7">
        <f t="array" ref="AE224">XLOOKUP($R224,Boundaries!$B:$B,Boundaries!O:O,"",0)</f>
        <v>1400</v>
      </c>
      <c r="AF224" s="7">
        <f t="array" ref="AF224">XLOOKUP($R224,Boundaries!$B:$B,Boundaries!P:P,"",0)</f>
        <v>1400</v>
      </c>
      <c r="AG224" s="7" t="str">
        <f t="array" ref="AG224">XLOOKUP($R224,Boundaries!$B:$B,Boundaries!Q:Q,"",0)</f>
        <v>NaN</v>
      </c>
      <c r="AH224" s="7">
        <f t="array" ref="AH224">XLOOKUP($R224,Boundaries!$B:$B,Boundaries!R:R,"",0)</f>
        <v>0</v>
      </c>
      <c r="AI224" s="7">
        <f t="array" ref="AI224">XLOOKUP($R224,Boundaries!$B:$B,Boundaries!S:S,"",0)</f>
        <v>0</v>
      </c>
      <c r="AJ224" s="7">
        <f t="array" ref="AJ224">XLOOKUP($R224,Boundaries!$B:$B,Boundaries!T:T,"",0)</f>
        <v>2800</v>
      </c>
      <c r="AK224" s="7">
        <f t="array" ref="AK224">XLOOKUP($R224,Boundaries!$B:$B,Boundaries!U:U,"",0)</f>
        <v>1400</v>
      </c>
    </row>
    <row r="225">
      <c r="A225" s="7" t="str">
        <f t="shared" si="1"/>
        <v>T</v>
      </c>
      <c r="B225" s="8">
        <v>1984.0</v>
      </c>
      <c r="C225" s="7" t="s">
        <v>790</v>
      </c>
      <c r="D225" s="9" t="s">
        <v>791</v>
      </c>
      <c r="E225" s="10" t="s">
        <v>792</v>
      </c>
      <c r="F225" s="7" t="s">
        <v>40</v>
      </c>
      <c r="G225" s="8" t="s">
        <v>40</v>
      </c>
      <c r="H225" s="8" t="s">
        <v>41</v>
      </c>
      <c r="I225" s="11" t="s">
        <v>42</v>
      </c>
      <c r="J225" s="7" t="s">
        <v>773</v>
      </c>
      <c r="K225" s="9" t="s">
        <v>774</v>
      </c>
      <c r="L225" s="12">
        <v>51.6830030801772</v>
      </c>
      <c r="M225" s="12">
        <v>-4.99486537080063</v>
      </c>
      <c r="N225" s="7" t="str">
        <f t="array" ref="N225">XLOOKUP(K225,'GSP Groups'!D:D,'GSP Groups'!E:E,"",0)</f>
        <v>Llanddeusant</v>
      </c>
      <c r="O225" s="13">
        <f t="array" ref="O225">XLOOKUP(N225,'GSP Groups'!$E:$E,'GSP Groups'!F:F,"",0)</f>
        <v>51.90578722</v>
      </c>
      <c r="P225" s="13">
        <f t="array" ref="P225">XLOOKUP(N225,'GSP Groups'!$E:$E,'GSP Groups'!G:G,"",0)</f>
        <v>-3.779420918</v>
      </c>
      <c r="Q225" s="7" t="str">
        <f t="shared" si="2"/>
        <v>EXACT LOCATION</v>
      </c>
      <c r="R225" s="7" t="s">
        <v>32</v>
      </c>
      <c r="S225" s="7">
        <f t="array" ref="S225">XLOOKUP($R225,Boundaries!$B:$B,Boundaries!C:C,"",0)</f>
        <v>14000</v>
      </c>
      <c r="T225" s="7">
        <f t="array" ref="T225">XLOOKUP($R225,Boundaries!$B:$B,Boundaries!D:D,"",0)</f>
        <v>17500</v>
      </c>
      <c r="U225" s="7">
        <f t="array" ref="U225">XLOOKUP($R225,Boundaries!$B:$B,Boundaries!E:E,"",0)</f>
        <v>0</v>
      </c>
      <c r="V225" s="7">
        <f t="array" ref="V225">XLOOKUP($R225,Boundaries!$B:$B,Boundaries!F:F,"",0)</f>
        <v>0</v>
      </c>
      <c r="W225" s="7">
        <f t="array" ref="W225">XLOOKUP($R225,Boundaries!$B:$B,Boundaries!G:G,"",0)</f>
        <v>0</v>
      </c>
      <c r="X225" s="7">
        <f t="array" ref="X225">XLOOKUP($R225,Boundaries!$B:$B,Boundaries!H:H,"",0)</f>
        <v>0</v>
      </c>
      <c r="Y225" s="7">
        <f t="array" ref="Y225">XLOOKUP($R225,Boundaries!$B:$B,Boundaries!I:I,"",0)</f>
        <v>0</v>
      </c>
      <c r="Z225" s="7">
        <f t="array" ref="Z225">XLOOKUP($R225,Boundaries!$B:$B,Boundaries!J:J,"",0)</f>
        <v>0</v>
      </c>
      <c r="AA225" s="7">
        <f t="array" ref="AA225">XLOOKUP($R225,Boundaries!$B:$B,Boundaries!K:K,"",0)</f>
        <v>0</v>
      </c>
      <c r="AB225" s="7">
        <f t="array" ref="AB225">XLOOKUP($R225,Boundaries!$B:$B,Boundaries!L:L,"",0)</f>
        <v>0</v>
      </c>
      <c r="AC225" s="7">
        <f t="array" ref="AC225">XLOOKUP($R225,Boundaries!$B:$B,Boundaries!M:M,"",0)</f>
        <v>0</v>
      </c>
      <c r="AD225" s="7">
        <f t="array" ref="AD225">XLOOKUP($R225,Boundaries!$B:$B,Boundaries!N:N,"",0)</f>
        <v>0</v>
      </c>
      <c r="AE225" s="7">
        <f t="array" ref="AE225">XLOOKUP($R225,Boundaries!$B:$B,Boundaries!O:O,"",0)</f>
        <v>1400</v>
      </c>
      <c r="AF225" s="7">
        <f t="array" ref="AF225">XLOOKUP($R225,Boundaries!$B:$B,Boundaries!P:P,"",0)</f>
        <v>1400</v>
      </c>
      <c r="AG225" s="7" t="str">
        <f t="array" ref="AG225">XLOOKUP($R225,Boundaries!$B:$B,Boundaries!Q:Q,"",0)</f>
        <v>NaN</v>
      </c>
      <c r="AH225" s="7">
        <f t="array" ref="AH225">XLOOKUP($R225,Boundaries!$B:$B,Boundaries!R:R,"",0)</f>
        <v>0</v>
      </c>
      <c r="AI225" s="7">
        <f t="array" ref="AI225">XLOOKUP($R225,Boundaries!$B:$B,Boundaries!S:S,"",0)</f>
        <v>0</v>
      </c>
      <c r="AJ225" s="7">
        <f t="array" ref="AJ225">XLOOKUP($R225,Boundaries!$B:$B,Boundaries!T:T,"",0)</f>
        <v>2800</v>
      </c>
      <c r="AK225" s="7">
        <f t="array" ref="AK225">XLOOKUP($R225,Boundaries!$B:$B,Boundaries!U:U,"",0)</f>
        <v>1400</v>
      </c>
    </row>
    <row r="226">
      <c r="A226" s="7" t="str">
        <f t="shared" si="1"/>
        <v>T</v>
      </c>
      <c r="B226" s="8">
        <v>3344.0</v>
      </c>
      <c r="C226" s="7" t="s">
        <v>793</v>
      </c>
      <c r="D226" s="9" t="s">
        <v>794</v>
      </c>
      <c r="E226" s="10" t="s">
        <v>795</v>
      </c>
      <c r="F226" s="7" t="s">
        <v>68</v>
      </c>
      <c r="G226" s="8" t="s">
        <v>69</v>
      </c>
      <c r="H226" s="8" t="s">
        <v>796</v>
      </c>
      <c r="I226" s="11" t="s">
        <v>797</v>
      </c>
      <c r="J226" s="7" t="s">
        <v>773</v>
      </c>
      <c r="K226" s="9" t="s">
        <v>774</v>
      </c>
      <c r="L226" s="12">
        <v>51.6981734483921</v>
      </c>
      <c r="M226" s="12">
        <v>-3.53207005728245</v>
      </c>
      <c r="N226" s="7" t="str">
        <f t="array" ref="N226">XLOOKUP(K226,'GSP Groups'!D:D,'GSP Groups'!E:E,"",0)</f>
        <v>Llanddeusant</v>
      </c>
      <c r="O226" s="13">
        <f t="array" ref="O226">XLOOKUP(N226,'GSP Groups'!$E:$E,'GSP Groups'!F:F,"",0)</f>
        <v>51.90578722</v>
      </c>
      <c r="P226" s="13">
        <f t="array" ref="P226">XLOOKUP(N226,'GSP Groups'!$E:$E,'GSP Groups'!G:G,"",0)</f>
        <v>-3.779420918</v>
      </c>
      <c r="Q226" s="7" t="str">
        <f t="shared" si="2"/>
        <v>EXACT LOCATION</v>
      </c>
      <c r="R226" s="7" t="s">
        <v>32</v>
      </c>
      <c r="S226" s="7">
        <f t="array" ref="S226">XLOOKUP($R226,Boundaries!$B:$B,Boundaries!C:C,"",0)</f>
        <v>14000</v>
      </c>
      <c r="T226" s="7">
        <f t="array" ref="T226">XLOOKUP($R226,Boundaries!$B:$B,Boundaries!D:D,"",0)</f>
        <v>17500</v>
      </c>
      <c r="U226" s="7">
        <f t="array" ref="U226">XLOOKUP($R226,Boundaries!$B:$B,Boundaries!E:E,"",0)</f>
        <v>0</v>
      </c>
      <c r="V226" s="7">
        <f t="array" ref="V226">XLOOKUP($R226,Boundaries!$B:$B,Boundaries!F:F,"",0)</f>
        <v>0</v>
      </c>
      <c r="W226" s="7">
        <f t="array" ref="W226">XLOOKUP($R226,Boundaries!$B:$B,Boundaries!G:G,"",0)</f>
        <v>0</v>
      </c>
      <c r="X226" s="7">
        <f t="array" ref="X226">XLOOKUP($R226,Boundaries!$B:$B,Boundaries!H:H,"",0)</f>
        <v>0</v>
      </c>
      <c r="Y226" s="7">
        <f t="array" ref="Y226">XLOOKUP($R226,Boundaries!$B:$B,Boundaries!I:I,"",0)</f>
        <v>0</v>
      </c>
      <c r="Z226" s="7">
        <f t="array" ref="Z226">XLOOKUP($R226,Boundaries!$B:$B,Boundaries!J:J,"",0)</f>
        <v>0</v>
      </c>
      <c r="AA226" s="7">
        <f t="array" ref="AA226">XLOOKUP($R226,Boundaries!$B:$B,Boundaries!K:K,"",0)</f>
        <v>0</v>
      </c>
      <c r="AB226" s="7">
        <f t="array" ref="AB226">XLOOKUP($R226,Boundaries!$B:$B,Boundaries!L:L,"",0)</f>
        <v>0</v>
      </c>
      <c r="AC226" s="7">
        <f t="array" ref="AC226">XLOOKUP($R226,Boundaries!$B:$B,Boundaries!M:M,"",0)</f>
        <v>0</v>
      </c>
      <c r="AD226" s="7">
        <f t="array" ref="AD226">XLOOKUP($R226,Boundaries!$B:$B,Boundaries!N:N,"",0)</f>
        <v>0</v>
      </c>
      <c r="AE226" s="7">
        <f t="array" ref="AE226">XLOOKUP($R226,Boundaries!$B:$B,Boundaries!O:O,"",0)</f>
        <v>1400</v>
      </c>
      <c r="AF226" s="7">
        <f t="array" ref="AF226">XLOOKUP($R226,Boundaries!$B:$B,Boundaries!P:P,"",0)</f>
        <v>1400</v>
      </c>
      <c r="AG226" s="7" t="str">
        <f t="array" ref="AG226">XLOOKUP($R226,Boundaries!$B:$B,Boundaries!Q:Q,"",0)</f>
        <v>NaN</v>
      </c>
      <c r="AH226" s="7">
        <f t="array" ref="AH226">XLOOKUP($R226,Boundaries!$B:$B,Boundaries!R:R,"",0)</f>
        <v>0</v>
      </c>
      <c r="AI226" s="7">
        <f t="array" ref="AI226">XLOOKUP($R226,Boundaries!$B:$B,Boundaries!S:S,"",0)</f>
        <v>0</v>
      </c>
      <c r="AJ226" s="7">
        <f t="array" ref="AJ226">XLOOKUP($R226,Boundaries!$B:$B,Boundaries!T:T,"",0)</f>
        <v>2800</v>
      </c>
      <c r="AK226" s="7">
        <f t="array" ref="AK226">XLOOKUP($R226,Boundaries!$B:$B,Boundaries!U:U,"",0)</f>
        <v>1400</v>
      </c>
    </row>
    <row r="227">
      <c r="A227" s="7" t="str">
        <f t="shared" si="1"/>
        <v>E</v>
      </c>
      <c r="B227" s="8">
        <v>4417.0</v>
      </c>
      <c r="C227" s="7" t="s">
        <v>798</v>
      </c>
      <c r="D227" s="9" t="s">
        <v>799</v>
      </c>
      <c r="E227" s="10" t="s">
        <v>800</v>
      </c>
      <c r="F227" s="16" t="s">
        <v>91</v>
      </c>
      <c r="G227" s="8" t="s">
        <v>64</v>
      </c>
      <c r="H227" s="8" t="s">
        <v>92</v>
      </c>
      <c r="I227" s="11" t="s">
        <v>93</v>
      </c>
      <c r="J227" s="7" t="s">
        <v>773</v>
      </c>
      <c r="K227" s="9" t="s">
        <v>774</v>
      </c>
      <c r="L227" s="17">
        <f t="shared" ref="L227:M227" si="74">O227</f>
        <v>51.90578722</v>
      </c>
      <c r="M227" s="17">
        <f t="shared" si="74"/>
        <v>-3.779420918</v>
      </c>
      <c r="N227" s="16" t="str">
        <f t="array" ref="N227">XLOOKUP(K227,'GSP Groups'!D:D,'GSP Groups'!E:E,"",0)</f>
        <v>Llanddeusant</v>
      </c>
      <c r="O227" s="13">
        <f t="array" ref="O227">XLOOKUP(N227,'GSP Groups'!$E:$E,'GSP Groups'!F:F,"",0)</f>
        <v>51.90578722</v>
      </c>
      <c r="P227" s="13">
        <f t="array" ref="P227">XLOOKUP(N227,'GSP Groups'!$E:$E,'GSP Groups'!G:G,"",0)</f>
        <v>-3.779420918</v>
      </c>
      <c r="Q227" s="7" t="str">
        <f t="shared" si="2"/>
        <v>CENTER</v>
      </c>
      <c r="R227" s="7" t="s">
        <v>32</v>
      </c>
      <c r="S227" s="7">
        <f t="array" ref="S227">XLOOKUP($R227,Boundaries!$B:$B,Boundaries!C:C,"",0)</f>
        <v>14000</v>
      </c>
      <c r="T227" s="7">
        <f t="array" ref="T227">XLOOKUP($R227,Boundaries!$B:$B,Boundaries!D:D,"",0)</f>
        <v>17500</v>
      </c>
      <c r="U227" s="7">
        <f t="array" ref="U227">XLOOKUP($R227,Boundaries!$B:$B,Boundaries!E:E,"",0)</f>
        <v>0</v>
      </c>
      <c r="V227" s="7">
        <f t="array" ref="V227">XLOOKUP($R227,Boundaries!$B:$B,Boundaries!F:F,"",0)</f>
        <v>0</v>
      </c>
      <c r="W227" s="7">
        <f t="array" ref="W227">XLOOKUP($R227,Boundaries!$B:$B,Boundaries!G:G,"",0)</f>
        <v>0</v>
      </c>
      <c r="X227" s="7">
        <f t="array" ref="X227">XLOOKUP($R227,Boundaries!$B:$B,Boundaries!H:H,"",0)</f>
        <v>0</v>
      </c>
      <c r="Y227" s="7">
        <f t="array" ref="Y227">XLOOKUP($R227,Boundaries!$B:$B,Boundaries!I:I,"",0)</f>
        <v>0</v>
      </c>
      <c r="Z227" s="7">
        <f t="array" ref="Z227">XLOOKUP($R227,Boundaries!$B:$B,Boundaries!J:J,"",0)</f>
        <v>0</v>
      </c>
      <c r="AA227" s="7">
        <f t="array" ref="AA227">XLOOKUP($R227,Boundaries!$B:$B,Boundaries!K:K,"",0)</f>
        <v>0</v>
      </c>
      <c r="AB227" s="7">
        <f t="array" ref="AB227">XLOOKUP($R227,Boundaries!$B:$B,Boundaries!L:L,"",0)</f>
        <v>0</v>
      </c>
      <c r="AC227" s="7">
        <f t="array" ref="AC227">XLOOKUP($R227,Boundaries!$B:$B,Boundaries!M:M,"",0)</f>
        <v>0</v>
      </c>
      <c r="AD227" s="7">
        <f t="array" ref="AD227">XLOOKUP($R227,Boundaries!$B:$B,Boundaries!N:N,"",0)</f>
        <v>0</v>
      </c>
      <c r="AE227" s="7">
        <f t="array" ref="AE227">XLOOKUP($R227,Boundaries!$B:$B,Boundaries!O:O,"",0)</f>
        <v>1400</v>
      </c>
      <c r="AF227" s="7">
        <f t="array" ref="AF227">XLOOKUP($R227,Boundaries!$B:$B,Boundaries!P:P,"",0)</f>
        <v>1400</v>
      </c>
      <c r="AG227" s="7" t="str">
        <f t="array" ref="AG227">XLOOKUP($R227,Boundaries!$B:$B,Boundaries!Q:Q,"",0)</f>
        <v>NaN</v>
      </c>
      <c r="AH227" s="7">
        <f t="array" ref="AH227">XLOOKUP($R227,Boundaries!$B:$B,Boundaries!R:R,"",0)</f>
        <v>0</v>
      </c>
      <c r="AI227" s="7">
        <f t="array" ref="AI227">XLOOKUP($R227,Boundaries!$B:$B,Boundaries!S:S,"",0)</f>
        <v>0</v>
      </c>
      <c r="AJ227" s="7">
        <f t="array" ref="AJ227">XLOOKUP($R227,Boundaries!$B:$B,Boundaries!T:T,"",0)</f>
        <v>2800</v>
      </c>
      <c r="AK227" s="7">
        <f t="array" ref="AK227">XLOOKUP($R227,Boundaries!$B:$B,Boundaries!U:U,"",0)</f>
        <v>1400</v>
      </c>
    </row>
    <row r="228">
      <c r="A228" s="7" t="str">
        <f t="shared" si="1"/>
        <v>T</v>
      </c>
      <c r="B228" s="8">
        <v>4486.0</v>
      </c>
      <c r="C228" s="7" t="s">
        <v>801</v>
      </c>
      <c r="D228" s="9" t="s">
        <v>802</v>
      </c>
      <c r="E228" s="10"/>
      <c r="F228" s="7" t="s">
        <v>133</v>
      </c>
      <c r="G228" s="8" t="s">
        <v>134</v>
      </c>
      <c r="H228" s="8" t="s">
        <v>425</v>
      </c>
      <c r="I228" s="11" t="s">
        <v>426</v>
      </c>
      <c r="J228" s="7" t="s">
        <v>773</v>
      </c>
      <c r="K228" s="9" t="s">
        <v>774</v>
      </c>
      <c r="L228" s="12">
        <v>51.7072217980722</v>
      </c>
      <c r="M228" s="12">
        <v>-3.5853900400384</v>
      </c>
      <c r="N228" s="7" t="str">
        <f t="array" ref="N228">XLOOKUP(K228,'GSP Groups'!D:D,'GSP Groups'!E:E,"",0)</f>
        <v>Llanddeusant</v>
      </c>
      <c r="O228" s="13">
        <f t="array" ref="O228">XLOOKUP(N228,'GSP Groups'!$E:$E,'GSP Groups'!F:F,"",0)</f>
        <v>51.90578722</v>
      </c>
      <c r="P228" s="13">
        <f t="array" ref="P228">XLOOKUP(N228,'GSP Groups'!$E:$E,'GSP Groups'!G:G,"",0)</f>
        <v>-3.779420918</v>
      </c>
      <c r="Q228" s="7" t="str">
        <f t="shared" si="2"/>
        <v>EXACT LOCATION</v>
      </c>
      <c r="R228" s="7" t="s">
        <v>32</v>
      </c>
      <c r="S228" s="7">
        <f t="array" ref="S228">XLOOKUP($R228,Boundaries!$B:$B,Boundaries!C:C,"",0)</f>
        <v>14000</v>
      </c>
      <c r="T228" s="7">
        <f t="array" ref="T228">XLOOKUP($R228,Boundaries!$B:$B,Boundaries!D:D,"",0)</f>
        <v>17500</v>
      </c>
      <c r="U228" s="7">
        <f t="array" ref="U228">XLOOKUP($R228,Boundaries!$B:$B,Boundaries!E:E,"",0)</f>
        <v>0</v>
      </c>
      <c r="V228" s="7">
        <f t="array" ref="V228">XLOOKUP($R228,Boundaries!$B:$B,Boundaries!F:F,"",0)</f>
        <v>0</v>
      </c>
      <c r="W228" s="7">
        <f t="array" ref="W228">XLOOKUP($R228,Boundaries!$B:$B,Boundaries!G:G,"",0)</f>
        <v>0</v>
      </c>
      <c r="X228" s="7">
        <f t="array" ref="X228">XLOOKUP($R228,Boundaries!$B:$B,Boundaries!H:H,"",0)</f>
        <v>0</v>
      </c>
      <c r="Y228" s="7">
        <f t="array" ref="Y228">XLOOKUP($R228,Boundaries!$B:$B,Boundaries!I:I,"",0)</f>
        <v>0</v>
      </c>
      <c r="Z228" s="7">
        <f t="array" ref="Z228">XLOOKUP($R228,Boundaries!$B:$B,Boundaries!J:J,"",0)</f>
        <v>0</v>
      </c>
      <c r="AA228" s="7">
        <f t="array" ref="AA228">XLOOKUP($R228,Boundaries!$B:$B,Boundaries!K:K,"",0)</f>
        <v>0</v>
      </c>
      <c r="AB228" s="7">
        <f t="array" ref="AB228">XLOOKUP($R228,Boundaries!$B:$B,Boundaries!L:L,"",0)</f>
        <v>0</v>
      </c>
      <c r="AC228" s="7">
        <f t="array" ref="AC228">XLOOKUP($R228,Boundaries!$B:$B,Boundaries!M:M,"",0)</f>
        <v>0</v>
      </c>
      <c r="AD228" s="7">
        <f t="array" ref="AD228">XLOOKUP($R228,Boundaries!$B:$B,Boundaries!N:N,"",0)</f>
        <v>0</v>
      </c>
      <c r="AE228" s="7">
        <f t="array" ref="AE228">XLOOKUP($R228,Boundaries!$B:$B,Boundaries!O:O,"",0)</f>
        <v>1400</v>
      </c>
      <c r="AF228" s="7">
        <f t="array" ref="AF228">XLOOKUP($R228,Boundaries!$B:$B,Boundaries!P:P,"",0)</f>
        <v>1400</v>
      </c>
      <c r="AG228" s="7" t="str">
        <f t="array" ref="AG228">XLOOKUP($R228,Boundaries!$B:$B,Boundaries!Q:Q,"",0)</f>
        <v>NaN</v>
      </c>
      <c r="AH228" s="7">
        <f t="array" ref="AH228">XLOOKUP($R228,Boundaries!$B:$B,Boundaries!R:R,"",0)</f>
        <v>0</v>
      </c>
      <c r="AI228" s="7">
        <f t="array" ref="AI228">XLOOKUP($R228,Boundaries!$B:$B,Boundaries!S:S,"",0)</f>
        <v>0</v>
      </c>
      <c r="AJ228" s="7">
        <f t="array" ref="AJ228">XLOOKUP($R228,Boundaries!$B:$B,Boundaries!T:T,"",0)</f>
        <v>2800</v>
      </c>
      <c r="AK228" s="7">
        <f t="array" ref="AK228">XLOOKUP($R228,Boundaries!$B:$B,Boundaries!U:U,"",0)</f>
        <v>1400</v>
      </c>
    </row>
    <row r="229">
      <c r="A229" s="7" t="str">
        <f t="shared" si="1"/>
        <v>2</v>
      </c>
      <c r="B229" s="8">
        <v>4849.0</v>
      </c>
      <c r="C229" s="7" t="s">
        <v>803</v>
      </c>
      <c r="D229" s="9" t="s">
        <v>803</v>
      </c>
      <c r="E229" s="10" t="s">
        <v>804</v>
      </c>
      <c r="F229" s="16" t="s">
        <v>91</v>
      </c>
      <c r="G229" s="8" t="s">
        <v>64</v>
      </c>
      <c r="H229" s="8" t="s">
        <v>561</v>
      </c>
      <c r="I229" s="11" t="s">
        <v>562</v>
      </c>
      <c r="J229" s="7" t="s">
        <v>773</v>
      </c>
      <c r="K229" s="9" t="s">
        <v>774</v>
      </c>
      <c r="L229" s="17">
        <f t="shared" ref="L229:M229" si="75">O229</f>
        <v>51.90578722</v>
      </c>
      <c r="M229" s="17">
        <f t="shared" si="75"/>
        <v>-3.779420918</v>
      </c>
      <c r="N229" s="16" t="str">
        <f t="array" ref="N229">XLOOKUP(K229,'GSP Groups'!D:D,'GSP Groups'!E:E,"",0)</f>
        <v>Llanddeusant</v>
      </c>
      <c r="O229" s="13">
        <f t="array" ref="O229">XLOOKUP(N229,'GSP Groups'!$E:$E,'GSP Groups'!F:F,"",0)</f>
        <v>51.90578722</v>
      </c>
      <c r="P229" s="13">
        <f t="array" ref="P229">XLOOKUP(N229,'GSP Groups'!$E:$E,'GSP Groups'!G:G,"",0)</f>
        <v>-3.779420918</v>
      </c>
      <c r="Q229" s="7" t="str">
        <f t="shared" si="2"/>
        <v>CENTER</v>
      </c>
      <c r="R229" s="7" t="s">
        <v>32</v>
      </c>
      <c r="S229" s="7">
        <f t="array" ref="S229">XLOOKUP($R229,Boundaries!$B:$B,Boundaries!C:C,"",0)</f>
        <v>14000</v>
      </c>
      <c r="T229" s="7">
        <f t="array" ref="T229">XLOOKUP($R229,Boundaries!$B:$B,Boundaries!D:D,"",0)</f>
        <v>17500</v>
      </c>
      <c r="U229" s="7">
        <f t="array" ref="U229">XLOOKUP($R229,Boundaries!$B:$B,Boundaries!E:E,"",0)</f>
        <v>0</v>
      </c>
      <c r="V229" s="7">
        <f t="array" ref="V229">XLOOKUP($R229,Boundaries!$B:$B,Boundaries!F:F,"",0)</f>
        <v>0</v>
      </c>
      <c r="W229" s="7">
        <f t="array" ref="W229">XLOOKUP($R229,Boundaries!$B:$B,Boundaries!G:G,"",0)</f>
        <v>0</v>
      </c>
      <c r="X229" s="7">
        <f t="array" ref="X229">XLOOKUP($R229,Boundaries!$B:$B,Boundaries!H:H,"",0)</f>
        <v>0</v>
      </c>
      <c r="Y229" s="7">
        <f t="array" ref="Y229">XLOOKUP($R229,Boundaries!$B:$B,Boundaries!I:I,"",0)</f>
        <v>0</v>
      </c>
      <c r="Z229" s="7">
        <f t="array" ref="Z229">XLOOKUP($R229,Boundaries!$B:$B,Boundaries!J:J,"",0)</f>
        <v>0</v>
      </c>
      <c r="AA229" s="7">
        <f t="array" ref="AA229">XLOOKUP($R229,Boundaries!$B:$B,Boundaries!K:K,"",0)</f>
        <v>0</v>
      </c>
      <c r="AB229" s="7">
        <f t="array" ref="AB229">XLOOKUP($R229,Boundaries!$B:$B,Boundaries!L:L,"",0)</f>
        <v>0</v>
      </c>
      <c r="AC229" s="7">
        <f t="array" ref="AC229">XLOOKUP($R229,Boundaries!$B:$B,Boundaries!M:M,"",0)</f>
        <v>0</v>
      </c>
      <c r="AD229" s="7">
        <f t="array" ref="AD229">XLOOKUP($R229,Boundaries!$B:$B,Boundaries!N:N,"",0)</f>
        <v>0</v>
      </c>
      <c r="AE229" s="7">
        <f t="array" ref="AE229">XLOOKUP($R229,Boundaries!$B:$B,Boundaries!O:O,"",0)</f>
        <v>1400</v>
      </c>
      <c r="AF229" s="7">
        <f t="array" ref="AF229">XLOOKUP($R229,Boundaries!$B:$B,Boundaries!P:P,"",0)</f>
        <v>1400</v>
      </c>
      <c r="AG229" s="7" t="str">
        <f t="array" ref="AG229">XLOOKUP($R229,Boundaries!$B:$B,Boundaries!Q:Q,"",0)</f>
        <v>NaN</v>
      </c>
      <c r="AH229" s="7">
        <f t="array" ref="AH229">XLOOKUP($R229,Boundaries!$B:$B,Boundaries!R:R,"",0)</f>
        <v>0</v>
      </c>
      <c r="AI229" s="7">
        <f t="array" ref="AI229">XLOOKUP($R229,Boundaries!$B:$B,Boundaries!S:S,"",0)</f>
        <v>0</v>
      </c>
      <c r="AJ229" s="7">
        <f t="array" ref="AJ229">XLOOKUP($R229,Boundaries!$B:$B,Boundaries!T:T,"",0)</f>
        <v>2800</v>
      </c>
      <c r="AK229" s="7">
        <f t="array" ref="AK229">XLOOKUP($R229,Boundaries!$B:$B,Boundaries!U:U,"",0)</f>
        <v>1400</v>
      </c>
    </row>
    <row r="230">
      <c r="A230" s="7" t="str">
        <f t="shared" si="1"/>
        <v>2</v>
      </c>
      <c r="B230" s="8">
        <v>5983.0</v>
      </c>
      <c r="C230" s="7" t="s">
        <v>805</v>
      </c>
      <c r="D230" s="9" t="s">
        <v>806</v>
      </c>
      <c r="E230" s="10" t="s">
        <v>807</v>
      </c>
      <c r="F230" s="16" t="s">
        <v>91</v>
      </c>
      <c r="G230" s="8" t="s">
        <v>64</v>
      </c>
      <c r="H230" s="8" t="s">
        <v>442</v>
      </c>
      <c r="I230" s="11" t="s">
        <v>443</v>
      </c>
      <c r="J230" s="7" t="s">
        <v>773</v>
      </c>
      <c r="K230" s="9" t="s">
        <v>774</v>
      </c>
      <c r="L230" s="17">
        <f t="shared" ref="L230:M230" si="76">O230</f>
        <v>51.90578722</v>
      </c>
      <c r="M230" s="17">
        <f t="shared" si="76"/>
        <v>-3.779420918</v>
      </c>
      <c r="N230" s="16" t="str">
        <f t="array" ref="N230">XLOOKUP(K230,'GSP Groups'!D:D,'GSP Groups'!E:E,"",0)</f>
        <v>Llanddeusant</v>
      </c>
      <c r="O230" s="13">
        <f t="array" ref="O230">XLOOKUP(N230,'GSP Groups'!$E:$E,'GSP Groups'!F:F,"",0)</f>
        <v>51.90578722</v>
      </c>
      <c r="P230" s="13">
        <f t="array" ref="P230">XLOOKUP(N230,'GSP Groups'!$E:$E,'GSP Groups'!G:G,"",0)</f>
        <v>-3.779420918</v>
      </c>
      <c r="Q230" s="7" t="str">
        <f t="shared" si="2"/>
        <v>CENTER</v>
      </c>
      <c r="R230" s="7" t="s">
        <v>32</v>
      </c>
      <c r="S230" s="7">
        <f t="array" ref="S230">XLOOKUP($R230,Boundaries!$B:$B,Boundaries!C:C,"",0)</f>
        <v>14000</v>
      </c>
      <c r="T230" s="7">
        <f t="array" ref="T230">XLOOKUP($R230,Boundaries!$B:$B,Boundaries!D:D,"",0)</f>
        <v>17500</v>
      </c>
      <c r="U230" s="7">
        <f t="array" ref="U230">XLOOKUP($R230,Boundaries!$B:$B,Boundaries!E:E,"",0)</f>
        <v>0</v>
      </c>
      <c r="V230" s="7">
        <f t="array" ref="V230">XLOOKUP($R230,Boundaries!$B:$B,Boundaries!F:F,"",0)</f>
        <v>0</v>
      </c>
      <c r="W230" s="7">
        <f t="array" ref="W230">XLOOKUP($R230,Boundaries!$B:$B,Boundaries!G:G,"",0)</f>
        <v>0</v>
      </c>
      <c r="X230" s="7">
        <f t="array" ref="X230">XLOOKUP($R230,Boundaries!$B:$B,Boundaries!H:H,"",0)</f>
        <v>0</v>
      </c>
      <c r="Y230" s="7">
        <f t="array" ref="Y230">XLOOKUP($R230,Boundaries!$B:$B,Boundaries!I:I,"",0)</f>
        <v>0</v>
      </c>
      <c r="Z230" s="7">
        <f t="array" ref="Z230">XLOOKUP($R230,Boundaries!$B:$B,Boundaries!J:J,"",0)</f>
        <v>0</v>
      </c>
      <c r="AA230" s="7">
        <f t="array" ref="AA230">XLOOKUP($R230,Boundaries!$B:$B,Boundaries!K:K,"",0)</f>
        <v>0</v>
      </c>
      <c r="AB230" s="7">
        <f t="array" ref="AB230">XLOOKUP($R230,Boundaries!$B:$B,Boundaries!L:L,"",0)</f>
        <v>0</v>
      </c>
      <c r="AC230" s="7">
        <f t="array" ref="AC230">XLOOKUP($R230,Boundaries!$B:$B,Boundaries!M:M,"",0)</f>
        <v>0</v>
      </c>
      <c r="AD230" s="7">
        <f t="array" ref="AD230">XLOOKUP($R230,Boundaries!$B:$B,Boundaries!N:N,"",0)</f>
        <v>0</v>
      </c>
      <c r="AE230" s="7">
        <f t="array" ref="AE230">XLOOKUP($R230,Boundaries!$B:$B,Boundaries!O:O,"",0)</f>
        <v>1400</v>
      </c>
      <c r="AF230" s="7">
        <f t="array" ref="AF230">XLOOKUP($R230,Boundaries!$B:$B,Boundaries!P:P,"",0)</f>
        <v>1400</v>
      </c>
      <c r="AG230" s="7" t="str">
        <f t="array" ref="AG230">XLOOKUP($R230,Boundaries!$B:$B,Boundaries!Q:Q,"",0)</f>
        <v>NaN</v>
      </c>
      <c r="AH230" s="7">
        <f t="array" ref="AH230">XLOOKUP($R230,Boundaries!$B:$B,Boundaries!R:R,"",0)</f>
        <v>0</v>
      </c>
      <c r="AI230" s="7">
        <f t="array" ref="AI230">XLOOKUP($R230,Boundaries!$B:$B,Boundaries!S:S,"",0)</f>
        <v>0</v>
      </c>
      <c r="AJ230" s="7">
        <f t="array" ref="AJ230">XLOOKUP($R230,Boundaries!$B:$B,Boundaries!T:T,"",0)</f>
        <v>2800</v>
      </c>
      <c r="AK230" s="7">
        <f t="array" ref="AK230">XLOOKUP($R230,Boundaries!$B:$B,Boundaries!U:U,"",0)</f>
        <v>1400</v>
      </c>
    </row>
    <row r="231">
      <c r="A231" s="7" t="str">
        <f t="shared" si="1"/>
        <v>V</v>
      </c>
      <c r="B231" s="8">
        <v>6343.0</v>
      </c>
      <c r="C231" s="7" t="s">
        <v>808</v>
      </c>
      <c r="D231" s="9" t="s">
        <v>809</v>
      </c>
      <c r="E231" s="10" t="s">
        <v>810</v>
      </c>
      <c r="F231" s="16" t="s">
        <v>91</v>
      </c>
      <c r="G231" s="8" t="s">
        <v>64</v>
      </c>
      <c r="H231" s="8" t="s">
        <v>195</v>
      </c>
      <c r="I231" s="11" t="s">
        <v>196</v>
      </c>
      <c r="J231" s="7" t="s">
        <v>773</v>
      </c>
      <c r="K231" s="9" t="s">
        <v>774</v>
      </c>
      <c r="L231" s="17">
        <v>51.7594384115167</v>
      </c>
      <c r="M231" s="17">
        <v>-3.2854947062566</v>
      </c>
      <c r="N231" s="7" t="str">
        <f t="array" ref="N231">XLOOKUP(K231,'GSP Groups'!D:D,'GSP Groups'!E:E,"",0)</f>
        <v>Llanddeusant</v>
      </c>
      <c r="O231" s="13">
        <f t="array" ref="O231">XLOOKUP(N231,'GSP Groups'!$E:$E,'GSP Groups'!F:F,"",0)</f>
        <v>51.90578722</v>
      </c>
      <c r="P231" s="13">
        <f t="array" ref="P231">XLOOKUP(N231,'GSP Groups'!$E:$E,'GSP Groups'!G:G,"",0)</f>
        <v>-3.779420918</v>
      </c>
      <c r="Q231" s="7" t="str">
        <f t="shared" si="2"/>
        <v>EXACT LOCATION</v>
      </c>
      <c r="R231" s="7" t="s">
        <v>32</v>
      </c>
      <c r="S231" s="7">
        <f t="array" ref="S231">XLOOKUP($R231,Boundaries!$B:$B,Boundaries!C:C,"",0)</f>
        <v>14000</v>
      </c>
      <c r="T231" s="7">
        <f t="array" ref="T231">XLOOKUP($R231,Boundaries!$B:$B,Boundaries!D:D,"",0)</f>
        <v>17500</v>
      </c>
      <c r="U231" s="7">
        <f t="array" ref="U231">XLOOKUP($R231,Boundaries!$B:$B,Boundaries!E:E,"",0)</f>
        <v>0</v>
      </c>
      <c r="V231" s="7">
        <f t="array" ref="V231">XLOOKUP($R231,Boundaries!$B:$B,Boundaries!F:F,"",0)</f>
        <v>0</v>
      </c>
      <c r="W231" s="7">
        <f t="array" ref="W231">XLOOKUP($R231,Boundaries!$B:$B,Boundaries!G:G,"",0)</f>
        <v>0</v>
      </c>
      <c r="X231" s="7">
        <f t="array" ref="X231">XLOOKUP($R231,Boundaries!$B:$B,Boundaries!H:H,"",0)</f>
        <v>0</v>
      </c>
      <c r="Y231" s="7">
        <f t="array" ref="Y231">XLOOKUP($R231,Boundaries!$B:$B,Boundaries!I:I,"",0)</f>
        <v>0</v>
      </c>
      <c r="Z231" s="7">
        <f t="array" ref="Z231">XLOOKUP($R231,Boundaries!$B:$B,Boundaries!J:J,"",0)</f>
        <v>0</v>
      </c>
      <c r="AA231" s="7">
        <f t="array" ref="AA231">XLOOKUP($R231,Boundaries!$B:$B,Boundaries!K:K,"",0)</f>
        <v>0</v>
      </c>
      <c r="AB231" s="7">
        <f t="array" ref="AB231">XLOOKUP($R231,Boundaries!$B:$B,Boundaries!L:L,"",0)</f>
        <v>0</v>
      </c>
      <c r="AC231" s="7">
        <f t="array" ref="AC231">XLOOKUP($R231,Boundaries!$B:$B,Boundaries!M:M,"",0)</f>
        <v>0</v>
      </c>
      <c r="AD231" s="7">
        <f t="array" ref="AD231">XLOOKUP($R231,Boundaries!$B:$B,Boundaries!N:N,"",0)</f>
        <v>0</v>
      </c>
      <c r="AE231" s="7">
        <f t="array" ref="AE231">XLOOKUP($R231,Boundaries!$B:$B,Boundaries!O:O,"",0)</f>
        <v>1400</v>
      </c>
      <c r="AF231" s="7">
        <f t="array" ref="AF231">XLOOKUP($R231,Boundaries!$B:$B,Boundaries!P:P,"",0)</f>
        <v>1400</v>
      </c>
      <c r="AG231" s="7" t="str">
        <f t="array" ref="AG231">XLOOKUP($R231,Boundaries!$B:$B,Boundaries!Q:Q,"",0)</f>
        <v>NaN</v>
      </c>
      <c r="AH231" s="7">
        <f t="array" ref="AH231">XLOOKUP($R231,Boundaries!$B:$B,Boundaries!R:R,"",0)</f>
        <v>0</v>
      </c>
      <c r="AI231" s="7">
        <f t="array" ref="AI231">XLOOKUP($R231,Boundaries!$B:$B,Boundaries!S:S,"",0)</f>
        <v>0</v>
      </c>
      <c r="AJ231" s="7">
        <f t="array" ref="AJ231">XLOOKUP($R231,Boundaries!$B:$B,Boundaries!T:T,"",0)</f>
        <v>2800</v>
      </c>
      <c r="AK231" s="7">
        <f t="array" ref="AK231">XLOOKUP($R231,Boundaries!$B:$B,Boundaries!U:U,"",0)</f>
        <v>1400</v>
      </c>
    </row>
    <row r="232">
      <c r="A232" s="7" t="str">
        <f t="shared" si="1"/>
        <v>V</v>
      </c>
      <c r="B232" s="8">
        <v>6344.0</v>
      </c>
      <c r="C232" s="7" t="s">
        <v>811</v>
      </c>
      <c r="D232" s="9" t="s">
        <v>812</v>
      </c>
      <c r="E232" s="10" t="s">
        <v>813</v>
      </c>
      <c r="F232" s="16" t="s">
        <v>91</v>
      </c>
      <c r="G232" s="8" t="s">
        <v>64</v>
      </c>
      <c r="H232" s="8" t="s">
        <v>195</v>
      </c>
      <c r="I232" s="11" t="s">
        <v>196</v>
      </c>
      <c r="J232" s="7" t="s">
        <v>773</v>
      </c>
      <c r="K232" s="9" t="s">
        <v>774</v>
      </c>
      <c r="L232" s="17">
        <v>51.9487864890175</v>
      </c>
      <c r="M232" s="17">
        <v>-3.39117519667584</v>
      </c>
      <c r="N232" s="7" t="str">
        <f t="array" ref="N232">XLOOKUP(K232,'GSP Groups'!D:D,'GSP Groups'!E:E,"",0)</f>
        <v>Llanddeusant</v>
      </c>
      <c r="O232" s="13">
        <f t="array" ref="O232">XLOOKUP(N232,'GSP Groups'!$E:$E,'GSP Groups'!F:F,"",0)</f>
        <v>51.90578722</v>
      </c>
      <c r="P232" s="13">
        <f t="array" ref="P232">XLOOKUP(N232,'GSP Groups'!$E:$E,'GSP Groups'!G:G,"",0)</f>
        <v>-3.779420918</v>
      </c>
      <c r="Q232" s="7" t="str">
        <f t="shared" si="2"/>
        <v>EXACT LOCATION</v>
      </c>
      <c r="R232" s="7" t="s">
        <v>32</v>
      </c>
      <c r="S232" s="7">
        <f t="array" ref="S232">XLOOKUP($R232,Boundaries!$B:$B,Boundaries!C:C,"",0)</f>
        <v>14000</v>
      </c>
      <c r="T232" s="7">
        <f t="array" ref="T232">XLOOKUP($R232,Boundaries!$B:$B,Boundaries!D:D,"",0)</f>
        <v>17500</v>
      </c>
      <c r="U232" s="7">
        <f t="array" ref="U232">XLOOKUP($R232,Boundaries!$B:$B,Boundaries!E:E,"",0)</f>
        <v>0</v>
      </c>
      <c r="V232" s="7">
        <f t="array" ref="V232">XLOOKUP($R232,Boundaries!$B:$B,Boundaries!F:F,"",0)</f>
        <v>0</v>
      </c>
      <c r="W232" s="7">
        <f t="array" ref="W232">XLOOKUP($R232,Boundaries!$B:$B,Boundaries!G:G,"",0)</f>
        <v>0</v>
      </c>
      <c r="X232" s="7">
        <f t="array" ref="X232">XLOOKUP($R232,Boundaries!$B:$B,Boundaries!H:H,"",0)</f>
        <v>0</v>
      </c>
      <c r="Y232" s="7">
        <f t="array" ref="Y232">XLOOKUP($R232,Boundaries!$B:$B,Boundaries!I:I,"",0)</f>
        <v>0</v>
      </c>
      <c r="Z232" s="7">
        <f t="array" ref="Z232">XLOOKUP($R232,Boundaries!$B:$B,Boundaries!J:J,"",0)</f>
        <v>0</v>
      </c>
      <c r="AA232" s="7">
        <f t="array" ref="AA232">XLOOKUP($R232,Boundaries!$B:$B,Boundaries!K:K,"",0)</f>
        <v>0</v>
      </c>
      <c r="AB232" s="7">
        <f t="array" ref="AB232">XLOOKUP($R232,Boundaries!$B:$B,Boundaries!L:L,"",0)</f>
        <v>0</v>
      </c>
      <c r="AC232" s="7">
        <f t="array" ref="AC232">XLOOKUP($R232,Boundaries!$B:$B,Boundaries!M:M,"",0)</f>
        <v>0</v>
      </c>
      <c r="AD232" s="7">
        <f t="array" ref="AD232">XLOOKUP($R232,Boundaries!$B:$B,Boundaries!N:N,"",0)</f>
        <v>0</v>
      </c>
      <c r="AE232" s="7">
        <f t="array" ref="AE232">XLOOKUP($R232,Boundaries!$B:$B,Boundaries!O:O,"",0)</f>
        <v>1400</v>
      </c>
      <c r="AF232" s="7">
        <f t="array" ref="AF232">XLOOKUP($R232,Boundaries!$B:$B,Boundaries!P:P,"",0)</f>
        <v>1400</v>
      </c>
      <c r="AG232" s="7" t="str">
        <f t="array" ref="AG232">XLOOKUP($R232,Boundaries!$B:$B,Boundaries!Q:Q,"",0)</f>
        <v>NaN</v>
      </c>
      <c r="AH232" s="7">
        <f t="array" ref="AH232">XLOOKUP($R232,Boundaries!$B:$B,Boundaries!R:R,"",0)</f>
        <v>0</v>
      </c>
      <c r="AI232" s="7">
        <f t="array" ref="AI232">XLOOKUP($R232,Boundaries!$B:$B,Boundaries!S:S,"",0)</f>
        <v>0</v>
      </c>
      <c r="AJ232" s="7">
        <f t="array" ref="AJ232">XLOOKUP($R232,Boundaries!$B:$B,Boundaries!T:T,"",0)</f>
        <v>2800</v>
      </c>
      <c r="AK232" s="7">
        <f t="array" ref="AK232">XLOOKUP($R232,Boundaries!$B:$B,Boundaries!U:U,"",0)</f>
        <v>1400</v>
      </c>
    </row>
    <row r="233">
      <c r="A233" s="7" t="str">
        <f t="shared" si="1"/>
        <v>2</v>
      </c>
      <c r="B233" s="8">
        <v>6815.0</v>
      </c>
      <c r="C233" s="7" t="s">
        <v>814</v>
      </c>
      <c r="D233" s="9" t="s">
        <v>814</v>
      </c>
      <c r="E233" s="10" t="s">
        <v>815</v>
      </c>
      <c r="F233" s="16" t="s">
        <v>91</v>
      </c>
      <c r="G233" s="8" t="s">
        <v>64</v>
      </c>
      <c r="H233" s="8" t="s">
        <v>110</v>
      </c>
      <c r="I233" s="11" t="s">
        <v>111</v>
      </c>
      <c r="J233" s="7" t="s">
        <v>773</v>
      </c>
      <c r="K233" s="9" t="s">
        <v>774</v>
      </c>
      <c r="L233" s="17">
        <f t="shared" ref="L233:M233" si="77">O233</f>
        <v>51.90578722</v>
      </c>
      <c r="M233" s="17">
        <f t="shared" si="77"/>
        <v>-3.779420918</v>
      </c>
      <c r="N233" s="16" t="str">
        <f t="array" ref="N233">XLOOKUP(K233,'GSP Groups'!D:D,'GSP Groups'!E:E,"",0)</f>
        <v>Llanddeusant</v>
      </c>
      <c r="O233" s="13">
        <f t="array" ref="O233">XLOOKUP(N233,'GSP Groups'!$E:$E,'GSP Groups'!F:F,"",0)</f>
        <v>51.90578722</v>
      </c>
      <c r="P233" s="13">
        <f t="array" ref="P233">XLOOKUP(N233,'GSP Groups'!$E:$E,'GSP Groups'!G:G,"",0)</f>
        <v>-3.779420918</v>
      </c>
      <c r="Q233" s="7" t="str">
        <f t="shared" si="2"/>
        <v>CENTER</v>
      </c>
      <c r="R233" s="7" t="s">
        <v>32</v>
      </c>
      <c r="S233" s="7">
        <f t="array" ref="S233">XLOOKUP($R233,Boundaries!$B:$B,Boundaries!C:C,"",0)</f>
        <v>14000</v>
      </c>
      <c r="T233" s="7">
        <f t="array" ref="T233">XLOOKUP($R233,Boundaries!$B:$B,Boundaries!D:D,"",0)</f>
        <v>17500</v>
      </c>
      <c r="U233" s="7">
        <f t="array" ref="U233">XLOOKUP($R233,Boundaries!$B:$B,Boundaries!E:E,"",0)</f>
        <v>0</v>
      </c>
      <c r="V233" s="7">
        <f t="array" ref="V233">XLOOKUP($R233,Boundaries!$B:$B,Boundaries!F:F,"",0)</f>
        <v>0</v>
      </c>
      <c r="W233" s="7">
        <f t="array" ref="W233">XLOOKUP($R233,Boundaries!$B:$B,Boundaries!G:G,"",0)</f>
        <v>0</v>
      </c>
      <c r="X233" s="7">
        <f t="array" ref="X233">XLOOKUP($R233,Boundaries!$B:$B,Boundaries!H:H,"",0)</f>
        <v>0</v>
      </c>
      <c r="Y233" s="7">
        <f t="array" ref="Y233">XLOOKUP($R233,Boundaries!$B:$B,Boundaries!I:I,"",0)</f>
        <v>0</v>
      </c>
      <c r="Z233" s="7">
        <f t="array" ref="Z233">XLOOKUP($R233,Boundaries!$B:$B,Boundaries!J:J,"",0)</f>
        <v>0</v>
      </c>
      <c r="AA233" s="7">
        <f t="array" ref="AA233">XLOOKUP($R233,Boundaries!$B:$B,Boundaries!K:K,"",0)</f>
        <v>0</v>
      </c>
      <c r="AB233" s="7">
        <f t="array" ref="AB233">XLOOKUP($R233,Boundaries!$B:$B,Boundaries!L:L,"",0)</f>
        <v>0</v>
      </c>
      <c r="AC233" s="7">
        <f t="array" ref="AC233">XLOOKUP($R233,Boundaries!$B:$B,Boundaries!M:M,"",0)</f>
        <v>0</v>
      </c>
      <c r="AD233" s="7">
        <f t="array" ref="AD233">XLOOKUP($R233,Boundaries!$B:$B,Boundaries!N:N,"",0)</f>
        <v>0</v>
      </c>
      <c r="AE233" s="7">
        <f t="array" ref="AE233">XLOOKUP($R233,Boundaries!$B:$B,Boundaries!O:O,"",0)</f>
        <v>1400</v>
      </c>
      <c r="AF233" s="7">
        <f t="array" ref="AF233">XLOOKUP($R233,Boundaries!$B:$B,Boundaries!P:P,"",0)</f>
        <v>1400</v>
      </c>
      <c r="AG233" s="7" t="str">
        <f t="array" ref="AG233">XLOOKUP($R233,Boundaries!$B:$B,Boundaries!Q:Q,"",0)</f>
        <v>NaN</v>
      </c>
      <c r="AH233" s="7">
        <f t="array" ref="AH233">XLOOKUP($R233,Boundaries!$B:$B,Boundaries!R:R,"",0)</f>
        <v>0</v>
      </c>
      <c r="AI233" s="7">
        <f t="array" ref="AI233">XLOOKUP($R233,Boundaries!$B:$B,Boundaries!S:S,"",0)</f>
        <v>0</v>
      </c>
      <c r="AJ233" s="7">
        <f t="array" ref="AJ233">XLOOKUP($R233,Boundaries!$B:$B,Boundaries!T:T,"",0)</f>
        <v>2800</v>
      </c>
      <c r="AK233" s="7">
        <f t="array" ref="AK233">XLOOKUP($R233,Boundaries!$B:$B,Boundaries!U:U,"",0)</f>
        <v>1400</v>
      </c>
    </row>
    <row r="234">
      <c r="A234" s="7" t="str">
        <f t="shared" si="1"/>
        <v>V</v>
      </c>
      <c r="B234" s="8">
        <v>6859.0</v>
      </c>
      <c r="C234" s="7" t="s">
        <v>816</v>
      </c>
      <c r="D234" s="9" t="s">
        <v>817</v>
      </c>
      <c r="E234" s="10" t="s">
        <v>818</v>
      </c>
      <c r="F234" s="16" t="s">
        <v>91</v>
      </c>
      <c r="G234" s="8" t="s">
        <v>64</v>
      </c>
      <c r="H234" s="8" t="s">
        <v>413</v>
      </c>
      <c r="I234" s="11" t="s">
        <v>414</v>
      </c>
      <c r="J234" s="7" t="s">
        <v>773</v>
      </c>
      <c r="K234" s="9" t="s">
        <v>774</v>
      </c>
      <c r="L234" s="17">
        <f t="shared" ref="L234:M234" si="78">O234</f>
        <v>51.90578722</v>
      </c>
      <c r="M234" s="17">
        <f t="shared" si="78"/>
        <v>-3.779420918</v>
      </c>
      <c r="N234" s="16" t="str">
        <f t="array" ref="N234">XLOOKUP(K234,'GSP Groups'!D:D,'GSP Groups'!E:E,"",0)</f>
        <v>Llanddeusant</v>
      </c>
      <c r="O234" s="13">
        <f t="array" ref="O234">XLOOKUP(N234,'GSP Groups'!$E:$E,'GSP Groups'!F:F,"",0)</f>
        <v>51.90578722</v>
      </c>
      <c r="P234" s="13">
        <f t="array" ref="P234">XLOOKUP(N234,'GSP Groups'!$E:$E,'GSP Groups'!G:G,"",0)</f>
        <v>-3.779420918</v>
      </c>
      <c r="Q234" s="7" t="str">
        <f t="shared" si="2"/>
        <v>CENTER</v>
      </c>
      <c r="R234" s="7" t="s">
        <v>32</v>
      </c>
      <c r="S234" s="7">
        <f t="array" ref="S234">XLOOKUP($R234,Boundaries!$B:$B,Boundaries!C:C,"",0)</f>
        <v>14000</v>
      </c>
      <c r="T234" s="7">
        <f t="array" ref="T234">XLOOKUP($R234,Boundaries!$B:$B,Boundaries!D:D,"",0)</f>
        <v>17500</v>
      </c>
      <c r="U234" s="7">
        <f t="array" ref="U234">XLOOKUP($R234,Boundaries!$B:$B,Boundaries!E:E,"",0)</f>
        <v>0</v>
      </c>
      <c r="V234" s="7">
        <f t="array" ref="V234">XLOOKUP($R234,Boundaries!$B:$B,Boundaries!F:F,"",0)</f>
        <v>0</v>
      </c>
      <c r="W234" s="7">
        <f t="array" ref="W234">XLOOKUP($R234,Boundaries!$B:$B,Boundaries!G:G,"",0)</f>
        <v>0</v>
      </c>
      <c r="X234" s="7">
        <f t="array" ref="X234">XLOOKUP($R234,Boundaries!$B:$B,Boundaries!H:H,"",0)</f>
        <v>0</v>
      </c>
      <c r="Y234" s="7">
        <f t="array" ref="Y234">XLOOKUP($R234,Boundaries!$B:$B,Boundaries!I:I,"",0)</f>
        <v>0</v>
      </c>
      <c r="Z234" s="7">
        <f t="array" ref="Z234">XLOOKUP($R234,Boundaries!$B:$B,Boundaries!J:J,"",0)</f>
        <v>0</v>
      </c>
      <c r="AA234" s="7">
        <f t="array" ref="AA234">XLOOKUP($R234,Boundaries!$B:$B,Boundaries!K:K,"",0)</f>
        <v>0</v>
      </c>
      <c r="AB234" s="7">
        <f t="array" ref="AB234">XLOOKUP($R234,Boundaries!$B:$B,Boundaries!L:L,"",0)</f>
        <v>0</v>
      </c>
      <c r="AC234" s="7">
        <f t="array" ref="AC234">XLOOKUP($R234,Boundaries!$B:$B,Boundaries!M:M,"",0)</f>
        <v>0</v>
      </c>
      <c r="AD234" s="7">
        <f t="array" ref="AD234">XLOOKUP($R234,Boundaries!$B:$B,Boundaries!N:N,"",0)</f>
        <v>0</v>
      </c>
      <c r="AE234" s="7">
        <f t="array" ref="AE234">XLOOKUP($R234,Boundaries!$B:$B,Boundaries!O:O,"",0)</f>
        <v>1400</v>
      </c>
      <c r="AF234" s="7">
        <f t="array" ref="AF234">XLOOKUP($R234,Boundaries!$B:$B,Boundaries!P:P,"",0)</f>
        <v>1400</v>
      </c>
      <c r="AG234" s="7" t="str">
        <f t="array" ref="AG234">XLOOKUP($R234,Boundaries!$B:$B,Boundaries!Q:Q,"",0)</f>
        <v>NaN</v>
      </c>
      <c r="AH234" s="7">
        <f t="array" ref="AH234">XLOOKUP($R234,Boundaries!$B:$B,Boundaries!R:R,"",0)</f>
        <v>0</v>
      </c>
      <c r="AI234" s="7">
        <f t="array" ref="AI234">XLOOKUP($R234,Boundaries!$B:$B,Boundaries!S:S,"",0)</f>
        <v>0</v>
      </c>
      <c r="AJ234" s="7">
        <f t="array" ref="AJ234">XLOOKUP($R234,Boundaries!$B:$B,Boundaries!T:T,"",0)</f>
        <v>2800</v>
      </c>
      <c r="AK234" s="7">
        <f t="array" ref="AK234">XLOOKUP($R234,Boundaries!$B:$B,Boundaries!U:U,"",0)</f>
        <v>1400</v>
      </c>
    </row>
    <row r="235">
      <c r="A235" s="7" t="str">
        <f t="shared" si="1"/>
        <v>V</v>
      </c>
      <c r="B235" s="8">
        <v>6860.0</v>
      </c>
      <c r="C235" s="7" t="s">
        <v>819</v>
      </c>
      <c r="D235" s="9" t="s">
        <v>820</v>
      </c>
      <c r="E235" s="10" t="s">
        <v>821</v>
      </c>
      <c r="F235" s="16" t="s">
        <v>91</v>
      </c>
      <c r="G235" s="8" t="s">
        <v>64</v>
      </c>
      <c r="H235" s="8" t="s">
        <v>413</v>
      </c>
      <c r="I235" s="11" t="s">
        <v>414</v>
      </c>
      <c r="J235" s="7" t="s">
        <v>773</v>
      </c>
      <c r="K235" s="9" t="s">
        <v>774</v>
      </c>
      <c r="L235" s="17">
        <f t="shared" ref="L235:M235" si="79">O235</f>
        <v>51.90578722</v>
      </c>
      <c r="M235" s="17">
        <f t="shared" si="79"/>
        <v>-3.779420918</v>
      </c>
      <c r="N235" s="16" t="str">
        <f t="array" ref="N235">XLOOKUP(K235,'GSP Groups'!D:D,'GSP Groups'!E:E,"",0)</f>
        <v>Llanddeusant</v>
      </c>
      <c r="O235" s="13">
        <f t="array" ref="O235">XLOOKUP(N235,'GSP Groups'!$E:$E,'GSP Groups'!F:F,"",0)</f>
        <v>51.90578722</v>
      </c>
      <c r="P235" s="13">
        <f t="array" ref="P235">XLOOKUP(N235,'GSP Groups'!$E:$E,'GSP Groups'!G:G,"",0)</f>
        <v>-3.779420918</v>
      </c>
      <c r="Q235" s="7" t="str">
        <f t="shared" si="2"/>
        <v>CENTER</v>
      </c>
      <c r="R235" s="7" t="s">
        <v>32</v>
      </c>
      <c r="S235" s="7">
        <f t="array" ref="S235">XLOOKUP($R235,Boundaries!$B:$B,Boundaries!C:C,"",0)</f>
        <v>14000</v>
      </c>
      <c r="T235" s="7">
        <f t="array" ref="T235">XLOOKUP($R235,Boundaries!$B:$B,Boundaries!D:D,"",0)</f>
        <v>17500</v>
      </c>
      <c r="U235" s="7">
        <f t="array" ref="U235">XLOOKUP($R235,Boundaries!$B:$B,Boundaries!E:E,"",0)</f>
        <v>0</v>
      </c>
      <c r="V235" s="7">
        <f t="array" ref="V235">XLOOKUP($R235,Boundaries!$B:$B,Boundaries!F:F,"",0)</f>
        <v>0</v>
      </c>
      <c r="W235" s="7">
        <f t="array" ref="W235">XLOOKUP($R235,Boundaries!$B:$B,Boundaries!G:G,"",0)</f>
        <v>0</v>
      </c>
      <c r="X235" s="7">
        <f t="array" ref="X235">XLOOKUP($R235,Boundaries!$B:$B,Boundaries!H:H,"",0)</f>
        <v>0</v>
      </c>
      <c r="Y235" s="7">
        <f t="array" ref="Y235">XLOOKUP($R235,Boundaries!$B:$B,Boundaries!I:I,"",0)</f>
        <v>0</v>
      </c>
      <c r="Z235" s="7">
        <f t="array" ref="Z235">XLOOKUP($R235,Boundaries!$B:$B,Boundaries!J:J,"",0)</f>
        <v>0</v>
      </c>
      <c r="AA235" s="7">
        <f t="array" ref="AA235">XLOOKUP($R235,Boundaries!$B:$B,Boundaries!K:K,"",0)</f>
        <v>0</v>
      </c>
      <c r="AB235" s="7">
        <f t="array" ref="AB235">XLOOKUP($R235,Boundaries!$B:$B,Boundaries!L:L,"",0)</f>
        <v>0</v>
      </c>
      <c r="AC235" s="7">
        <f t="array" ref="AC235">XLOOKUP($R235,Boundaries!$B:$B,Boundaries!M:M,"",0)</f>
        <v>0</v>
      </c>
      <c r="AD235" s="7">
        <f t="array" ref="AD235">XLOOKUP($R235,Boundaries!$B:$B,Boundaries!N:N,"",0)</f>
        <v>0</v>
      </c>
      <c r="AE235" s="7">
        <f t="array" ref="AE235">XLOOKUP($R235,Boundaries!$B:$B,Boundaries!O:O,"",0)</f>
        <v>1400</v>
      </c>
      <c r="AF235" s="7">
        <f t="array" ref="AF235">XLOOKUP($R235,Boundaries!$B:$B,Boundaries!P:P,"",0)</f>
        <v>1400</v>
      </c>
      <c r="AG235" s="7" t="str">
        <f t="array" ref="AG235">XLOOKUP($R235,Boundaries!$B:$B,Boundaries!Q:Q,"",0)</f>
        <v>NaN</v>
      </c>
      <c r="AH235" s="7">
        <f t="array" ref="AH235">XLOOKUP($R235,Boundaries!$B:$B,Boundaries!R:R,"",0)</f>
        <v>0</v>
      </c>
      <c r="AI235" s="7">
        <f t="array" ref="AI235">XLOOKUP($R235,Boundaries!$B:$B,Boundaries!S:S,"",0)</f>
        <v>0</v>
      </c>
      <c r="AJ235" s="7">
        <f t="array" ref="AJ235">XLOOKUP($R235,Boundaries!$B:$B,Boundaries!T:T,"",0)</f>
        <v>2800</v>
      </c>
      <c r="AK235" s="7">
        <f t="array" ref="AK235">XLOOKUP($R235,Boundaries!$B:$B,Boundaries!U:U,"",0)</f>
        <v>1400</v>
      </c>
    </row>
    <row r="236">
      <c r="A236" s="7" t="str">
        <f t="shared" si="1"/>
        <v>2</v>
      </c>
      <c r="B236" s="8">
        <v>6930.0</v>
      </c>
      <c r="C236" s="7" t="s">
        <v>822</v>
      </c>
      <c r="D236" s="9" t="s">
        <v>823</v>
      </c>
      <c r="E236" s="10" t="s">
        <v>824</v>
      </c>
      <c r="F236" s="16" t="s">
        <v>91</v>
      </c>
      <c r="G236" s="8" t="s">
        <v>64</v>
      </c>
      <c r="H236" s="8" t="s">
        <v>218</v>
      </c>
      <c r="I236" s="11" t="s">
        <v>219</v>
      </c>
      <c r="J236" s="7" t="s">
        <v>773</v>
      </c>
      <c r="K236" s="9" t="s">
        <v>774</v>
      </c>
      <c r="L236" s="17">
        <f t="shared" ref="L236:M236" si="80">O236</f>
        <v>51.90578722</v>
      </c>
      <c r="M236" s="17">
        <f t="shared" si="80"/>
        <v>-3.779420918</v>
      </c>
      <c r="N236" s="16" t="str">
        <f t="array" ref="N236">XLOOKUP(K236,'GSP Groups'!D:D,'GSP Groups'!E:E,"",0)</f>
        <v>Llanddeusant</v>
      </c>
      <c r="O236" s="13">
        <f t="array" ref="O236">XLOOKUP(N236,'GSP Groups'!$E:$E,'GSP Groups'!F:F,"",0)</f>
        <v>51.90578722</v>
      </c>
      <c r="P236" s="13">
        <f t="array" ref="P236">XLOOKUP(N236,'GSP Groups'!$E:$E,'GSP Groups'!G:G,"",0)</f>
        <v>-3.779420918</v>
      </c>
      <c r="Q236" s="7" t="str">
        <f t="shared" si="2"/>
        <v>CENTER</v>
      </c>
      <c r="R236" s="7" t="s">
        <v>32</v>
      </c>
      <c r="S236" s="7">
        <f t="array" ref="S236">XLOOKUP($R236,Boundaries!$B:$B,Boundaries!C:C,"",0)</f>
        <v>14000</v>
      </c>
      <c r="T236" s="7">
        <f t="array" ref="T236">XLOOKUP($R236,Boundaries!$B:$B,Boundaries!D:D,"",0)</f>
        <v>17500</v>
      </c>
      <c r="U236" s="7">
        <f t="array" ref="U236">XLOOKUP($R236,Boundaries!$B:$B,Boundaries!E:E,"",0)</f>
        <v>0</v>
      </c>
      <c r="V236" s="7">
        <f t="array" ref="V236">XLOOKUP($R236,Boundaries!$B:$B,Boundaries!F:F,"",0)</f>
        <v>0</v>
      </c>
      <c r="W236" s="7">
        <f t="array" ref="W236">XLOOKUP($R236,Boundaries!$B:$B,Boundaries!G:G,"",0)</f>
        <v>0</v>
      </c>
      <c r="X236" s="7">
        <f t="array" ref="X236">XLOOKUP($R236,Boundaries!$B:$B,Boundaries!H:H,"",0)</f>
        <v>0</v>
      </c>
      <c r="Y236" s="7">
        <f t="array" ref="Y236">XLOOKUP($R236,Boundaries!$B:$B,Boundaries!I:I,"",0)</f>
        <v>0</v>
      </c>
      <c r="Z236" s="7">
        <f t="array" ref="Z236">XLOOKUP($R236,Boundaries!$B:$B,Boundaries!J:J,"",0)</f>
        <v>0</v>
      </c>
      <c r="AA236" s="7">
        <f t="array" ref="AA236">XLOOKUP($R236,Boundaries!$B:$B,Boundaries!K:K,"",0)</f>
        <v>0</v>
      </c>
      <c r="AB236" s="7">
        <f t="array" ref="AB236">XLOOKUP($R236,Boundaries!$B:$B,Boundaries!L:L,"",0)</f>
        <v>0</v>
      </c>
      <c r="AC236" s="7">
        <f t="array" ref="AC236">XLOOKUP($R236,Boundaries!$B:$B,Boundaries!M:M,"",0)</f>
        <v>0</v>
      </c>
      <c r="AD236" s="7">
        <f t="array" ref="AD236">XLOOKUP($R236,Boundaries!$B:$B,Boundaries!N:N,"",0)</f>
        <v>0</v>
      </c>
      <c r="AE236" s="7">
        <f t="array" ref="AE236">XLOOKUP($R236,Boundaries!$B:$B,Boundaries!O:O,"",0)</f>
        <v>1400</v>
      </c>
      <c r="AF236" s="7">
        <f t="array" ref="AF236">XLOOKUP($R236,Boundaries!$B:$B,Boundaries!P:P,"",0)</f>
        <v>1400</v>
      </c>
      <c r="AG236" s="7" t="str">
        <f t="array" ref="AG236">XLOOKUP($R236,Boundaries!$B:$B,Boundaries!Q:Q,"",0)</f>
        <v>NaN</v>
      </c>
      <c r="AH236" s="7">
        <f t="array" ref="AH236">XLOOKUP($R236,Boundaries!$B:$B,Boundaries!R:R,"",0)</f>
        <v>0</v>
      </c>
      <c r="AI236" s="7">
        <f t="array" ref="AI236">XLOOKUP($R236,Boundaries!$B:$B,Boundaries!S:S,"",0)</f>
        <v>0</v>
      </c>
      <c r="AJ236" s="7">
        <f t="array" ref="AJ236">XLOOKUP($R236,Boundaries!$B:$B,Boundaries!T:T,"",0)</f>
        <v>2800</v>
      </c>
      <c r="AK236" s="7">
        <f t="array" ref="AK236">XLOOKUP($R236,Boundaries!$B:$B,Boundaries!U:U,"",0)</f>
        <v>1400</v>
      </c>
    </row>
    <row r="237">
      <c r="A237" s="7" t="str">
        <f t="shared" si="1"/>
        <v>T</v>
      </c>
      <c r="B237" s="8">
        <v>233.0</v>
      </c>
      <c r="C237" s="7" t="s">
        <v>825</v>
      </c>
      <c r="D237" s="9" t="s">
        <v>826</v>
      </c>
      <c r="E237" s="10" t="s">
        <v>827</v>
      </c>
      <c r="F237" s="7" t="s">
        <v>40</v>
      </c>
      <c r="G237" s="8" t="s">
        <v>40</v>
      </c>
      <c r="H237" s="8" t="s">
        <v>828</v>
      </c>
      <c r="I237" s="11" t="s">
        <v>829</v>
      </c>
      <c r="J237" s="7" t="s">
        <v>830</v>
      </c>
      <c r="K237" s="9" t="s">
        <v>831</v>
      </c>
      <c r="L237" s="12">
        <v>51.5394860064905</v>
      </c>
      <c r="M237" s="12">
        <v>-2.67015297397422</v>
      </c>
      <c r="N237" s="7" t="str">
        <f t="array" ref="N237">XLOOKUP(K237,'GSP Groups'!D:D,'GSP Groups'!E:E,"",0)</f>
        <v>South Tawton</v>
      </c>
      <c r="O237" s="13">
        <f t="array" ref="O237">XLOOKUP(N237,'GSP Groups'!$E:$E,'GSP Groups'!F:F,"",0)</f>
        <v>50.73518555</v>
      </c>
      <c r="P237" s="13">
        <f t="array" ref="P237">XLOOKUP(N237,'GSP Groups'!$E:$E,'GSP Groups'!G:G,"",0)</f>
        <v>-3.909673771</v>
      </c>
      <c r="Q237" s="7" t="str">
        <f t="shared" si="2"/>
        <v>EXACT LOCATION</v>
      </c>
      <c r="R237" s="7" t="s">
        <v>32</v>
      </c>
      <c r="S237" s="7">
        <f t="array" ref="S237">XLOOKUP($R237,Boundaries!$B:$B,Boundaries!C:C,"",0)</f>
        <v>14000</v>
      </c>
      <c r="T237" s="7">
        <f t="array" ref="T237">XLOOKUP($R237,Boundaries!$B:$B,Boundaries!D:D,"",0)</f>
        <v>17500</v>
      </c>
      <c r="U237" s="7">
        <f t="array" ref="U237">XLOOKUP($R237,Boundaries!$B:$B,Boundaries!E:E,"",0)</f>
        <v>0</v>
      </c>
      <c r="V237" s="7">
        <f t="array" ref="V237">XLOOKUP($R237,Boundaries!$B:$B,Boundaries!F:F,"",0)</f>
        <v>0</v>
      </c>
      <c r="W237" s="7">
        <f t="array" ref="W237">XLOOKUP($R237,Boundaries!$B:$B,Boundaries!G:G,"",0)</f>
        <v>0</v>
      </c>
      <c r="X237" s="7">
        <f t="array" ref="X237">XLOOKUP($R237,Boundaries!$B:$B,Boundaries!H:H,"",0)</f>
        <v>0</v>
      </c>
      <c r="Y237" s="7">
        <f t="array" ref="Y237">XLOOKUP($R237,Boundaries!$B:$B,Boundaries!I:I,"",0)</f>
        <v>0</v>
      </c>
      <c r="Z237" s="7">
        <f t="array" ref="Z237">XLOOKUP($R237,Boundaries!$B:$B,Boundaries!J:J,"",0)</f>
        <v>0</v>
      </c>
      <c r="AA237" s="7">
        <f t="array" ref="AA237">XLOOKUP($R237,Boundaries!$B:$B,Boundaries!K:K,"",0)</f>
        <v>0</v>
      </c>
      <c r="AB237" s="7">
        <f t="array" ref="AB237">XLOOKUP($R237,Boundaries!$B:$B,Boundaries!L:L,"",0)</f>
        <v>0</v>
      </c>
      <c r="AC237" s="7">
        <f t="array" ref="AC237">XLOOKUP($R237,Boundaries!$B:$B,Boundaries!M:M,"",0)</f>
        <v>0</v>
      </c>
      <c r="AD237" s="7">
        <f t="array" ref="AD237">XLOOKUP($R237,Boundaries!$B:$B,Boundaries!N:N,"",0)</f>
        <v>0</v>
      </c>
      <c r="AE237" s="7">
        <f t="array" ref="AE237">XLOOKUP($R237,Boundaries!$B:$B,Boundaries!O:O,"",0)</f>
        <v>1400</v>
      </c>
      <c r="AF237" s="7">
        <f t="array" ref="AF237">XLOOKUP($R237,Boundaries!$B:$B,Boundaries!P:P,"",0)</f>
        <v>1400</v>
      </c>
      <c r="AG237" s="7" t="str">
        <f t="array" ref="AG237">XLOOKUP($R237,Boundaries!$B:$B,Boundaries!Q:Q,"",0)</f>
        <v>NaN</v>
      </c>
      <c r="AH237" s="7">
        <f t="array" ref="AH237">XLOOKUP($R237,Boundaries!$B:$B,Boundaries!R:R,"",0)</f>
        <v>0</v>
      </c>
      <c r="AI237" s="7">
        <f t="array" ref="AI237">XLOOKUP($R237,Boundaries!$B:$B,Boundaries!S:S,"",0)</f>
        <v>0</v>
      </c>
      <c r="AJ237" s="7">
        <f t="array" ref="AJ237">XLOOKUP($R237,Boundaries!$B:$B,Boundaries!T:T,"",0)</f>
        <v>2800</v>
      </c>
      <c r="AK237" s="7">
        <f t="array" ref="AK237">XLOOKUP($R237,Boundaries!$B:$B,Boundaries!U:U,"",0)</f>
        <v>1400</v>
      </c>
    </row>
    <row r="238">
      <c r="A238" s="7" t="str">
        <f t="shared" si="1"/>
        <v>T</v>
      </c>
      <c r="B238" s="8">
        <v>234.0</v>
      </c>
      <c r="C238" s="7" t="s">
        <v>832</v>
      </c>
      <c r="D238" s="9" t="s">
        <v>833</v>
      </c>
      <c r="E238" s="10" t="s">
        <v>834</v>
      </c>
      <c r="F238" s="7" t="s">
        <v>40</v>
      </c>
      <c r="G238" s="8" t="s">
        <v>40</v>
      </c>
      <c r="H238" s="8" t="s">
        <v>828</v>
      </c>
      <c r="I238" s="11" t="s">
        <v>829</v>
      </c>
      <c r="J238" s="7" t="s">
        <v>830</v>
      </c>
      <c r="K238" s="9" t="s">
        <v>831</v>
      </c>
      <c r="L238" s="12">
        <v>51.5394860064905</v>
      </c>
      <c r="M238" s="12">
        <v>-2.67015297397422</v>
      </c>
      <c r="N238" s="7" t="str">
        <f t="array" ref="N238">XLOOKUP(K238,'GSP Groups'!D:D,'GSP Groups'!E:E,"",0)</f>
        <v>South Tawton</v>
      </c>
      <c r="O238" s="13">
        <f t="array" ref="O238">XLOOKUP(N238,'GSP Groups'!$E:$E,'GSP Groups'!F:F,"",0)</f>
        <v>50.73518555</v>
      </c>
      <c r="P238" s="13">
        <f t="array" ref="P238">XLOOKUP(N238,'GSP Groups'!$E:$E,'GSP Groups'!G:G,"",0)</f>
        <v>-3.909673771</v>
      </c>
      <c r="Q238" s="7" t="str">
        <f t="shared" si="2"/>
        <v>EXACT LOCATION</v>
      </c>
      <c r="R238" s="7" t="s">
        <v>32</v>
      </c>
      <c r="S238" s="7">
        <f t="array" ref="S238">XLOOKUP($R238,Boundaries!$B:$B,Boundaries!C:C,"",0)</f>
        <v>14000</v>
      </c>
      <c r="T238" s="7">
        <f t="array" ref="T238">XLOOKUP($R238,Boundaries!$B:$B,Boundaries!D:D,"",0)</f>
        <v>17500</v>
      </c>
      <c r="U238" s="7">
        <f t="array" ref="U238">XLOOKUP($R238,Boundaries!$B:$B,Boundaries!E:E,"",0)</f>
        <v>0</v>
      </c>
      <c r="V238" s="7">
        <f t="array" ref="V238">XLOOKUP($R238,Boundaries!$B:$B,Boundaries!F:F,"",0)</f>
        <v>0</v>
      </c>
      <c r="W238" s="7">
        <f t="array" ref="W238">XLOOKUP($R238,Boundaries!$B:$B,Boundaries!G:G,"",0)</f>
        <v>0</v>
      </c>
      <c r="X238" s="7">
        <f t="array" ref="X238">XLOOKUP($R238,Boundaries!$B:$B,Boundaries!H:H,"",0)</f>
        <v>0</v>
      </c>
      <c r="Y238" s="7">
        <f t="array" ref="Y238">XLOOKUP($R238,Boundaries!$B:$B,Boundaries!I:I,"",0)</f>
        <v>0</v>
      </c>
      <c r="Z238" s="7">
        <f t="array" ref="Z238">XLOOKUP($R238,Boundaries!$B:$B,Boundaries!J:J,"",0)</f>
        <v>0</v>
      </c>
      <c r="AA238" s="7">
        <f t="array" ref="AA238">XLOOKUP($R238,Boundaries!$B:$B,Boundaries!K:K,"",0)</f>
        <v>0</v>
      </c>
      <c r="AB238" s="7">
        <f t="array" ref="AB238">XLOOKUP($R238,Boundaries!$B:$B,Boundaries!L:L,"",0)</f>
        <v>0</v>
      </c>
      <c r="AC238" s="7">
        <f t="array" ref="AC238">XLOOKUP($R238,Boundaries!$B:$B,Boundaries!M:M,"",0)</f>
        <v>0</v>
      </c>
      <c r="AD238" s="7">
        <f t="array" ref="AD238">XLOOKUP($R238,Boundaries!$B:$B,Boundaries!N:N,"",0)</f>
        <v>0</v>
      </c>
      <c r="AE238" s="7">
        <f t="array" ref="AE238">XLOOKUP($R238,Boundaries!$B:$B,Boundaries!O:O,"",0)</f>
        <v>1400</v>
      </c>
      <c r="AF238" s="7">
        <f t="array" ref="AF238">XLOOKUP($R238,Boundaries!$B:$B,Boundaries!P:P,"",0)</f>
        <v>1400</v>
      </c>
      <c r="AG238" s="7" t="str">
        <f t="array" ref="AG238">XLOOKUP($R238,Boundaries!$B:$B,Boundaries!Q:Q,"",0)</f>
        <v>NaN</v>
      </c>
      <c r="AH238" s="7">
        <f t="array" ref="AH238">XLOOKUP($R238,Boundaries!$B:$B,Boundaries!R:R,"",0)</f>
        <v>0</v>
      </c>
      <c r="AI238" s="7">
        <f t="array" ref="AI238">XLOOKUP($R238,Boundaries!$B:$B,Boundaries!S:S,"",0)</f>
        <v>0</v>
      </c>
      <c r="AJ238" s="7">
        <f t="array" ref="AJ238">XLOOKUP($R238,Boundaries!$B:$B,Boundaries!T:T,"",0)</f>
        <v>2800</v>
      </c>
      <c r="AK238" s="7">
        <f t="array" ref="AK238">XLOOKUP($R238,Boundaries!$B:$B,Boundaries!U:U,"",0)</f>
        <v>1400</v>
      </c>
    </row>
    <row r="239">
      <c r="A239" s="7" t="str">
        <f t="shared" si="1"/>
        <v>E</v>
      </c>
      <c r="B239" s="8">
        <v>6756.0</v>
      </c>
      <c r="C239" s="7" t="s">
        <v>835</v>
      </c>
      <c r="D239" s="9" t="s">
        <v>836</v>
      </c>
      <c r="E239" s="10" t="s">
        <v>837</v>
      </c>
      <c r="F239" s="16" t="s">
        <v>91</v>
      </c>
      <c r="G239" s="8" t="s">
        <v>64</v>
      </c>
      <c r="H239" s="8" t="s">
        <v>204</v>
      </c>
      <c r="I239" s="11" t="s">
        <v>205</v>
      </c>
      <c r="J239" s="7" t="s">
        <v>830</v>
      </c>
      <c r="K239" s="9" t="s">
        <v>831</v>
      </c>
      <c r="L239" s="12">
        <v>51.3765234622632</v>
      </c>
      <c r="M239" s="12">
        <v>-0.116244867446245</v>
      </c>
      <c r="N239" s="7" t="str">
        <f t="array" ref="N239">XLOOKUP(K239,'GSP Groups'!D:D,'GSP Groups'!E:E,"",0)</f>
        <v>South Tawton</v>
      </c>
      <c r="O239" s="13">
        <f t="array" ref="O239">XLOOKUP(N239,'GSP Groups'!$E:$E,'GSP Groups'!F:F,"",0)</f>
        <v>50.73518555</v>
      </c>
      <c r="P239" s="13">
        <f t="array" ref="P239">XLOOKUP(N239,'GSP Groups'!$E:$E,'GSP Groups'!G:G,"",0)</f>
        <v>-3.909673771</v>
      </c>
      <c r="Q239" s="7" t="str">
        <f t="shared" si="2"/>
        <v>EXACT LOCATION</v>
      </c>
      <c r="R239" s="7" t="s">
        <v>33</v>
      </c>
      <c r="S239" s="7">
        <f t="array" ref="S239">XLOOKUP($R239,Boundaries!$B:$B,Boundaries!C:C,"",0)</f>
        <v>14000</v>
      </c>
      <c r="T239" s="7">
        <f t="array" ref="T239">XLOOKUP($R239,Boundaries!$B:$B,Boundaries!D:D,"",0)</f>
        <v>17500</v>
      </c>
      <c r="U239" s="7">
        <f t="array" ref="U239">XLOOKUP($R239,Boundaries!$B:$B,Boundaries!E:E,"",0)</f>
        <v>0</v>
      </c>
      <c r="V239" s="7">
        <f t="array" ref="V239">XLOOKUP($R239,Boundaries!$B:$B,Boundaries!F:F,"",0)</f>
        <v>0</v>
      </c>
      <c r="W239" s="7">
        <f t="array" ref="W239">XLOOKUP($R239,Boundaries!$B:$B,Boundaries!G:G,"",0)</f>
        <v>0</v>
      </c>
      <c r="X239" s="7">
        <f t="array" ref="X239">XLOOKUP($R239,Boundaries!$B:$B,Boundaries!H:H,"",0)</f>
        <v>0</v>
      </c>
      <c r="Y239" s="7">
        <f t="array" ref="Y239">XLOOKUP($R239,Boundaries!$B:$B,Boundaries!I:I,"",0)</f>
        <v>0</v>
      </c>
      <c r="Z239" s="7">
        <f t="array" ref="Z239">XLOOKUP($R239,Boundaries!$B:$B,Boundaries!J:J,"",0)</f>
        <v>0</v>
      </c>
      <c r="AA239" s="7">
        <f t="array" ref="AA239">XLOOKUP($R239,Boundaries!$B:$B,Boundaries!K:K,"",0)</f>
        <v>0</v>
      </c>
      <c r="AB239" s="7">
        <f t="array" ref="AB239">XLOOKUP($R239,Boundaries!$B:$B,Boundaries!L:L,"",0)</f>
        <v>0</v>
      </c>
      <c r="AC239" s="7">
        <f t="array" ref="AC239">XLOOKUP($R239,Boundaries!$B:$B,Boundaries!M:M,"",0)</f>
        <v>0</v>
      </c>
      <c r="AD239" s="7">
        <f t="array" ref="AD239">XLOOKUP($R239,Boundaries!$B:$B,Boundaries!N:N,"",0)</f>
        <v>0</v>
      </c>
      <c r="AE239" s="7">
        <f t="array" ref="AE239">XLOOKUP($R239,Boundaries!$B:$B,Boundaries!O:O,"",0)</f>
        <v>0</v>
      </c>
      <c r="AF239" s="7">
        <f t="array" ref="AF239">XLOOKUP($R239,Boundaries!$B:$B,Boundaries!P:P,"",0)</f>
        <v>4200</v>
      </c>
      <c r="AG239" s="7">
        <f t="array" ref="AG239">XLOOKUP($R239,Boundaries!$B:$B,Boundaries!Q:Q,"",0)</f>
        <v>0</v>
      </c>
      <c r="AH239" s="7" t="str">
        <f t="array" ref="AH239">XLOOKUP($R239,Boundaries!$B:$B,Boundaries!R:R,"",0)</f>
        <v>NaN</v>
      </c>
      <c r="AI239" s="7">
        <f t="array" ref="AI239">XLOOKUP($R239,Boundaries!$B:$B,Boundaries!S:S,"",0)</f>
        <v>6560</v>
      </c>
      <c r="AJ239" s="7">
        <f t="array" ref="AJ239">XLOOKUP($R239,Boundaries!$B:$B,Boundaries!T:T,"",0)</f>
        <v>1400</v>
      </c>
      <c r="AK239" s="7">
        <f t="array" ref="AK239">XLOOKUP($R239,Boundaries!$B:$B,Boundaries!U:U,"",0)</f>
        <v>0</v>
      </c>
    </row>
    <row r="240">
      <c r="A240" s="7" t="str">
        <f t="shared" si="1"/>
        <v>E</v>
      </c>
      <c r="B240" s="8">
        <v>3.0</v>
      </c>
      <c r="C240" s="7" t="s">
        <v>838</v>
      </c>
      <c r="D240" s="9" t="s">
        <v>839</v>
      </c>
      <c r="E240" s="10" t="s">
        <v>840</v>
      </c>
      <c r="F240" s="16" t="s">
        <v>91</v>
      </c>
      <c r="G240" s="8" t="s">
        <v>64</v>
      </c>
      <c r="H240" s="8" t="s">
        <v>442</v>
      </c>
      <c r="I240" s="11" t="s">
        <v>443</v>
      </c>
      <c r="J240" s="7" t="s">
        <v>830</v>
      </c>
      <c r="K240" s="9" t="s">
        <v>831</v>
      </c>
      <c r="L240" s="12">
        <v>51.1308544097575</v>
      </c>
      <c r="M240" s="12">
        <v>-3.00986547351759</v>
      </c>
      <c r="N240" s="7" t="str">
        <f t="array" ref="N240">XLOOKUP(K240,'GSP Groups'!D:D,'GSP Groups'!E:E,"",0)</f>
        <v>South Tawton</v>
      </c>
      <c r="O240" s="13">
        <f t="array" ref="O240">XLOOKUP(N240,'GSP Groups'!$E:$E,'GSP Groups'!F:F,"",0)</f>
        <v>50.73518555</v>
      </c>
      <c r="P240" s="13">
        <f t="array" ref="P240">XLOOKUP(N240,'GSP Groups'!$E:$E,'GSP Groups'!G:G,"",0)</f>
        <v>-3.909673771</v>
      </c>
      <c r="Q240" s="7" t="str">
        <f t="shared" si="2"/>
        <v>EXACT LOCATION</v>
      </c>
      <c r="R240" s="7" t="s">
        <v>36</v>
      </c>
      <c r="S240" s="7">
        <f t="array" ref="S240">XLOOKUP($R240,Boundaries!$B:$B,Boundaries!C:C,"",0)</f>
        <v>14000</v>
      </c>
      <c r="T240" s="7">
        <f t="array" ref="T240">XLOOKUP($R240,Boundaries!$B:$B,Boundaries!D:D,"",0)</f>
        <v>17500</v>
      </c>
      <c r="U240" s="7">
        <f t="array" ref="U240">XLOOKUP($R240,Boundaries!$B:$B,Boundaries!E:E,"",0)</f>
        <v>0</v>
      </c>
      <c r="V240" s="7">
        <f t="array" ref="V240">XLOOKUP($R240,Boundaries!$B:$B,Boundaries!F:F,"",0)</f>
        <v>0</v>
      </c>
      <c r="W240" s="7">
        <f t="array" ref="W240">XLOOKUP($R240,Boundaries!$B:$B,Boundaries!G:G,"",0)</f>
        <v>0</v>
      </c>
      <c r="X240" s="7">
        <f t="array" ref="X240">XLOOKUP($R240,Boundaries!$B:$B,Boundaries!H:H,"",0)</f>
        <v>0</v>
      </c>
      <c r="Y240" s="7">
        <f t="array" ref="Y240">XLOOKUP($R240,Boundaries!$B:$B,Boundaries!I:I,"",0)</f>
        <v>0</v>
      </c>
      <c r="Z240" s="7">
        <f t="array" ref="Z240">XLOOKUP($R240,Boundaries!$B:$B,Boundaries!J:J,"",0)</f>
        <v>0</v>
      </c>
      <c r="AA240" s="7">
        <f t="array" ref="AA240">XLOOKUP($R240,Boundaries!$B:$B,Boundaries!K:K,"",0)</f>
        <v>0</v>
      </c>
      <c r="AB240" s="7">
        <f t="array" ref="AB240">XLOOKUP($R240,Boundaries!$B:$B,Boundaries!L:L,"",0)</f>
        <v>0</v>
      </c>
      <c r="AC240" s="7">
        <f t="array" ref="AC240">XLOOKUP($R240,Boundaries!$B:$B,Boundaries!M:M,"",0)</f>
        <v>0</v>
      </c>
      <c r="AD240" s="7">
        <f t="array" ref="AD240">XLOOKUP($R240,Boundaries!$B:$B,Boundaries!N:N,"",0)</f>
        <v>0</v>
      </c>
      <c r="AE240" s="7">
        <f t="array" ref="AE240">XLOOKUP($R240,Boundaries!$B:$B,Boundaries!O:O,"",0)</f>
        <v>0</v>
      </c>
      <c r="AF240" s="7">
        <f t="array" ref="AF240">XLOOKUP($R240,Boundaries!$B:$B,Boundaries!P:P,"",0)</f>
        <v>0</v>
      </c>
      <c r="AG240" s="7">
        <f t="array" ref="AG240">XLOOKUP($R240,Boundaries!$B:$B,Boundaries!Q:Q,"",0)</f>
        <v>1400</v>
      </c>
      <c r="AH240" s="7">
        <f t="array" ref="AH240">XLOOKUP($R240,Boundaries!$B:$B,Boundaries!R:R,"",0)</f>
        <v>0</v>
      </c>
      <c r="AI240" s="7">
        <f t="array" ref="AI240">XLOOKUP($R240,Boundaries!$B:$B,Boundaries!S:S,"",0)</f>
        <v>0</v>
      </c>
      <c r="AJ240" s="7">
        <f t="array" ref="AJ240">XLOOKUP($R240,Boundaries!$B:$B,Boundaries!T:T,"",0)</f>
        <v>1400</v>
      </c>
      <c r="AK240" s="7" t="str">
        <f t="array" ref="AK240">XLOOKUP($R240,Boundaries!$B:$B,Boundaries!U:U,"",0)</f>
        <v>NaN</v>
      </c>
    </row>
    <row r="241">
      <c r="A241" s="7" t="str">
        <f t="shared" si="1"/>
        <v>T</v>
      </c>
      <c r="B241" s="8">
        <v>185.0</v>
      </c>
      <c r="C241" s="7" t="s">
        <v>841</v>
      </c>
      <c r="D241" s="9" t="s">
        <v>842</v>
      </c>
      <c r="E241" s="10" t="s">
        <v>843</v>
      </c>
      <c r="F241" s="7" t="s">
        <v>50</v>
      </c>
      <c r="G241" s="8" t="s">
        <v>64</v>
      </c>
      <c r="H241" s="8" t="s">
        <v>844</v>
      </c>
      <c r="I241" s="11" t="s">
        <v>845</v>
      </c>
      <c r="J241" s="7" t="s">
        <v>830</v>
      </c>
      <c r="K241" s="9" t="s">
        <v>831</v>
      </c>
      <c r="L241" s="12">
        <v>50.3968418399155</v>
      </c>
      <c r="M241" s="12">
        <v>-4.89909013753873</v>
      </c>
      <c r="N241" s="7" t="str">
        <f t="array" ref="N241">XLOOKUP(K241,'GSP Groups'!D:D,'GSP Groups'!E:E,"",0)</f>
        <v>South Tawton</v>
      </c>
      <c r="O241" s="13">
        <f t="array" ref="O241">XLOOKUP(N241,'GSP Groups'!$E:$E,'GSP Groups'!F:F,"",0)</f>
        <v>50.73518555</v>
      </c>
      <c r="P241" s="13">
        <f t="array" ref="P241">XLOOKUP(N241,'GSP Groups'!$E:$E,'GSP Groups'!G:G,"",0)</f>
        <v>-3.909673771</v>
      </c>
      <c r="Q241" s="7" t="str">
        <f t="shared" si="2"/>
        <v>EXACT LOCATION</v>
      </c>
      <c r="R241" s="7" t="s">
        <v>36</v>
      </c>
      <c r="S241" s="7">
        <f t="array" ref="S241">XLOOKUP($R241,Boundaries!$B:$B,Boundaries!C:C,"",0)</f>
        <v>14000</v>
      </c>
      <c r="T241" s="7">
        <f t="array" ref="T241">XLOOKUP($R241,Boundaries!$B:$B,Boundaries!D:D,"",0)</f>
        <v>17500</v>
      </c>
      <c r="U241" s="7">
        <f t="array" ref="U241">XLOOKUP($R241,Boundaries!$B:$B,Boundaries!E:E,"",0)</f>
        <v>0</v>
      </c>
      <c r="V241" s="7">
        <f t="array" ref="V241">XLOOKUP($R241,Boundaries!$B:$B,Boundaries!F:F,"",0)</f>
        <v>0</v>
      </c>
      <c r="W241" s="7">
        <f t="array" ref="W241">XLOOKUP($R241,Boundaries!$B:$B,Boundaries!G:G,"",0)</f>
        <v>0</v>
      </c>
      <c r="X241" s="7">
        <f t="array" ref="X241">XLOOKUP($R241,Boundaries!$B:$B,Boundaries!H:H,"",0)</f>
        <v>0</v>
      </c>
      <c r="Y241" s="7">
        <f t="array" ref="Y241">XLOOKUP($R241,Boundaries!$B:$B,Boundaries!I:I,"",0)</f>
        <v>0</v>
      </c>
      <c r="Z241" s="7">
        <f t="array" ref="Z241">XLOOKUP($R241,Boundaries!$B:$B,Boundaries!J:J,"",0)</f>
        <v>0</v>
      </c>
      <c r="AA241" s="7">
        <f t="array" ref="AA241">XLOOKUP($R241,Boundaries!$B:$B,Boundaries!K:K,"",0)</f>
        <v>0</v>
      </c>
      <c r="AB241" s="7">
        <f t="array" ref="AB241">XLOOKUP($R241,Boundaries!$B:$B,Boundaries!L:L,"",0)</f>
        <v>0</v>
      </c>
      <c r="AC241" s="7">
        <f t="array" ref="AC241">XLOOKUP($R241,Boundaries!$B:$B,Boundaries!M:M,"",0)</f>
        <v>0</v>
      </c>
      <c r="AD241" s="7">
        <f t="array" ref="AD241">XLOOKUP($R241,Boundaries!$B:$B,Boundaries!N:N,"",0)</f>
        <v>0</v>
      </c>
      <c r="AE241" s="7">
        <f t="array" ref="AE241">XLOOKUP($R241,Boundaries!$B:$B,Boundaries!O:O,"",0)</f>
        <v>0</v>
      </c>
      <c r="AF241" s="7">
        <f t="array" ref="AF241">XLOOKUP($R241,Boundaries!$B:$B,Boundaries!P:P,"",0)</f>
        <v>0</v>
      </c>
      <c r="AG241" s="7">
        <f t="array" ref="AG241">XLOOKUP($R241,Boundaries!$B:$B,Boundaries!Q:Q,"",0)</f>
        <v>1400</v>
      </c>
      <c r="AH241" s="7">
        <f t="array" ref="AH241">XLOOKUP($R241,Boundaries!$B:$B,Boundaries!R:R,"",0)</f>
        <v>0</v>
      </c>
      <c r="AI241" s="7">
        <f t="array" ref="AI241">XLOOKUP($R241,Boundaries!$B:$B,Boundaries!S:S,"",0)</f>
        <v>0</v>
      </c>
      <c r="AJ241" s="7">
        <f t="array" ref="AJ241">XLOOKUP($R241,Boundaries!$B:$B,Boundaries!T:T,"",0)</f>
        <v>1400</v>
      </c>
      <c r="AK241" s="7" t="str">
        <f t="array" ref="AK241">XLOOKUP($R241,Boundaries!$B:$B,Boundaries!U:U,"",0)</f>
        <v>NaN</v>
      </c>
    </row>
    <row r="242">
      <c r="A242" s="7" t="str">
        <f t="shared" si="1"/>
        <v>T</v>
      </c>
      <c r="B242" s="8">
        <v>1657.0</v>
      </c>
      <c r="C242" s="7" t="s">
        <v>846</v>
      </c>
      <c r="D242" s="9" t="s">
        <v>847</v>
      </c>
      <c r="E242" s="10" t="s">
        <v>848</v>
      </c>
      <c r="F242" s="7" t="s">
        <v>40</v>
      </c>
      <c r="G242" s="8" t="s">
        <v>40</v>
      </c>
      <c r="H242" s="8" t="s">
        <v>849</v>
      </c>
      <c r="I242" s="11" t="s">
        <v>850</v>
      </c>
      <c r="J242" s="7" t="s">
        <v>830</v>
      </c>
      <c r="K242" s="9" t="s">
        <v>831</v>
      </c>
      <c r="L242" s="12">
        <v>50.3884951648231</v>
      </c>
      <c r="M242" s="12">
        <v>-4.01096244705795</v>
      </c>
      <c r="N242" s="7" t="str">
        <f t="array" ref="N242">XLOOKUP(K242,'GSP Groups'!D:D,'GSP Groups'!E:E,"",0)</f>
        <v>South Tawton</v>
      </c>
      <c r="O242" s="13">
        <f t="array" ref="O242">XLOOKUP(N242,'GSP Groups'!$E:$E,'GSP Groups'!F:F,"",0)</f>
        <v>50.73518555</v>
      </c>
      <c r="P242" s="13">
        <f t="array" ref="P242">XLOOKUP(N242,'GSP Groups'!$E:$E,'GSP Groups'!G:G,"",0)</f>
        <v>-3.909673771</v>
      </c>
      <c r="Q242" s="7" t="str">
        <f t="shared" si="2"/>
        <v>EXACT LOCATION</v>
      </c>
      <c r="R242" s="7" t="s">
        <v>36</v>
      </c>
      <c r="S242" s="7">
        <f t="array" ref="S242">XLOOKUP($R242,Boundaries!$B:$B,Boundaries!C:C,"",0)</f>
        <v>14000</v>
      </c>
      <c r="T242" s="7">
        <f t="array" ref="T242">XLOOKUP($R242,Boundaries!$B:$B,Boundaries!D:D,"",0)</f>
        <v>17500</v>
      </c>
      <c r="U242" s="7">
        <f t="array" ref="U242">XLOOKUP($R242,Boundaries!$B:$B,Boundaries!E:E,"",0)</f>
        <v>0</v>
      </c>
      <c r="V242" s="7">
        <f t="array" ref="V242">XLOOKUP($R242,Boundaries!$B:$B,Boundaries!F:F,"",0)</f>
        <v>0</v>
      </c>
      <c r="W242" s="7">
        <f t="array" ref="W242">XLOOKUP($R242,Boundaries!$B:$B,Boundaries!G:G,"",0)</f>
        <v>0</v>
      </c>
      <c r="X242" s="7">
        <f t="array" ref="X242">XLOOKUP($R242,Boundaries!$B:$B,Boundaries!H:H,"",0)</f>
        <v>0</v>
      </c>
      <c r="Y242" s="7">
        <f t="array" ref="Y242">XLOOKUP($R242,Boundaries!$B:$B,Boundaries!I:I,"",0)</f>
        <v>0</v>
      </c>
      <c r="Z242" s="7">
        <f t="array" ref="Z242">XLOOKUP($R242,Boundaries!$B:$B,Boundaries!J:J,"",0)</f>
        <v>0</v>
      </c>
      <c r="AA242" s="7">
        <f t="array" ref="AA242">XLOOKUP($R242,Boundaries!$B:$B,Boundaries!K:K,"",0)</f>
        <v>0</v>
      </c>
      <c r="AB242" s="7">
        <f t="array" ref="AB242">XLOOKUP($R242,Boundaries!$B:$B,Boundaries!L:L,"",0)</f>
        <v>0</v>
      </c>
      <c r="AC242" s="7">
        <f t="array" ref="AC242">XLOOKUP($R242,Boundaries!$B:$B,Boundaries!M:M,"",0)</f>
        <v>0</v>
      </c>
      <c r="AD242" s="7">
        <f t="array" ref="AD242">XLOOKUP($R242,Boundaries!$B:$B,Boundaries!N:N,"",0)</f>
        <v>0</v>
      </c>
      <c r="AE242" s="7">
        <f t="array" ref="AE242">XLOOKUP($R242,Boundaries!$B:$B,Boundaries!O:O,"",0)</f>
        <v>0</v>
      </c>
      <c r="AF242" s="7">
        <f t="array" ref="AF242">XLOOKUP($R242,Boundaries!$B:$B,Boundaries!P:P,"",0)</f>
        <v>0</v>
      </c>
      <c r="AG242" s="7">
        <f t="array" ref="AG242">XLOOKUP($R242,Boundaries!$B:$B,Boundaries!Q:Q,"",0)</f>
        <v>1400</v>
      </c>
      <c r="AH242" s="7">
        <f t="array" ref="AH242">XLOOKUP($R242,Boundaries!$B:$B,Boundaries!R:R,"",0)</f>
        <v>0</v>
      </c>
      <c r="AI242" s="7">
        <f t="array" ref="AI242">XLOOKUP($R242,Boundaries!$B:$B,Boundaries!S:S,"",0)</f>
        <v>0</v>
      </c>
      <c r="AJ242" s="7">
        <f t="array" ref="AJ242">XLOOKUP($R242,Boundaries!$B:$B,Boundaries!T:T,"",0)</f>
        <v>1400</v>
      </c>
      <c r="AK242" s="7" t="str">
        <f t="array" ref="AK242">XLOOKUP($R242,Boundaries!$B:$B,Boundaries!U:U,"",0)</f>
        <v>NaN</v>
      </c>
    </row>
    <row r="243">
      <c r="A243" s="7" t="str">
        <f t="shared" si="1"/>
        <v>E</v>
      </c>
      <c r="B243" s="8">
        <v>3057.0</v>
      </c>
      <c r="C243" s="7" t="s">
        <v>851</v>
      </c>
      <c r="D243" s="9" t="s">
        <v>852</v>
      </c>
      <c r="E243" s="10" t="s">
        <v>853</v>
      </c>
      <c r="F243" s="16" t="s">
        <v>91</v>
      </c>
      <c r="G243" s="8" t="s">
        <v>64</v>
      </c>
      <c r="H243" s="8" t="s">
        <v>92</v>
      </c>
      <c r="I243" s="11" t="s">
        <v>93</v>
      </c>
      <c r="J243" s="7" t="s">
        <v>830</v>
      </c>
      <c r="K243" s="9" t="s">
        <v>831</v>
      </c>
      <c r="L243" s="17">
        <f t="shared" ref="L243:M243" si="81">O243</f>
        <v>50.73518555</v>
      </c>
      <c r="M243" s="17">
        <f t="shared" si="81"/>
        <v>-3.909673771</v>
      </c>
      <c r="N243" s="16" t="str">
        <f t="array" ref="N243">XLOOKUP(K243,'GSP Groups'!D:D,'GSP Groups'!E:E,"",0)</f>
        <v>South Tawton</v>
      </c>
      <c r="O243" s="13">
        <f t="array" ref="O243">XLOOKUP(N243,'GSP Groups'!$E:$E,'GSP Groups'!F:F,"",0)</f>
        <v>50.73518555</v>
      </c>
      <c r="P243" s="13">
        <f t="array" ref="P243">XLOOKUP(N243,'GSP Groups'!$E:$E,'GSP Groups'!G:G,"",0)</f>
        <v>-3.909673771</v>
      </c>
      <c r="Q243" s="7" t="str">
        <f t="shared" si="2"/>
        <v>CENTER</v>
      </c>
      <c r="R243" s="7" t="s">
        <v>36</v>
      </c>
      <c r="S243" s="7">
        <f t="array" ref="S243">XLOOKUP($R243,Boundaries!$B:$B,Boundaries!C:C,"",0)</f>
        <v>14000</v>
      </c>
      <c r="T243" s="7">
        <f t="array" ref="T243">XLOOKUP($R243,Boundaries!$B:$B,Boundaries!D:D,"",0)</f>
        <v>17500</v>
      </c>
      <c r="U243" s="7">
        <f t="array" ref="U243">XLOOKUP($R243,Boundaries!$B:$B,Boundaries!E:E,"",0)</f>
        <v>0</v>
      </c>
      <c r="V243" s="7">
        <f t="array" ref="V243">XLOOKUP($R243,Boundaries!$B:$B,Boundaries!F:F,"",0)</f>
        <v>0</v>
      </c>
      <c r="W243" s="7">
        <f t="array" ref="W243">XLOOKUP($R243,Boundaries!$B:$B,Boundaries!G:G,"",0)</f>
        <v>0</v>
      </c>
      <c r="X243" s="7">
        <f t="array" ref="X243">XLOOKUP($R243,Boundaries!$B:$B,Boundaries!H:H,"",0)</f>
        <v>0</v>
      </c>
      <c r="Y243" s="7">
        <f t="array" ref="Y243">XLOOKUP($R243,Boundaries!$B:$B,Boundaries!I:I,"",0)</f>
        <v>0</v>
      </c>
      <c r="Z243" s="7">
        <f t="array" ref="Z243">XLOOKUP($R243,Boundaries!$B:$B,Boundaries!J:J,"",0)</f>
        <v>0</v>
      </c>
      <c r="AA243" s="7">
        <f t="array" ref="AA243">XLOOKUP($R243,Boundaries!$B:$B,Boundaries!K:K,"",0)</f>
        <v>0</v>
      </c>
      <c r="AB243" s="7">
        <f t="array" ref="AB243">XLOOKUP($R243,Boundaries!$B:$B,Boundaries!L:L,"",0)</f>
        <v>0</v>
      </c>
      <c r="AC243" s="7">
        <f t="array" ref="AC243">XLOOKUP($R243,Boundaries!$B:$B,Boundaries!M:M,"",0)</f>
        <v>0</v>
      </c>
      <c r="AD243" s="7">
        <f t="array" ref="AD243">XLOOKUP($R243,Boundaries!$B:$B,Boundaries!N:N,"",0)</f>
        <v>0</v>
      </c>
      <c r="AE243" s="7">
        <f t="array" ref="AE243">XLOOKUP($R243,Boundaries!$B:$B,Boundaries!O:O,"",0)</f>
        <v>0</v>
      </c>
      <c r="AF243" s="7">
        <f t="array" ref="AF243">XLOOKUP($R243,Boundaries!$B:$B,Boundaries!P:P,"",0)</f>
        <v>0</v>
      </c>
      <c r="AG243" s="7">
        <f t="array" ref="AG243">XLOOKUP($R243,Boundaries!$B:$B,Boundaries!Q:Q,"",0)</f>
        <v>1400</v>
      </c>
      <c r="AH243" s="7">
        <f t="array" ref="AH243">XLOOKUP($R243,Boundaries!$B:$B,Boundaries!R:R,"",0)</f>
        <v>0</v>
      </c>
      <c r="AI243" s="7">
        <f t="array" ref="AI243">XLOOKUP($R243,Boundaries!$B:$B,Boundaries!S:S,"",0)</f>
        <v>0</v>
      </c>
      <c r="AJ243" s="7">
        <f t="array" ref="AJ243">XLOOKUP($R243,Boundaries!$B:$B,Boundaries!T:T,"",0)</f>
        <v>1400</v>
      </c>
      <c r="AK243" s="7" t="str">
        <f t="array" ref="AK243">XLOOKUP($R243,Boundaries!$B:$B,Boundaries!U:U,"",0)</f>
        <v>NaN</v>
      </c>
    </row>
    <row r="244">
      <c r="A244" s="7" t="str">
        <f t="shared" si="1"/>
        <v>E</v>
      </c>
      <c r="B244" s="8">
        <v>3425.0</v>
      </c>
      <c r="C244" s="7" t="s">
        <v>854</v>
      </c>
      <c r="D244" s="9" t="s">
        <v>855</v>
      </c>
      <c r="E244" s="10" t="s">
        <v>856</v>
      </c>
      <c r="F244" s="16" t="s">
        <v>91</v>
      </c>
      <c r="G244" s="8" t="s">
        <v>64</v>
      </c>
      <c r="H244" s="8" t="s">
        <v>92</v>
      </c>
      <c r="I244" s="11" t="s">
        <v>93</v>
      </c>
      <c r="J244" s="7" t="s">
        <v>830</v>
      </c>
      <c r="K244" s="9" t="s">
        <v>831</v>
      </c>
      <c r="L244" s="17">
        <f t="shared" ref="L244:M244" si="82">O244</f>
        <v>50.73518555</v>
      </c>
      <c r="M244" s="17">
        <f t="shared" si="82"/>
        <v>-3.909673771</v>
      </c>
      <c r="N244" s="16" t="str">
        <f t="array" ref="N244">XLOOKUP(K244,'GSP Groups'!D:D,'GSP Groups'!E:E,"",0)</f>
        <v>South Tawton</v>
      </c>
      <c r="O244" s="13">
        <f t="array" ref="O244">XLOOKUP(N244,'GSP Groups'!$E:$E,'GSP Groups'!F:F,"",0)</f>
        <v>50.73518555</v>
      </c>
      <c r="P244" s="13">
        <f t="array" ref="P244">XLOOKUP(N244,'GSP Groups'!$E:$E,'GSP Groups'!G:G,"",0)</f>
        <v>-3.909673771</v>
      </c>
      <c r="Q244" s="7" t="str">
        <f t="shared" si="2"/>
        <v>CENTER</v>
      </c>
      <c r="R244" s="7" t="s">
        <v>36</v>
      </c>
      <c r="S244" s="7">
        <f t="array" ref="S244">XLOOKUP($R244,Boundaries!$B:$B,Boundaries!C:C,"",0)</f>
        <v>14000</v>
      </c>
      <c r="T244" s="7">
        <f t="array" ref="T244">XLOOKUP($R244,Boundaries!$B:$B,Boundaries!D:D,"",0)</f>
        <v>17500</v>
      </c>
      <c r="U244" s="7">
        <f t="array" ref="U244">XLOOKUP($R244,Boundaries!$B:$B,Boundaries!E:E,"",0)</f>
        <v>0</v>
      </c>
      <c r="V244" s="7">
        <f t="array" ref="V244">XLOOKUP($R244,Boundaries!$B:$B,Boundaries!F:F,"",0)</f>
        <v>0</v>
      </c>
      <c r="W244" s="7">
        <f t="array" ref="W244">XLOOKUP($R244,Boundaries!$B:$B,Boundaries!G:G,"",0)</f>
        <v>0</v>
      </c>
      <c r="X244" s="7">
        <f t="array" ref="X244">XLOOKUP($R244,Boundaries!$B:$B,Boundaries!H:H,"",0)</f>
        <v>0</v>
      </c>
      <c r="Y244" s="7">
        <f t="array" ref="Y244">XLOOKUP($R244,Boundaries!$B:$B,Boundaries!I:I,"",0)</f>
        <v>0</v>
      </c>
      <c r="Z244" s="7">
        <f t="array" ref="Z244">XLOOKUP($R244,Boundaries!$B:$B,Boundaries!J:J,"",0)</f>
        <v>0</v>
      </c>
      <c r="AA244" s="7">
        <f t="array" ref="AA244">XLOOKUP($R244,Boundaries!$B:$B,Boundaries!K:K,"",0)</f>
        <v>0</v>
      </c>
      <c r="AB244" s="7">
        <f t="array" ref="AB244">XLOOKUP($R244,Boundaries!$B:$B,Boundaries!L:L,"",0)</f>
        <v>0</v>
      </c>
      <c r="AC244" s="7">
        <f t="array" ref="AC244">XLOOKUP($R244,Boundaries!$B:$B,Boundaries!M:M,"",0)</f>
        <v>0</v>
      </c>
      <c r="AD244" s="7">
        <f t="array" ref="AD244">XLOOKUP($R244,Boundaries!$B:$B,Boundaries!N:N,"",0)</f>
        <v>0</v>
      </c>
      <c r="AE244" s="7">
        <f t="array" ref="AE244">XLOOKUP($R244,Boundaries!$B:$B,Boundaries!O:O,"",0)</f>
        <v>0</v>
      </c>
      <c r="AF244" s="7">
        <f t="array" ref="AF244">XLOOKUP($R244,Boundaries!$B:$B,Boundaries!P:P,"",0)</f>
        <v>0</v>
      </c>
      <c r="AG244" s="7">
        <f t="array" ref="AG244">XLOOKUP($R244,Boundaries!$B:$B,Boundaries!Q:Q,"",0)</f>
        <v>1400</v>
      </c>
      <c r="AH244" s="7">
        <f t="array" ref="AH244">XLOOKUP($R244,Boundaries!$B:$B,Boundaries!R:R,"",0)</f>
        <v>0</v>
      </c>
      <c r="AI244" s="7">
        <f t="array" ref="AI244">XLOOKUP($R244,Boundaries!$B:$B,Boundaries!S:S,"",0)</f>
        <v>0</v>
      </c>
      <c r="AJ244" s="7">
        <f t="array" ref="AJ244">XLOOKUP($R244,Boundaries!$B:$B,Boundaries!T:T,"",0)</f>
        <v>1400</v>
      </c>
      <c r="AK244" s="7" t="str">
        <f t="array" ref="AK244">XLOOKUP($R244,Boundaries!$B:$B,Boundaries!U:U,"",0)</f>
        <v>NaN</v>
      </c>
    </row>
    <row r="245">
      <c r="A245" s="7" t="str">
        <f t="shared" si="1"/>
        <v>2</v>
      </c>
      <c r="B245" s="8">
        <v>4850.0</v>
      </c>
      <c r="C245" s="7" t="s">
        <v>857</v>
      </c>
      <c r="D245" s="9" t="s">
        <v>857</v>
      </c>
      <c r="E245" s="10" t="s">
        <v>858</v>
      </c>
      <c r="F245" s="16" t="s">
        <v>133</v>
      </c>
      <c r="G245" s="8" t="s">
        <v>134</v>
      </c>
      <c r="H245" s="8" t="s">
        <v>561</v>
      </c>
      <c r="I245" s="11" t="s">
        <v>562</v>
      </c>
      <c r="J245" s="7" t="s">
        <v>830</v>
      </c>
      <c r="K245" s="9" t="s">
        <v>831</v>
      </c>
      <c r="L245" s="17">
        <f t="shared" ref="L245:M245" si="83">O245</f>
        <v>50.73518555</v>
      </c>
      <c r="M245" s="17">
        <f t="shared" si="83"/>
        <v>-3.909673771</v>
      </c>
      <c r="N245" s="16" t="str">
        <f t="array" ref="N245">XLOOKUP(K245,'GSP Groups'!D:D,'GSP Groups'!E:E,"",0)</f>
        <v>South Tawton</v>
      </c>
      <c r="O245" s="13">
        <f t="array" ref="O245">XLOOKUP(N245,'GSP Groups'!$E:$E,'GSP Groups'!F:F,"",0)</f>
        <v>50.73518555</v>
      </c>
      <c r="P245" s="13">
        <f t="array" ref="P245">XLOOKUP(N245,'GSP Groups'!$E:$E,'GSP Groups'!G:G,"",0)</f>
        <v>-3.909673771</v>
      </c>
      <c r="Q245" s="7" t="str">
        <f t="shared" si="2"/>
        <v>CENTER</v>
      </c>
      <c r="R245" s="7" t="s">
        <v>36</v>
      </c>
      <c r="S245" s="7">
        <f t="array" ref="S245">XLOOKUP($R245,Boundaries!$B:$B,Boundaries!C:C,"",0)</f>
        <v>14000</v>
      </c>
      <c r="T245" s="7">
        <f t="array" ref="T245">XLOOKUP($R245,Boundaries!$B:$B,Boundaries!D:D,"",0)</f>
        <v>17500</v>
      </c>
      <c r="U245" s="7">
        <f t="array" ref="U245">XLOOKUP($R245,Boundaries!$B:$B,Boundaries!E:E,"",0)</f>
        <v>0</v>
      </c>
      <c r="V245" s="7">
        <f t="array" ref="V245">XLOOKUP($R245,Boundaries!$B:$B,Boundaries!F:F,"",0)</f>
        <v>0</v>
      </c>
      <c r="W245" s="7">
        <f t="array" ref="W245">XLOOKUP($R245,Boundaries!$B:$B,Boundaries!G:G,"",0)</f>
        <v>0</v>
      </c>
      <c r="X245" s="7">
        <f t="array" ref="X245">XLOOKUP($R245,Boundaries!$B:$B,Boundaries!H:H,"",0)</f>
        <v>0</v>
      </c>
      <c r="Y245" s="7">
        <f t="array" ref="Y245">XLOOKUP($R245,Boundaries!$B:$B,Boundaries!I:I,"",0)</f>
        <v>0</v>
      </c>
      <c r="Z245" s="7">
        <f t="array" ref="Z245">XLOOKUP($R245,Boundaries!$B:$B,Boundaries!J:J,"",0)</f>
        <v>0</v>
      </c>
      <c r="AA245" s="7">
        <f t="array" ref="AA245">XLOOKUP($R245,Boundaries!$B:$B,Boundaries!K:K,"",0)</f>
        <v>0</v>
      </c>
      <c r="AB245" s="7">
        <f t="array" ref="AB245">XLOOKUP($R245,Boundaries!$B:$B,Boundaries!L:L,"",0)</f>
        <v>0</v>
      </c>
      <c r="AC245" s="7">
        <f t="array" ref="AC245">XLOOKUP($R245,Boundaries!$B:$B,Boundaries!M:M,"",0)</f>
        <v>0</v>
      </c>
      <c r="AD245" s="7">
        <f t="array" ref="AD245">XLOOKUP($R245,Boundaries!$B:$B,Boundaries!N:N,"",0)</f>
        <v>0</v>
      </c>
      <c r="AE245" s="7">
        <f t="array" ref="AE245">XLOOKUP($R245,Boundaries!$B:$B,Boundaries!O:O,"",0)</f>
        <v>0</v>
      </c>
      <c r="AF245" s="7">
        <f t="array" ref="AF245">XLOOKUP($R245,Boundaries!$B:$B,Boundaries!P:P,"",0)</f>
        <v>0</v>
      </c>
      <c r="AG245" s="7">
        <f t="array" ref="AG245">XLOOKUP($R245,Boundaries!$B:$B,Boundaries!Q:Q,"",0)</f>
        <v>1400</v>
      </c>
      <c r="AH245" s="7">
        <f t="array" ref="AH245">XLOOKUP($R245,Boundaries!$B:$B,Boundaries!R:R,"",0)</f>
        <v>0</v>
      </c>
      <c r="AI245" s="7">
        <f t="array" ref="AI245">XLOOKUP($R245,Boundaries!$B:$B,Boundaries!S:S,"",0)</f>
        <v>0</v>
      </c>
      <c r="AJ245" s="7">
        <f t="array" ref="AJ245">XLOOKUP($R245,Boundaries!$B:$B,Boundaries!T:T,"",0)</f>
        <v>1400</v>
      </c>
      <c r="AK245" s="7" t="str">
        <f t="array" ref="AK245">XLOOKUP($R245,Boundaries!$B:$B,Boundaries!U:U,"",0)</f>
        <v>NaN</v>
      </c>
    </row>
    <row r="246">
      <c r="A246" s="7" t="str">
        <f t="shared" si="1"/>
        <v>2</v>
      </c>
      <c r="B246" s="8">
        <v>5690.0</v>
      </c>
      <c r="C246" s="7" t="s">
        <v>859</v>
      </c>
      <c r="D246" s="9" t="s">
        <v>860</v>
      </c>
      <c r="E246" s="10" t="s">
        <v>861</v>
      </c>
      <c r="F246" s="16" t="s">
        <v>91</v>
      </c>
      <c r="G246" s="8" t="s">
        <v>64</v>
      </c>
      <c r="H246" s="8" t="s">
        <v>218</v>
      </c>
      <c r="I246" s="11" t="s">
        <v>219</v>
      </c>
      <c r="J246" s="7" t="s">
        <v>830</v>
      </c>
      <c r="K246" s="9" t="s">
        <v>831</v>
      </c>
      <c r="L246" s="17">
        <f t="shared" ref="L246:M246" si="84">O246</f>
        <v>50.73518555</v>
      </c>
      <c r="M246" s="17">
        <f t="shared" si="84"/>
        <v>-3.909673771</v>
      </c>
      <c r="N246" s="16" t="str">
        <f t="array" ref="N246">XLOOKUP(K246,'GSP Groups'!D:D,'GSP Groups'!E:E,"",0)</f>
        <v>South Tawton</v>
      </c>
      <c r="O246" s="13">
        <f t="array" ref="O246">XLOOKUP(N246,'GSP Groups'!$E:$E,'GSP Groups'!F:F,"",0)</f>
        <v>50.73518555</v>
      </c>
      <c r="P246" s="13">
        <f t="array" ref="P246">XLOOKUP(N246,'GSP Groups'!$E:$E,'GSP Groups'!G:G,"",0)</f>
        <v>-3.909673771</v>
      </c>
      <c r="Q246" s="7" t="str">
        <f t="shared" si="2"/>
        <v>CENTER</v>
      </c>
      <c r="R246" s="7" t="s">
        <v>36</v>
      </c>
      <c r="S246" s="7">
        <f t="array" ref="S246">XLOOKUP($R246,Boundaries!$B:$B,Boundaries!C:C,"",0)</f>
        <v>14000</v>
      </c>
      <c r="T246" s="7">
        <f t="array" ref="T246">XLOOKUP($R246,Boundaries!$B:$B,Boundaries!D:D,"",0)</f>
        <v>17500</v>
      </c>
      <c r="U246" s="7">
        <f t="array" ref="U246">XLOOKUP($R246,Boundaries!$B:$B,Boundaries!E:E,"",0)</f>
        <v>0</v>
      </c>
      <c r="V246" s="7">
        <f t="array" ref="V246">XLOOKUP($R246,Boundaries!$B:$B,Boundaries!F:F,"",0)</f>
        <v>0</v>
      </c>
      <c r="W246" s="7">
        <f t="array" ref="W246">XLOOKUP($R246,Boundaries!$B:$B,Boundaries!G:G,"",0)</f>
        <v>0</v>
      </c>
      <c r="X246" s="7">
        <f t="array" ref="X246">XLOOKUP($R246,Boundaries!$B:$B,Boundaries!H:H,"",0)</f>
        <v>0</v>
      </c>
      <c r="Y246" s="7">
        <f t="array" ref="Y246">XLOOKUP($R246,Boundaries!$B:$B,Boundaries!I:I,"",0)</f>
        <v>0</v>
      </c>
      <c r="Z246" s="7">
        <f t="array" ref="Z246">XLOOKUP($R246,Boundaries!$B:$B,Boundaries!J:J,"",0)</f>
        <v>0</v>
      </c>
      <c r="AA246" s="7">
        <f t="array" ref="AA246">XLOOKUP($R246,Boundaries!$B:$B,Boundaries!K:K,"",0)</f>
        <v>0</v>
      </c>
      <c r="AB246" s="7">
        <f t="array" ref="AB246">XLOOKUP($R246,Boundaries!$B:$B,Boundaries!L:L,"",0)</f>
        <v>0</v>
      </c>
      <c r="AC246" s="7">
        <f t="array" ref="AC246">XLOOKUP($R246,Boundaries!$B:$B,Boundaries!M:M,"",0)</f>
        <v>0</v>
      </c>
      <c r="AD246" s="7">
        <f t="array" ref="AD246">XLOOKUP($R246,Boundaries!$B:$B,Boundaries!N:N,"",0)</f>
        <v>0</v>
      </c>
      <c r="AE246" s="7">
        <f t="array" ref="AE246">XLOOKUP($R246,Boundaries!$B:$B,Boundaries!O:O,"",0)</f>
        <v>0</v>
      </c>
      <c r="AF246" s="7">
        <f t="array" ref="AF246">XLOOKUP($R246,Boundaries!$B:$B,Boundaries!P:P,"",0)</f>
        <v>0</v>
      </c>
      <c r="AG246" s="7">
        <f t="array" ref="AG246">XLOOKUP($R246,Boundaries!$B:$B,Boundaries!Q:Q,"",0)</f>
        <v>1400</v>
      </c>
      <c r="AH246" s="7">
        <f t="array" ref="AH246">XLOOKUP($R246,Boundaries!$B:$B,Boundaries!R:R,"",0)</f>
        <v>0</v>
      </c>
      <c r="AI246" s="7">
        <f t="array" ref="AI246">XLOOKUP($R246,Boundaries!$B:$B,Boundaries!S:S,"",0)</f>
        <v>0</v>
      </c>
      <c r="AJ246" s="7">
        <f t="array" ref="AJ246">XLOOKUP($R246,Boundaries!$B:$B,Boundaries!T:T,"",0)</f>
        <v>1400</v>
      </c>
      <c r="AK246" s="7" t="str">
        <f t="array" ref="AK246">XLOOKUP($R246,Boundaries!$B:$B,Boundaries!U:U,"",0)</f>
        <v>NaN</v>
      </c>
    </row>
    <row r="247">
      <c r="A247" s="7" t="str">
        <f t="shared" si="1"/>
        <v>V</v>
      </c>
      <c r="B247" s="8">
        <v>5977.0</v>
      </c>
      <c r="C247" s="7" t="s">
        <v>862</v>
      </c>
      <c r="D247" s="9" t="s">
        <v>862</v>
      </c>
      <c r="E247" s="10" t="s">
        <v>863</v>
      </c>
      <c r="F247" s="16" t="s">
        <v>133</v>
      </c>
      <c r="G247" s="8" t="s">
        <v>134</v>
      </c>
      <c r="H247" s="8" t="s">
        <v>110</v>
      </c>
      <c r="I247" s="11" t="s">
        <v>111</v>
      </c>
      <c r="J247" s="7" t="s">
        <v>830</v>
      </c>
      <c r="K247" s="9" t="s">
        <v>831</v>
      </c>
      <c r="L247" s="17">
        <f t="shared" ref="L247:M247" si="85">O247</f>
        <v>50.73518555</v>
      </c>
      <c r="M247" s="17">
        <f t="shared" si="85"/>
        <v>-3.909673771</v>
      </c>
      <c r="N247" s="16" t="str">
        <f t="array" ref="N247">XLOOKUP(K247,'GSP Groups'!D:D,'GSP Groups'!E:E,"",0)</f>
        <v>South Tawton</v>
      </c>
      <c r="O247" s="13">
        <f t="array" ref="O247">XLOOKUP(N247,'GSP Groups'!$E:$E,'GSP Groups'!F:F,"",0)</f>
        <v>50.73518555</v>
      </c>
      <c r="P247" s="13">
        <f t="array" ref="P247">XLOOKUP(N247,'GSP Groups'!$E:$E,'GSP Groups'!G:G,"",0)</f>
        <v>-3.909673771</v>
      </c>
      <c r="Q247" s="7" t="str">
        <f t="shared" si="2"/>
        <v>CENTER</v>
      </c>
      <c r="R247" s="7" t="s">
        <v>36</v>
      </c>
      <c r="S247" s="7">
        <f t="array" ref="S247">XLOOKUP($R247,Boundaries!$B:$B,Boundaries!C:C,"",0)</f>
        <v>14000</v>
      </c>
      <c r="T247" s="7">
        <f t="array" ref="T247">XLOOKUP($R247,Boundaries!$B:$B,Boundaries!D:D,"",0)</f>
        <v>17500</v>
      </c>
      <c r="U247" s="7">
        <f t="array" ref="U247">XLOOKUP($R247,Boundaries!$B:$B,Boundaries!E:E,"",0)</f>
        <v>0</v>
      </c>
      <c r="V247" s="7">
        <f t="array" ref="V247">XLOOKUP($R247,Boundaries!$B:$B,Boundaries!F:F,"",0)</f>
        <v>0</v>
      </c>
      <c r="W247" s="7">
        <f t="array" ref="W247">XLOOKUP($R247,Boundaries!$B:$B,Boundaries!G:G,"",0)</f>
        <v>0</v>
      </c>
      <c r="X247" s="7">
        <f t="array" ref="X247">XLOOKUP($R247,Boundaries!$B:$B,Boundaries!H:H,"",0)</f>
        <v>0</v>
      </c>
      <c r="Y247" s="7">
        <f t="array" ref="Y247">XLOOKUP($R247,Boundaries!$B:$B,Boundaries!I:I,"",0)</f>
        <v>0</v>
      </c>
      <c r="Z247" s="7">
        <f t="array" ref="Z247">XLOOKUP($R247,Boundaries!$B:$B,Boundaries!J:J,"",0)</f>
        <v>0</v>
      </c>
      <c r="AA247" s="7">
        <f t="array" ref="AA247">XLOOKUP($R247,Boundaries!$B:$B,Boundaries!K:K,"",0)</f>
        <v>0</v>
      </c>
      <c r="AB247" s="7">
        <f t="array" ref="AB247">XLOOKUP($R247,Boundaries!$B:$B,Boundaries!L:L,"",0)</f>
        <v>0</v>
      </c>
      <c r="AC247" s="7">
        <f t="array" ref="AC247">XLOOKUP($R247,Boundaries!$B:$B,Boundaries!M:M,"",0)</f>
        <v>0</v>
      </c>
      <c r="AD247" s="7">
        <f t="array" ref="AD247">XLOOKUP($R247,Boundaries!$B:$B,Boundaries!N:N,"",0)</f>
        <v>0</v>
      </c>
      <c r="AE247" s="7">
        <f t="array" ref="AE247">XLOOKUP($R247,Boundaries!$B:$B,Boundaries!O:O,"",0)</f>
        <v>0</v>
      </c>
      <c r="AF247" s="7">
        <f t="array" ref="AF247">XLOOKUP($R247,Boundaries!$B:$B,Boundaries!P:P,"",0)</f>
        <v>0</v>
      </c>
      <c r="AG247" s="7">
        <f t="array" ref="AG247">XLOOKUP($R247,Boundaries!$B:$B,Boundaries!Q:Q,"",0)</f>
        <v>1400</v>
      </c>
      <c r="AH247" s="7">
        <f t="array" ref="AH247">XLOOKUP($R247,Boundaries!$B:$B,Boundaries!R:R,"",0)</f>
        <v>0</v>
      </c>
      <c r="AI247" s="7">
        <f t="array" ref="AI247">XLOOKUP($R247,Boundaries!$B:$B,Boundaries!S:S,"",0)</f>
        <v>0</v>
      </c>
      <c r="AJ247" s="7">
        <f t="array" ref="AJ247">XLOOKUP($R247,Boundaries!$B:$B,Boundaries!T:T,"",0)</f>
        <v>1400</v>
      </c>
      <c r="AK247" s="7" t="str">
        <f t="array" ref="AK247">XLOOKUP($R247,Boundaries!$B:$B,Boundaries!U:U,"",0)</f>
        <v>NaN</v>
      </c>
    </row>
    <row r="248">
      <c r="A248" s="7" t="str">
        <f t="shared" si="1"/>
        <v>2</v>
      </c>
      <c r="B248" s="8">
        <v>5984.0</v>
      </c>
      <c r="C248" s="7" t="s">
        <v>864</v>
      </c>
      <c r="D248" s="9" t="s">
        <v>865</v>
      </c>
      <c r="E248" s="10" t="s">
        <v>866</v>
      </c>
      <c r="F248" s="16" t="s">
        <v>91</v>
      </c>
      <c r="G248" s="8" t="s">
        <v>64</v>
      </c>
      <c r="H248" s="8" t="s">
        <v>442</v>
      </c>
      <c r="I248" s="11" t="s">
        <v>443</v>
      </c>
      <c r="J248" s="7" t="s">
        <v>830</v>
      </c>
      <c r="K248" s="9" t="s">
        <v>831</v>
      </c>
      <c r="L248" s="17">
        <f t="shared" ref="L248:M248" si="86">O248</f>
        <v>50.73518555</v>
      </c>
      <c r="M248" s="17">
        <f t="shared" si="86"/>
        <v>-3.909673771</v>
      </c>
      <c r="N248" s="16" t="str">
        <f t="array" ref="N248">XLOOKUP(K248,'GSP Groups'!D:D,'GSP Groups'!E:E,"",0)</f>
        <v>South Tawton</v>
      </c>
      <c r="O248" s="13">
        <f t="array" ref="O248">XLOOKUP(N248,'GSP Groups'!$E:$E,'GSP Groups'!F:F,"",0)</f>
        <v>50.73518555</v>
      </c>
      <c r="P248" s="13">
        <f t="array" ref="P248">XLOOKUP(N248,'GSP Groups'!$E:$E,'GSP Groups'!G:G,"",0)</f>
        <v>-3.909673771</v>
      </c>
      <c r="Q248" s="7" t="str">
        <f t="shared" si="2"/>
        <v>CENTER</v>
      </c>
      <c r="R248" s="7" t="s">
        <v>36</v>
      </c>
      <c r="S248" s="7">
        <f t="array" ref="S248">XLOOKUP($R248,Boundaries!$B:$B,Boundaries!C:C,"",0)</f>
        <v>14000</v>
      </c>
      <c r="T248" s="7">
        <f t="array" ref="T248">XLOOKUP($R248,Boundaries!$B:$B,Boundaries!D:D,"",0)</f>
        <v>17500</v>
      </c>
      <c r="U248" s="7">
        <f t="array" ref="U248">XLOOKUP($R248,Boundaries!$B:$B,Boundaries!E:E,"",0)</f>
        <v>0</v>
      </c>
      <c r="V248" s="7">
        <f t="array" ref="V248">XLOOKUP($R248,Boundaries!$B:$B,Boundaries!F:F,"",0)</f>
        <v>0</v>
      </c>
      <c r="W248" s="7">
        <f t="array" ref="W248">XLOOKUP($R248,Boundaries!$B:$B,Boundaries!G:G,"",0)</f>
        <v>0</v>
      </c>
      <c r="X248" s="7">
        <f t="array" ref="X248">XLOOKUP($R248,Boundaries!$B:$B,Boundaries!H:H,"",0)</f>
        <v>0</v>
      </c>
      <c r="Y248" s="7">
        <f t="array" ref="Y248">XLOOKUP($R248,Boundaries!$B:$B,Boundaries!I:I,"",0)</f>
        <v>0</v>
      </c>
      <c r="Z248" s="7">
        <f t="array" ref="Z248">XLOOKUP($R248,Boundaries!$B:$B,Boundaries!J:J,"",0)</f>
        <v>0</v>
      </c>
      <c r="AA248" s="7">
        <f t="array" ref="AA248">XLOOKUP($R248,Boundaries!$B:$B,Boundaries!K:K,"",0)</f>
        <v>0</v>
      </c>
      <c r="AB248" s="7">
        <f t="array" ref="AB248">XLOOKUP($R248,Boundaries!$B:$B,Boundaries!L:L,"",0)</f>
        <v>0</v>
      </c>
      <c r="AC248" s="7">
        <f t="array" ref="AC248">XLOOKUP($R248,Boundaries!$B:$B,Boundaries!M:M,"",0)</f>
        <v>0</v>
      </c>
      <c r="AD248" s="7">
        <f t="array" ref="AD248">XLOOKUP($R248,Boundaries!$B:$B,Boundaries!N:N,"",0)</f>
        <v>0</v>
      </c>
      <c r="AE248" s="7">
        <f t="array" ref="AE248">XLOOKUP($R248,Boundaries!$B:$B,Boundaries!O:O,"",0)</f>
        <v>0</v>
      </c>
      <c r="AF248" s="7">
        <f t="array" ref="AF248">XLOOKUP($R248,Boundaries!$B:$B,Boundaries!P:P,"",0)</f>
        <v>0</v>
      </c>
      <c r="AG248" s="7">
        <f t="array" ref="AG248">XLOOKUP($R248,Boundaries!$B:$B,Boundaries!Q:Q,"",0)</f>
        <v>1400</v>
      </c>
      <c r="AH248" s="7">
        <f t="array" ref="AH248">XLOOKUP($R248,Boundaries!$B:$B,Boundaries!R:R,"",0)</f>
        <v>0</v>
      </c>
      <c r="AI248" s="7">
        <f t="array" ref="AI248">XLOOKUP($R248,Boundaries!$B:$B,Boundaries!S:S,"",0)</f>
        <v>0</v>
      </c>
      <c r="AJ248" s="7">
        <f t="array" ref="AJ248">XLOOKUP($R248,Boundaries!$B:$B,Boundaries!T:T,"",0)</f>
        <v>1400</v>
      </c>
      <c r="AK248" s="7" t="str">
        <f t="array" ref="AK248">XLOOKUP($R248,Boundaries!$B:$B,Boundaries!U:U,"",0)</f>
        <v>NaN</v>
      </c>
    </row>
    <row r="249">
      <c r="A249" s="7" t="str">
        <f t="shared" si="1"/>
        <v>2</v>
      </c>
      <c r="B249" s="8">
        <v>6390.0</v>
      </c>
      <c r="C249" s="7" t="s">
        <v>867</v>
      </c>
      <c r="D249" s="9" t="s">
        <v>868</v>
      </c>
      <c r="E249" s="10" t="s">
        <v>869</v>
      </c>
      <c r="F249" s="16" t="s">
        <v>91</v>
      </c>
      <c r="G249" s="8" t="s">
        <v>64</v>
      </c>
      <c r="H249" s="8" t="s">
        <v>285</v>
      </c>
      <c r="I249" s="11" t="s">
        <v>286</v>
      </c>
      <c r="J249" s="7" t="s">
        <v>830</v>
      </c>
      <c r="K249" s="9" t="s">
        <v>831</v>
      </c>
      <c r="L249" s="17">
        <f t="shared" ref="L249:M249" si="87">O249</f>
        <v>50.73518555</v>
      </c>
      <c r="M249" s="17">
        <f t="shared" si="87"/>
        <v>-3.909673771</v>
      </c>
      <c r="N249" s="16" t="str">
        <f t="array" ref="N249">XLOOKUP(K249,'GSP Groups'!D:D,'GSP Groups'!E:E,"",0)</f>
        <v>South Tawton</v>
      </c>
      <c r="O249" s="13">
        <f t="array" ref="O249">XLOOKUP(N249,'GSP Groups'!$E:$E,'GSP Groups'!F:F,"",0)</f>
        <v>50.73518555</v>
      </c>
      <c r="P249" s="13">
        <f t="array" ref="P249">XLOOKUP(N249,'GSP Groups'!$E:$E,'GSP Groups'!G:G,"",0)</f>
        <v>-3.909673771</v>
      </c>
      <c r="Q249" s="7" t="str">
        <f t="shared" si="2"/>
        <v>CENTER</v>
      </c>
      <c r="R249" s="7" t="s">
        <v>36</v>
      </c>
      <c r="S249" s="7">
        <f t="array" ref="S249">XLOOKUP($R249,Boundaries!$B:$B,Boundaries!C:C,"",0)</f>
        <v>14000</v>
      </c>
      <c r="T249" s="7">
        <f t="array" ref="T249">XLOOKUP($R249,Boundaries!$B:$B,Boundaries!D:D,"",0)</f>
        <v>17500</v>
      </c>
      <c r="U249" s="7">
        <f t="array" ref="U249">XLOOKUP($R249,Boundaries!$B:$B,Boundaries!E:E,"",0)</f>
        <v>0</v>
      </c>
      <c r="V249" s="7">
        <f t="array" ref="V249">XLOOKUP($R249,Boundaries!$B:$B,Boundaries!F:F,"",0)</f>
        <v>0</v>
      </c>
      <c r="W249" s="7">
        <f t="array" ref="W249">XLOOKUP($R249,Boundaries!$B:$B,Boundaries!G:G,"",0)</f>
        <v>0</v>
      </c>
      <c r="X249" s="7">
        <f t="array" ref="X249">XLOOKUP($R249,Boundaries!$B:$B,Boundaries!H:H,"",0)</f>
        <v>0</v>
      </c>
      <c r="Y249" s="7">
        <f t="array" ref="Y249">XLOOKUP($R249,Boundaries!$B:$B,Boundaries!I:I,"",0)</f>
        <v>0</v>
      </c>
      <c r="Z249" s="7">
        <f t="array" ref="Z249">XLOOKUP($R249,Boundaries!$B:$B,Boundaries!J:J,"",0)</f>
        <v>0</v>
      </c>
      <c r="AA249" s="7">
        <f t="array" ref="AA249">XLOOKUP($R249,Boundaries!$B:$B,Boundaries!K:K,"",0)</f>
        <v>0</v>
      </c>
      <c r="AB249" s="7">
        <f t="array" ref="AB249">XLOOKUP($R249,Boundaries!$B:$B,Boundaries!L:L,"",0)</f>
        <v>0</v>
      </c>
      <c r="AC249" s="7">
        <f t="array" ref="AC249">XLOOKUP($R249,Boundaries!$B:$B,Boundaries!M:M,"",0)</f>
        <v>0</v>
      </c>
      <c r="AD249" s="7">
        <f t="array" ref="AD249">XLOOKUP($R249,Boundaries!$B:$B,Boundaries!N:N,"",0)</f>
        <v>0</v>
      </c>
      <c r="AE249" s="7">
        <f t="array" ref="AE249">XLOOKUP($R249,Boundaries!$B:$B,Boundaries!O:O,"",0)</f>
        <v>0</v>
      </c>
      <c r="AF249" s="7">
        <f t="array" ref="AF249">XLOOKUP($R249,Boundaries!$B:$B,Boundaries!P:P,"",0)</f>
        <v>0</v>
      </c>
      <c r="AG249" s="7">
        <f t="array" ref="AG249">XLOOKUP($R249,Boundaries!$B:$B,Boundaries!Q:Q,"",0)</f>
        <v>1400</v>
      </c>
      <c r="AH249" s="7">
        <f t="array" ref="AH249">XLOOKUP($R249,Boundaries!$B:$B,Boundaries!R:R,"",0)</f>
        <v>0</v>
      </c>
      <c r="AI249" s="7">
        <f t="array" ref="AI249">XLOOKUP($R249,Boundaries!$B:$B,Boundaries!S:S,"",0)</f>
        <v>0</v>
      </c>
      <c r="AJ249" s="7">
        <f t="array" ref="AJ249">XLOOKUP($R249,Boundaries!$B:$B,Boundaries!T:T,"",0)</f>
        <v>1400</v>
      </c>
      <c r="AK249" s="7" t="str">
        <f t="array" ref="AK249">XLOOKUP($R249,Boundaries!$B:$B,Boundaries!U:U,"",0)</f>
        <v>NaN</v>
      </c>
    </row>
    <row r="250">
      <c r="A250" s="7" t="str">
        <f t="shared" si="1"/>
        <v>V</v>
      </c>
      <c r="B250" s="8">
        <v>6518.0</v>
      </c>
      <c r="C250" s="7" t="s">
        <v>870</v>
      </c>
      <c r="D250" s="9" t="s">
        <v>871</v>
      </c>
      <c r="E250" s="10" t="s">
        <v>872</v>
      </c>
      <c r="F250" s="19" t="s">
        <v>68</v>
      </c>
      <c r="G250" s="8" t="s">
        <v>69</v>
      </c>
      <c r="H250" s="8" t="s">
        <v>213</v>
      </c>
      <c r="I250" s="11" t="s">
        <v>214</v>
      </c>
      <c r="J250" s="7" t="s">
        <v>830</v>
      </c>
      <c r="K250" s="9" t="s">
        <v>831</v>
      </c>
      <c r="L250" s="12">
        <v>50.5907423171247</v>
      </c>
      <c r="M250" s="12">
        <v>-5.60171669087776</v>
      </c>
      <c r="N250" s="7" t="str">
        <f t="array" ref="N250">XLOOKUP(K250,'GSP Groups'!D:D,'GSP Groups'!E:E,"",0)</f>
        <v>South Tawton</v>
      </c>
      <c r="O250" s="13">
        <f t="array" ref="O250">XLOOKUP(N250,'GSP Groups'!$E:$E,'GSP Groups'!F:F,"",0)</f>
        <v>50.73518555</v>
      </c>
      <c r="P250" s="13">
        <f t="array" ref="P250">XLOOKUP(N250,'GSP Groups'!$E:$E,'GSP Groups'!G:G,"",0)</f>
        <v>-3.909673771</v>
      </c>
      <c r="Q250" s="7" t="str">
        <f t="shared" si="2"/>
        <v>EXACT LOCATION</v>
      </c>
      <c r="R250" s="7" t="s">
        <v>36</v>
      </c>
      <c r="S250" s="7">
        <f t="array" ref="S250">XLOOKUP($R250,Boundaries!$B:$B,Boundaries!C:C,"",0)</f>
        <v>14000</v>
      </c>
      <c r="T250" s="7">
        <f t="array" ref="T250">XLOOKUP($R250,Boundaries!$B:$B,Boundaries!D:D,"",0)</f>
        <v>17500</v>
      </c>
      <c r="U250" s="7">
        <f t="array" ref="U250">XLOOKUP($R250,Boundaries!$B:$B,Boundaries!E:E,"",0)</f>
        <v>0</v>
      </c>
      <c r="V250" s="7">
        <f t="array" ref="V250">XLOOKUP($R250,Boundaries!$B:$B,Boundaries!F:F,"",0)</f>
        <v>0</v>
      </c>
      <c r="W250" s="7">
        <f t="array" ref="W250">XLOOKUP($R250,Boundaries!$B:$B,Boundaries!G:G,"",0)</f>
        <v>0</v>
      </c>
      <c r="X250" s="7">
        <f t="array" ref="X250">XLOOKUP($R250,Boundaries!$B:$B,Boundaries!H:H,"",0)</f>
        <v>0</v>
      </c>
      <c r="Y250" s="7">
        <f t="array" ref="Y250">XLOOKUP($R250,Boundaries!$B:$B,Boundaries!I:I,"",0)</f>
        <v>0</v>
      </c>
      <c r="Z250" s="7">
        <f t="array" ref="Z250">XLOOKUP($R250,Boundaries!$B:$B,Boundaries!J:J,"",0)</f>
        <v>0</v>
      </c>
      <c r="AA250" s="7">
        <f t="array" ref="AA250">XLOOKUP($R250,Boundaries!$B:$B,Boundaries!K:K,"",0)</f>
        <v>0</v>
      </c>
      <c r="AB250" s="7">
        <f t="array" ref="AB250">XLOOKUP($R250,Boundaries!$B:$B,Boundaries!L:L,"",0)</f>
        <v>0</v>
      </c>
      <c r="AC250" s="7">
        <f t="array" ref="AC250">XLOOKUP($R250,Boundaries!$B:$B,Boundaries!M:M,"",0)</f>
        <v>0</v>
      </c>
      <c r="AD250" s="7">
        <f t="array" ref="AD250">XLOOKUP($R250,Boundaries!$B:$B,Boundaries!N:N,"",0)</f>
        <v>0</v>
      </c>
      <c r="AE250" s="7">
        <f t="array" ref="AE250">XLOOKUP($R250,Boundaries!$B:$B,Boundaries!O:O,"",0)</f>
        <v>0</v>
      </c>
      <c r="AF250" s="7">
        <f t="array" ref="AF250">XLOOKUP($R250,Boundaries!$B:$B,Boundaries!P:P,"",0)</f>
        <v>0</v>
      </c>
      <c r="AG250" s="7">
        <f t="array" ref="AG250">XLOOKUP($R250,Boundaries!$B:$B,Boundaries!Q:Q,"",0)</f>
        <v>1400</v>
      </c>
      <c r="AH250" s="7">
        <f t="array" ref="AH250">XLOOKUP($R250,Boundaries!$B:$B,Boundaries!R:R,"",0)</f>
        <v>0</v>
      </c>
      <c r="AI250" s="7">
        <f t="array" ref="AI250">XLOOKUP($R250,Boundaries!$B:$B,Boundaries!S:S,"",0)</f>
        <v>0</v>
      </c>
      <c r="AJ250" s="7">
        <f t="array" ref="AJ250">XLOOKUP($R250,Boundaries!$B:$B,Boundaries!T:T,"",0)</f>
        <v>1400</v>
      </c>
      <c r="AK250" s="7" t="str">
        <f t="array" ref="AK250">XLOOKUP($R250,Boundaries!$B:$B,Boundaries!U:U,"",0)</f>
        <v>NaN</v>
      </c>
    </row>
    <row r="251">
      <c r="A251" s="7" t="str">
        <f t="shared" si="1"/>
        <v>T</v>
      </c>
      <c r="B251" s="8">
        <v>3900.0</v>
      </c>
      <c r="C251" s="7" t="s">
        <v>873</v>
      </c>
      <c r="D251" s="9" t="s">
        <v>874</v>
      </c>
      <c r="E251" s="10" t="s">
        <v>875</v>
      </c>
      <c r="F251" s="7" t="s">
        <v>68</v>
      </c>
      <c r="G251" s="8" t="s">
        <v>69</v>
      </c>
      <c r="H251" s="8" t="s">
        <v>876</v>
      </c>
      <c r="I251" s="11" t="s">
        <v>877</v>
      </c>
      <c r="J251" s="7" t="s">
        <v>830</v>
      </c>
      <c r="K251" s="9" t="s">
        <v>878</v>
      </c>
      <c r="L251" s="12">
        <v>55.7733030668119</v>
      </c>
      <c r="M251" s="12">
        <v>-5.46396604872735</v>
      </c>
      <c r="N251" s="7" t="str">
        <f t="array" ref="N251">XLOOKUP(K251,'GSP Groups'!D:D,'GSP Groups'!E:E,"",0)</f>
        <v>Kingussie</v>
      </c>
      <c r="O251" s="13">
        <f t="array" ref="O251">XLOOKUP(N251,'GSP Groups'!$E:$E,'GSP Groups'!F:F,"",0)</f>
        <v>57.22900924</v>
      </c>
      <c r="P251" s="13">
        <f t="array" ref="P251">XLOOKUP(N251,'GSP Groups'!$E:$E,'GSP Groups'!G:G,"",0)</f>
        <v>-4.078819251</v>
      </c>
      <c r="Q251" s="7" t="str">
        <f t="shared" si="2"/>
        <v>EXACT LOCATION</v>
      </c>
      <c r="R251" s="7" t="s">
        <v>22</v>
      </c>
      <c r="S251" s="7">
        <f t="array" ref="S251">XLOOKUP($R251,Boundaries!$B:$B,Boundaries!C:C,"",0)</f>
        <v>15000</v>
      </c>
      <c r="T251" s="7">
        <f t="array" ref="T251">XLOOKUP($R251,Boundaries!$B:$B,Boundaries!D:D,"",0)</f>
        <v>5000</v>
      </c>
      <c r="U251" s="7">
        <f t="array" ref="U251">XLOOKUP($R251,Boundaries!$B:$B,Boundaries!E:E,"",0)</f>
        <v>0</v>
      </c>
      <c r="V251" s="7">
        <f t="array" ref="V251">XLOOKUP($R251,Boundaries!$B:$B,Boundaries!F:F,"",0)</f>
        <v>0</v>
      </c>
      <c r="W251" s="7" t="str">
        <f t="array" ref="W251">XLOOKUP($R251,Boundaries!$B:$B,Boundaries!G:G,"",0)</f>
        <v>NaN</v>
      </c>
      <c r="X251" s="7">
        <f t="array" ref="X251">XLOOKUP($R251,Boundaries!$B:$B,Boundaries!H:H,"",0)</f>
        <v>140</v>
      </c>
      <c r="Y251" s="7">
        <f t="array" ref="Y251">XLOOKUP($R251,Boundaries!$B:$B,Boundaries!I:I,"",0)</f>
        <v>280</v>
      </c>
      <c r="Z251" s="7">
        <f t="array" ref="Z251">XLOOKUP($R251,Boundaries!$B:$B,Boundaries!J:J,"",0)</f>
        <v>770</v>
      </c>
      <c r="AA251" s="7">
        <f t="array" ref="AA251">XLOOKUP($R251,Boundaries!$B:$B,Boundaries!K:K,"",0)</f>
        <v>0</v>
      </c>
      <c r="AB251" s="7">
        <f t="array" ref="AB251">XLOOKUP($R251,Boundaries!$B:$B,Boundaries!L:L,"",0)</f>
        <v>0</v>
      </c>
      <c r="AC251" s="7">
        <f t="array" ref="AC251">XLOOKUP($R251,Boundaries!$B:$B,Boundaries!M:M,"",0)</f>
        <v>0</v>
      </c>
      <c r="AD251" s="7">
        <f t="array" ref="AD251">XLOOKUP($R251,Boundaries!$B:$B,Boundaries!N:N,"",0)</f>
        <v>0</v>
      </c>
      <c r="AE251" s="7">
        <f t="array" ref="AE251">XLOOKUP($R251,Boundaries!$B:$B,Boundaries!O:O,"",0)</f>
        <v>0</v>
      </c>
      <c r="AF251" s="7">
        <f t="array" ref="AF251">XLOOKUP($R251,Boundaries!$B:$B,Boundaries!P:P,"",0)</f>
        <v>0</v>
      </c>
      <c r="AG251" s="7">
        <f t="array" ref="AG251">XLOOKUP($R251,Boundaries!$B:$B,Boundaries!Q:Q,"",0)</f>
        <v>0</v>
      </c>
      <c r="AH251" s="7">
        <f t="array" ref="AH251">XLOOKUP($R251,Boundaries!$B:$B,Boundaries!R:R,"",0)</f>
        <v>0</v>
      </c>
      <c r="AI251" s="7">
        <f t="array" ref="AI251">XLOOKUP($R251,Boundaries!$B:$B,Boundaries!S:S,"",0)</f>
        <v>0</v>
      </c>
      <c r="AJ251" s="7">
        <f t="array" ref="AJ251">XLOOKUP($R251,Boundaries!$B:$B,Boundaries!T:T,"",0)</f>
        <v>0</v>
      </c>
      <c r="AK251" s="7">
        <f t="array" ref="AK251">XLOOKUP($R251,Boundaries!$B:$B,Boundaries!U:U,"",0)</f>
        <v>0</v>
      </c>
    </row>
    <row r="252">
      <c r="A252" s="7" t="str">
        <f t="shared" si="1"/>
        <v>T</v>
      </c>
      <c r="B252" s="8">
        <v>261.0</v>
      </c>
      <c r="C252" s="7" t="s">
        <v>879</v>
      </c>
      <c r="D252" s="9" t="s">
        <v>880</v>
      </c>
      <c r="E252" s="10" t="s">
        <v>881</v>
      </c>
      <c r="F252" s="7" t="s">
        <v>50</v>
      </c>
      <c r="G252" s="8" t="s">
        <v>64</v>
      </c>
      <c r="H252" s="8" t="s">
        <v>882</v>
      </c>
      <c r="I252" s="11" t="s">
        <v>883</v>
      </c>
      <c r="J252" s="7" t="s">
        <v>884</v>
      </c>
      <c r="K252" s="9" t="s">
        <v>885</v>
      </c>
      <c r="L252" s="12">
        <v>53.3602705355264</v>
      </c>
      <c r="M252" s="12">
        <v>-0.813504948099536</v>
      </c>
      <c r="N252" s="7" t="str">
        <f t="array" ref="N252">XLOOKUP(K252,'GSP Groups'!D:D,'GSP Groups'!E:E,"",0)</f>
        <v>Pollington</v>
      </c>
      <c r="O252" s="13">
        <f t="array" ref="O252">XLOOKUP(N252,'GSP Groups'!$E:$E,'GSP Groups'!F:F,"",0)</f>
        <v>53.67049716</v>
      </c>
      <c r="P252" s="13">
        <f t="array" ref="P252">XLOOKUP(N252,'GSP Groups'!$E:$E,'GSP Groups'!G:G,"",0)</f>
        <v>-1.071275155</v>
      </c>
      <c r="Q252" s="7" t="str">
        <f t="shared" si="2"/>
        <v>EXACT LOCATION</v>
      </c>
      <c r="R252" s="7" t="s">
        <v>29</v>
      </c>
      <c r="S252" s="7">
        <f t="array" ref="S252">XLOOKUP($R252,Boundaries!$B:$B,Boundaries!C:C,"",0)</f>
        <v>20000</v>
      </c>
      <c r="T252" s="7">
        <f t="array" ref="T252">XLOOKUP($R252,Boundaries!$B:$B,Boundaries!D:D,"",0)</f>
        <v>9000</v>
      </c>
      <c r="U252" s="7">
        <f t="array" ref="U252">XLOOKUP($R252,Boundaries!$B:$B,Boundaries!E:E,"",0)</f>
        <v>0</v>
      </c>
      <c r="V252" s="7">
        <f t="array" ref="V252">XLOOKUP($R252,Boundaries!$B:$B,Boundaries!F:F,"",0)</f>
        <v>0</v>
      </c>
      <c r="W252" s="7">
        <f t="array" ref="W252">XLOOKUP($R252,Boundaries!$B:$B,Boundaries!G:G,"",0)</f>
        <v>0</v>
      </c>
      <c r="X252" s="7">
        <f t="array" ref="X252">XLOOKUP($R252,Boundaries!$B:$B,Boundaries!H:H,"",0)</f>
        <v>0</v>
      </c>
      <c r="Y252" s="7">
        <f t="array" ref="Y252">XLOOKUP($R252,Boundaries!$B:$B,Boundaries!I:I,"",0)</f>
        <v>0</v>
      </c>
      <c r="Z252" s="7">
        <f t="array" ref="Z252">XLOOKUP($R252,Boundaries!$B:$B,Boundaries!J:J,"",0)</f>
        <v>0</v>
      </c>
      <c r="AA252" s="7">
        <f t="array" ref="AA252">XLOOKUP($R252,Boundaries!$B:$B,Boundaries!K:K,"",0)</f>
        <v>0</v>
      </c>
      <c r="AB252" s="7">
        <f t="array" ref="AB252">XLOOKUP($R252,Boundaries!$B:$B,Boundaries!L:L,"",0)</f>
        <v>4240</v>
      </c>
      <c r="AC252" s="7">
        <f t="array" ref="AC252">XLOOKUP($R252,Boundaries!$B:$B,Boundaries!M:M,"",0)</f>
        <v>0</v>
      </c>
      <c r="AD252" s="7" t="str">
        <f t="array" ref="AD252">XLOOKUP($R252,Boundaries!$B:$B,Boundaries!N:N,"",0)</f>
        <v>NaN</v>
      </c>
      <c r="AE252" s="7">
        <f t="array" ref="AE252">XLOOKUP($R252,Boundaries!$B:$B,Boundaries!O:O,"",0)</f>
        <v>1400</v>
      </c>
      <c r="AF252" s="7">
        <f t="array" ref="AF252">XLOOKUP($R252,Boundaries!$B:$B,Boundaries!P:P,"",0)</f>
        <v>4200</v>
      </c>
      <c r="AG252" s="7">
        <f t="array" ref="AG252">XLOOKUP($R252,Boundaries!$B:$B,Boundaries!Q:Q,"",0)</f>
        <v>0</v>
      </c>
      <c r="AH252" s="7">
        <f t="array" ref="AH252">XLOOKUP($R252,Boundaries!$B:$B,Boundaries!R:R,"",0)</f>
        <v>0</v>
      </c>
      <c r="AI252" s="7">
        <f t="array" ref="AI252">XLOOKUP($R252,Boundaries!$B:$B,Boundaries!S:S,"",0)</f>
        <v>0</v>
      </c>
      <c r="AJ252" s="7">
        <f t="array" ref="AJ252">XLOOKUP($R252,Boundaries!$B:$B,Boundaries!T:T,"",0)</f>
        <v>0</v>
      </c>
      <c r="AK252" s="7">
        <f t="array" ref="AK252">XLOOKUP($R252,Boundaries!$B:$B,Boundaries!U:U,"",0)</f>
        <v>0</v>
      </c>
    </row>
    <row r="253">
      <c r="A253" s="7" t="str">
        <f t="shared" si="1"/>
        <v>T</v>
      </c>
      <c r="B253" s="8">
        <v>262.0</v>
      </c>
      <c r="C253" s="7" t="s">
        <v>886</v>
      </c>
      <c r="D253" s="9" t="s">
        <v>887</v>
      </c>
      <c r="E253" s="10" t="s">
        <v>888</v>
      </c>
      <c r="F253" s="7" t="s">
        <v>50</v>
      </c>
      <c r="G253" s="8" t="s">
        <v>64</v>
      </c>
      <c r="H253" s="8" t="s">
        <v>882</v>
      </c>
      <c r="I253" s="11" t="s">
        <v>883</v>
      </c>
      <c r="J253" s="7" t="s">
        <v>884</v>
      </c>
      <c r="K253" s="9" t="s">
        <v>885</v>
      </c>
      <c r="L253" s="12">
        <v>53.3602705355264</v>
      </c>
      <c r="M253" s="12">
        <v>-0.813504948099536</v>
      </c>
      <c r="N253" s="7" t="str">
        <f t="array" ref="N253">XLOOKUP(K253,'GSP Groups'!D:D,'GSP Groups'!E:E,"",0)</f>
        <v>Pollington</v>
      </c>
      <c r="O253" s="13">
        <f t="array" ref="O253">XLOOKUP(N253,'GSP Groups'!$E:$E,'GSP Groups'!F:F,"",0)</f>
        <v>53.67049716</v>
      </c>
      <c r="P253" s="13">
        <f t="array" ref="P253">XLOOKUP(N253,'GSP Groups'!$E:$E,'GSP Groups'!G:G,"",0)</f>
        <v>-1.071275155</v>
      </c>
      <c r="Q253" s="7" t="str">
        <f t="shared" si="2"/>
        <v>EXACT LOCATION</v>
      </c>
      <c r="R253" s="7" t="s">
        <v>29</v>
      </c>
      <c r="S253" s="7">
        <f t="array" ref="S253">XLOOKUP($R253,Boundaries!$B:$B,Boundaries!C:C,"",0)</f>
        <v>20000</v>
      </c>
      <c r="T253" s="7">
        <f t="array" ref="T253">XLOOKUP($R253,Boundaries!$B:$B,Boundaries!D:D,"",0)</f>
        <v>9000</v>
      </c>
      <c r="U253" s="7">
        <f t="array" ref="U253">XLOOKUP($R253,Boundaries!$B:$B,Boundaries!E:E,"",0)</f>
        <v>0</v>
      </c>
      <c r="V253" s="7">
        <f t="array" ref="V253">XLOOKUP($R253,Boundaries!$B:$B,Boundaries!F:F,"",0)</f>
        <v>0</v>
      </c>
      <c r="W253" s="7">
        <f t="array" ref="W253">XLOOKUP($R253,Boundaries!$B:$B,Boundaries!G:G,"",0)</f>
        <v>0</v>
      </c>
      <c r="X253" s="7">
        <f t="array" ref="X253">XLOOKUP($R253,Boundaries!$B:$B,Boundaries!H:H,"",0)</f>
        <v>0</v>
      </c>
      <c r="Y253" s="7">
        <f t="array" ref="Y253">XLOOKUP($R253,Boundaries!$B:$B,Boundaries!I:I,"",0)</f>
        <v>0</v>
      </c>
      <c r="Z253" s="7">
        <f t="array" ref="Z253">XLOOKUP($R253,Boundaries!$B:$B,Boundaries!J:J,"",0)</f>
        <v>0</v>
      </c>
      <c r="AA253" s="7">
        <f t="array" ref="AA253">XLOOKUP($R253,Boundaries!$B:$B,Boundaries!K:K,"",0)</f>
        <v>0</v>
      </c>
      <c r="AB253" s="7">
        <f t="array" ref="AB253">XLOOKUP($R253,Boundaries!$B:$B,Boundaries!L:L,"",0)</f>
        <v>4240</v>
      </c>
      <c r="AC253" s="7">
        <f t="array" ref="AC253">XLOOKUP($R253,Boundaries!$B:$B,Boundaries!M:M,"",0)</f>
        <v>0</v>
      </c>
      <c r="AD253" s="7" t="str">
        <f t="array" ref="AD253">XLOOKUP($R253,Boundaries!$B:$B,Boundaries!N:N,"",0)</f>
        <v>NaN</v>
      </c>
      <c r="AE253" s="7">
        <f t="array" ref="AE253">XLOOKUP($R253,Boundaries!$B:$B,Boundaries!O:O,"",0)</f>
        <v>1400</v>
      </c>
      <c r="AF253" s="7">
        <f t="array" ref="AF253">XLOOKUP($R253,Boundaries!$B:$B,Boundaries!P:P,"",0)</f>
        <v>4200</v>
      </c>
      <c r="AG253" s="7">
        <f t="array" ref="AG253">XLOOKUP($R253,Boundaries!$B:$B,Boundaries!Q:Q,"",0)</f>
        <v>0</v>
      </c>
      <c r="AH253" s="7">
        <f t="array" ref="AH253">XLOOKUP($R253,Boundaries!$B:$B,Boundaries!R:R,"",0)</f>
        <v>0</v>
      </c>
      <c r="AI253" s="7">
        <f t="array" ref="AI253">XLOOKUP($R253,Boundaries!$B:$B,Boundaries!S:S,"",0)</f>
        <v>0</v>
      </c>
      <c r="AJ253" s="7">
        <f t="array" ref="AJ253">XLOOKUP($R253,Boundaries!$B:$B,Boundaries!T:T,"",0)</f>
        <v>0</v>
      </c>
      <c r="AK253" s="7">
        <f t="array" ref="AK253">XLOOKUP($R253,Boundaries!$B:$B,Boundaries!U:U,"",0)</f>
        <v>0</v>
      </c>
    </row>
    <row r="254">
      <c r="A254" s="7" t="str">
        <f t="shared" si="1"/>
        <v>T</v>
      </c>
      <c r="B254" s="8">
        <v>263.0</v>
      </c>
      <c r="C254" s="7" t="s">
        <v>889</v>
      </c>
      <c r="D254" s="9" t="s">
        <v>890</v>
      </c>
      <c r="E254" s="10" t="s">
        <v>891</v>
      </c>
      <c r="F254" s="7" t="s">
        <v>181</v>
      </c>
      <c r="G254" s="8" t="s">
        <v>182</v>
      </c>
      <c r="H254" s="8" t="s">
        <v>882</v>
      </c>
      <c r="I254" s="11" t="s">
        <v>883</v>
      </c>
      <c r="J254" s="7" t="s">
        <v>884</v>
      </c>
      <c r="K254" s="9" t="s">
        <v>885</v>
      </c>
      <c r="L254" s="12">
        <v>53.3602705355264</v>
      </c>
      <c r="M254" s="12">
        <v>-0.813504948099536</v>
      </c>
      <c r="N254" s="7" t="str">
        <f t="array" ref="N254">XLOOKUP(K254,'GSP Groups'!D:D,'GSP Groups'!E:E,"",0)</f>
        <v>Pollington</v>
      </c>
      <c r="O254" s="13">
        <f t="array" ref="O254">XLOOKUP(N254,'GSP Groups'!$E:$E,'GSP Groups'!F:F,"",0)</f>
        <v>53.67049716</v>
      </c>
      <c r="P254" s="13">
        <f t="array" ref="P254">XLOOKUP(N254,'GSP Groups'!$E:$E,'GSP Groups'!G:G,"",0)</f>
        <v>-1.071275155</v>
      </c>
      <c r="Q254" s="7" t="str">
        <f t="shared" si="2"/>
        <v>EXACT LOCATION</v>
      </c>
      <c r="R254" s="7" t="s">
        <v>29</v>
      </c>
      <c r="S254" s="7">
        <f t="array" ref="S254">XLOOKUP($R254,Boundaries!$B:$B,Boundaries!C:C,"",0)</f>
        <v>20000</v>
      </c>
      <c r="T254" s="7">
        <f t="array" ref="T254">XLOOKUP($R254,Boundaries!$B:$B,Boundaries!D:D,"",0)</f>
        <v>9000</v>
      </c>
      <c r="U254" s="7">
        <f t="array" ref="U254">XLOOKUP($R254,Boundaries!$B:$B,Boundaries!E:E,"",0)</f>
        <v>0</v>
      </c>
      <c r="V254" s="7">
        <f t="array" ref="V254">XLOOKUP($R254,Boundaries!$B:$B,Boundaries!F:F,"",0)</f>
        <v>0</v>
      </c>
      <c r="W254" s="7">
        <f t="array" ref="W254">XLOOKUP($R254,Boundaries!$B:$B,Boundaries!G:G,"",0)</f>
        <v>0</v>
      </c>
      <c r="X254" s="7">
        <f t="array" ref="X254">XLOOKUP($R254,Boundaries!$B:$B,Boundaries!H:H,"",0)</f>
        <v>0</v>
      </c>
      <c r="Y254" s="7">
        <f t="array" ref="Y254">XLOOKUP($R254,Boundaries!$B:$B,Boundaries!I:I,"",0)</f>
        <v>0</v>
      </c>
      <c r="Z254" s="7">
        <f t="array" ref="Z254">XLOOKUP($R254,Boundaries!$B:$B,Boundaries!J:J,"",0)</f>
        <v>0</v>
      </c>
      <c r="AA254" s="7">
        <f t="array" ref="AA254">XLOOKUP($R254,Boundaries!$B:$B,Boundaries!K:K,"",0)</f>
        <v>0</v>
      </c>
      <c r="AB254" s="7">
        <f t="array" ref="AB254">XLOOKUP($R254,Boundaries!$B:$B,Boundaries!L:L,"",0)</f>
        <v>4240</v>
      </c>
      <c r="AC254" s="7">
        <f t="array" ref="AC254">XLOOKUP($R254,Boundaries!$B:$B,Boundaries!M:M,"",0)</f>
        <v>0</v>
      </c>
      <c r="AD254" s="7" t="str">
        <f t="array" ref="AD254">XLOOKUP($R254,Boundaries!$B:$B,Boundaries!N:N,"",0)</f>
        <v>NaN</v>
      </c>
      <c r="AE254" s="7">
        <f t="array" ref="AE254">XLOOKUP($R254,Boundaries!$B:$B,Boundaries!O:O,"",0)</f>
        <v>1400</v>
      </c>
      <c r="AF254" s="7">
        <f t="array" ref="AF254">XLOOKUP($R254,Boundaries!$B:$B,Boundaries!P:P,"",0)</f>
        <v>4200</v>
      </c>
      <c r="AG254" s="7">
        <f t="array" ref="AG254">XLOOKUP($R254,Boundaries!$B:$B,Boundaries!Q:Q,"",0)</f>
        <v>0</v>
      </c>
      <c r="AH254" s="7">
        <f t="array" ref="AH254">XLOOKUP($R254,Boundaries!$B:$B,Boundaries!R:R,"",0)</f>
        <v>0</v>
      </c>
      <c r="AI254" s="7">
        <f t="array" ref="AI254">XLOOKUP($R254,Boundaries!$B:$B,Boundaries!S:S,"",0)</f>
        <v>0</v>
      </c>
      <c r="AJ254" s="7">
        <f t="array" ref="AJ254">XLOOKUP($R254,Boundaries!$B:$B,Boundaries!T:T,"",0)</f>
        <v>0</v>
      </c>
      <c r="AK254" s="7">
        <f t="array" ref="AK254">XLOOKUP($R254,Boundaries!$B:$B,Boundaries!U:U,"",0)</f>
        <v>0</v>
      </c>
    </row>
    <row r="255">
      <c r="A255" s="7" t="str">
        <f t="shared" si="1"/>
        <v>T</v>
      </c>
      <c r="B255" s="8">
        <v>264.0</v>
      </c>
      <c r="C255" s="7" t="s">
        <v>892</v>
      </c>
      <c r="D255" s="9" t="s">
        <v>893</v>
      </c>
      <c r="E255" s="10" t="s">
        <v>894</v>
      </c>
      <c r="F255" s="7" t="s">
        <v>181</v>
      </c>
      <c r="G255" s="8" t="s">
        <v>182</v>
      </c>
      <c r="H255" s="8" t="s">
        <v>882</v>
      </c>
      <c r="I255" s="11" t="s">
        <v>883</v>
      </c>
      <c r="J255" s="7" t="s">
        <v>884</v>
      </c>
      <c r="K255" s="9" t="s">
        <v>885</v>
      </c>
      <c r="L255" s="12">
        <v>53.3602705355264</v>
      </c>
      <c r="M255" s="12">
        <v>-0.813504948099536</v>
      </c>
      <c r="N255" s="7" t="str">
        <f t="array" ref="N255">XLOOKUP(K255,'GSP Groups'!D:D,'GSP Groups'!E:E,"",0)</f>
        <v>Pollington</v>
      </c>
      <c r="O255" s="13">
        <f t="array" ref="O255">XLOOKUP(N255,'GSP Groups'!$E:$E,'GSP Groups'!F:F,"",0)</f>
        <v>53.67049716</v>
      </c>
      <c r="P255" s="13">
        <f t="array" ref="P255">XLOOKUP(N255,'GSP Groups'!$E:$E,'GSP Groups'!G:G,"",0)</f>
        <v>-1.071275155</v>
      </c>
      <c r="Q255" s="7" t="str">
        <f t="shared" si="2"/>
        <v>EXACT LOCATION</v>
      </c>
      <c r="R255" s="7" t="s">
        <v>29</v>
      </c>
      <c r="S255" s="7">
        <f t="array" ref="S255">XLOOKUP($R255,Boundaries!$B:$B,Boundaries!C:C,"",0)</f>
        <v>20000</v>
      </c>
      <c r="T255" s="7">
        <f t="array" ref="T255">XLOOKUP($R255,Boundaries!$B:$B,Boundaries!D:D,"",0)</f>
        <v>9000</v>
      </c>
      <c r="U255" s="7">
        <f t="array" ref="U255">XLOOKUP($R255,Boundaries!$B:$B,Boundaries!E:E,"",0)</f>
        <v>0</v>
      </c>
      <c r="V255" s="7">
        <f t="array" ref="V255">XLOOKUP($R255,Boundaries!$B:$B,Boundaries!F:F,"",0)</f>
        <v>0</v>
      </c>
      <c r="W255" s="7">
        <f t="array" ref="W255">XLOOKUP($R255,Boundaries!$B:$B,Boundaries!G:G,"",0)</f>
        <v>0</v>
      </c>
      <c r="X255" s="7">
        <f t="array" ref="X255">XLOOKUP($R255,Boundaries!$B:$B,Boundaries!H:H,"",0)</f>
        <v>0</v>
      </c>
      <c r="Y255" s="7">
        <f t="array" ref="Y255">XLOOKUP($R255,Boundaries!$B:$B,Boundaries!I:I,"",0)</f>
        <v>0</v>
      </c>
      <c r="Z255" s="7">
        <f t="array" ref="Z255">XLOOKUP($R255,Boundaries!$B:$B,Boundaries!J:J,"",0)</f>
        <v>0</v>
      </c>
      <c r="AA255" s="7">
        <f t="array" ref="AA255">XLOOKUP($R255,Boundaries!$B:$B,Boundaries!K:K,"",0)</f>
        <v>0</v>
      </c>
      <c r="AB255" s="7">
        <f t="array" ref="AB255">XLOOKUP($R255,Boundaries!$B:$B,Boundaries!L:L,"",0)</f>
        <v>4240</v>
      </c>
      <c r="AC255" s="7">
        <f t="array" ref="AC255">XLOOKUP($R255,Boundaries!$B:$B,Boundaries!M:M,"",0)</f>
        <v>0</v>
      </c>
      <c r="AD255" s="7" t="str">
        <f t="array" ref="AD255">XLOOKUP($R255,Boundaries!$B:$B,Boundaries!N:N,"",0)</f>
        <v>NaN</v>
      </c>
      <c r="AE255" s="7">
        <f t="array" ref="AE255">XLOOKUP($R255,Boundaries!$B:$B,Boundaries!O:O,"",0)</f>
        <v>1400</v>
      </c>
      <c r="AF255" s="7">
        <f t="array" ref="AF255">XLOOKUP($R255,Boundaries!$B:$B,Boundaries!P:P,"",0)</f>
        <v>4200</v>
      </c>
      <c r="AG255" s="7">
        <f t="array" ref="AG255">XLOOKUP($R255,Boundaries!$B:$B,Boundaries!Q:Q,"",0)</f>
        <v>0</v>
      </c>
      <c r="AH255" s="7">
        <f t="array" ref="AH255">XLOOKUP($R255,Boundaries!$B:$B,Boundaries!R:R,"",0)</f>
        <v>0</v>
      </c>
      <c r="AI255" s="7">
        <f t="array" ref="AI255">XLOOKUP($R255,Boundaries!$B:$B,Boundaries!S:S,"",0)</f>
        <v>0</v>
      </c>
      <c r="AJ255" s="7">
        <f t="array" ref="AJ255">XLOOKUP($R255,Boundaries!$B:$B,Boundaries!T:T,"",0)</f>
        <v>0</v>
      </c>
      <c r="AK255" s="7">
        <f t="array" ref="AK255">XLOOKUP($R255,Boundaries!$B:$B,Boundaries!U:U,"",0)</f>
        <v>0</v>
      </c>
    </row>
    <row r="256">
      <c r="A256" s="7" t="str">
        <f t="shared" si="1"/>
        <v>T</v>
      </c>
      <c r="B256" s="8">
        <v>265.0</v>
      </c>
      <c r="C256" s="7" t="s">
        <v>895</v>
      </c>
      <c r="D256" s="9" t="s">
        <v>896</v>
      </c>
      <c r="E256" s="10" t="s">
        <v>897</v>
      </c>
      <c r="F256" s="7" t="s">
        <v>181</v>
      </c>
      <c r="G256" s="8" t="s">
        <v>182</v>
      </c>
      <c r="H256" s="8" t="s">
        <v>882</v>
      </c>
      <c r="I256" s="11" t="s">
        <v>883</v>
      </c>
      <c r="J256" s="7" t="s">
        <v>884</v>
      </c>
      <c r="K256" s="9" t="s">
        <v>885</v>
      </c>
      <c r="L256" s="12">
        <v>53.3602705355264</v>
      </c>
      <c r="M256" s="12">
        <v>-0.813504948099536</v>
      </c>
      <c r="N256" s="7" t="str">
        <f t="array" ref="N256">XLOOKUP(K256,'GSP Groups'!D:D,'GSP Groups'!E:E,"",0)</f>
        <v>Pollington</v>
      </c>
      <c r="O256" s="13">
        <f t="array" ref="O256">XLOOKUP(N256,'GSP Groups'!$E:$E,'GSP Groups'!F:F,"",0)</f>
        <v>53.67049716</v>
      </c>
      <c r="P256" s="13">
        <f t="array" ref="P256">XLOOKUP(N256,'GSP Groups'!$E:$E,'GSP Groups'!G:G,"",0)</f>
        <v>-1.071275155</v>
      </c>
      <c r="Q256" s="7" t="str">
        <f t="shared" si="2"/>
        <v>EXACT LOCATION</v>
      </c>
      <c r="R256" s="7" t="s">
        <v>29</v>
      </c>
      <c r="S256" s="7">
        <f t="array" ref="S256">XLOOKUP($R256,Boundaries!$B:$B,Boundaries!C:C,"",0)</f>
        <v>20000</v>
      </c>
      <c r="T256" s="7">
        <f t="array" ref="T256">XLOOKUP($R256,Boundaries!$B:$B,Boundaries!D:D,"",0)</f>
        <v>9000</v>
      </c>
      <c r="U256" s="7">
        <f t="array" ref="U256">XLOOKUP($R256,Boundaries!$B:$B,Boundaries!E:E,"",0)</f>
        <v>0</v>
      </c>
      <c r="V256" s="7">
        <f t="array" ref="V256">XLOOKUP($R256,Boundaries!$B:$B,Boundaries!F:F,"",0)</f>
        <v>0</v>
      </c>
      <c r="W256" s="7">
        <f t="array" ref="W256">XLOOKUP($R256,Boundaries!$B:$B,Boundaries!G:G,"",0)</f>
        <v>0</v>
      </c>
      <c r="X256" s="7">
        <f t="array" ref="X256">XLOOKUP($R256,Boundaries!$B:$B,Boundaries!H:H,"",0)</f>
        <v>0</v>
      </c>
      <c r="Y256" s="7">
        <f t="array" ref="Y256">XLOOKUP($R256,Boundaries!$B:$B,Boundaries!I:I,"",0)</f>
        <v>0</v>
      </c>
      <c r="Z256" s="7">
        <f t="array" ref="Z256">XLOOKUP($R256,Boundaries!$B:$B,Boundaries!J:J,"",0)</f>
        <v>0</v>
      </c>
      <c r="AA256" s="7">
        <f t="array" ref="AA256">XLOOKUP($R256,Boundaries!$B:$B,Boundaries!K:K,"",0)</f>
        <v>0</v>
      </c>
      <c r="AB256" s="7">
        <f t="array" ref="AB256">XLOOKUP($R256,Boundaries!$B:$B,Boundaries!L:L,"",0)</f>
        <v>4240</v>
      </c>
      <c r="AC256" s="7">
        <f t="array" ref="AC256">XLOOKUP($R256,Boundaries!$B:$B,Boundaries!M:M,"",0)</f>
        <v>0</v>
      </c>
      <c r="AD256" s="7" t="str">
        <f t="array" ref="AD256">XLOOKUP($R256,Boundaries!$B:$B,Boundaries!N:N,"",0)</f>
        <v>NaN</v>
      </c>
      <c r="AE256" s="7">
        <f t="array" ref="AE256">XLOOKUP($R256,Boundaries!$B:$B,Boundaries!O:O,"",0)</f>
        <v>1400</v>
      </c>
      <c r="AF256" s="7">
        <f t="array" ref="AF256">XLOOKUP($R256,Boundaries!$B:$B,Boundaries!P:P,"",0)</f>
        <v>4200</v>
      </c>
      <c r="AG256" s="7">
        <f t="array" ref="AG256">XLOOKUP($R256,Boundaries!$B:$B,Boundaries!Q:Q,"",0)</f>
        <v>0</v>
      </c>
      <c r="AH256" s="7">
        <f t="array" ref="AH256">XLOOKUP($R256,Boundaries!$B:$B,Boundaries!R:R,"",0)</f>
        <v>0</v>
      </c>
      <c r="AI256" s="7">
        <f t="array" ref="AI256">XLOOKUP($R256,Boundaries!$B:$B,Boundaries!S:S,"",0)</f>
        <v>0</v>
      </c>
      <c r="AJ256" s="7">
        <f t="array" ref="AJ256">XLOOKUP($R256,Boundaries!$B:$B,Boundaries!T:T,"",0)</f>
        <v>0</v>
      </c>
      <c r="AK256" s="7">
        <f t="array" ref="AK256">XLOOKUP($R256,Boundaries!$B:$B,Boundaries!U:U,"",0)</f>
        <v>0</v>
      </c>
    </row>
    <row r="257">
      <c r="A257" s="7" t="str">
        <f t="shared" si="1"/>
        <v>T</v>
      </c>
      <c r="B257" s="8">
        <v>266.0</v>
      </c>
      <c r="C257" s="7" t="s">
        <v>898</v>
      </c>
      <c r="D257" s="9" t="s">
        <v>899</v>
      </c>
      <c r="E257" s="10" t="s">
        <v>900</v>
      </c>
      <c r="F257" s="7" t="s">
        <v>181</v>
      </c>
      <c r="G257" s="8" t="s">
        <v>182</v>
      </c>
      <c r="H257" s="8" t="s">
        <v>882</v>
      </c>
      <c r="I257" s="11" t="s">
        <v>883</v>
      </c>
      <c r="J257" s="7" t="s">
        <v>884</v>
      </c>
      <c r="K257" s="9" t="s">
        <v>885</v>
      </c>
      <c r="L257" s="12">
        <v>53.3602705355264</v>
      </c>
      <c r="M257" s="12">
        <v>-0.813504948099536</v>
      </c>
      <c r="N257" s="7" t="str">
        <f t="array" ref="N257">XLOOKUP(K257,'GSP Groups'!D:D,'GSP Groups'!E:E,"",0)</f>
        <v>Pollington</v>
      </c>
      <c r="O257" s="13">
        <f t="array" ref="O257">XLOOKUP(N257,'GSP Groups'!$E:$E,'GSP Groups'!F:F,"",0)</f>
        <v>53.67049716</v>
      </c>
      <c r="P257" s="13">
        <f t="array" ref="P257">XLOOKUP(N257,'GSP Groups'!$E:$E,'GSP Groups'!G:G,"",0)</f>
        <v>-1.071275155</v>
      </c>
      <c r="Q257" s="7" t="str">
        <f t="shared" si="2"/>
        <v>EXACT LOCATION</v>
      </c>
      <c r="R257" s="7" t="s">
        <v>29</v>
      </c>
      <c r="S257" s="7">
        <f t="array" ref="S257">XLOOKUP($R257,Boundaries!$B:$B,Boundaries!C:C,"",0)</f>
        <v>20000</v>
      </c>
      <c r="T257" s="7">
        <f t="array" ref="T257">XLOOKUP($R257,Boundaries!$B:$B,Boundaries!D:D,"",0)</f>
        <v>9000</v>
      </c>
      <c r="U257" s="7">
        <f t="array" ref="U257">XLOOKUP($R257,Boundaries!$B:$B,Boundaries!E:E,"",0)</f>
        <v>0</v>
      </c>
      <c r="V257" s="7">
        <f t="array" ref="V257">XLOOKUP($R257,Boundaries!$B:$B,Boundaries!F:F,"",0)</f>
        <v>0</v>
      </c>
      <c r="W257" s="7">
        <f t="array" ref="W257">XLOOKUP($R257,Boundaries!$B:$B,Boundaries!G:G,"",0)</f>
        <v>0</v>
      </c>
      <c r="X257" s="7">
        <f t="array" ref="X257">XLOOKUP($R257,Boundaries!$B:$B,Boundaries!H:H,"",0)</f>
        <v>0</v>
      </c>
      <c r="Y257" s="7">
        <f t="array" ref="Y257">XLOOKUP($R257,Boundaries!$B:$B,Boundaries!I:I,"",0)</f>
        <v>0</v>
      </c>
      <c r="Z257" s="7">
        <f t="array" ref="Z257">XLOOKUP($R257,Boundaries!$B:$B,Boundaries!J:J,"",0)</f>
        <v>0</v>
      </c>
      <c r="AA257" s="7">
        <f t="array" ref="AA257">XLOOKUP($R257,Boundaries!$B:$B,Boundaries!K:K,"",0)</f>
        <v>0</v>
      </c>
      <c r="AB257" s="7">
        <f t="array" ref="AB257">XLOOKUP($R257,Boundaries!$B:$B,Boundaries!L:L,"",0)</f>
        <v>4240</v>
      </c>
      <c r="AC257" s="7">
        <f t="array" ref="AC257">XLOOKUP($R257,Boundaries!$B:$B,Boundaries!M:M,"",0)</f>
        <v>0</v>
      </c>
      <c r="AD257" s="7" t="str">
        <f t="array" ref="AD257">XLOOKUP($R257,Boundaries!$B:$B,Boundaries!N:N,"",0)</f>
        <v>NaN</v>
      </c>
      <c r="AE257" s="7">
        <f t="array" ref="AE257">XLOOKUP($R257,Boundaries!$B:$B,Boundaries!O:O,"",0)</f>
        <v>1400</v>
      </c>
      <c r="AF257" s="7">
        <f t="array" ref="AF257">XLOOKUP($R257,Boundaries!$B:$B,Boundaries!P:P,"",0)</f>
        <v>4200</v>
      </c>
      <c r="AG257" s="7">
        <f t="array" ref="AG257">XLOOKUP($R257,Boundaries!$B:$B,Boundaries!Q:Q,"",0)</f>
        <v>0</v>
      </c>
      <c r="AH257" s="7">
        <f t="array" ref="AH257">XLOOKUP($R257,Boundaries!$B:$B,Boundaries!R:R,"",0)</f>
        <v>0</v>
      </c>
      <c r="AI257" s="7">
        <f t="array" ref="AI257">XLOOKUP($R257,Boundaries!$B:$B,Boundaries!S:S,"",0)</f>
        <v>0</v>
      </c>
      <c r="AJ257" s="7">
        <f t="array" ref="AJ257">XLOOKUP($R257,Boundaries!$B:$B,Boundaries!T:T,"",0)</f>
        <v>0</v>
      </c>
      <c r="AK257" s="7">
        <f t="array" ref="AK257">XLOOKUP($R257,Boundaries!$B:$B,Boundaries!U:U,"",0)</f>
        <v>0</v>
      </c>
    </row>
    <row r="258">
      <c r="A258" s="7" t="str">
        <f t="shared" si="1"/>
        <v>T</v>
      </c>
      <c r="B258" s="8">
        <v>1985.0</v>
      </c>
      <c r="C258" s="7" t="s">
        <v>901</v>
      </c>
      <c r="D258" s="9" t="s">
        <v>902</v>
      </c>
      <c r="E258" s="10" t="s">
        <v>903</v>
      </c>
      <c r="F258" s="7" t="s">
        <v>40</v>
      </c>
      <c r="G258" s="8" t="s">
        <v>40</v>
      </c>
      <c r="H258" s="8" t="s">
        <v>904</v>
      </c>
      <c r="I258" s="11" t="s">
        <v>905</v>
      </c>
      <c r="J258" s="7" t="s">
        <v>884</v>
      </c>
      <c r="K258" s="9" t="s">
        <v>885</v>
      </c>
      <c r="L258" s="12">
        <v>53.3602705355264</v>
      </c>
      <c r="M258" s="12">
        <v>-0.813504948099536</v>
      </c>
      <c r="N258" s="7" t="str">
        <f t="array" ref="N258">XLOOKUP(K258,'GSP Groups'!D:D,'GSP Groups'!E:E,"",0)</f>
        <v>Pollington</v>
      </c>
      <c r="O258" s="13">
        <f t="array" ref="O258">XLOOKUP(N258,'GSP Groups'!$E:$E,'GSP Groups'!F:F,"",0)</f>
        <v>53.67049716</v>
      </c>
      <c r="P258" s="13">
        <f t="array" ref="P258">XLOOKUP(N258,'GSP Groups'!$E:$E,'GSP Groups'!G:G,"",0)</f>
        <v>-1.071275155</v>
      </c>
      <c r="Q258" s="7" t="str">
        <f t="shared" si="2"/>
        <v>EXACT LOCATION</v>
      </c>
      <c r="R258" s="7" t="s">
        <v>29</v>
      </c>
      <c r="S258" s="7">
        <f t="array" ref="S258">XLOOKUP($R258,Boundaries!$B:$B,Boundaries!C:C,"",0)</f>
        <v>20000</v>
      </c>
      <c r="T258" s="7">
        <f t="array" ref="T258">XLOOKUP($R258,Boundaries!$B:$B,Boundaries!D:D,"",0)</f>
        <v>9000</v>
      </c>
      <c r="U258" s="7">
        <f t="array" ref="U258">XLOOKUP($R258,Boundaries!$B:$B,Boundaries!E:E,"",0)</f>
        <v>0</v>
      </c>
      <c r="V258" s="7">
        <f t="array" ref="V258">XLOOKUP($R258,Boundaries!$B:$B,Boundaries!F:F,"",0)</f>
        <v>0</v>
      </c>
      <c r="W258" s="7">
        <f t="array" ref="W258">XLOOKUP($R258,Boundaries!$B:$B,Boundaries!G:G,"",0)</f>
        <v>0</v>
      </c>
      <c r="X258" s="7">
        <f t="array" ref="X258">XLOOKUP($R258,Boundaries!$B:$B,Boundaries!H:H,"",0)</f>
        <v>0</v>
      </c>
      <c r="Y258" s="7">
        <f t="array" ref="Y258">XLOOKUP($R258,Boundaries!$B:$B,Boundaries!I:I,"",0)</f>
        <v>0</v>
      </c>
      <c r="Z258" s="7">
        <f t="array" ref="Z258">XLOOKUP($R258,Boundaries!$B:$B,Boundaries!J:J,"",0)</f>
        <v>0</v>
      </c>
      <c r="AA258" s="7">
        <f t="array" ref="AA258">XLOOKUP($R258,Boundaries!$B:$B,Boundaries!K:K,"",0)</f>
        <v>0</v>
      </c>
      <c r="AB258" s="7">
        <f t="array" ref="AB258">XLOOKUP($R258,Boundaries!$B:$B,Boundaries!L:L,"",0)</f>
        <v>4240</v>
      </c>
      <c r="AC258" s="7">
        <f t="array" ref="AC258">XLOOKUP($R258,Boundaries!$B:$B,Boundaries!M:M,"",0)</f>
        <v>0</v>
      </c>
      <c r="AD258" s="7" t="str">
        <f t="array" ref="AD258">XLOOKUP($R258,Boundaries!$B:$B,Boundaries!N:N,"",0)</f>
        <v>NaN</v>
      </c>
      <c r="AE258" s="7">
        <f t="array" ref="AE258">XLOOKUP($R258,Boundaries!$B:$B,Boundaries!O:O,"",0)</f>
        <v>1400</v>
      </c>
      <c r="AF258" s="7">
        <f t="array" ref="AF258">XLOOKUP($R258,Boundaries!$B:$B,Boundaries!P:P,"",0)</f>
        <v>4200</v>
      </c>
      <c r="AG258" s="7">
        <f t="array" ref="AG258">XLOOKUP($R258,Boundaries!$B:$B,Boundaries!Q:Q,"",0)</f>
        <v>0</v>
      </c>
      <c r="AH258" s="7">
        <f t="array" ref="AH258">XLOOKUP($R258,Boundaries!$B:$B,Boundaries!R:R,"",0)</f>
        <v>0</v>
      </c>
      <c r="AI258" s="7">
        <f t="array" ref="AI258">XLOOKUP($R258,Boundaries!$B:$B,Boundaries!S:S,"",0)</f>
        <v>0</v>
      </c>
      <c r="AJ258" s="7">
        <f t="array" ref="AJ258">XLOOKUP($R258,Boundaries!$B:$B,Boundaries!T:T,"",0)</f>
        <v>0</v>
      </c>
      <c r="AK258" s="7">
        <f t="array" ref="AK258">XLOOKUP($R258,Boundaries!$B:$B,Boundaries!U:U,"",0)</f>
        <v>0</v>
      </c>
    </row>
    <row r="259">
      <c r="A259" s="7" t="str">
        <f t="shared" si="1"/>
        <v>T</v>
      </c>
      <c r="B259" s="8">
        <v>1986.0</v>
      </c>
      <c r="C259" s="7" t="s">
        <v>906</v>
      </c>
      <c r="D259" s="9" t="s">
        <v>907</v>
      </c>
      <c r="E259" s="10" t="s">
        <v>908</v>
      </c>
      <c r="F259" s="7" t="s">
        <v>40</v>
      </c>
      <c r="G259" s="8" t="s">
        <v>40</v>
      </c>
      <c r="H259" s="8" t="s">
        <v>904</v>
      </c>
      <c r="I259" s="11" t="s">
        <v>905</v>
      </c>
      <c r="J259" s="7" t="s">
        <v>884</v>
      </c>
      <c r="K259" s="9" t="s">
        <v>885</v>
      </c>
      <c r="L259" s="12">
        <v>53.3602705355264</v>
      </c>
      <c r="M259" s="12">
        <v>-0.813504948099536</v>
      </c>
      <c r="N259" s="7" t="str">
        <f t="array" ref="N259">XLOOKUP(K259,'GSP Groups'!D:D,'GSP Groups'!E:E,"",0)</f>
        <v>Pollington</v>
      </c>
      <c r="O259" s="13">
        <f t="array" ref="O259">XLOOKUP(N259,'GSP Groups'!$E:$E,'GSP Groups'!F:F,"",0)</f>
        <v>53.67049716</v>
      </c>
      <c r="P259" s="13">
        <f t="array" ref="P259">XLOOKUP(N259,'GSP Groups'!$E:$E,'GSP Groups'!G:G,"",0)</f>
        <v>-1.071275155</v>
      </c>
      <c r="Q259" s="7" t="str">
        <f t="shared" si="2"/>
        <v>EXACT LOCATION</v>
      </c>
      <c r="R259" s="7" t="s">
        <v>29</v>
      </c>
      <c r="S259" s="7">
        <f t="array" ref="S259">XLOOKUP($R259,Boundaries!$B:$B,Boundaries!C:C,"",0)</f>
        <v>20000</v>
      </c>
      <c r="T259" s="7">
        <f t="array" ref="T259">XLOOKUP($R259,Boundaries!$B:$B,Boundaries!D:D,"",0)</f>
        <v>9000</v>
      </c>
      <c r="U259" s="7">
        <f t="array" ref="U259">XLOOKUP($R259,Boundaries!$B:$B,Boundaries!E:E,"",0)</f>
        <v>0</v>
      </c>
      <c r="V259" s="7">
        <f t="array" ref="V259">XLOOKUP($R259,Boundaries!$B:$B,Boundaries!F:F,"",0)</f>
        <v>0</v>
      </c>
      <c r="W259" s="7">
        <f t="array" ref="W259">XLOOKUP($R259,Boundaries!$B:$B,Boundaries!G:G,"",0)</f>
        <v>0</v>
      </c>
      <c r="X259" s="7">
        <f t="array" ref="X259">XLOOKUP($R259,Boundaries!$B:$B,Boundaries!H:H,"",0)</f>
        <v>0</v>
      </c>
      <c r="Y259" s="7">
        <f t="array" ref="Y259">XLOOKUP($R259,Boundaries!$B:$B,Boundaries!I:I,"",0)</f>
        <v>0</v>
      </c>
      <c r="Z259" s="7">
        <f t="array" ref="Z259">XLOOKUP($R259,Boundaries!$B:$B,Boundaries!J:J,"",0)</f>
        <v>0</v>
      </c>
      <c r="AA259" s="7">
        <f t="array" ref="AA259">XLOOKUP($R259,Boundaries!$B:$B,Boundaries!K:K,"",0)</f>
        <v>0</v>
      </c>
      <c r="AB259" s="7">
        <f t="array" ref="AB259">XLOOKUP($R259,Boundaries!$B:$B,Boundaries!L:L,"",0)</f>
        <v>4240</v>
      </c>
      <c r="AC259" s="7">
        <f t="array" ref="AC259">XLOOKUP($R259,Boundaries!$B:$B,Boundaries!M:M,"",0)</f>
        <v>0</v>
      </c>
      <c r="AD259" s="7" t="str">
        <f t="array" ref="AD259">XLOOKUP($R259,Boundaries!$B:$B,Boundaries!N:N,"",0)</f>
        <v>NaN</v>
      </c>
      <c r="AE259" s="7">
        <f t="array" ref="AE259">XLOOKUP($R259,Boundaries!$B:$B,Boundaries!O:O,"",0)</f>
        <v>1400</v>
      </c>
      <c r="AF259" s="7">
        <f t="array" ref="AF259">XLOOKUP($R259,Boundaries!$B:$B,Boundaries!P:P,"",0)</f>
        <v>4200</v>
      </c>
      <c r="AG259" s="7">
        <f t="array" ref="AG259">XLOOKUP($R259,Boundaries!$B:$B,Boundaries!Q:Q,"",0)</f>
        <v>0</v>
      </c>
      <c r="AH259" s="7">
        <f t="array" ref="AH259">XLOOKUP($R259,Boundaries!$B:$B,Boundaries!R:R,"",0)</f>
        <v>0</v>
      </c>
      <c r="AI259" s="7">
        <f t="array" ref="AI259">XLOOKUP($R259,Boundaries!$B:$B,Boundaries!S:S,"",0)</f>
        <v>0</v>
      </c>
      <c r="AJ259" s="7">
        <f t="array" ref="AJ259">XLOOKUP($R259,Boundaries!$B:$B,Boundaries!T:T,"",0)</f>
        <v>0</v>
      </c>
      <c r="AK259" s="7">
        <f t="array" ref="AK259">XLOOKUP($R259,Boundaries!$B:$B,Boundaries!U:U,"",0)</f>
        <v>0</v>
      </c>
    </row>
    <row r="260">
      <c r="A260" s="7" t="str">
        <f t="shared" si="1"/>
        <v>T</v>
      </c>
      <c r="B260" s="8">
        <v>4223.0</v>
      </c>
      <c r="C260" s="7" t="s">
        <v>909</v>
      </c>
      <c r="D260" s="9" t="s">
        <v>910</v>
      </c>
      <c r="E260" s="10" t="s">
        <v>911</v>
      </c>
      <c r="F260" s="7" t="s">
        <v>133</v>
      </c>
      <c r="G260" s="8" t="s">
        <v>134</v>
      </c>
      <c r="H260" s="8" t="s">
        <v>904</v>
      </c>
      <c r="I260" s="11" t="s">
        <v>905</v>
      </c>
      <c r="J260" s="7" t="s">
        <v>884</v>
      </c>
      <c r="K260" s="9" t="s">
        <v>885</v>
      </c>
      <c r="L260" s="12">
        <v>53.3602705355264</v>
      </c>
      <c r="M260" s="12">
        <v>-0.813504948099536</v>
      </c>
      <c r="N260" s="7" t="str">
        <f t="array" ref="N260">XLOOKUP(K260,'GSP Groups'!D:D,'GSP Groups'!E:E,"",0)</f>
        <v>Pollington</v>
      </c>
      <c r="O260" s="13">
        <f t="array" ref="O260">XLOOKUP(N260,'GSP Groups'!$E:$E,'GSP Groups'!F:F,"",0)</f>
        <v>53.67049716</v>
      </c>
      <c r="P260" s="13">
        <f t="array" ref="P260">XLOOKUP(N260,'GSP Groups'!$E:$E,'GSP Groups'!G:G,"",0)</f>
        <v>-1.071275155</v>
      </c>
      <c r="Q260" s="7" t="str">
        <f t="shared" si="2"/>
        <v>EXACT LOCATION</v>
      </c>
      <c r="R260" s="7" t="s">
        <v>29</v>
      </c>
      <c r="S260" s="7">
        <f t="array" ref="S260">XLOOKUP($R260,Boundaries!$B:$B,Boundaries!C:C,"",0)</f>
        <v>20000</v>
      </c>
      <c r="T260" s="7">
        <f t="array" ref="T260">XLOOKUP($R260,Boundaries!$B:$B,Boundaries!D:D,"",0)</f>
        <v>9000</v>
      </c>
      <c r="U260" s="7">
        <f t="array" ref="U260">XLOOKUP($R260,Boundaries!$B:$B,Boundaries!E:E,"",0)</f>
        <v>0</v>
      </c>
      <c r="V260" s="7">
        <f t="array" ref="V260">XLOOKUP($R260,Boundaries!$B:$B,Boundaries!F:F,"",0)</f>
        <v>0</v>
      </c>
      <c r="W260" s="7">
        <f t="array" ref="W260">XLOOKUP($R260,Boundaries!$B:$B,Boundaries!G:G,"",0)</f>
        <v>0</v>
      </c>
      <c r="X260" s="7">
        <f t="array" ref="X260">XLOOKUP($R260,Boundaries!$B:$B,Boundaries!H:H,"",0)</f>
        <v>0</v>
      </c>
      <c r="Y260" s="7">
        <f t="array" ref="Y260">XLOOKUP($R260,Boundaries!$B:$B,Boundaries!I:I,"",0)</f>
        <v>0</v>
      </c>
      <c r="Z260" s="7">
        <f t="array" ref="Z260">XLOOKUP($R260,Boundaries!$B:$B,Boundaries!J:J,"",0)</f>
        <v>0</v>
      </c>
      <c r="AA260" s="7">
        <f t="array" ref="AA260">XLOOKUP($R260,Boundaries!$B:$B,Boundaries!K:K,"",0)</f>
        <v>0</v>
      </c>
      <c r="AB260" s="7">
        <f t="array" ref="AB260">XLOOKUP($R260,Boundaries!$B:$B,Boundaries!L:L,"",0)</f>
        <v>4240</v>
      </c>
      <c r="AC260" s="7">
        <f t="array" ref="AC260">XLOOKUP($R260,Boundaries!$B:$B,Boundaries!M:M,"",0)</f>
        <v>0</v>
      </c>
      <c r="AD260" s="7" t="str">
        <f t="array" ref="AD260">XLOOKUP($R260,Boundaries!$B:$B,Boundaries!N:N,"",0)</f>
        <v>NaN</v>
      </c>
      <c r="AE260" s="7">
        <f t="array" ref="AE260">XLOOKUP($R260,Boundaries!$B:$B,Boundaries!O:O,"",0)</f>
        <v>1400</v>
      </c>
      <c r="AF260" s="7">
        <f t="array" ref="AF260">XLOOKUP($R260,Boundaries!$B:$B,Boundaries!P:P,"",0)</f>
        <v>4200</v>
      </c>
      <c r="AG260" s="7">
        <f t="array" ref="AG260">XLOOKUP($R260,Boundaries!$B:$B,Boundaries!Q:Q,"",0)</f>
        <v>0</v>
      </c>
      <c r="AH260" s="7">
        <f t="array" ref="AH260">XLOOKUP($R260,Boundaries!$B:$B,Boundaries!R:R,"",0)</f>
        <v>0</v>
      </c>
      <c r="AI260" s="7">
        <f t="array" ref="AI260">XLOOKUP($R260,Boundaries!$B:$B,Boundaries!S:S,"",0)</f>
        <v>0</v>
      </c>
      <c r="AJ260" s="7">
        <f t="array" ref="AJ260">XLOOKUP($R260,Boundaries!$B:$B,Boundaries!T:T,"",0)</f>
        <v>0</v>
      </c>
      <c r="AK260" s="7">
        <f t="array" ref="AK260">XLOOKUP($R260,Boundaries!$B:$B,Boundaries!U:U,"",0)</f>
        <v>0</v>
      </c>
    </row>
    <row r="261">
      <c r="A261" s="7" t="str">
        <f t="shared" si="1"/>
        <v>T</v>
      </c>
      <c r="B261" s="8">
        <v>4227.0</v>
      </c>
      <c r="C261" s="7" t="s">
        <v>912</v>
      </c>
      <c r="D261" s="9" t="s">
        <v>910</v>
      </c>
      <c r="E261" s="10" t="s">
        <v>913</v>
      </c>
      <c r="F261" s="7" t="s">
        <v>133</v>
      </c>
      <c r="G261" s="8" t="s">
        <v>134</v>
      </c>
      <c r="H261" s="8" t="s">
        <v>904</v>
      </c>
      <c r="I261" s="11" t="s">
        <v>905</v>
      </c>
      <c r="J261" s="7" t="s">
        <v>884</v>
      </c>
      <c r="K261" s="9" t="s">
        <v>885</v>
      </c>
      <c r="L261" s="12">
        <v>53.3602705355264</v>
      </c>
      <c r="M261" s="12">
        <v>-0.813504948099536</v>
      </c>
      <c r="N261" s="7" t="str">
        <f t="array" ref="N261">XLOOKUP(K261,'GSP Groups'!D:D,'GSP Groups'!E:E,"",0)</f>
        <v>Pollington</v>
      </c>
      <c r="O261" s="13">
        <f t="array" ref="O261">XLOOKUP(N261,'GSP Groups'!$E:$E,'GSP Groups'!F:F,"",0)</f>
        <v>53.67049716</v>
      </c>
      <c r="P261" s="13">
        <f t="array" ref="P261">XLOOKUP(N261,'GSP Groups'!$E:$E,'GSP Groups'!G:G,"",0)</f>
        <v>-1.071275155</v>
      </c>
      <c r="Q261" s="7" t="str">
        <f t="shared" si="2"/>
        <v>EXACT LOCATION</v>
      </c>
      <c r="R261" s="7" t="s">
        <v>29</v>
      </c>
      <c r="S261" s="7">
        <f t="array" ref="S261">XLOOKUP($R261,Boundaries!$B:$B,Boundaries!C:C,"",0)</f>
        <v>20000</v>
      </c>
      <c r="T261" s="7">
        <f t="array" ref="T261">XLOOKUP($R261,Boundaries!$B:$B,Boundaries!D:D,"",0)</f>
        <v>9000</v>
      </c>
      <c r="U261" s="7">
        <f t="array" ref="U261">XLOOKUP($R261,Boundaries!$B:$B,Boundaries!E:E,"",0)</f>
        <v>0</v>
      </c>
      <c r="V261" s="7">
        <f t="array" ref="V261">XLOOKUP($R261,Boundaries!$B:$B,Boundaries!F:F,"",0)</f>
        <v>0</v>
      </c>
      <c r="W261" s="7">
        <f t="array" ref="W261">XLOOKUP($R261,Boundaries!$B:$B,Boundaries!G:G,"",0)</f>
        <v>0</v>
      </c>
      <c r="X261" s="7">
        <f t="array" ref="X261">XLOOKUP($R261,Boundaries!$B:$B,Boundaries!H:H,"",0)</f>
        <v>0</v>
      </c>
      <c r="Y261" s="7">
        <f t="array" ref="Y261">XLOOKUP($R261,Boundaries!$B:$B,Boundaries!I:I,"",0)</f>
        <v>0</v>
      </c>
      <c r="Z261" s="7">
        <f t="array" ref="Z261">XLOOKUP($R261,Boundaries!$B:$B,Boundaries!J:J,"",0)</f>
        <v>0</v>
      </c>
      <c r="AA261" s="7">
        <f t="array" ref="AA261">XLOOKUP($R261,Boundaries!$B:$B,Boundaries!K:K,"",0)</f>
        <v>0</v>
      </c>
      <c r="AB261" s="7">
        <f t="array" ref="AB261">XLOOKUP($R261,Boundaries!$B:$B,Boundaries!L:L,"",0)</f>
        <v>4240</v>
      </c>
      <c r="AC261" s="7">
        <f t="array" ref="AC261">XLOOKUP($R261,Boundaries!$B:$B,Boundaries!M:M,"",0)</f>
        <v>0</v>
      </c>
      <c r="AD261" s="7" t="str">
        <f t="array" ref="AD261">XLOOKUP($R261,Boundaries!$B:$B,Boundaries!N:N,"",0)</f>
        <v>NaN</v>
      </c>
      <c r="AE261" s="7">
        <f t="array" ref="AE261">XLOOKUP($R261,Boundaries!$B:$B,Boundaries!O:O,"",0)</f>
        <v>1400</v>
      </c>
      <c r="AF261" s="7">
        <f t="array" ref="AF261">XLOOKUP($R261,Boundaries!$B:$B,Boundaries!P:P,"",0)</f>
        <v>4200</v>
      </c>
      <c r="AG261" s="7">
        <f t="array" ref="AG261">XLOOKUP($R261,Boundaries!$B:$B,Boundaries!Q:Q,"",0)</f>
        <v>0</v>
      </c>
      <c r="AH261" s="7">
        <f t="array" ref="AH261">XLOOKUP($R261,Boundaries!$B:$B,Boundaries!R:R,"",0)</f>
        <v>0</v>
      </c>
      <c r="AI261" s="7">
        <f t="array" ref="AI261">XLOOKUP($R261,Boundaries!$B:$B,Boundaries!S:S,"",0)</f>
        <v>0</v>
      </c>
      <c r="AJ261" s="7">
        <f t="array" ref="AJ261">XLOOKUP($R261,Boundaries!$B:$B,Boundaries!T:T,"",0)</f>
        <v>0</v>
      </c>
      <c r="AK261" s="7">
        <f t="array" ref="AK261">XLOOKUP($R261,Boundaries!$B:$B,Boundaries!U:U,"",0)</f>
        <v>0</v>
      </c>
    </row>
    <row r="262">
      <c r="A262" s="7" t="str">
        <f t="shared" si="1"/>
        <v>2</v>
      </c>
      <c r="B262" s="8">
        <v>6521.0</v>
      </c>
      <c r="C262" s="7" t="s">
        <v>914</v>
      </c>
      <c r="D262" s="9" t="s">
        <v>915</v>
      </c>
      <c r="E262" s="10" t="s">
        <v>916</v>
      </c>
      <c r="F262" s="16" t="s">
        <v>91</v>
      </c>
      <c r="G262" s="8" t="s">
        <v>64</v>
      </c>
      <c r="H262" s="8" t="s">
        <v>218</v>
      </c>
      <c r="I262" s="11" t="s">
        <v>219</v>
      </c>
      <c r="J262" s="7" t="s">
        <v>884</v>
      </c>
      <c r="K262" s="9" t="s">
        <v>885</v>
      </c>
      <c r="L262" s="12">
        <v>53.7465528126879</v>
      </c>
      <c r="M262" s="12">
        <v>-0.232329251642476</v>
      </c>
      <c r="N262" s="7" t="str">
        <f t="array" ref="N262">XLOOKUP(K262,'GSP Groups'!D:D,'GSP Groups'!E:E,"",0)</f>
        <v>Pollington</v>
      </c>
      <c r="O262" s="13">
        <f t="array" ref="O262">XLOOKUP(N262,'GSP Groups'!$E:$E,'GSP Groups'!F:F,"",0)</f>
        <v>53.67049716</v>
      </c>
      <c r="P262" s="13">
        <f t="array" ref="P262">XLOOKUP(N262,'GSP Groups'!$E:$E,'GSP Groups'!G:G,"",0)</f>
        <v>-1.071275155</v>
      </c>
      <c r="Q262" s="7" t="str">
        <f t="shared" si="2"/>
        <v>EXACT LOCATION</v>
      </c>
      <c r="R262" s="18" t="s">
        <v>27</v>
      </c>
      <c r="S262" s="18">
        <f t="array" ref="S262">XLOOKUP($R262,Boundaries!$B:$B,Boundaries!C:C,"",0)</f>
        <v>20000</v>
      </c>
      <c r="T262" s="7">
        <f t="array" ref="T262">XLOOKUP($R262,Boundaries!$B:$B,Boundaries!D:D,"",0)</f>
        <v>9000</v>
      </c>
      <c r="U262" s="18">
        <f t="array" ref="U262">XLOOKUP($R262,Boundaries!$B:$B,Boundaries!E:E,"",0)</f>
        <v>0</v>
      </c>
      <c r="V262" s="18">
        <f t="array" ref="V262">XLOOKUP($R262,Boundaries!$B:$B,Boundaries!F:F,"",0)</f>
        <v>0</v>
      </c>
      <c r="W262" s="18">
        <f t="array" ref="W262">XLOOKUP($R262,Boundaries!$B:$B,Boundaries!G:G,"",0)</f>
        <v>0</v>
      </c>
      <c r="X262" s="18">
        <f t="array" ref="X262">XLOOKUP($R262,Boundaries!$B:$B,Boundaries!H:H,"",0)</f>
        <v>0</v>
      </c>
      <c r="Y262" s="18">
        <f t="array" ref="Y262">XLOOKUP($R262,Boundaries!$B:$B,Boundaries!I:I,"",0)</f>
        <v>0</v>
      </c>
      <c r="Z262" s="18">
        <f t="array" ref="Z262">XLOOKUP($R262,Boundaries!$B:$B,Boundaries!J:J,"",0)</f>
        <v>0</v>
      </c>
      <c r="AA262" s="18">
        <f t="array" ref="AA262">XLOOKUP($R262,Boundaries!$B:$B,Boundaries!K:K,"",0)</f>
        <v>2800</v>
      </c>
      <c r="AB262" s="18" t="str">
        <f t="array" ref="AB262">XLOOKUP($R262,Boundaries!$B:$B,Boundaries!L:L,"",0)</f>
        <v>NaN</v>
      </c>
      <c r="AC262" s="18">
        <f t="array" ref="AC262">XLOOKUP($R262,Boundaries!$B:$B,Boundaries!M:M,"",0)</f>
        <v>3980</v>
      </c>
      <c r="AD262" s="18">
        <f t="array" ref="AD262">XLOOKUP($R262,Boundaries!$B:$B,Boundaries!N:N,"",0)</f>
        <v>4240</v>
      </c>
      <c r="AE262" s="18">
        <f t="array" ref="AE262">XLOOKUP($R262,Boundaries!$B:$B,Boundaries!O:O,"",0)</f>
        <v>0</v>
      </c>
      <c r="AF262" s="18">
        <f t="array" ref="AF262">XLOOKUP($R262,Boundaries!$B:$B,Boundaries!P:P,"",0)</f>
        <v>0</v>
      </c>
      <c r="AG262" s="18">
        <f t="array" ref="AG262">XLOOKUP($R262,Boundaries!$B:$B,Boundaries!Q:Q,"",0)</f>
        <v>0</v>
      </c>
      <c r="AH262" s="18">
        <f t="array" ref="AH262">XLOOKUP($R262,Boundaries!$B:$B,Boundaries!R:R,"",0)</f>
        <v>0</v>
      </c>
      <c r="AI262" s="18">
        <f t="array" ref="AI262">XLOOKUP($R262,Boundaries!$B:$B,Boundaries!S:S,"",0)</f>
        <v>0</v>
      </c>
      <c r="AJ262" s="18">
        <f t="array" ref="AJ262">XLOOKUP($R262,Boundaries!$B:$B,Boundaries!T:T,"",0)</f>
        <v>0</v>
      </c>
      <c r="AK262" s="18">
        <f t="array" ref="AK262">XLOOKUP($R262,Boundaries!$B:$B,Boundaries!U:U,"",0)</f>
        <v>0</v>
      </c>
    </row>
    <row r="263">
      <c r="A263" s="7" t="str">
        <f t="shared" si="1"/>
        <v>2</v>
      </c>
      <c r="B263" s="8">
        <v>6523.0</v>
      </c>
      <c r="C263" s="7" t="s">
        <v>917</v>
      </c>
      <c r="D263" s="9" t="s">
        <v>918</v>
      </c>
      <c r="E263" s="10" t="s">
        <v>919</v>
      </c>
      <c r="F263" s="16" t="s">
        <v>133</v>
      </c>
      <c r="G263" s="8" t="s">
        <v>134</v>
      </c>
      <c r="H263" s="8" t="s">
        <v>218</v>
      </c>
      <c r="I263" s="11" t="s">
        <v>219</v>
      </c>
      <c r="J263" s="7" t="s">
        <v>884</v>
      </c>
      <c r="K263" s="9" t="s">
        <v>885</v>
      </c>
      <c r="L263" s="12">
        <v>53.7465528126879</v>
      </c>
      <c r="M263" s="12">
        <v>-0.232329251642476</v>
      </c>
      <c r="N263" s="7" t="str">
        <f t="array" ref="N263">XLOOKUP(K263,'GSP Groups'!D:D,'GSP Groups'!E:E,"",0)</f>
        <v>Pollington</v>
      </c>
      <c r="O263" s="13">
        <f t="array" ref="O263">XLOOKUP(N263,'GSP Groups'!$E:$E,'GSP Groups'!F:F,"",0)</f>
        <v>53.67049716</v>
      </c>
      <c r="P263" s="13">
        <f t="array" ref="P263">XLOOKUP(N263,'GSP Groups'!$E:$E,'GSP Groups'!G:G,"",0)</f>
        <v>-1.071275155</v>
      </c>
      <c r="Q263" s="7" t="str">
        <f t="shared" si="2"/>
        <v>EXACT LOCATION</v>
      </c>
      <c r="R263" s="7" t="s">
        <v>27</v>
      </c>
      <c r="S263" s="7">
        <f t="array" ref="S263">XLOOKUP($R263,Boundaries!$B:$B,Boundaries!C:C,"",0)</f>
        <v>20000</v>
      </c>
      <c r="T263" s="7">
        <f t="array" ref="T263">XLOOKUP($R263,Boundaries!$B:$B,Boundaries!D:D,"",0)</f>
        <v>9000</v>
      </c>
      <c r="U263" s="7">
        <f t="array" ref="U263">XLOOKUP($R263,Boundaries!$B:$B,Boundaries!E:E,"",0)</f>
        <v>0</v>
      </c>
      <c r="V263" s="7">
        <f t="array" ref="V263">XLOOKUP($R263,Boundaries!$B:$B,Boundaries!F:F,"",0)</f>
        <v>0</v>
      </c>
      <c r="W263" s="7">
        <f t="array" ref="W263">XLOOKUP($R263,Boundaries!$B:$B,Boundaries!G:G,"",0)</f>
        <v>0</v>
      </c>
      <c r="X263" s="7">
        <f t="array" ref="X263">XLOOKUP($R263,Boundaries!$B:$B,Boundaries!H:H,"",0)</f>
        <v>0</v>
      </c>
      <c r="Y263" s="7">
        <f t="array" ref="Y263">XLOOKUP($R263,Boundaries!$B:$B,Boundaries!I:I,"",0)</f>
        <v>0</v>
      </c>
      <c r="Z263" s="7">
        <f t="array" ref="Z263">XLOOKUP($R263,Boundaries!$B:$B,Boundaries!J:J,"",0)</f>
        <v>0</v>
      </c>
      <c r="AA263" s="7">
        <f t="array" ref="AA263">XLOOKUP($R263,Boundaries!$B:$B,Boundaries!K:K,"",0)</f>
        <v>2800</v>
      </c>
      <c r="AB263" s="7" t="str">
        <f t="array" ref="AB263">XLOOKUP($R263,Boundaries!$B:$B,Boundaries!L:L,"",0)</f>
        <v>NaN</v>
      </c>
      <c r="AC263" s="7">
        <f t="array" ref="AC263">XLOOKUP($R263,Boundaries!$B:$B,Boundaries!M:M,"",0)</f>
        <v>3980</v>
      </c>
      <c r="AD263" s="7">
        <f t="array" ref="AD263">XLOOKUP($R263,Boundaries!$B:$B,Boundaries!N:N,"",0)</f>
        <v>4240</v>
      </c>
      <c r="AE263" s="7">
        <f t="array" ref="AE263">XLOOKUP($R263,Boundaries!$B:$B,Boundaries!O:O,"",0)</f>
        <v>0</v>
      </c>
      <c r="AF263" s="7">
        <f t="array" ref="AF263">XLOOKUP($R263,Boundaries!$B:$B,Boundaries!P:P,"",0)</f>
        <v>0</v>
      </c>
      <c r="AG263" s="7">
        <f t="array" ref="AG263">XLOOKUP($R263,Boundaries!$B:$B,Boundaries!Q:Q,"",0)</f>
        <v>0</v>
      </c>
      <c r="AH263" s="7">
        <f t="array" ref="AH263">XLOOKUP($R263,Boundaries!$B:$B,Boundaries!R:R,"",0)</f>
        <v>0</v>
      </c>
      <c r="AI263" s="7">
        <f t="array" ref="AI263">XLOOKUP($R263,Boundaries!$B:$B,Boundaries!S:S,"",0)</f>
        <v>0</v>
      </c>
      <c r="AJ263" s="7">
        <f t="array" ref="AJ263">XLOOKUP($R263,Boundaries!$B:$B,Boundaries!T:T,"",0)</f>
        <v>0</v>
      </c>
      <c r="AK263" s="7">
        <f t="array" ref="AK263">XLOOKUP($R263,Boundaries!$B:$B,Boundaries!U:U,"",0)</f>
        <v>0</v>
      </c>
    </row>
    <row r="264">
      <c r="A264" s="7" t="str">
        <f t="shared" si="1"/>
        <v>T</v>
      </c>
      <c r="B264" s="8">
        <v>118.0</v>
      </c>
      <c r="C264" s="7" t="s">
        <v>920</v>
      </c>
      <c r="D264" s="9" t="s">
        <v>920</v>
      </c>
      <c r="E264" s="10" t="s">
        <v>921</v>
      </c>
      <c r="F264" s="7" t="s">
        <v>922</v>
      </c>
      <c r="G264" s="8" t="s">
        <v>923</v>
      </c>
      <c r="H264" s="8" t="s">
        <v>924</v>
      </c>
      <c r="I264" s="11" t="s">
        <v>925</v>
      </c>
      <c r="J264" s="7" t="s">
        <v>884</v>
      </c>
      <c r="K264" s="9" t="s">
        <v>885</v>
      </c>
      <c r="L264" s="12">
        <v>53.735770990324</v>
      </c>
      <c r="M264" s="12">
        <v>-0.994839112545035</v>
      </c>
      <c r="N264" s="7" t="str">
        <f t="array" ref="N264">XLOOKUP(K264,'GSP Groups'!D:D,'GSP Groups'!E:E,"",0)</f>
        <v>Pollington</v>
      </c>
      <c r="O264" s="13">
        <f t="array" ref="O264">XLOOKUP(N264,'GSP Groups'!$E:$E,'GSP Groups'!F:F,"",0)</f>
        <v>53.67049716</v>
      </c>
      <c r="P264" s="13">
        <f t="array" ref="P264">XLOOKUP(N264,'GSP Groups'!$E:$E,'GSP Groups'!G:G,"",0)</f>
        <v>-1.071275155</v>
      </c>
      <c r="Q264" s="7" t="str">
        <f t="shared" si="2"/>
        <v>EXACT LOCATION</v>
      </c>
      <c r="R264" s="7" t="s">
        <v>27</v>
      </c>
      <c r="S264" s="7">
        <f t="array" ref="S264">XLOOKUP($R264,Boundaries!$B:$B,Boundaries!C:C,"",0)</f>
        <v>20000</v>
      </c>
      <c r="T264" s="7">
        <f t="array" ref="T264">XLOOKUP($R264,Boundaries!$B:$B,Boundaries!D:D,"",0)</f>
        <v>9000</v>
      </c>
      <c r="U264" s="7">
        <f t="array" ref="U264">XLOOKUP($R264,Boundaries!$B:$B,Boundaries!E:E,"",0)</f>
        <v>0</v>
      </c>
      <c r="V264" s="7">
        <f t="array" ref="V264">XLOOKUP($R264,Boundaries!$B:$B,Boundaries!F:F,"",0)</f>
        <v>0</v>
      </c>
      <c r="W264" s="7">
        <f t="array" ref="W264">XLOOKUP($R264,Boundaries!$B:$B,Boundaries!G:G,"",0)</f>
        <v>0</v>
      </c>
      <c r="X264" s="7">
        <f t="array" ref="X264">XLOOKUP($R264,Boundaries!$B:$B,Boundaries!H:H,"",0)</f>
        <v>0</v>
      </c>
      <c r="Y264" s="7">
        <f t="array" ref="Y264">XLOOKUP($R264,Boundaries!$B:$B,Boundaries!I:I,"",0)</f>
        <v>0</v>
      </c>
      <c r="Z264" s="7">
        <f t="array" ref="Z264">XLOOKUP($R264,Boundaries!$B:$B,Boundaries!J:J,"",0)</f>
        <v>0</v>
      </c>
      <c r="AA264" s="7">
        <f t="array" ref="AA264">XLOOKUP($R264,Boundaries!$B:$B,Boundaries!K:K,"",0)</f>
        <v>2800</v>
      </c>
      <c r="AB264" s="7" t="str">
        <f t="array" ref="AB264">XLOOKUP($R264,Boundaries!$B:$B,Boundaries!L:L,"",0)</f>
        <v>NaN</v>
      </c>
      <c r="AC264" s="7">
        <f t="array" ref="AC264">XLOOKUP($R264,Boundaries!$B:$B,Boundaries!M:M,"",0)</f>
        <v>3980</v>
      </c>
      <c r="AD264" s="7">
        <f t="array" ref="AD264">XLOOKUP($R264,Boundaries!$B:$B,Boundaries!N:N,"",0)</f>
        <v>4240</v>
      </c>
      <c r="AE264" s="7">
        <f t="array" ref="AE264">XLOOKUP($R264,Boundaries!$B:$B,Boundaries!O:O,"",0)</f>
        <v>0</v>
      </c>
      <c r="AF264" s="7">
        <f t="array" ref="AF264">XLOOKUP($R264,Boundaries!$B:$B,Boundaries!P:P,"",0)</f>
        <v>0</v>
      </c>
      <c r="AG264" s="7">
        <f t="array" ref="AG264">XLOOKUP($R264,Boundaries!$B:$B,Boundaries!Q:Q,"",0)</f>
        <v>0</v>
      </c>
      <c r="AH264" s="7">
        <f t="array" ref="AH264">XLOOKUP($R264,Boundaries!$B:$B,Boundaries!R:R,"",0)</f>
        <v>0</v>
      </c>
      <c r="AI264" s="7">
        <f t="array" ref="AI264">XLOOKUP($R264,Boundaries!$B:$B,Boundaries!S:S,"",0)</f>
        <v>0</v>
      </c>
      <c r="AJ264" s="7">
        <f t="array" ref="AJ264">XLOOKUP($R264,Boundaries!$B:$B,Boundaries!T:T,"",0)</f>
        <v>0</v>
      </c>
      <c r="AK264" s="7">
        <f t="array" ref="AK264">XLOOKUP($R264,Boundaries!$B:$B,Boundaries!U:U,"",0)</f>
        <v>0</v>
      </c>
    </row>
    <row r="265">
      <c r="A265" s="7" t="str">
        <f t="shared" si="1"/>
        <v>T</v>
      </c>
      <c r="B265" s="8">
        <v>119.0</v>
      </c>
      <c r="C265" s="7" t="s">
        <v>926</v>
      </c>
      <c r="D265" s="9" t="s">
        <v>926</v>
      </c>
      <c r="E265" s="10" t="s">
        <v>927</v>
      </c>
      <c r="F265" s="7" t="s">
        <v>50</v>
      </c>
      <c r="G265" s="8" t="s">
        <v>64</v>
      </c>
      <c r="H265" s="8" t="s">
        <v>924</v>
      </c>
      <c r="I265" s="11" t="s">
        <v>925</v>
      </c>
      <c r="J265" s="7" t="s">
        <v>884</v>
      </c>
      <c r="K265" s="9" t="s">
        <v>885</v>
      </c>
      <c r="L265" s="12">
        <v>53.735770990324</v>
      </c>
      <c r="M265" s="12">
        <v>-0.994839112545035</v>
      </c>
      <c r="N265" s="7" t="str">
        <f t="array" ref="N265">XLOOKUP(K265,'GSP Groups'!D:D,'GSP Groups'!E:E,"",0)</f>
        <v>Pollington</v>
      </c>
      <c r="O265" s="13">
        <f t="array" ref="O265">XLOOKUP(N265,'GSP Groups'!$E:$E,'GSP Groups'!F:F,"",0)</f>
        <v>53.67049716</v>
      </c>
      <c r="P265" s="13">
        <f t="array" ref="P265">XLOOKUP(N265,'GSP Groups'!$E:$E,'GSP Groups'!G:G,"",0)</f>
        <v>-1.071275155</v>
      </c>
      <c r="Q265" s="7" t="str">
        <f t="shared" si="2"/>
        <v>EXACT LOCATION</v>
      </c>
      <c r="R265" s="7" t="s">
        <v>27</v>
      </c>
      <c r="S265" s="7">
        <f t="array" ref="S265">XLOOKUP($R265,Boundaries!$B:$B,Boundaries!C:C,"",0)</f>
        <v>20000</v>
      </c>
      <c r="T265" s="7">
        <f t="array" ref="T265">XLOOKUP($R265,Boundaries!$B:$B,Boundaries!D:D,"",0)</f>
        <v>9000</v>
      </c>
      <c r="U265" s="7">
        <f t="array" ref="U265">XLOOKUP($R265,Boundaries!$B:$B,Boundaries!E:E,"",0)</f>
        <v>0</v>
      </c>
      <c r="V265" s="7">
        <f t="array" ref="V265">XLOOKUP($R265,Boundaries!$B:$B,Boundaries!F:F,"",0)</f>
        <v>0</v>
      </c>
      <c r="W265" s="7">
        <f t="array" ref="W265">XLOOKUP($R265,Boundaries!$B:$B,Boundaries!G:G,"",0)</f>
        <v>0</v>
      </c>
      <c r="X265" s="7">
        <f t="array" ref="X265">XLOOKUP($R265,Boundaries!$B:$B,Boundaries!H:H,"",0)</f>
        <v>0</v>
      </c>
      <c r="Y265" s="7">
        <f t="array" ref="Y265">XLOOKUP($R265,Boundaries!$B:$B,Boundaries!I:I,"",0)</f>
        <v>0</v>
      </c>
      <c r="Z265" s="7">
        <f t="array" ref="Z265">XLOOKUP($R265,Boundaries!$B:$B,Boundaries!J:J,"",0)</f>
        <v>0</v>
      </c>
      <c r="AA265" s="7">
        <f t="array" ref="AA265">XLOOKUP($R265,Boundaries!$B:$B,Boundaries!K:K,"",0)</f>
        <v>2800</v>
      </c>
      <c r="AB265" s="7" t="str">
        <f t="array" ref="AB265">XLOOKUP($R265,Boundaries!$B:$B,Boundaries!L:L,"",0)</f>
        <v>NaN</v>
      </c>
      <c r="AC265" s="7">
        <f t="array" ref="AC265">XLOOKUP($R265,Boundaries!$B:$B,Boundaries!M:M,"",0)</f>
        <v>3980</v>
      </c>
      <c r="AD265" s="7">
        <f t="array" ref="AD265">XLOOKUP($R265,Boundaries!$B:$B,Boundaries!N:N,"",0)</f>
        <v>4240</v>
      </c>
      <c r="AE265" s="7">
        <f t="array" ref="AE265">XLOOKUP($R265,Boundaries!$B:$B,Boundaries!O:O,"",0)</f>
        <v>0</v>
      </c>
      <c r="AF265" s="7">
        <f t="array" ref="AF265">XLOOKUP($R265,Boundaries!$B:$B,Boundaries!P:P,"",0)</f>
        <v>0</v>
      </c>
      <c r="AG265" s="7">
        <f t="array" ref="AG265">XLOOKUP($R265,Boundaries!$B:$B,Boundaries!Q:Q,"",0)</f>
        <v>0</v>
      </c>
      <c r="AH265" s="7">
        <f t="array" ref="AH265">XLOOKUP($R265,Boundaries!$B:$B,Boundaries!R:R,"",0)</f>
        <v>0</v>
      </c>
      <c r="AI265" s="7">
        <f t="array" ref="AI265">XLOOKUP($R265,Boundaries!$B:$B,Boundaries!S:S,"",0)</f>
        <v>0</v>
      </c>
      <c r="AJ265" s="7">
        <f t="array" ref="AJ265">XLOOKUP($R265,Boundaries!$B:$B,Boundaries!T:T,"",0)</f>
        <v>0</v>
      </c>
      <c r="AK265" s="7">
        <f t="array" ref="AK265">XLOOKUP($R265,Boundaries!$B:$B,Boundaries!U:U,"",0)</f>
        <v>0</v>
      </c>
    </row>
    <row r="266">
      <c r="A266" s="7" t="str">
        <f t="shared" si="1"/>
        <v>T</v>
      </c>
      <c r="B266" s="8">
        <v>120.0</v>
      </c>
      <c r="C266" s="7" t="s">
        <v>928</v>
      </c>
      <c r="D266" s="9" t="s">
        <v>928</v>
      </c>
      <c r="E266" s="10" t="s">
        <v>929</v>
      </c>
      <c r="F266" s="7" t="s">
        <v>50</v>
      </c>
      <c r="G266" s="8" t="s">
        <v>64</v>
      </c>
      <c r="H266" s="8" t="s">
        <v>924</v>
      </c>
      <c r="I266" s="11" t="s">
        <v>925</v>
      </c>
      <c r="J266" s="7" t="s">
        <v>884</v>
      </c>
      <c r="K266" s="9" t="s">
        <v>885</v>
      </c>
      <c r="L266" s="12">
        <v>53.735770990324</v>
      </c>
      <c r="M266" s="12">
        <v>-0.994839112545035</v>
      </c>
      <c r="N266" s="7" t="str">
        <f t="array" ref="N266">XLOOKUP(K266,'GSP Groups'!D:D,'GSP Groups'!E:E,"",0)</f>
        <v>Pollington</v>
      </c>
      <c r="O266" s="13">
        <f t="array" ref="O266">XLOOKUP(N266,'GSP Groups'!$E:$E,'GSP Groups'!F:F,"",0)</f>
        <v>53.67049716</v>
      </c>
      <c r="P266" s="13">
        <f t="array" ref="P266">XLOOKUP(N266,'GSP Groups'!$E:$E,'GSP Groups'!G:G,"",0)</f>
        <v>-1.071275155</v>
      </c>
      <c r="Q266" s="7" t="str">
        <f t="shared" si="2"/>
        <v>EXACT LOCATION</v>
      </c>
      <c r="R266" s="7" t="s">
        <v>27</v>
      </c>
      <c r="S266" s="7">
        <f t="array" ref="S266">XLOOKUP($R266,Boundaries!$B:$B,Boundaries!C:C,"",0)</f>
        <v>20000</v>
      </c>
      <c r="T266" s="7">
        <f t="array" ref="T266">XLOOKUP($R266,Boundaries!$B:$B,Boundaries!D:D,"",0)</f>
        <v>9000</v>
      </c>
      <c r="U266" s="7">
        <f t="array" ref="U266">XLOOKUP($R266,Boundaries!$B:$B,Boundaries!E:E,"",0)</f>
        <v>0</v>
      </c>
      <c r="V266" s="7">
        <f t="array" ref="V266">XLOOKUP($R266,Boundaries!$B:$B,Boundaries!F:F,"",0)</f>
        <v>0</v>
      </c>
      <c r="W266" s="7">
        <f t="array" ref="W266">XLOOKUP($R266,Boundaries!$B:$B,Boundaries!G:G,"",0)</f>
        <v>0</v>
      </c>
      <c r="X266" s="7">
        <f t="array" ref="X266">XLOOKUP($R266,Boundaries!$B:$B,Boundaries!H:H,"",0)</f>
        <v>0</v>
      </c>
      <c r="Y266" s="7">
        <f t="array" ref="Y266">XLOOKUP($R266,Boundaries!$B:$B,Boundaries!I:I,"",0)</f>
        <v>0</v>
      </c>
      <c r="Z266" s="7">
        <f t="array" ref="Z266">XLOOKUP($R266,Boundaries!$B:$B,Boundaries!J:J,"",0)</f>
        <v>0</v>
      </c>
      <c r="AA266" s="7">
        <f t="array" ref="AA266">XLOOKUP($R266,Boundaries!$B:$B,Boundaries!K:K,"",0)</f>
        <v>2800</v>
      </c>
      <c r="AB266" s="7" t="str">
        <f t="array" ref="AB266">XLOOKUP($R266,Boundaries!$B:$B,Boundaries!L:L,"",0)</f>
        <v>NaN</v>
      </c>
      <c r="AC266" s="7">
        <f t="array" ref="AC266">XLOOKUP($R266,Boundaries!$B:$B,Boundaries!M:M,"",0)</f>
        <v>3980</v>
      </c>
      <c r="AD266" s="7">
        <f t="array" ref="AD266">XLOOKUP($R266,Boundaries!$B:$B,Boundaries!N:N,"",0)</f>
        <v>4240</v>
      </c>
      <c r="AE266" s="7">
        <f t="array" ref="AE266">XLOOKUP($R266,Boundaries!$B:$B,Boundaries!O:O,"",0)</f>
        <v>0</v>
      </c>
      <c r="AF266" s="7">
        <f t="array" ref="AF266">XLOOKUP($R266,Boundaries!$B:$B,Boundaries!P:P,"",0)</f>
        <v>0</v>
      </c>
      <c r="AG266" s="7">
        <f t="array" ref="AG266">XLOOKUP($R266,Boundaries!$B:$B,Boundaries!Q:Q,"",0)</f>
        <v>0</v>
      </c>
      <c r="AH266" s="7">
        <f t="array" ref="AH266">XLOOKUP($R266,Boundaries!$B:$B,Boundaries!R:R,"",0)</f>
        <v>0</v>
      </c>
      <c r="AI266" s="7">
        <f t="array" ref="AI266">XLOOKUP($R266,Boundaries!$B:$B,Boundaries!S:S,"",0)</f>
        <v>0</v>
      </c>
      <c r="AJ266" s="7">
        <f t="array" ref="AJ266">XLOOKUP($R266,Boundaries!$B:$B,Boundaries!T:T,"",0)</f>
        <v>0</v>
      </c>
      <c r="AK266" s="7">
        <f t="array" ref="AK266">XLOOKUP($R266,Boundaries!$B:$B,Boundaries!U:U,"",0)</f>
        <v>0</v>
      </c>
    </row>
    <row r="267">
      <c r="A267" s="7" t="str">
        <f t="shared" si="1"/>
        <v>T</v>
      </c>
      <c r="B267" s="8">
        <v>121.0</v>
      </c>
      <c r="C267" s="7" t="s">
        <v>930</v>
      </c>
      <c r="D267" s="9" t="s">
        <v>930</v>
      </c>
      <c r="E267" s="10" t="s">
        <v>931</v>
      </c>
      <c r="F267" s="7" t="s">
        <v>922</v>
      </c>
      <c r="G267" s="8" t="s">
        <v>923</v>
      </c>
      <c r="H267" s="8" t="s">
        <v>924</v>
      </c>
      <c r="I267" s="11" t="s">
        <v>925</v>
      </c>
      <c r="J267" s="7" t="s">
        <v>884</v>
      </c>
      <c r="K267" s="9" t="s">
        <v>885</v>
      </c>
      <c r="L267" s="12">
        <v>53.735770990324</v>
      </c>
      <c r="M267" s="12">
        <v>-0.994839112545035</v>
      </c>
      <c r="N267" s="7" t="str">
        <f t="array" ref="N267">XLOOKUP(K267,'GSP Groups'!D:D,'GSP Groups'!E:E,"",0)</f>
        <v>Pollington</v>
      </c>
      <c r="O267" s="13">
        <f t="array" ref="O267">XLOOKUP(N267,'GSP Groups'!$E:$E,'GSP Groups'!F:F,"",0)</f>
        <v>53.67049716</v>
      </c>
      <c r="P267" s="13">
        <f t="array" ref="P267">XLOOKUP(N267,'GSP Groups'!$E:$E,'GSP Groups'!G:G,"",0)</f>
        <v>-1.071275155</v>
      </c>
      <c r="Q267" s="7" t="str">
        <f t="shared" si="2"/>
        <v>EXACT LOCATION</v>
      </c>
      <c r="R267" s="7" t="s">
        <v>27</v>
      </c>
      <c r="S267" s="7">
        <f t="array" ref="S267">XLOOKUP($R267,Boundaries!$B:$B,Boundaries!C:C,"",0)</f>
        <v>20000</v>
      </c>
      <c r="T267" s="7">
        <f t="array" ref="T267">XLOOKUP($R267,Boundaries!$B:$B,Boundaries!D:D,"",0)</f>
        <v>9000</v>
      </c>
      <c r="U267" s="7">
        <f t="array" ref="U267">XLOOKUP($R267,Boundaries!$B:$B,Boundaries!E:E,"",0)</f>
        <v>0</v>
      </c>
      <c r="V267" s="7">
        <f t="array" ref="V267">XLOOKUP($R267,Boundaries!$B:$B,Boundaries!F:F,"",0)</f>
        <v>0</v>
      </c>
      <c r="W267" s="7">
        <f t="array" ref="W267">XLOOKUP($R267,Boundaries!$B:$B,Boundaries!G:G,"",0)</f>
        <v>0</v>
      </c>
      <c r="X267" s="7">
        <f t="array" ref="X267">XLOOKUP($R267,Boundaries!$B:$B,Boundaries!H:H,"",0)</f>
        <v>0</v>
      </c>
      <c r="Y267" s="7">
        <f t="array" ref="Y267">XLOOKUP($R267,Boundaries!$B:$B,Boundaries!I:I,"",0)</f>
        <v>0</v>
      </c>
      <c r="Z267" s="7">
        <f t="array" ref="Z267">XLOOKUP($R267,Boundaries!$B:$B,Boundaries!J:J,"",0)</f>
        <v>0</v>
      </c>
      <c r="AA267" s="7">
        <f t="array" ref="AA267">XLOOKUP($R267,Boundaries!$B:$B,Boundaries!K:K,"",0)</f>
        <v>2800</v>
      </c>
      <c r="AB267" s="7" t="str">
        <f t="array" ref="AB267">XLOOKUP($R267,Boundaries!$B:$B,Boundaries!L:L,"",0)</f>
        <v>NaN</v>
      </c>
      <c r="AC267" s="7">
        <f t="array" ref="AC267">XLOOKUP($R267,Boundaries!$B:$B,Boundaries!M:M,"",0)</f>
        <v>3980</v>
      </c>
      <c r="AD267" s="7">
        <f t="array" ref="AD267">XLOOKUP($R267,Boundaries!$B:$B,Boundaries!N:N,"",0)</f>
        <v>4240</v>
      </c>
      <c r="AE267" s="7">
        <f t="array" ref="AE267">XLOOKUP($R267,Boundaries!$B:$B,Boundaries!O:O,"",0)</f>
        <v>0</v>
      </c>
      <c r="AF267" s="7">
        <f t="array" ref="AF267">XLOOKUP($R267,Boundaries!$B:$B,Boundaries!P:P,"",0)</f>
        <v>0</v>
      </c>
      <c r="AG267" s="7">
        <f t="array" ref="AG267">XLOOKUP($R267,Boundaries!$B:$B,Boundaries!Q:Q,"",0)</f>
        <v>0</v>
      </c>
      <c r="AH267" s="7">
        <f t="array" ref="AH267">XLOOKUP($R267,Boundaries!$B:$B,Boundaries!R:R,"",0)</f>
        <v>0</v>
      </c>
      <c r="AI267" s="7">
        <f t="array" ref="AI267">XLOOKUP($R267,Boundaries!$B:$B,Boundaries!S:S,"",0)</f>
        <v>0</v>
      </c>
      <c r="AJ267" s="7">
        <f t="array" ref="AJ267">XLOOKUP($R267,Boundaries!$B:$B,Boundaries!T:T,"",0)</f>
        <v>0</v>
      </c>
      <c r="AK267" s="7">
        <f t="array" ref="AK267">XLOOKUP($R267,Boundaries!$B:$B,Boundaries!U:U,"",0)</f>
        <v>0</v>
      </c>
    </row>
    <row r="268">
      <c r="A268" s="7" t="str">
        <f t="shared" si="1"/>
        <v>T</v>
      </c>
      <c r="B268" s="8">
        <v>122.0</v>
      </c>
      <c r="C268" s="7" t="s">
        <v>932</v>
      </c>
      <c r="D268" s="9" t="s">
        <v>932</v>
      </c>
      <c r="E268" s="10" t="s">
        <v>933</v>
      </c>
      <c r="F268" s="7" t="s">
        <v>922</v>
      </c>
      <c r="G268" s="8" t="s">
        <v>923</v>
      </c>
      <c r="H268" s="8" t="s">
        <v>924</v>
      </c>
      <c r="I268" s="11" t="s">
        <v>925</v>
      </c>
      <c r="J268" s="7" t="s">
        <v>884</v>
      </c>
      <c r="K268" s="9" t="s">
        <v>885</v>
      </c>
      <c r="L268" s="12">
        <v>53.735770990324</v>
      </c>
      <c r="M268" s="12">
        <v>-0.994839112545035</v>
      </c>
      <c r="N268" s="7" t="str">
        <f t="array" ref="N268">XLOOKUP(K268,'GSP Groups'!D:D,'GSP Groups'!E:E,"",0)</f>
        <v>Pollington</v>
      </c>
      <c r="O268" s="13">
        <f t="array" ref="O268">XLOOKUP(N268,'GSP Groups'!$E:$E,'GSP Groups'!F:F,"",0)</f>
        <v>53.67049716</v>
      </c>
      <c r="P268" s="13">
        <f t="array" ref="P268">XLOOKUP(N268,'GSP Groups'!$E:$E,'GSP Groups'!G:G,"",0)</f>
        <v>-1.071275155</v>
      </c>
      <c r="Q268" s="7" t="str">
        <f t="shared" si="2"/>
        <v>EXACT LOCATION</v>
      </c>
      <c r="R268" s="7" t="s">
        <v>27</v>
      </c>
      <c r="S268" s="7">
        <f t="array" ref="S268">XLOOKUP($R268,Boundaries!$B:$B,Boundaries!C:C,"",0)</f>
        <v>20000</v>
      </c>
      <c r="T268" s="7">
        <f t="array" ref="T268">XLOOKUP($R268,Boundaries!$B:$B,Boundaries!D:D,"",0)</f>
        <v>9000</v>
      </c>
      <c r="U268" s="7">
        <f t="array" ref="U268">XLOOKUP($R268,Boundaries!$B:$B,Boundaries!E:E,"",0)</f>
        <v>0</v>
      </c>
      <c r="V268" s="7">
        <f t="array" ref="V268">XLOOKUP($R268,Boundaries!$B:$B,Boundaries!F:F,"",0)</f>
        <v>0</v>
      </c>
      <c r="W268" s="7">
        <f t="array" ref="W268">XLOOKUP($R268,Boundaries!$B:$B,Boundaries!G:G,"",0)</f>
        <v>0</v>
      </c>
      <c r="X268" s="7">
        <f t="array" ref="X268">XLOOKUP($R268,Boundaries!$B:$B,Boundaries!H:H,"",0)</f>
        <v>0</v>
      </c>
      <c r="Y268" s="7">
        <f t="array" ref="Y268">XLOOKUP($R268,Boundaries!$B:$B,Boundaries!I:I,"",0)</f>
        <v>0</v>
      </c>
      <c r="Z268" s="7">
        <f t="array" ref="Z268">XLOOKUP($R268,Boundaries!$B:$B,Boundaries!J:J,"",0)</f>
        <v>0</v>
      </c>
      <c r="AA268" s="7">
        <f t="array" ref="AA268">XLOOKUP($R268,Boundaries!$B:$B,Boundaries!K:K,"",0)</f>
        <v>2800</v>
      </c>
      <c r="AB268" s="7" t="str">
        <f t="array" ref="AB268">XLOOKUP($R268,Boundaries!$B:$B,Boundaries!L:L,"",0)</f>
        <v>NaN</v>
      </c>
      <c r="AC268" s="7">
        <f t="array" ref="AC268">XLOOKUP($R268,Boundaries!$B:$B,Boundaries!M:M,"",0)</f>
        <v>3980</v>
      </c>
      <c r="AD268" s="7">
        <f t="array" ref="AD268">XLOOKUP($R268,Boundaries!$B:$B,Boundaries!N:N,"",0)</f>
        <v>4240</v>
      </c>
      <c r="AE268" s="7">
        <f t="array" ref="AE268">XLOOKUP($R268,Boundaries!$B:$B,Boundaries!O:O,"",0)</f>
        <v>0</v>
      </c>
      <c r="AF268" s="7">
        <f t="array" ref="AF268">XLOOKUP($R268,Boundaries!$B:$B,Boundaries!P:P,"",0)</f>
        <v>0</v>
      </c>
      <c r="AG268" s="7">
        <f t="array" ref="AG268">XLOOKUP($R268,Boundaries!$B:$B,Boundaries!Q:Q,"",0)</f>
        <v>0</v>
      </c>
      <c r="AH268" s="7">
        <f t="array" ref="AH268">XLOOKUP($R268,Boundaries!$B:$B,Boundaries!R:R,"",0)</f>
        <v>0</v>
      </c>
      <c r="AI268" s="7">
        <f t="array" ref="AI268">XLOOKUP($R268,Boundaries!$B:$B,Boundaries!S:S,"",0)</f>
        <v>0</v>
      </c>
      <c r="AJ268" s="7">
        <f t="array" ref="AJ268">XLOOKUP($R268,Boundaries!$B:$B,Boundaries!T:T,"",0)</f>
        <v>0</v>
      </c>
      <c r="AK268" s="7">
        <f t="array" ref="AK268">XLOOKUP($R268,Boundaries!$B:$B,Boundaries!U:U,"",0)</f>
        <v>0</v>
      </c>
    </row>
    <row r="269">
      <c r="A269" s="7" t="str">
        <f t="shared" si="1"/>
        <v>T</v>
      </c>
      <c r="B269" s="8">
        <v>123.0</v>
      </c>
      <c r="C269" s="7" t="s">
        <v>934</v>
      </c>
      <c r="D269" s="9" t="s">
        <v>934</v>
      </c>
      <c r="E269" s="10" t="s">
        <v>935</v>
      </c>
      <c r="F269" s="7" t="s">
        <v>922</v>
      </c>
      <c r="G269" s="8" t="s">
        <v>923</v>
      </c>
      <c r="H269" s="8" t="s">
        <v>924</v>
      </c>
      <c r="I269" s="11" t="s">
        <v>925</v>
      </c>
      <c r="J269" s="7" t="s">
        <v>884</v>
      </c>
      <c r="K269" s="9" t="s">
        <v>885</v>
      </c>
      <c r="L269" s="12">
        <v>53.735770990324</v>
      </c>
      <c r="M269" s="12">
        <v>-0.994839112545035</v>
      </c>
      <c r="N269" s="7" t="str">
        <f t="array" ref="N269">XLOOKUP(K269,'GSP Groups'!D:D,'GSP Groups'!E:E,"",0)</f>
        <v>Pollington</v>
      </c>
      <c r="O269" s="13">
        <f t="array" ref="O269">XLOOKUP(N269,'GSP Groups'!$E:$E,'GSP Groups'!F:F,"",0)</f>
        <v>53.67049716</v>
      </c>
      <c r="P269" s="13">
        <f t="array" ref="P269">XLOOKUP(N269,'GSP Groups'!$E:$E,'GSP Groups'!G:G,"",0)</f>
        <v>-1.071275155</v>
      </c>
      <c r="Q269" s="7" t="str">
        <f t="shared" si="2"/>
        <v>EXACT LOCATION</v>
      </c>
      <c r="R269" s="7" t="s">
        <v>27</v>
      </c>
      <c r="S269" s="7">
        <f t="array" ref="S269">XLOOKUP($R269,Boundaries!$B:$B,Boundaries!C:C,"",0)</f>
        <v>20000</v>
      </c>
      <c r="T269" s="7">
        <f t="array" ref="T269">XLOOKUP($R269,Boundaries!$B:$B,Boundaries!D:D,"",0)</f>
        <v>9000</v>
      </c>
      <c r="U269" s="7">
        <f t="array" ref="U269">XLOOKUP($R269,Boundaries!$B:$B,Boundaries!E:E,"",0)</f>
        <v>0</v>
      </c>
      <c r="V269" s="7">
        <f t="array" ref="V269">XLOOKUP($R269,Boundaries!$B:$B,Boundaries!F:F,"",0)</f>
        <v>0</v>
      </c>
      <c r="W269" s="7">
        <f t="array" ref="W269">XLOOKUP($R269,Boundaries!$B:$B,Boundaries!G:G,"",0)</f>
        <v>0</v>
      </c>
      <c r="X269" s="7">
        <f t="array" ref="X269">XLOOKUP($R269,Boundaries!$B:$B,Boundaries!H:H,"",0)</f>
        <v>0</v>
      </c>
      <c r="Y269" s="7">
        <f t="array" ref="Y269">XLOOKUP($R269,Boundaries!$B:$B,Boundaries!I:I,"",0)</f>
        <v>0</v>
      </c>
      <c r="Z269" s="7">
        <f t="array" ref="Z269">XLOOKUP($R269,Boundaries!$B:$B,Boundaries!J:J,"",0)</f>
        <v>0</v>
      </c>
      <c r="AA269" s="7">
        <f t="array" ref="AA269">XLOOKUP($R269,Boundaries!$B:$B,Boundaries!K:K,"",0)</f>
        <v>2800</v>
      </c>
      <c r="AB269" s="7" t="str">
        <f t="array" ref="AB269">XLOOKUP($R269,Boundaries!$B:$B,Boundaries!L:L,"",0)</f>
        <v>NaN</v>
      </c>
      <c r="AC269" s="7">
        <f t="array" ref="AC269">XLOOKUP($R269,Boundaries!$B:$B,Boundaries!M:M,"",0)</f>
        <v>3980</v>
      </c>
      <c r="AD269" s="7">
        <f t="array" ref="AD269">XLOOKUP($R269,Boundaries!$B:$B,Boundaries!N:N,"",0)</f>
        <v>4240</v>
      </c>
      <c r="AE269" s="7">
        <f t="array" ref="AE269">XLOOKUP($R269,Boundaries!$B:$B,Boundaries!O:O,"",0)</f>
        <v>0</v>
      </c>
      <c r="AF269" s="7">
        <f t="array" ref="AF269">XLOOKUP($R269,Boundaries!$B:$B,Boundaries!P:P,"",0)</f>
        <v>0</v>
      </c>
      <c r="AG269" s="7">
        <f t="array" ref="AG269">XLOOKUP($R269,Boundaries!$B:$B,Boundaries!Q:Q,"",0)</f>
        <v>0</v>
      </c>
      <c r="AH269" s="7">
        <f t="array" ref="AH269">XLOOKUP($R269,Boundaries!$B:$B,Boundaries!R:R,"",0)</f>
        <v>0</v>
      </c>
      <c r="AI269" s="7">
        <f t="array" ref="AI269">XLOOKUP($R269,Boundaries!$B:$B,Boundaries!S:S,"",0)</f>
        <v>0</v>
      </c>
      <c r="AJ269" s="7">
        <f t="array" ref="AJ269">XLOOKUP($R269,Boundaries!$B:$B,Boundaries!T:T,"",0)</f>
        <v>0</v>
      </c>
      <c r="AK269" s="7">
        <f t="array" ref="AK269">XLOOKUP($R269,Boundaries!$B:$B,Boundaries!U:U,"",0)</f>
        <v>0</v>
      </c>
    </row>
    <row r="270">
      <c r="A270" s="7" t="str">
        <f t="shared" si="1"/>
        <v>T</v>
      </c>
      <c r="B270" s="8">
        <v>124.0</v>
      </c>
      <c r="C270" s="7" t="s">
        <v>936</v>
      </c>
      <c r="D270" s="9" t="s">
        <v>936</v>
      </c>
      <c r="E270" s="10" t="s">
        <v>937</v>
      </c>
      <c r="F270" s="7" t="s">
        <v>181</v>
      </c>
      <c r="G270" s="8" t="s">
        <v>182</v>
      </c>
      <c r="H270" s="8" t="s">
        <v>924</v>
      </c>
      <c r="I270" s="11" t="s">
        <v>925</v>
      </c>
      <c r="J270" s="7" t="s">
        <v>884</v>
      </c>
      <c r="K270" s="9" t="s">
        <v>885</v>
      </c>
      <c r="L270" s="12">
        <v>53.735770990324</v>
      </c>
      <c r="M270" s="12">
        <v>-0.994839112545035</v>
      </c>
      <c r="N270" s="7" t="str">
        <f t="array" ref="N270">XLOOKUP(K270,'GSP Groups'!D:D,'GSP Groups'!E:E,"",0)</f>
        <v>Pollington</v>
      </c>
      <c r="O270" s="13">
        <f t="array" ref="O270">XLOOKUP(N270,'GSP Groups'!$E:$E,'GSP Groups'!F:F,"",0)</f>
        <v>53.67049716</v>
      </c>
      <c r="P270" s="13">
        <f t="array" ref="P270">XLOOKUP(N270,'GSP Groups'!$E:$E,'GSP Groups'!G:G,"",0)</f>
        <v>-1.071275155</v>
      </c>
      <c r="Q270" s="7" t="str">
        <f t="shared" si="2"/>
        <v>EXACT LOCATION</v>
      </c>
      <c r="R270" s="7" t="s">
        <v>27</v>
      </c>
      <c r="S270" s="7">
        <f t="array" ref="S270">XLOOKUP($R270,Boundaries!$B:$B,Boundaries!C:C,"",0)</f>
        <v>20000</v>
      </c>
      <c r="T270" s="7">
        <f t="array" ref="T270">XLOOKUP($R270,Boundaries!$B:$B,Boundaries!D:D,"",0)</f>
        <v>9000</v>
      </c>
      <c r="U270" s="7">
        <f t="array" ref="U270">XLOOKUP($R270,Boundaries!$B:$B,Boundaries!E:E,"",0)</f>
        <v>0</v>
      </c>
      <c r="V270" s="7">
        <f t="array" ref="V270">XLOOKUP($R270,Boundaries!$B:$B,Boundaries!F:F,"",0)</f>
        <v>0</v>
      </c>
      <c r="W270" s="7">
        <f t="array" ref="W270">XLOOKUP($R270,Boundaries!$B:$B,Boundaries!G:G,"",0)</f>
        <v>0</v>
      </c>
      <c r="X270" s="7">
        <f t="array" ref="X270">XLOOKUP($R270,Boundaries!$B:$B,Boundaries!H:H,"",0)</f>
        <v>0</v>
      </c>
      <c r="Y270" s="7">
        <f t="array" ref="Y270">XLOOKUP($R270,Boundaries!$B:$B,Boundaries!I:I,"",0)</f>
        <v>0</v>
      </c>
      <c r="Z270" s="7">
        <f t="array" ref="Z270">XLOOKUP($R270,Boundaries!$B:$B,Boundaries!J:J,"",0)</f>
        <v>0</v>
      </c>
      <c r="AA270" s="7">
        <f t="array" ref="AA270">XLOOKUP($R270,Boundaries!$B:$B,Boundaries!K:K,"",0)</f>
        <v>2800</v>
      </c>
      <c r="AB270" s="7" t="str">
        <f t="array" ref="AB270">XLOOKUP($R270,Boundaries!$B:$B,Boundaries!L:L,"",0)</f>
        <v>NaN</v>
      </c>
      <c r="AC270" s="7">
        <f t="array" ref="AC270">XLOOKUP($R270,Boundaries!$B:$B,Boundaries!M:M,"",0)</f>
        <v>3980</v>
      </c>
      <c r="AD270" s="7">
        <f t="array" ref="AD270">XLOOKUP($R270,Boundaries!$B:$B,Boundaries!N:N,"",0)</f>
        <v>4240</v>
      </c>
      <c r="AE270" s="7">
        <f t="array" ref="AE270">XLOOKUP($R270,Boundaries!$B:$B,Boundaries!O:O,"",0)</f>
        <v>0</v>
      </c>
      <c r="AF270" s="7">
        <f t="array" ref="AF270">XLOOKUP($R270,Boundaries!$B:$B,Boundaries!P:P,"",0)</f>
        <v>0</v>
      </c>
      <c r="AG270" s="7">
        <f t="array" ref="AG270">XLOOKUP($R270,Boundaries!$B:$B,Boundaries!Q:Q,"",0)</f>
        <v>0</v>
      </c>
      <c r="AH270" s="7">
        <f t="array" ref="AH270">XLOOKUP($R270,Boundaries!$B:$B,Boundaries!R:R,"",0)</f>
        <v>0</v>
      </c>
      <c r="AI270" s="7">
        <f t="array" ref="AI270">XLOOKUP($R270,Boundaries!$B:$B,Boundaries!S:S,"",0)</f>
        <v>0</v>
      </c>
      <c r="AJ270" s="7">
        <f t="array" ref="AJ270">XLOOKUP($R270,Boundaries!$B:$B,Boundaries!T:T,"",0)</f>
        <v>0</v>
      </c>
      <c r="AK270" s="7">
        <f t="array" ref="AK270">XLOOKUP($R270,Boundaries!$B:$B,Boundaries!U:U,"",0)</f>
        <v>0</v>
      </c>
    </row>
    <row r="271">
      <c r="A271" s="7" t="str">
        <f t="shared" si="1"/>
        <v>T</v>
      </c>
      <c r="B271" s="8">
        <v>125.0</v>
      </c>
      <c r="C271" s="7" t="s">
        <v>938</v>
      </c>
      <c r="D271" s="9" t="s">
        <v>938</v>
      </c>
      <c r="E271" s="10" t="s">
        <v>939</v>
      </c>
      <c r="F271" s="7" t="s">
        <v>181</v>
      </c>
      <c r="G271" s="8" t="s">
        <v>182</v>
      </c>
      <c r="H271" s="8" t="s">
        <v>924</v>
      </c>
      <c r="I271" s="11" t="s">
        <v>925</v>
      </c>
      <c r="J271" s="7" t="s">
        <v>884</v>
      </c>
      <c r="K271" s="9" t="s">
        <v>885</v>
      </c>
      <c r="L271" s="12">
        <v>53.735770990324</v>
      </c>
      <c r="M271" s="12">
        <v>-0.994839112545035</v>
      </c>
      <c r="N271" s="7" t="str">
        <f t="array" ref="N271">XLOOKUP(K271,'GSP Groups'!D:D,'GSP Groups'!E:E,"",0)</f>
        <v>Pollington</v>
      </c>
      <c r="O271" s="13">
        <f t="array" ref="O271">XLOOKUP(N271,'GSP Groups'!$E:$E,'GSP Groups'!F:F,"",0)</f>
        <v>53.67049716</v>
      </c>
      <c r="P271" s="13">
        <f t="array" ref="P271">XLOOKUP(N271,'GSP Groups'!$E:$E,'GSP Groups'!G:G,"",0)</f>
        <v>-1.071275155</v>
      </c>
      <c r="Q271" s="7" t="str">
        <f t="shared" si="2"/>
        <v>EXACT LOCATION</v>
      </c>
      <c r="R271" s="14" t="s">
        <v>27</v>
      </c>
      <c r="S271" s="14">
        <f t="array" ref="S271">XLOOKUP($R271,Boundaries!$B:$B,Boundaries!C:C,"",0)</f>
        <v>20000</v>
      </c>
      <c r="T271" s="14">
        <f t="array" ref="T271">XLOOKUP($R271,Boundaries!$B:$B,Boundaries!D:D,"",0)</f>
        <v>9000</v>
      </c>
      <c r="U271" s="14">
        <f t="array" ref="U271">XLOOKUP($R271,Boundaries!$B:$B,Boundaries!E:E,"",0)</f>
        <v>0</v>
      </c>
      <c r="V271" s="14">
        <f t="array" ref="V271">XLOOKUP($R271,Boundaries!$B:$B,Boundaries!F:F,"",0)</f>
        <v>0</v>
      </c>
      <c r="W271" s="14">
        <f t="array" ref="W271">XLOOKUP($R271,Boundaries!$B:$B,Boundaries!G:G,"",0)</f>
        <v>0</v>
      </c>
      <c r="X271" s="14">
        <f t="array" ref="X271">XLOOKUP($R271,Boundaries!$B:$B,Boundaries!H:H,"",0)</f>
        <v>0</v>
      </c>
      <c r="Y271" s="14">
        <f t="array" ref="Y271">XLOOKUP($R271,Boundaries!$B:$B,Boundaries!I:I,"",0)</f>
        <v>0</v>
      </c>
      <c r="Z271" s="14">
        <f t="array" ref="Z271">XLOOKUP($R271,Boundaries!$B:$B,Boundaries!J:J,"",0)</f>
        <v>0</v>
      </c>
      <c r="AA271" s="14">
        <f t="array" ref="AA271">XLOOKUP($R271,Boundaries!$B:$B,Boundaries!K:K,"",0)</f>
        <v>2800</v>
      </c>
      <c r="AB271" s="14" t="str">
        <f t="array" ref="AB271">XLOOKUP($R271,Boundaries!$B:$B,Boundaries!L:L,"",0)</f>
        <v>NaN</v>
      </c>
      <c r="AC271" s="14">
        <f t="array" ref="AC271">XLOOKUP($R271,Boundaries!$B:$B,Boundaries!M:M,"",0)</f>
        <v>3980</v>
      </c>
      <c r="AD271" s="14">
        <f t="array" ref="AD271">XLOOKUP($R271,Boundaries!$B:$B,Boundaries!N:N,"",0)</f>
        <v>4240</v>
      </c>
      <c r="AE271" s="14">
        <f t="array" ref="AE271">XLOOKUP($R271,Boundaries!$B:$B,Boundaries!O:O,"",0)</f>
        <v>0</v>
      </c>
      <c r="AF271" s="14">
        <f t="array" ref="AF271">XLOOKUP($R271,Boundaries!$B:$B,Boundaries!P:P,"",0)</f>
        <v>0</v>
      </c>
      <c r="AG271" s="14">
        <f t="array" ref="AG271">XLOOKUP($R271,Boundaries!$B:$B,Boundaries!Q:Q,"",0)</f>
        <v>0</v>
      </c>
      <c r="AH271" s="14">
        <f t="array" ref="AH271">XLOOKUP($R271,Boundaries!$B:$B,Boundaries!R:R,"",0)</f>
        <v>0</v>
      </c>
      <c r="AI271" s="14">
        <f t="array" ref="AI271">XLOOKUP($R271,Boundaries!$B:$B,Boundaries!S:S,"",0)</f>
        <v>0</v>
      </c>
      <c r="AJ271" s="14">
        <f t="array" ref="AJ271">XLOOKUP($R271,Boundaries!$B:$B,Boundaries!T:T,"",0)</f>
        <v>0</v>
      </c>
      <c r="AK271" s="14">
        <f t="array" ref="AK271">XLOOKUP($R271,Boundaries!$B:$B,Boundaries!U:U,"",0)</f>
        <v>0</v>
      </c>
    </row>
    <row r="272">
      <c r="A272" s="7" t="str">
        <f t="shared" si="1"/>
        <v>T</v>
      </c>
      <c r="B272" s="8">
        <v>126.0</v>
      </c>
      <c r="C272" s="7" t="s">
        <v>940</v>
      </c>
      <c r="D272" s="9" t="s">
        <v>940</v>
      </c>
      <c r="E272" s="10" t="s">
        <v>941</v>
      </c>
      <c r="F272" s="7" t="s">
        <v>50</v>
      </c>
      <c r="G272" s="8" t="s">
        <v>64</v>
      </c>
      <c r="H272" s="8" t="s">
        <v>924</v>
      </c>
      <c r="I272" s="11" t="s">
        <v>925</v>
      </c>
      <c r="J272" s="7" t="s">
        <v>884</v>
      </c>
      <c r="K272" s="9" t="s">
        <v>885</v>
      </c>
      <c r="L272" s="12">
        <v>53.735770990324</v>
      </c>
      <c r="M272" s="12">
        <v>-0.994839112545035</v>
      </c>
      <c r="N272" s="7" t="str">
        <f t="array" ref="N272">XLOOKUP(K272,'GSP Groups'!D:D,'GSP Groups'!E:E,"",0)</f>
        <v>Pollington</v>
      </c>
      <c r="O272" s="13">
        <f t="array" ref="O272">XLOOKUP(N272,'GSP Groups'!$E:$E,'GSP Groups'!F:F,"",0)</f>
        <v>53.67049716</v>
      </c>
      <c r="P272" s="13">
        <f t="array" ref="P272">XLOOKUP(N272,'GSP Groups'!$E:$E,'GSP Groups'!G:G,"",0)</f>
        <v>-1.071275155</v>
      </c>
      <c r="Q272" s="7" t="str">
        <f t="shared" si="2"/>
        <v>EXACT LOCATION</v>
      </c>
      <c r="R272" s="14" t="s">
        <v>27</v>
      </c>
      <c r="S272" s="14">
        <f t="array" ref="S272">XLOOKUP($R272,Boundaries!$B:$B,Boundaries!C:C,"",0)</f>
        <v>20000</v>
      </c>
      <c r="T272" s="14">
        <f t="array" ref="T272">XLOOKUP($R272,Boundaries!$B:$B,Boundaries!D:D,"",0)</f>
        <v>9000</v>
      </c>
      <c r="U272" s="14">
        <f t="array" ref="U272">XLOOKUP($R272,Boundaries!$B:$B,Boundaries!E:E,"",0)</f>
        <v>0</v>
      </c>
      <c r="V272" s="14">
        <f t="array" ref="V272">XLOOKUP($R272,Boundaries!$B:$B,Boundaries!F:F,"",0)</f>
        <v>0</v>
      </c>
      <c r="W272" s="14">
        <f t="array" ref="W272">XLOOKUP($R272,Boundaries!$B:$B,Boundaries!G:G,"",0)</f>
        <v>0</v>
      </c>
      <c r="X272" s="14">
        <f t="array" ref="X272">XLOOKUP($R272,Boundaries!$B:$B,Boundaries!H:H,"",0)</f>
        <v>0</v>
      </c>
      <c r="Y272" s="14">
        <f t="array" ref="Y272">XLOOKUP($R272,Boundaries!$B:$B,Boundaries!I:I,"",0)</f>
        <v>0</v>
      </c>
      <c r="Z272" s="14">
        <f t="array" ref="Z272">XLOOKUP($R272,Boundaries!$B:$B,Boundaries!J:J,"",0)</f>
        <v>0</v>
      </c>
      <c r="AA272" s="14">
        <f t="array" ref="AA272">XLOOKUP($R272,Boundaries!$B:$B,Boundaries!K:K,"",0)</f>
        <v>2800</v>
      </c>
      <c r="AB272" s="14" t="str">
        <f t="array" ref="AB272">XLOOKUP($R272,Boundaries!$B:$B,Boundaries!L:L,"",0)</f>
        <v>NaN</v>
      </c>
      <c r="AC272" s="14">
        <f t="array" ref="AC272">XLOOKUP($R272,Boundaries!$B:$B,Boundaries!M:M,"",0)</f>
        <v>3980</v>
      </c>
      <c r="AD272" s="14">
        <f t="array" ref="AD272">XLOOKUP($R272,Boundaries!$B:$B,Boundaries!N:N,"",0)</f>
        <v>4240</v>
      </c>
      <c r="AE272" s="14">
        <f t="array" ref="AE272">XLOOKUP($R272,Boundaries!$B:$B,Boundaries!O:O,"",0)</f>
        <v>0</v>
      </c>
      <c r="AF272" s="14">
        <f t="array" ref="AF272">XLOOKUP($R272,Boundaries!$B:$B,Boundaries!P:P,"",0)</f>
        <v>0</v>
      </c>
      <c r="AG272" s="14">
        <f t="array" ref="AG272">XLOOKUP($R272,Boundaries!$B:$B,Boundaries!Q:Q,"",0)</f>
        <v>0</v>
      </c>
      <c r="AH272" s="14">
        <f t="array" ref="AH272">XLOOKUP($R272,Boundaries!$B:$B,Boundaries!R:R,"",0)</f>
        <v>0</v>
      </c>
      <c r="AI272" s="14">
        <f t="array" ref="AI272">XLOOKUP($R272,Boundaries!$B:$B,Boundaries!S:S,"",0)</f>
        <v>0</v>
      </c>
      <c r="AJ272" s="14">
        <f t="array" ref="AJ272">XLOOKUP($R272,Boundaries!$B:$B,Boundaries!T:T,"",0)</f>
        <v>0</v>
      </c>
      <c r="AK272" s="14">
        <f t="array" ref="AK272">XLOOKUP($R272,Boundaries!$B:$B,Boundaries!U:U,"",0)</f>
        <v>0</v>
      </c>
    </row>
    <row r="273">
      <c r="A273" s="7" t="str">
        <f t="shared" si="1"/>
        <v>T</v>
      </c>
      <c r="B273" s="8">
        <v>183.0</v>
      </c>
      <c r="C273" s="7" t="s">
        <v>942</v>
      </c>
      <c r="D273" s="9" t="s">
        <v>943</v>
      </c>
      <c r="E273" s="10" t="s">
        <v>944</v>
      </c>
      <c r="F273" s="7" t="s">
        <v>40</v>
      </c>
      <c r="G273" s="8" t="s">
        <v>40</v>
      </c>
      <c r="H273" s="8" t="s">
        <v>945</v>
      </c>
      <c r="I273" s="11" t="s">
        <v>946</v>
      </c>
      <c r="J273" s="7" t="s">
        <v>884</v>
      </c>
      <c r="K273" s="9" t="s">
        <v>885</v>
      </c>
      <c r="L273" s="12">
        <v>53.639913596783</v>
      </c>
      <c r="M273" s="12">
        <v>-0.234287523318534</v>
      </c>
      <c r="N273" s="7" t="str">
        <f t="array" ref="N273">XLOOKUP(K273,'GSP Groups'!D:D,'GSP Groups'!E:E,"",0)</f>
        <v>Pollington</v>
      </c>
      <c r="O273" s="13">
        <f t="array" ref="O273">XLOOKUP(N273,'GSP Groups'!$E:$E,'GSP Groups'!F:F,"",0)</f>
        <v>53.67049716</v>
      </c>
      <c r="P273" s="13">
        <f t="array" ref="P273">XLOOKUP(N273,'GSP Groups'!$E:$E,'GSP Groups'!G:G,"",0)</f>
        <v>-1.071275155</v>
      </c>
      <c r="Q273" s="7" t="str">
        <f t="shared" si="2"/>
        <v>EXACT LOCATION</v>
      </c>
      <c r="R273" s="7" t="s">
        <v>27</v>
      </c>
      <c r="S273" s="7">
        <f t="array" ref="S273">XLOOKUP($R273,Boundaries!$B:$B,Boundaries!C:C,"",0)</f>
        <v>20000</v>
      </c>
      <c r="T273" s="7">
        <f t="array" ref="T273">XLOOKUP($R273,Boundaries!$B:$B,Boundaries!D:D,"",0)</f>
        <v>9000</v>
      </c>
      <c r="U273" s="7">
        <f t="array" ref="U273">XLOOKUP($R273,Boundaries!$B:$B,Boundaries!E:E,"",0)</f>
        <v>0</v>
      </c>
      <c r="V273" s="7">
        <f t="array" ref="V273">XLOOKUP($R273,Boundaries!$B:$B,Boundaries!F:F,"",0)</f>
        <v>0</v>
      </c>
      <c r="W273" s="7">
        <f t="array" ref="W273">XLOOKUP($R273,Boundaries!$B:$B,Boundaries!G:G,"",0)</f>
        <v>0</v>
      </c>
      <c r="X273" s="7">
        <f t="array" ref="X273">XLOOKUP($R273,Boundaries!$B:$B,Boundaries!H:H,"",0)</f>
        <v>0</v>
      </c>
      <c r="Y273" s="7">
        <f t="array" ref="Y273">XLOOKUP($R273,Boundaries!$B:$B,Boundaries!I:I,"",0)</f>
        <v>0</v>
      </c>
      <c r="Z273" s="7">
        <f t="array" ref="Z273">XLOOKUP($R273,Boundaries!$B:$B,Boundaries!J:J,"",0)</f>
        <v>0</v>
      </c>
      <c r="AA273" s="7">
        <f t="array" ref="AA273">XLOOKUP($R273,Boundaries!$B:$B,Boundaries!K:K,"",0)</f>
        <v>2800</v>
      </c>
      <c r="AB273" s="7" t="str">
        <f t="array" ref="AB273">XLOOKUP($R273,Boundaries!$B:$B,Boundaries!L:L,"",0)</f>
        <v>NaN</v>
      </c>
      <c r="AC273" s="7">
        <f t="array" ref="AC273">XLOOKUP($R273,Boundaries!$B:$B,Boundaries!M:M,"",0)</f>
        <v>3980</v>
      </c>
      <c r="AD273" s="7">
        <f t="array" ref="AD273">XLOOKUP($R273,Boundaries!$B:$B,Boundaries!N:N,"",0)</f>
        <v>4240</v>
      </c>
      <c r="AE273" s="7">
        <f t="array" ref="AE273">XLOOKUP($R273,Boundaries!$B:$B,Boundaries!O:O,"",0)</f>
        <v>0</v>
      </c>
      <c r="AF273" s="7">
        <f t="array" ref="AF273">XLOOKUP($R273,Boundaries!$B:$B,Boundaries!P:P,"",0)</f>
        <v>0</v>
      </c>
      <c r="AG273" s="7">
        <f t="array" ref="AG273">XLOOKUP($R273,Boundaries!$B:$B,Boundaries!Q:Q,"",0)</f>
        <v>0</v>
      </c>
      <c r="AH273" s="7">
        <f t="array" ref="AH273">XLOOKUP($R273,Boundaries!$B:$B,Boundaries!R:R,"",0)</f>
        <v>0</v>
      </c>
      <c r="AI273" s="7">
        <f t="array" ref="AI273">XLOOKUP($R273,Boundaries!$B:$B,Boundaries!S:S,"",0)</f>
        <v>0</v>
      </c>
      <c r="AJ273" s="7">
        <f t="array" ref="AJ273">XLOOKUP($R273,Boundaries!$B:$B,Boundaries!T:T,"",0)</f>
        <v>0</v>
      </c>
      <c r="AK273" s="7">
        <f t="array" ref="AK273">XLOOKUP($R273,Boundaries!$B:$B,Boundaries!U:U,"",0)</f>
        <v>0</v>
      </c>
    </row>
    <row r="274">
      <c r="A274" s="7" t="str">
        <f t="shared" si="1"/>
        <v>T</v>
      </c>
      <c r="B274" s="8">
        <v>188.0</v>
      </c>
      <c r="C274" s="7" t="s">
        <v>947</v>
      </c>
      <c r="D274" s="9" t="s">
        <v>948</v>
      </c>
      <c r="E274" s="10" t="s">
        <v>949</v>
      </c>
      <c r="F274" s="7" t="s">
        <v>40</v>
      </c>
      <c r="G274" s="8" t="s">
        <v>40</v>
      </c>
      <c r="H274" s="8" t="s">
        <v>950</v>
      </c>
      <c r="I274" s="11" t="s">
        <v>951</v>
      </c>
      <c r="J274" s="7" t="s">
        <v>884</v>
      </c>
      <c r="K274" s="9" t="s">
        <v>885</v>
      </c>
      <c r="L274" s="12">
        <v>53.594721</v>
      </c>
      <c r="M274" s="12">
        <v>-0.749304</v>
      </c>
      <c r="N274" s="7" t="str">
        <f t="array" ref="N274">XLOOKUP(K274,'GSP Groups'!D:D,'GSP Groups'!E:E,"",0)</f>
        <v>Pollington</v>
      </c>
      <c r="O274" s="13">
        <f t="array" ref="O274">XLOOKUP(N274,'GSP Groups'!$E:$E,'GSP Groups'!F:F,"",0)</f>
        <v>53.67049716</v>
      </c>
      <c r="P274" s="13">
        <f t="array" ref="P274">XLOOKUP(N274,'GSP Groups'!$E:$E,'GSP Groups'!G:G,"",0)</f>
        <v>-1.071275155</v>
      </c>
      <c r="Q274" s="7" t="str">
        <f t="shared" si="2"/>
        <v>EXACT LOCATION</v>
      </c>
      <c r="R274" s="7" t="s">
        <v>27</v>
      </c>
      <c r="S274" s="7">
        <f t="array" ref="S274">XLOOKUP($R274,Boundaries!$B:$B,Boundaries!C:C,"",0)</f>
        <v>20000</v>
      </c>
      <c r="T274" s="7">
        <f t="array" ref="T274">XLOOKUP($R274,Boundaries!$B:$B,Boundaries!D:D,"",0)</f>
        <v>9000</v>
      </c>
      <c r="U274" s="7">
        <f t="array" ref="U274">XLOOKUP($R274,Boundaries!$B:$B,Boundaries!E:E,"",0)</f>
        <v>0</v>
      </c>
      <c r="V274" s="7">
        <f t="array" ref="V274">XLOOKUP($R274,Boundaries!$B:$B,Boundaries!F:F,"",0)</f>
        <v>0</v>
      </c>
      <c r="W274" s="7">
        <f t="array" ref="W274">XLOOKUP($R274,Boundaries!$B:$B,Boundaries!G:G,"",0)</f>
        <v>0</v>
      </c>
      <c r="X274" s="7">
        <f t="array" ref="X274">XLOOKUP($R274,Boundaries!$B:$B,Boundaries!H:H,"",0)</f>
        <v>0</v>
      </c>
      <c r="Y274" s="7">
        <f t="array" ref="Y274">XLOOKUP($R274,Boundaries!$B:$B,Boundaries!I:I,"",0)</f>
        <v>0</v>
      </c>
      <c r="Z274" s="7">
        <f t="array" ref="Z274">XLOOKUP($R274,Boundaries!$B:$B,Boundaries!J:J,"",0)</f>
        <v>0</v>
      </c>
      <c r="AA274" s="7">
        <f t="array" ref="AA274">XLOOKUP($R274,Boundaries!$B:$B,Boundaries!K:K,"",0)</f>
        <v>2800</v>
      </c>
      <c r="AB274" s="7" t="str">
        <f t="array" ref="AB274">XLOOKUP($R274,Boundaries!$B:$B,Boundaries!L:L,"",0)</f>
        <v>NaN</v>
      </c>
      <c r="AC274" s="7">
        <f t="array" ref="AC274">XLOOKUP($R274,Boundaries!$B:$B,Boundaries!M:M,"",0)</f>
        <v>3980</v>
      </c>
      <c r="AD274" s="7">
        <f t="array" ref="AD274">XLOOKUP($R274,Boundaries!$B:$B,Boundaries!N:N,"",0)</f>
        <v>4240</v>
      </c>
      <c r="AE274" s="7">
        <f t="array" ref="AE274">XLOOKUP($R274,Boundaries!$B:$B,Boundaries!O:O,"",0)</f>
        <v>0</v>
      </c>
      <c r="AF274" s="7">
        <f t="array" ref="AF274">XLOOKUP($R274,Boundaries!$B:$B,Boundaries!P:P,"",0)</f>
        <v>0</v>
      </c>
      <c r="AG274" s="7">
        <f t="array" ref="AG274">XLOOKUP($R274,Boundaries!$B:$B,Boundaries!Q:Q,"",0)</f>
        <v>0</v>
      </c>
      <c r="AH274" s="7">
        <f t="array" ref="AH274">XLOOKUP($R274,Boundaries!$B:$B,Boundaries!R:R,"",0)</f>
        <v>0</v>
      </c>
      <c r="AI274" s="7">
        <f t="array" ref="AI274">XLOOKUP($R274,Boundaries!$B:$B,Boundaries!S:S,"",0)</f>
        <v>0</v>
      </c>
      <c r="AJ274" s="7">
        <f t="array" ref="AJ274">XLOOKUP($R274,Boundaries!$B:$B,Boundaries!T:T,"",0)</f>
        <v>0</v>
      </c>
      <c r="AK274" s="7">
        <f t="array" ref="AK274">XLOOKUP($R274,Boundaries!$B:$B,Boundaries!U:U,"",0)</f>
        <v>0</v>
      </c>
    </row>
    <row r="275">
      <c r="A275" s="7" t="str">
        <f t="shared" si="1"/>
        <v>T</v>
      </c>
      <c r="B275" s="8">
        <v>189.0</v>
      </c>
      <c r="C275" s="7" t="s">
        <v>952</v>
      </c>
      <c r="D275" s="9" t="s">
        <v>953</v>
      </c>
      <c r="E275" s="10" t="s">
        <v>954</v>
      </c>
      <c r="F275" s="7" t="s">
        <v>50</v>
      </c>
      <c r="G275" s="8" t="s">
        <v>64</v>
      </c>
      <c r="H275" s="8" t="s">
        <v>950</v>
      </c>
      <c r="I275" s="11" t="s">
        <v>951</v>
      </c>
      <c r="J275" s="7" t="s">
        <v>884</v>
      </c>
      <c r="K275" s="9" t="s">
        <v>885</v>
      </c>
      <c r="L275" s="12">
        <v>53.594721</v>
      </c>
      <c r="M275" s="12">
        <v>-0.749304</v>
      </c>
      <c r="N275" s="7" t="str">
        <f t="array" ref="N275">XLOOKUP(K275,'GSP Groups'!D:D,'GSP Groups'!E:E,"",0)</f>
        <v>Pollington</v>
      </c>
      <c r="O275" s="13">
        <f t="array" ref="O275">XLOOKUP(N275,'GSP Groups'!$E:$E,'GSP Groups'!F:F,"",0)</f>
        <v>53.67049716</v>
      </c>
      <c r="P275" s="13">
        <f t="array" ref="P275">XLOOKUP(N275,'GSP Groups'!$E:$E,'GSP Groups'!G:G,"",0)</f>
        <v>-1.071275155</v>
      </c>
      <c r="Q275" s="7" t="str">
        <f t="shared" si="2"/>
        <v>EXACT LOCATION</v>
      </c>
      <c r="R275" s="7" t="s">
        <v>27</v>
      </c>
      <c r="S275" s="7">
        <f t="array" ref="S275">XLOOKUP($R275,Boundaries!$B:$B,Boundaries!C:C,"",0)</f>
        <v>20000</v>
      </c>
      <c r="T275" s="7">
        <f t="array" ref="T275">XLOOKUP($R275,Boundaries!$B:$B,Boundaries!D:D,"",0)</f>
        <v>9000</v>
      </c>
      <c r="U275" s="7">
        <f t="array" ref="U275">XLOOKUP($R275,Boundaries!$B:$B,Boundaries!E:E,"",0)</f>
        <v>0</v>
      </c>
      <c r="V275" s="7">
        <f t="array" ref="V275">XLOOKUP($R275,Boundaries!$B:$B,Boundaries!F:F,"",0)</f>
        <v>0</v>
      </c>
      <c r="W275" s="7">
        <f t="array" ref="W275">XLOOKUP($R275,Boundaries!$B:$B,Boundaries!G:G,"",0)</f>
        <v>0</v>
      </c>
      <c r="X275" s="7">
        <f t="array" ref="X275">XLOOKUP($R275,Boundaries!$B:$B,Boundaries!H:H,"",0)</f>
        <v>0</v>
      </c>
      <c r="Y275" s="7">
        <f t="array" ref="Y275">XLOOKUP($R275,Boundaries!$B:$B,Boundaries!I:I,"",0)</f>
        <v>0</v>
      </c>
      <c r="Z275" s="7">
        <f t="array" ref="Z275">XLOOKUP($R275,Boundaries!$B:$B,Boundaries!J:J,"",0)</f>
        <v>0</v>
      </c>
      <c r="AA275" s="7">
        <f t="array" ref="AA275">XLOOKUP($R275,Boundaries!$B:$B,Boundaries!K:K,"",0)</f>
        <v>2800</v>
      </c>
      <c r="AB275" s="7" t="str">
        <f t="array" ref="AB275">XLOOKUP($R275,Boundaries!$B:$B,Boundaries!L:L,"",0)</f>
        <v>NaN</v>
      </c>
      <c r="AC275" s="7">
        <f t="array" ref="AC275">XLOOKUP($R275,Boundaries!$B:$B,Boundaries!M:M,"",0)</f>
        <v>3980</v>
      </c>
      <c r="AD275" s="7">
        <f t="array" ref="AD275">XLOOKUP($R275,Boundaries!$B:$B,Boundaries!N:N,"",0)</f>
        <v>4240</v>
      </c>
      <c r="AE275" s="7">
        <f t="array" ref="AE275">XLOOKUP($R275,Boundaries!$B:$B,Boundaries!O:O,"",0)</f>
        <v>0</v>
      </c>
      <c r="AF275" s="7">
        <f t="array" ref="AF275">XLOOKUP($R275,Boundaries!$B:$B,Boundaries!P:P,"",0)</f>
        <v>0</v>
      </c>
      <c r="AG275" s="7">
        <f t="array" ref="AG275">XLOOKUP($R275,Boundaries!$B:$B,Boundaries!Q:Q,"",0)</f>
        <v>0</v>
      </c>
      <c r="AH275" s="7">
        <f t="array" ref="AH275">XLOOKUP($R275,Boundaries!$B:$B,Boundaries!R:R,"",0)</f>
        <v>0</v>
      </c>
      <c r="AI275" s="7">
        <f t="array" ref="AI275">XLOOKUP($R275,Boundaries!$B:$B,Boundaries!S:S,"",0)</f>
        <v>0</v>
      </c>
      <c r="AJ275" s="7">
        <f t="array" ref="AJ275">XLOOKUP($R275,Boundaries!$B:$B,Boundaries!T:T,"",0)</f>
        <v>0</v>
      </c>
      <c r="AK275" s="7">
        <f t="array" ref="AK275">XLOOKUP($R275,Boundaries!$B:$B,Boundaries!U:U,"",0)</f>
        <v>0</v>
      </c>
    </row>
    <row r="276">
      <c r="A276" s="7" t="str">
        <f t="shared" si="1"/>
        <v>T</v>
      </c>
      <c r="B276" s="8">
        <v>190.0</v>
      </c>
      <c r="C276" s="7" t="s">
        <v>955</v>
      </c>
      <c r="D276" s="9" t="s">
        <v>955</v>
      </c>
      <c r="E276" s="10" t="s">
        <v>956</v>
      </c>
      <c r="F276" s="7" t="s">
        <v>40</v>
      </c>
      <c r="G276" s="8" t="s">
        <v>40</v>
      </c>
      <c r="H276" s="8" t="s">
        <v>155</v>
      </c>
      <c r="I276" s="11" t="s">
        <v>156</v>
      </c>
      <c r="J276" s="7" t="s">
        <v>884</v>
      </c>
      <c r="K276" s="9" t="s">
        <v>885</v>
      </c>
      <c r="L276" s="12">
        <v>53.6538888106308</v>
      </c>
      <c r="M276" s="12">
        <v>-0.256467245830038</v>
      </c>
      <c r="N276" s="7" t="str">
        <f t="array" ref="N276">XLOOKUP(K276,'GSP Groups'!D:D,'GSP Groups'!E:E,"",0)</f>
        <v>Pollington</v>
      </c>
      <c r="O276" s="13">
        <f t="array" ref="O276">XLOOKUP(N276,'GSP Groups'!$E:$E,'GSP Groups'!F:F,"",0)</f>
        <v>53.67049716</v>
      </c>
      <c r="P276" s="13">
        <f t="array" ref="P276">XLOOKUP(N276,'GSP Groups'!$E:$E,'GSP Groups'!G:G,"",0)</f>
        <v>-1.071275155</v>
      </c>
      <c r="Q276" s="7" t="str">
        <f t="shared" si="2"/>
        <v>EXACT LOCATION</v>
      </c>
      <c r="R276" s="7" t="s">
        <v>27</v>
      </c>
      <c r="S276" s="7">
        <f t="array" ref="S276">XLOOKUP($R276,Boundaries!$B:$B,Boundaries!C:C,"",0)</f>
        <v>20000</v>
      </c>
      <c r="T276" s="7">
        <f t="array" ref="T276">XLOOKUP($R276,Boundaries!$B:$B,Boundaries!D:D,"",0)</f>
        <v>9000</v>
      </c>
      <c r="U276" s="7">
        <f t="array" ref="U276">XLOOKUP($R276,Boundaries!$B:$B,Boundaries!E:E,"",0)</f>
        <v>0</v>
      </c>
      <c r="V276" s="7">
        <f t="array" ref="V276">XLOOKUP($R276,Boundaries!$B:$B,Boundaries!F:F,"",0)</f>
        <v>0</v>
      </c>
      <c r="W276" s="7">
        <f t="array" ref="W276">XLOOKUP($R276,Boundaries!$B:$B,Boundaries!G:G,"",0)</f>
        <v>0</v>
      </c>
      <c r="X276" s="7">
        <f t="array" ref="X276">XLOOKUP($R276,Boundaries!$B:$B,Boundaries!H:H,"",0)</f>
        <v>0</v>
      </c>
      <c r="Y276" s="7">
        <f t="array" ref="Y276">XLOOKUP($R276,Boundaries!$B:$B,Boundaries!I:I,"",0)</f>
        <v>0</v>
      </c>
      <c r="Z276" s="7">
        <f t="array" ref="Z276">XLOOKUP($R276,Boundaries!$B:$B,Boundaries!J:J,"",0)</f>
        <v>0</v>
      </c>
      <c r="AA276" s="7">
        <f t="array" ref="AA276">XLOOKUP($R276,Boundaries!$B:$B,Boundaries!K:K,"",0)</f>
        <v>2800</v>
      </c>
      <c r="AB276" s="7" t="str">
        <f t="array" ref="AB276">XLOOKUP($R276,Boundaries!$B:$B,Boundaries!L:L,"",0)</f>
        <v>NaN</v>
      </c>
      <c r="AC276" s="7">
        <f t="array" ref="AC276">XLOOKUP($R276,Boundaries!$B:$B,Boundaries!M:M,"",0)</f>
        <v>3980</v>
      </c>
      <c r="AD276" s="7">
        <f t="array" ref="AD276">XLOOKUP($R276,Boundaries!$B:$B,Boundaries!N:N,"",0)</f>
        <v>4240</v>
      </c>
      <c r="AE276" s="7">
        <f t="array" ref="AE276">XLOOKUP($R276,Boundaries!$B:$B,Boundaries!O:O,"",0)</f>
        <v>0</v>
      </c>
      <c r="AF276" s="7">
        <f t="array" ref="AF276">XLOOKUP($R276,Boundaries!$B:$B,Boundaries!P:P,"",0)</f>
        <v>0</v>
      </c>
      <c r="AG276" s="7">
        <f t="array" ref="AG276">XLOOKUP($R276,Boundaries!$B:$B,Boundaries!Q:Q,"",0)</f>
        <v>0</v>
      </c>
      <c r="AH276" s="7">
        <f t="array" ref="AH276">XLOOKUP($R276,Boundaries!$B:$B,Boundaries!R:R,"",0)</f>
        <v>0</v>
      </c>
      <c r="AI276" s="7">
        <f t="array" ref="AI276">XLOOKUP($R276,Boundaries!$B:$B,Boundaries!S:S,"",0)</f>
        <v>0</v>
      </c>
      <c r="AJ276" s="7">
        <f t="array" ref="AJ276">XLOOKUP($R276,Boundaries!$B:$B,Boundaries!T:T,"",0)</f>
        <v>0</v>
      </c>
      <c r="AK276" s="7">
        <f t="array" ref="AK276">XLOOKUP($R276,Boundaries!$B:$B,Boundaries!U:U,"",0)</f>
        <v>0</v>
      </c>
    </row>
    <row r="277">
      <c r="A277" s="7" t="str">
        <f t="shared" si="1"/>
        <v>T</v>
      </c>
      <c r="B277" s="8">
        <v>191.0</v>
      </c>
      <c r="C277" s="7" t="s">
        <v>957</v>
      </c>
      <c r="D277" s="9" t="s">
        <v>957</v>
      </c>
      <c r="E277" s="10" t="s">
        <v>958</v>
      </c>
      <c r="F277" s="7" t="s">
        <v>40</v>
      </c>
      <c r="G277" s="8" t="s">
        <v>40</v>
      </c>
      <c r="H277" s="8" t="s">
        <v>155</v>
      </c>
      <c r="I277" s="11" t="s">
        <v>156</v>
      </c>
      <c r="J277" s="7" t="s">
        <v>884</v>
      </c>
      <c r="K277" s="9" t="s">
        <v>885</v>
      </c>
      <c r="L277" s="12">
        <v>53.6538888106308</v>
      </c>
      <c r="M277" s="12">
        <v>-0.256467245830038</v>
      </c>
      <c r="N277" s="7" t="str">
        <f t="array" ref="N277">XLOOKUP(K277,'GSP Groups'!D:D,'GSP Groups'!E:E,"",0)</f>
        <v>Pollington</v>
      </c>
      <c r="O277" s="13">
        <f t="array" ref="O277">XLOOKUP(N277,'GSP Groups'!$E:$E,'GSP Groups'!F:F,"",0)</f>
        <v>53.67049716</v>
      </c>
      <c r="P277" s="13">
        <f t="array" ref="P277">XLOOKUP(N277,'GSP Groups'!$E:$E,'GSP Groups'!G:G,"",0)</f>
        <v>-1.071275155</v>
      </c>
      <c r="Q277" s="7" t="str">
        <f t="shared" si="2"/>
        <v>EXACT LOCATION</v>
      </c>
      <c r="R277" s="7" t="s">
        <v>27</v>
      </c>
      <c r="S277" s="7">
        <f t="array" ref="S277">XLOOKUP($R277,Boundaries!$B:$B,Boundaries!C:C,"",0)</f>
        <v>20000</v>
      </c>
      <c r="T277" s="7">
        <f t="array" ref="T277">XLOOKUP($R277,Boundaries!$B:$B,Boundaries!D:D,"",0)</f>
        <v>9000</v>
      </c>
      <c r="U277" s="7">
        <f t="array" ref="U277">XLOOKUP($R277,Boundaries!$B:$B,Boundaries!E:E,"",0)</f>
        <v>0</v>
      </c>
      <c r="V277" s="7">
        <f t="array" ref="V277">XLOOKUP($R277,Boundaries!$B:$B,Boundaries!F:F,"",0)</f>
        <v>0</v>
      </c>
      <c r="W277" s="7">
        <f t="array" ref="W277">XLOOKUP($R277,Boundaries!$B:$B,Boundaries!G:G,"",0)</f>
        <v>0</v>
      </c>
      <c r="X277" s="7">
        <f t="array" ref="X277">XLOOKUP($R277,Boundaries!$B:$B,Boundaries!H:H,"",0)</f>
        <v>0</v>
      </c>
      <c r="Y277" s="7">
        <f t="array" ref="Y277">XLOOKUP($R277,Boundaries!$B:$B,Boundaries!I:I,"",0)</f>
        <v>0</v>
      </c>
      <c r="Z277" s="7">
        <f t="array" ref="Z277">XLOOKUP($R277,Boundaries!$B:$B,Boundaries!J:J,"",0)</f>
        <v>0</v>
      </c>
      <c r="AA277" s="7">
        <f t="array" ref="AA277">XLOOKUP($R277,Boundaries!$B:$B,Boundaries!K:K,"",0)</f>
        <v>2800</v>
      </c>
      <c r="AB277" s="7" t="str">
        <f t="array" ref="AB277">XLOOKUP($R277,Boundaries!$B:$B,Boundaries!L:L,"",0)</f>
        <v>NaN</v>
      </c>
      <c r="AC277" s="7">
        <f t="array" ref="AC277">XLOOKUP($R277,Boundaries!$B:$B,Boundaries!M:M,"",0)</f>
        <v>3980</v>
      </c>
      <c r="AD277" s="7">
        <f t="array" ref="AD277">XLOOKUP($R277,Boundaries!$B:$B,Boundaries!N:N,"",0)</f>
        <v>4240</v>
      </c>
      <c r="AE277" s="7">
        <f t="array" ref="AE277">XLOOKUP($R277,Boundaries!$B:$B,Boundaries!O:O,"",0)</f>
        <v>0</v>
      </c>
      <c r="AF277" s="7">
        <f t="array" ref="AF277">XLOOKUP($R277,Boundaries!$B:$B,Boundaries!P:P,"",0)</f>
        <v>0</v>
      </c>
      <c r="AG277" s="7">
        <f t="array" ref="AG277">XLOOKUP($R277,Boundaries!$B:$B,Boundaries!Q:Q,"",0)</f>
        <v>0</v>
      </c>
      <c r="AH277" s="7">
        <f t="array" ref="AH277">XLOOKUP($R277,Boundaries!$B:$B,Boundaries!R:R,"",0)</f>
        <v>0</v>
      </c>
      <c r="AI277" s="7">
        <f t="array" ref="AI277">XLOOKUP($R277,Boundaries!$B:$B,Boundaries!S:S,"",0)</f>
        <v>0</v>
      </c>
      <c r="AJ277" s="7">
        <f t="array" ref="AJ277">XLOOKUP($R277,Boundaries!$B:$B,Boundaries!T:T,"",0)</f>
        <v>0</v>
      </c>
      <c r="AK277" s="7">
        <f t="array" ref="AK277">XLOOKUP($R277,Boundaries!$B:$B,Boundaries!U:U,"",0)</f>
        <v>0</v>
      </c>
    </row>
    <row r="278">
      <c r="A278" s="7" t="str">
        <f t="shared" si="1"/>
        <v>T</v>
      </c>
      <c r="B278" s="8">
        <v>229.0</v>
      </c>
      <c r="C278" s="7" t="s">
        <v>959</v>
      </c>
      <c r="D278" s="9" t="s">
        <v>960</v>
      </c>
      <c r="E278" s="10" t="s">
        <v>961</v>
      </c>
      <c r="F278" s="7" t="s">
        <v>40</v>
      </c>
      <c r="G278" s="8" t="s">
        <v>40</v>
      </c>
      <c r="H278" s="8" t="s">
        <v>962</v>
      </c>
      <c r="I278" s="11" t="s">
        <v>963</v>
      </c>
      <c r="J278" s="7" t="s">
        <v>884</v>
      </c>
      <c r="K278" s="9" t="s">
        <v>885</v>
      </c>
      <c r="L278" s="12">
        <v>53.7351874989282</v>
      </c>
      <c r="M278" s="12">
        <v>-0.243281209316398</v>
      </c>
      <c r="N278" s="7" t="str">
        <f t="array" ref="N278">XLOOKUP(K278,'GSP Groups'!D:D,'GSP Groups'!E:E,"",0)</f>
        <v>Pollington</v>
      </c>
      <c r="O278" s="13">
        <f t="array" ref="O278">XLOOKUP(N278,'GSP Groups'!$E:$E,'GSP Groups'!F:F,"",0)</f>
        <v>53.67049716</v>
      </c>
      <c r="P278" s="13">
        <f t="array" ref="P278">XLOOKUP(N278,'GSP Groups'!$E:$E,'GSP Groups'!G:G,"",0)</f>
        <v>-1.071275155</v>
      </c>
      <c r="Q278" s="7" t="str">
        <f t="shared" si="2"/>
        <v>EXACT LOCATION</v>
      </c>
      <c r="R278" s="7" t="s">
        <v>27</v>
      </c>
      <c r="S278" s="7">
        <f t="array" ref="S278">XLOOKUP($R278,Boundaries!$B:$B,Boundaries!C:C,"",0)</f>
        <v>20000</v>
      </c>
      <c r="T278" s="7">
        <f t="array" ref="T278">XLOOKUP($R278,Boundaries!$B:$B,Boundaries!D:D,"",0)</f>
        <v>9000</v>
      </c>
      <c r="U278" s="7">
        <f t="array" ref="U278">XLOOKUP($R278,Boundaries!$B:$B,Boundaries!E:E,"",0)</f>
        <v>0</v>
      </c>
      <c r="V278" s="7">
        <f t="array" ref="V278">XLOOKUP($R278,Boundaries!$B:$B,Boundaries!F:F,"",0)</f>
        <v>0</v>
      </c>
      <c r="W278" s="7">
        <f t="array" ref="W278">XLOOKUP($R278,Boundaries!$B:$B,Boundaries!G:G,"",0)</f>
        <v>0</v>
      </c>
      <c r="X278" s="7">
        <f t="array" ref="X278">XLOOKUP($R278,Boundaries!$B:$B,Boundaries!H:H,"",0)</f>
        <v>0</v>
      </c>
      <c r="Y278" s="7">
        <f t="array" ref="Y278">XLOOKUP($R278,Boundaries!$B:$B,Boundaries!I:I,"",0)</f>
        <v>0</v>
      </c>
      <c r="Z278" s="7">
        <f t="array" ref="Z278">XLOOKUP($R278,Boundaries!$B:$B,Boundaries!J:J,"",0)</f>
        <v>0</v>
      </c>
      <c r="AA278" s="7">
        <f t="array" ref="AA278">XLOOKUP($R278,Boundaries!$B:$B,Boundaries!K:K,"",0)</f>
        <v>2800</v>
      </c>
      <c r="AB278" s="7" t="str">
        <f t="array" ref="AB278">XLOOKUP($R278,Boundaries!$B:$B,Boundaries!L:L,"",0)</f>
        <v>NaN</v>
      </c>
      <c r="AC278" s="7">
        <f t="array" ref="AC278">XLOOKUP($R278,Boundaries!$B:$B,Boundaries!M:M,"",0)</f>
        <v>3980</v>
      </c>
      <c r="AD278" s="7">
        <f t="array" ref="AD278">XLOOKUP($R278,Boundaries!$B:$B,Boundaries!N:N,"",0)</f>
        <v>4240</v>
      </c>
      <c r="AE278" s="7">
        <f t="array" ref="AE278">XLOOKUP($R278,Boundaries!$B:$B,Boundaries!O:O,"",0)</f>
        <v>0</v>
      </c>
      <c r="AF278" s="7">
        <f t="array" ref="AF278">XLOOKUP($R278,Boundaries!$B:$B,Boundaries!P:P,"",0)</f>
        <v>0</v>
      </c>
      <c r="AG278" s="7">
        <f t="array" ref="AG278">XLOOKUP($R278,Boundaries!$B:$B,Boundaries!Q:Q,"",0)</f>
        <v>0</v>
      </c>
      <c r="AH278" s="7">
        <f t="array" ref="AH278">XLOOKUP($R278,Boundaries!$B:$B,Boundaries!R:R,"",0)</f>
        <v>0</v>
      </c>
      <c r="AI278" s="7">
        <f t="array" ref="AI278">XLOOKUP($R278,Boundaries!$B:$B,Boundaries!S:S,"",0)</f>
        <v>0</v>
      </c>
      <c r="AJ278" s="7">
        <f t="array" ref="AJ278">XLOOKUP($R278,Boundaries!$B:$B,Boundaries!T:T,"",0)</f>
        <v>0</v>
      </c>
      <c r="AK278" s="7">
        <f t="array" ref="AK278">XLOOKUP($R278,Boundaries!$B:$B,Boundaries!U:U,"",0)</f>
        <v>0</v>
      </c>
    </row>
    <row r="279">
      <c r="A279" s="7" t="str">
        <f t="shared" si="1"/>
        <v>T</v>
      </c>
      <c r="B279" s="8">
        <v>230.0</v>
      </c>
      <c r="C279" s="7" t="s">
        <v>964</v>
      </c>
      <c r="D279" s="9" t="s">
        <v>965</v>
      </c>
      <c r="E279" s="10" t="s">
        <v>966</v>
      </c>
      <c r="F279" s="7" t="s">
        <v>40</v>
      </c>
      <c r="G279" s="8" t="s">
        <v>40</v>
      </c>
      <c r="H279" s="8" t="s">
        <v>962</v>
      </c>
      <c r="I279" s="11" t="s">
        <v>963</v>
      </c>
      <c r="J279" s="7" t="s">
        <v>884</v>
      </c>
      <c r="K279" s="9" t="s">
        <v>885</v>
      </c>
      <c r="L279" s="12">
        <v>53.7351874989282</v>
      </c>
      <c r="M279" s="12">
        <v>-0.243281209316398</v>
      </c>
      <c r="N279" s="7" t="str">
        <f t="array" ref="N279">XLOOKUP(K279,'GSP Groups'!D:D,'GSP Groups'!E:E,"",0)</f>
        <v>Pollington</v>
      </c>
      <c r="O279" s="13">
        <f t="array" ref="O279">XLOOKUP(N279,'GSP Groups'!$E:$E,'GSP Groups'!F:F,"",0)</f>
        <v>53.67049716</v>
      </c>
      <c r="P279" s="13">
        <f t="array" ref="P279">XLOOKUP(N279,'GSP Groups'!$E:$E,'GSP Groups'!G:G,"",0)</f>
        <v>-1.071275155</v>
      </c>
      <c r="Q279" s="7" t="str">
        <f t="shared" si="2"/>
        <v>EXACT LOCATION</v>
      </c>
      <c r="R279" s="7" t="s">
        <v>27</v>
      </c>
      <c r="S279" s="7">
        <f t="array" ref="S279">XLOOKUP($R279,Boundaries!$B:$B,Boundaries!C:C,"",0)</f>
        <v>20000</v>
      </c>
      <c r="T279" s="7">
        <f t="array" ref="T279">XLOOKUP($R279,Boundaries!$B:$B,Boundaries!D:D,"",0)</f>
        <v>9000</v>
      </c>
      <c r="U279" s="7">
        <f t="array" ref="U279">XLOOKUP($R279,Boundaries!$B:$B,Boundaries!E:E,"",0)</f>
        <v>0</v>
      </c>
      <c r="V279" s="7">
        <f t="array" ref="V279">XLOOKUP($R279,Boundaries!$B:$B,Boundaries!F:F,"",0)</f>
        <v>0</v>
      </c>
      <c r="W279" s="7">
        <f t="array" ref="W279">XLOOKUP($R279,Boundaries!$B:$B,Boundaries!G:G,"",0)</f>
        <v>0</v>
      </c>
      <c r="X279" s="7">
        <f t="array" ref="X279">XLOOKUP($R279,Boundaries!$B:$B,Boundaries!H:H,"",0)</f>
        <v>0</v>
      </c>
      <c r="Y279" s="7">
        <f t="array" ref="Y279">XLOOKUP($R279,Boundaries!$B:$B,Boundaries!I:I,"",0)</f>
        <v>0</v>
      </c>
      <c r="Z279" s="7">
        <f t="array" ref="Z279">XLOOKUP($R279,Boundaries!$B:$B,Boundaries!J:J,"",0)</f>
        <v>0</v>
      </c>
      <c r="AA279" s="7">
        <f t="array" ref="AA279">XLOOKUP($R279,Boundaries!$B:$B,Boundaries!K:K,"",0)</f>
        <v>2800</v>
      </c>
      <c r="AB279" s="7" t="str">
        <f t="array" ref="AB279">XLOOKUP($R279,Boundaries!$B:$B,Boundaries!L:L,"",0)</f>
        <v>NaN</v>
      </c>
      <c r="AC279" s="7">
        <f t="array" ref="AC279">XLOOKUP($R279,Boundaries!$B:$B,Boundaries!M:M,"",0)</f>
        <v>3980</v>
      </c>
      <c r="AD279" s="7">
        <f t="array" ref="AD279">XLOOKUP($R279,Boundaries!$B:$B,Boundaries!N:N,"",0)</f>
        <v>4240</v>
      </c>
      <c r="AE279" s="7">
        <f t="array" ref="AE279">XLOOKUP($R279,Boundaries!$B:$B,Boundaries!O:O,"",0)</f>
        <v>0</v>
      </c>
      <c r="AF279" s="7">
        <f t="array" ref="AF279">XLOOKUP($R279,Boundaries!$B:$B,Boundaries!P:P,"",0)</f>
        <v>0</v>
      </c>
      <c r="AG279" s="7">
        <f t="array" ref="AG279">XLOOKUP($R279,Boundaries!$B:$B,Boundaries!Q:Q,"",0)</f>
        <v>0</v>
      </c>
      <c r="AH279" s="7">
        <f t="array" ref="AH279">XLOOKUP($R279,Boundaries!$B:$B,Boundaries!R:R,"",0)</f>
        <v>0</v>
      </c>
      <c r="AI279" s="7">
        <f t="array" ref="AI279">XLOOKUP($R279,Boundaries!$B:$B,Boundaries!S:S,"",0)</f>
        <v>0</v>
      </c>
      <c r="AJ279" s="7">
        <f t="array" ref="AJ279">XLOOKUP($R279,Boundaries!$B:$B,Boundaries!T:T,"",0)</f>
        <v>0</v>
      </c>
      <c r="AK279" s="7">
        <f t="array" ref="AK279">XLOOKUP($R279,Boundaries!$B:$B,Boundaries!U:U,"",0)</f>
        <v>0</v>
      </c>
    </row>
    <row r="280">
      <c r="A280" s="7" t="str">
        <f t="shared" si="1"/>
        <v>T</v>
      </c>
      <c r="B280" s="8">
        <v>231.0</v>
      </c>
      <c r="C280" s="7" t="s">
        <v>967</v>
      </c>
      <c r="D280" s="9" t="s">
        <v>968</v>
      </c>
      <c r="E280" s="10" t="s">
        <v>969</v>
      </c>
      <c r="F280" s="7" t="s">
        <v>40</v>
      </c>
      <c r="G280" s="8" t="s">
        <v>40</v>
      </c>
      <c r="H280" s="8" t="s">
        <v>962</v>
      </c>
      <c r="I280" s="11" t="s">
        <v>963</v>
      </c>
      <c r="J280" s="7" t="s">
        <v>884</v>
      </c>
      <c r="K280" s="9" t="s">
        <v>885</v>
      </c>
      <c r="L280" s="12">
        <v>53.7351874989282</v>
      </c>
      <c r="M280" s="12">
        <v>-0.243281209316398</v>
      </c>
      <c r="N280" s="7" t="str">
        <f t="array" ref="N280">XLOOKUP(K280,'GSP Groups'!D:D,'GSP Groups'!E:E,"",0)</f>
        <v>Pollington</v>
      </c>
      <c r="O280" s="13">
        <f t="array" ref="O280">XLOOKUP(N280,'GSP Groups'!$E:$E,'GSP Groups'!F:F,"",0)</f>
        <v>53.67049716</v>
      </c>
      <c r="P280" s="13">
        <f t="array" ref="P280">XLOOKUP(N280,'GSP Groups'!$E:$E,'GSP Groups'!G:G,"",0)</f>
        <v>-1.071275155</v>
      </c>
      <c r="Q280" s="7" t="str">
        <f t="shared" si="2"/>
        <v>EXACT LOCATION</v>
      </c>
      <c r="R280" s="7" t="s">
        <v>27</v>
      </c>
      <c r="S280" s="7">
        <f t="array" ref="S280">XLOOKUP($R280,Boundaries!$B:$B,Boundaries!C:C,"",0)</f>
        <v>20000</v>
      </c>
      <c r="T280" s="7">
        <f t="array" ref="T280">XLOOKUP($R280,Boundaries!$B:$B,Boundaries!D:D,"",0)</f>
        <v>9000</v>
      </c>
      <c r="U280" s="7">
        <f t="array" ref="U280">XLOOKUP($R280,Boundaries!$B:$B,Boundaries!E:E,"",0)</f>
        <v>0</v>
      </c>
      <c r="V280" s="7">
        <f t="array" ref="V280">XLOOKUP($R280,Boundaries!$B:$B,Boundaries!F:F,"",0)</f>
        <v>0</v>
      </c>
      <c r="W280" s="7">
        <f t="array" ref="W280">XLOOKUP($R280,Boundaries!$B:$B,Boundaries!G:G,"",0)</f>
        <v>0</v>
      </c>
      <c r="X280" s="7">
        <f t="array" ref="X280">XLOOKUP($R280,Boundaries!$B:$B,Boundaries!H:H,"",0)</f>
        <v>0</v>
      </c>
      <c r="Y280" s="7">
        <f t="array" ref="Y280">XLOOKUP($R280,Boundaries!$B:$B,Boundaries!I:I,"",0)</f>
        <v>0</v>
      </c>
      <c r="Z280" s="7">
        <f t="array" ref="Z280">XLOOKUP($R280,Boundaries!$B:$B,Boundaries!J:J,"",0)</f>
        <v>0</v>
      </c>
      <c r="AA280" s="7">
        <f t="array" ref="AA280">XLOOKUP($R280,Boundaries!$B:$B,Boundaries!K:K,"",0)</f>
        <v>2800</v>
      </c>
      <c r="AB280" s="7" t="str">
        <f t="array" ref="AB280">XLOOKUP($R280,Boundaries!$B:$B,Boundaries!L:L,"",0)</f>
        <v>NaN</v>
      </c>
      <c r="AC280" s="7">
        <f t="array" ref="AC280">XLOOKUP($R280,Boundaries!$B:$B,Boundaries!M:M,"",0)</f>
        <v>3980</v>
      </c>
      <c r="AD280" s="7">
        <f t="array" ref="AD280">XLOOKUP($R280,Boundaries!$B:$B,Boundaries!N:N,"",0)</f>
        <v>4240</v>
      </c>
      <c r="AE280" s="7">
        <f t="array" ref="AE280">XLOOKUP($R280,Boundaries!$B:$B,Boundaries!O:O,"",0)</f>
        <v>0</v>
      </c>
      <c r="AF280" s="7">
        <f t="array" ref="AF280">XLOOKUP($R280,Boundaries!$B:$B,Boundaries!P:P,"",0)</f>
        <v>0</v>
      </c>
      <c r="AG280" s="7">
        <f t="array" ref="AG280">XLOOKUP($R280,Boundaries!$B:$B,Boundaries!Q:Q,"",0)</f>
        <v>0</v>
      </c>
      <c r="AH280" s="7">
        <f t="array" ref="AH280">XLOOKUP($R280,Boundaries!$B:$B,Boundaries!R:R,"",0)</f>
        <v>0</v>
      </c>
      <c r="AI280" s="7">
        <f t="array" ref="AI280">XLOOKUP($R280,Boundaries!$B:$B,Boundaries!S:S,"",0)</f>
        <v>0</v>
      </c>
      <c r="AJ280" s="7">
        <f t="array" ref="AJ280">XLOOKUP($R280,Boundaries!$B:$B,Boundaries!T:T,"",0)</f>
        <v>0</v>
      </c>
      <c r="AK280" s="7">
        <f t="array" ref="AK280">XLOOKUP($R280,Boundaries!$B:$B,Boundaries!U:U,"",0)</f>
        <v>0</v>
      </c>
    </row>
    <row r="281">
      <c r="A281" s="7" t="str">
        <f t="shared" si="1"/>
        <v>T</v>
      </c>
      <c r="B281" s="8">
        <v>236.0</v>
      </c>
      <c r="C281" s="7" t="s">
        <v>970</v>
      </c>
      <c r="D281" s="9" t="s">
        <v>971</v>
      </c>
      <c r="E281" s="10" t="s">
        <v>972</v>
      </c>
      <c r="F281" s="7" t="s">
        <v>40</v>
      </c>
      <c r="G281" s="8" t="s">
        <v>40</v>
      </c>
      <c r="H281" s="8" t="s">
        <v>849</v>
      </c>
      <c r="I281" s="11" t="s">
        <v>850</v>
      </c>
      <c r="J281" s="7" t="s">
        <v>884</v>
      </c>
      <c r="K281" s="9" t="s">
        <v>885</v>
      </c>
      <c r="L281" s="12">
        <v>53.6024536561007</v>
      </c>
      <c r="M281" s="12">
        <v>-0.14482869874556</v>
      </c>
      <c r="N281" s="7" t="str">
        <f t="array" ref="N281">XLOOKUP(K281,'GSP Groups'!D:D,'GSP Groups'!E:E,"",0)</f>
        <v>Pollington</v>
      </c>
      <c r="O281" s="13">
        <f t="array" ref="O281">XLOOKUP(N281,'GSP Groups'!$E:$E,'GSP Groups'!F:F,"",0)</f>
        <v>53.67049716</v>
      </c>
      <c r="P281" s="13">
        <f t="array" ref="P281">XLOOKUP(N281,'GSP Groups'!$E:$E,'GSP Groups'!G:G,"",0)</f>
        <v>-1.071275155</v>
      </c>
      <c r="Q281" s="7" t="str">
        <f t="shared" si="2"/>
        <v>EXACT LOCATION</v>
      </c>
      <c r="R281" s="7" t="s">
        <v>27</v>
      </c>
      <c r="S281" s="7">
        <f t="array" ref="S281">XLOOKUP($R281,Boundaries!$B:$B,Boundaries!C:C,"",0)</f>
        <v>20000</v>
      </c>
      <c r="T281" s="7">
        <f t="array" ref="T281">XLOOKUP($R281,Boundaries!$B:$B,Boundaries!D:D,"",0)</f>
        <v>9000</v>
      </c>
      <c r="U281" s="7">
        <f t="array" ref="U281">XLOOKUP($R281,Boundaries!$B:$B,Boundaries!E:E,"",0)</f>
        <v>0</v>
      </c>
      <c r="V281" s="7">
        <f t="array" ref="V281">XLOOKUP($R281,Boundaries!$B:$B,Boundaries!F:F,"",0)</f>
        <v>0</v>
      </c>
      <c r="W281" s="7">
        <f t="array" ref="W281">XLOOKUP($R281,Boundaries!$B:$B,Boundaries!G:G,"",0)</f>
        <v>0</v>
      </c>
      <c r="X281" s="7">
        <f t="array" ref="X281">XLOOKUP($R281,Boundaries!$B:$B,Boundaries!H:H,"",0)</f>
        <v>0</v>
      </c>
      <c r="Y281" s="7">
        <f t="array" ref="Y281">XLOOKUP($R281,Boundaries!$B:$B,Boundaries!I:I,"",0)</f>
        <v>0</v>
      </c>
      <c r="Z281" s="7">
        <f t="array" ref="Z281">XLOOKUP($R281,Boundaries!$B:$B,Boundaries!J:J,"",0)</f>
        <v>0</v>
      </c>
      <c r="AA281" s="7">
        <f t="array" ref="AA281">XLOOKUP($R281,Boundaries!$B:$B,Boundaries!K:K,"",0)</f>
        <v>2800</v>
      </c>
      <c r="AB281" s="7" t="str">
        <f t="array" ref="AB281">XLOOKUP($R281,Boundaries!$B:$B,Boundaries!L:L,"",0)</f>
        <v>NaN</v>
      </c>
      <c r="AC281" s="7">
        <f t="array" ref="AC281">XLOOKUP($R281,Boundaries!$B:$B,Boundaries!M:M,"",0)</f>
        <v>3980</v>
      </c>
      <c r="AD281" s="7">
        <f t="array" ref="AD281">XLOOKUP($R281,Boundaries!$B:$B,Boundaries!N:N,"",0)</f>
        <v>4240</v>
      </c>
      <c r="AE281" s="7">
        <f t="array" ref="AE281">XLOOKUP($R281,Boundaries!$B:$B,Boundaries!O:O,"",0)</f>
        <v>0</v>
      </c>
      <c r="AF281" s="7">
        <f t="array" ref="AF281">XLOOKUP($R281,Boundaries!$B:$B,Boundaries!P:P,"",0)</f>
        <v>0</v>
      </c>
      <c r="AG281" s="7">
        <f t="array" ref="AG281">XLOOKUP($R281,Boundaries!$B:$B,Boundaries!Q:Q,"",0)</f>
        <v>0</v>
      </c>
      <c r="AH281" s="7">
        <f t="array" ref="AH281">XLOOKUP($R281,Boundaries!$B:$B,Boundaries!R:R,"",0)</f>
        <v>0</v>
      </c>
      <c r="AI281" s="7">
        <f t="array" ref="AI281">XLOOKUP($R281,Boundaries!$B:$B,Boundaries!S:S,"",0)</f>
        <v>0</v>
      </c>
      <c r="AJ281" s="7">
        <f t="array" ref="AJ281">XLOOKUP($R281,Boundaries!$B:$B,Boundaries!T:T,"",0)</f>
        <v>0</v>
      </c>
      <c r="AK281" s="7">
        <f t="array" ref="AK281">XLOOKUP($R281,Boundaries!$B:$B,Boundaries!U:U,"",0)</f>
        <v>0</v>
      </c>
    </row>
    <row r="282">
      <c r="A282" s="7" t="str">
        <f t="shared" si="1"/>
        <v>T</v>
      </c>
      <c r="B282" s="8">
        <v>237.0</v>
      </c>
      <c r="C282" s="7" t="s">
        <v>973</v>
      </c>
      <c r="D282" s="9" t="s">
        <v>974</v>
      </c>
      <c r="E282" s="10" t="s">
        <v>975</v>
      </c>
      <c r="F282" s="7" t="s">
        <v>40</v>
      </c>
      <c r="G282" s="8" t="s">
        <v>40</v>
      </c>
      <c r="H282" s="8" t="s">
        <v>849</v>
      </c>
      <c r="I282" s="11" t="s">
        <v>850</v>
      </c>
      <c r="J282" s="7" t="s">
        <v>884</v>
      </c>
      <c r="K282" s="9" t="s">
        <v>885</v>
      </c>
      <c r="L282" s="12">
        <v>53.6024536561007</v>
      </c>
      <c r="M282" s="12">
        <v>-0.14482869874556</v>
      </c>
      <c r="N282" s="7" t="str">
        <f t="array" ref="N282">XLOOKUP(K282,'GSP Groups'!D:D,'GSP Groups'!E:E,"",0)</f>
        <v>Pollington</v>
      </c>
      <c r="O282" s="13">
        <f t="array" ref="O282">XLOOKUP(N282,'GSP Groups'!$E:$E,'GSP Groups'!F:F,"",0)</f>
        <v>53.67049716</v>
      </c>
      <c r="P282" s="13">
        <f t="array" ref="P282">XLOOKUP(N282,'GSP Groups'!$E:$E,'GSP Groups'!G:G,"",0)</f>
        <v>-1.071275155</v>
      </c>
      <c r="Q282" s="7" t="str">
        <f t="shared" si="2"/>
        <v>EXACT LOCATION</v>
      </c>
      <c r="R282" s="7" t="s">
        <v>27</v>
      </c>
      <c r="S282" s="7">
        <f t="array" ref="S282">XLOOKUP($R282,Boundaries!$B:$B,Boundaries!C:C,"",0)</f>
        <v>20000</v>
      </c>
      <c r="T282" s="7">
        <f t="array" ref="T282">XLOOKUP($R282,Boundaries!$B:$B,Boundaries!D:D,"",0)</f>
        <v>9000</v>
      </c>
      <c r="U282" s="7">
        <f t="array" ref="U282">XLOOKUP($R282,Boundaries!$B:$B,Boundaries!E:E,"",0)</f>
        <v>0</v>
      </c>
      <c r="V282" s="7">
        <f t="array" ref="V282">XLOOKUP($R282,Boundaries!$B:$B,Boundaries!F:F,"",0)</f>
        <v>0</v>
      </c>
      <c r="W282" s="7">
        <f t="array" ref="W282">XLOOKUP($R282,Boundaries!$B:$B,Boundaries!G:G,"",0)</f>
        <v>0</v>
      </c>
      <c r="X282" s="7">
        <f t="array" ref="X282">XLOOKUP($R282,Boundaries!$B:$B,Boundaries!H:H,"",0)</f>
        <v>0</v>
      </c>
      <c r="Y282" s="7">
        <f t="array" ref="Y282">XLOOKUP($R282,Boundaries!$B:$B,Boundaries!I:I,"",0)</f>
        <v>0</v>
      </c>
      <c r="Z282" s="7">
        <f t="array" ref="Z282">XLOOKUP($R282,Boundaries!$B:$B,Boundaries!J:J,"",0)</f>
        <v>0</v>
      </c>
      <c r="AA282" s="7">
        <f t="array" ref="AA282">XLOOKUP($R282,Boundaries!$B:$B,Boundaries!K:K,"",0)</f>
        <v>2800</v>
      </c>
      <c r="AB282" s="7" t="str">
        <f t="array" ref="AB282">XLOOKUP($R282,Boundaries!$B:$B,Boundaries!L:L,"",0)</f>
        <v>NaN</v>
      </c>
      <c r="AC282" s="7">
        <f t="array" ref="AC282">XLOOKUP($R282,Boundaries!$B:$B,Boundaries!M:M,"",0)</f>
        <v>3980</v>
      </c>
      <c r="AD282" s="7">
        <f t="array" ref="AD282">XLOOKUP($R282,Boundaries!$B:$B,Boundaries!N:N,"",0)</f>
        <v>4240</v>
      </c>
      <c r="AE282" s="7">
        <f t="array" ref="AE282">XLOOKUP($R282,Boundaries!$B:$B,Boundaries!O:O,"",0)</f>
        <v>0</v>
      </c>
      <c r="AF282" s="7">
        <f t="array" ref="AF282">XLOOKUP($R282,Boundaries!$B:$B,Boundaries!P:P,"",0)</f>
        <v>0</v>
      </c>
      <c r="AG282" s="7">
        <f t="array" ref="AG282">XLOOKUP($R282,Boundaries!$B:$B,Boundaries!Q:Q,"",0)</f>
        <v>0</v>
      </c>
      <c r="AH282" s="7">
        <f t="array" ref="AH282">XLOOKUP($R282,Boundaries!$B:$B,Boundaries!R:R,"",0)</f>
        <v>0</v>
      </c>
      <c r="AI282" s="7">
        <f t="array" ref="AI282">XLOOKUP($R282,Boundaries!$B:$B,Boundaries!S:S,"",0)</f>
        <v>0</v>
      </c>
      <c r="AJ282" s="7">
        <f t="array" ref="AJ282">XLOOKUP($R282,Boundaries!$B:$B,Boundaries!T:T,"",0)</f>
        <v>0</v>
      </c>
      <c r="AK282" s="7">
        <f t="array" ref="AK282">XLOOKUP($R282,Boundaries!$B:$B,Boundaries!U:U,"",0)</f>
        <v>0</v>
      </c>
    </row>
    <row r="283">
      <c r="A283" s="7" t="str">
        <f t="shared" si="1"/>
        <v>T</v>
      </c>
      <c r="B283" s="8">
        <v>1987.0</v>
      </c>
      <c r="C283" s="7" t="s">
        <v>976</v>
      </c>
      <c r="D283" s="9" t="s">
        <v>977</v>
      </c>
      <c r="E283" s="10" t="s">
        <v>978</v>
      </c>
      <c r="F283" s="7" t="s">
        <v>40</v>
      </c>
      <c r="G283" s="8" t="s">
        <v>40</v>
      </c>
      <c r="H283" s="8" t="s">
        <v>904</v>
      </c>
      <c r="I283" s="11" t="s">
        <v>905</v>
      </c>
      <c r="J283" s="7" t="s">
        <v>884</v>
      </c>
      <c r="K283" s="9" t="s">
        <v>885</v>
      </c>
      <c r="L283" s="12">
        <v>53.3602705355264</v>
      </c>
      <c r="M283" s="12">
        <v>-0.813504948099536</v>
      </c>
      <c r="N283" s="7" t="str">
        <f t="array" ref="N283">XLOOKUP(K283,'GSP Groups'!D:D,'GSP Groups'!E:E,"",0)</f>
        <v>Pollington</v>
      </c>
      <c r="O283" s="13">
        <f t="array" ref="O283">XLOOKUP(N283,'GSP Groups'!$E:$E,'GSP Groups'!F:F,"",0)</f>
        <v>53.67049716</v>
      </c>
      <c r="P283" s="13">
        <f t="array" ref="P283">XLOOKUP(N283,'GSP Groups'!$E:$E,'GSP Groups'!G:G,"",0)</f>
        <v>-1.071275155</v>
      </c>
      <c r="Q283" s="7" t="str">
        <f t="shared" si="2"/>
        <v>EXACT LOCATION</v>
      </c>
      <c r="R283" s="7" t="s">
        <v>27</v>
      </c>
      <c r="S283" s="7">
        <f t="array" ref="S283">XLOOKUP($R283,Boundaries!$B:$B,Boundaries!C:C,"",0)</f>
        <v>20000</v>
      </c>
      <c r="T283" s="7">
        <f t="array" ref="T283">XLOOKUP($R283,Boundaries!$B:$B,Boundaries!D:D,"",0)</f>
        <v>9000</v>
      </c>
      <c r="U283" s="7">
        <f t="array" ref="U283">XLOOKUP($R283,Boundaries!$B:$B,Boundaries!E:E,"",0)</f>
        <v>0</v>
      </c>
      <c r="V283" s="7">
        <f t="array" ref="V283">XLOOKUP($R283,Boundaries!$B:$B,Boundaries!F:F,"",0)</f>
        <v>0</v>
      </c>
      <c r="W283" s="7">
        <f t="array" ref="W283">XLOOKUP($R283,Boundaries!$B:$B,Boundaries!G:G,"",0)</f>
        <v>0</v>
      </c>
      <c r="X283" s="7">
        <f t="array" ref="X283">XLOOKUP($R283,Boundaries!$B:$B,Boundaries!H:H,"",0)</f>
        <v>0</v>
      </c>
      <c r="Y283" s="7">
        <f t="array" ref="Y283">XLOOKUP($R283,Boundaries!$B:$B,Boundaries!I:I,"",0)</f>
        <v>0</v>
      </c>
      <c r="Z283" s="7">
        <f t="array" ref="Z283">XLOOKUP($R283,Boundaries!$B:$B,Boundaries!J:J,"",0)</f>
        <v>0</v>
      </c>
      <c r="AA283" s="7">
        <f t="array" ref="AA283">XLOOKUP($R283,Boundaries!$B:$B,Boundaries!K:K,"",0)</f>
        <v>2800</v>
      </c>
      <c r="AB283" s="7" t="str">
        <f t="array" ref="AB283">XLOOKUP($R283,Boundaries!$B:$B,Boundaries!L:L,"",0)</f>
        <v>NaN</v>
      </c>
      <c r="AC283" s="7">
        <f t="array" ref="AC283">XLOOKUP($R283,Boundaries!$B:$B,Boundaries!M:M,"",0)</f>
        <v>3980</v>
      </c>
      <c r="AD283" s="7">
        <f t="array" ref="AD283">XLOOKUP($R283,Boundaries!$B:$B,Boundaries!N:N,"",0)</f>
        <v>4240</v>
      </c>
      <c r="AE283" s="7">
        <f t="array" ref="AE283">XLOOKUP($R283,Boundaries!$B:$B,Boundaries!O:O,"",0)</f>
        <v>0</v>
      </c>
      <c r="AF283" s="7">
        <f t="array" ref="AF283">XLOOKUP($R283,Boundaries!$B:$B,Boundaries!P:P,"",0)</f>
        <v>0</v>
      </c>
      <c r="AG283" s="7">
        <f t="array" ref="AG283">XLOOKUP($R283,Boundaries!$B:$B,Boundaries!Q:Q,"",0)</f>
        <v>0</v>
      </c>
      <c r="AH283" s="7">
        <f t="array" ref="AH283">XLOOKUP($R283,Boundaries!$B:$B,Boundaries!R:R,"",0)</f>
        <v>0</v>
      </c>
      <c r="AI283" s="7">
        <f t="array" ref="AI283">XLOOKUP($R283,Boundaries!$B:$B,Boundaries!S:S,"",0)</f>
        <v>0</v>
      </c>
      <c r="AJ283" s="7">
        <f t="array" ref="AJ283">XLOOKUP($R283,Boundaries!$B:$B,Boundaries!T:T,"",0)</f>
        <v>0</v>
      </c>
      <c r="AK283" s="7">
        <f t="array" ref="AK283">XLOOKUP($R283,Boundaries!$B:$B,Boundaries!U:U,"",0)</f>
        <v>0</v>
      </c>
    </row>
    <row r="284">
      <c r="A284" s="7" t="str">
        <f t="shared" si="1"/>
        <v>T</v>
      </c>
      <c r="B284" s="8">
        <v>2663.0</v>
      </c>
      <c r="C284" s="7" t="s">
        <v>979</v>
      </c>
      <c r="D284" s="9" t="s">
        <v>980</v>
      </c>
      <c r="E284" s="10" t="s">
        <v>981</v>
      </c>
      <c r="F284" s="7" t="s">
        <v>68</v>
      </c>
      <c r="G284" s="8" t="s">
        <v>69</v>
      </c>
      <c r="H284" s="8" t="s">
        <v>982</v>
      </c>
      <c r="I284" s="11" t="s">
        <v>983</v>
      </c>
      <c r="J284" s="7" t="s">
        <v>884</v>
      </c>
      <c r="K284" s="9" t="s">
        <v>885</v>
      </c>
      <c r="L284" s="12">
        <v>53.8323158010841</v>
      </c>
      <c r="M284" s="12">
        <v>0.204040765915748</v>
      </c>
      <c r="N284" s="7" t="str">
        <f t="array" ref="N284">XLOOKUP(K284,'GSP Groups'!D:D,'GSP Groups'!E:E,"",0)</f>
        <v>Pollington</v>
      </c>
      <c r="O284" s="13">
        <f t="array" ref="O284">XLOOKUP(N284,'GSP Groups'!$E:$E,'GSP Groups'!F:F,"",0)</f>
        <v>53.67049716</v>
      </c>
      <c r="P284" s="13">
        <f t="array" ref="P284">XLOOKUP(N284,'GSP Groups'!$E:$E,'GSP Groups'!G:G,"",0)</f>
        <v>-1.071275155</v>
      </c>
      <c r="Q284" s="7" t="str">
        <f t="shared" si="2"/>
        <v>EXACT LOCATION</v>
      </c>
      <c r="R284" s="7" t="s">
        <v>27</v>
      </c>
      <c r="S284" s="7">
        <f t="array" ref="S284">XLOOKUP($R284,Boundaries!$B:$B,Boundaries!C:C,"",0)</f>
        <v>20000</v>
      </c>
      <c r="T284" s="7">
        <f t="array" ref="T284">XLOOKUP($R284,Boundaries!$B:$B,Boundaries!D:D,"",0)</f>
        <v>9000</v>
      </c>
      <c r="U284" s="7">
        <f t="array" ref="U284">XLOOKUP($R284,Boundaries!$B:$B,Boundaries!E:E,"",0)</f>
        <v>0</v>
      </c>
      <c r="V284" s="7">
        <f t="array" ref="V284">XLOOKUP($R284,Boundaries!$B:$B,Boundaries!F:F,"",0)</f>
        <v>0</v>
      </c>
      <c r="W284" s="7">
        <f t="array" ref="W284">XLOOKUP($R284,Boundaries!$B:$B,Boundaries!G:G,"",0)</f>
        <v>0</v>
      </c>
      <c r="X284" s="7">
        <f t="array" ref="X284">XLOOKUP($R284,Boundaries!$B:$B,Boundaries!H:H,"",0)</f>
        <v>0</v>
      </c>
      <c r="Y284" s="7">
        <f t="array" ref="Y284">XLOOKUP($R284,Boundaries!$B:$B,Boundaries!I:I,"",0)</f>
        <v>0</v>
      </c>
      <c r="Z284" s="7">
        <f t="array" ref="Z284">XLOOKUP($R284,Boundaries!$B:$B,Boundaries!J:J,"",0)</f>
        <v>0</v>
      </c>
      <c r="AA284" s="7">
        <f t="array" ref="AA284">XLOOKUP($R284,Boundaries!$B:$B,Boundaries!K:K,"",0)</f>
        <v>2800</v>
      </c>
      <c r="AB284" s="7" t="str">
        <f t="array" ref="AB284">XLOOKUP($R284,Boundaries!$B:$B,Boundaries!L:L,"",0)</f>
        <v>NaN</v>
      </c>
      <c r="AC284" s="7">
        <f t="array" ref="AC284">XLOOKUP($R284,Boundaries!$B:$B,Boundaries!M:M,"",0)</f>
        <v>3980</v>
      </c>
      <c r="AD284" s="7">
        <f t="array" ref="AD284">XLOOKUP($R284,Boundaries!$B:$B,Boundaries!N:N,"",0)</f>
        <v>4240</v>
      </c>
      <c r="AE284" s="7">
        <f t="array" ref="AE284">XLOOKUP($R284,Boundaries!$B:$B,Boundaries!O:O,"",0)</f>
        <v>0</v>
      </c>
      <c r="AF284" s="7">
        <f t="array" ref="AF284">XLOOKUP($R284,Boundaries!$B:$B,Boundaries!P:P,"",0)</f>
        <v>0</v>
      </c>
      <c r="AG284" s="7">
        <f t="array" ref="AG284">XLOOKUP($R284,Boundaries!$B:$B,Boundaries!Q:Q,"",0)</f>
        <v>0</v>
      </c>
      <c r="AH284" s="7">
        <f t="array" ref="AH284">XLOOKUP($R284,Boundaries!$B:$B,Boundaries!R:R,"",0)</f>
        <v>0</v>
      </c>
      <c r="AI284" s="7">
        <f t="array" ref="AI284">XLOOKUP($R284,Boundaries!$B:$B,Boundaries!S:S,"",0)</f>
        <v>0</v>
      </c>
      <c r="AJ284" s="7">
        <f t="array" ref="AJ284">XLOOKUP($R284,Boundaries!$B:$B,Boundaries!T:T,"",0)</f>
        <v>0</v>
      </c>
      <c r="AK284" s="7">
        <f t="array" ref="AK284">XLOOKUP($R284,Boundaries!$B:$B,Boundaries!U:U,"",0)</f>
        <v>0</v>
      </c>
    </row>
    <row r="285">
      <c r="A285" s="7" t="str">
        <f t="shared" si="1"/>
        <v>T</v>
      </c>
      <c r="B285" s="8">
        <v>2747.0</v>
      </c>
      <c r="C285" s="7" t="s">
        <v>984</v>
      </c>
      <c r="D285" s="9" t="s">
        <v>985</v>
      </c>
      <c r="E285" s="10" t="s">
        <v>986</v>
      </c>
      <c r="F285" s="7" t="s">
        <v>68</v>
      </c>
      <c r="G285" s="8" t="s">
        <v>69</v>
      </c>
      <c r="H285" s="8" t="s">
        <v>987</v>
      </c>
      <c r="I285" s="11" t="s">
        <v>988</v>
      </c>
      <c r="J285" s="7" t="s">
        <v>884</v>
      </c>
      <c r="K285" s="9" t="s">
        <v>885</v>
      </c>
      <c r="L285" s="12">
        <v>53.6435498000257</v>
      </c>
      <c r="M285" s="12">
        <v>0.2969297386602</v>
      </c>
      <c r="N285" s="7" t="str">
        <f t="array" ref="N285">XLOOKUP(K285,'GSP Groups'!D:D,'GSP Groups'!E:E,"",0)</f>
        <v>Pollington</v>
      </c>
      <c r="O285" s="13">
        <f t="array" ref="O285">XLOOKUP(N285,'GSP Groups'!$E:$E,'GSP Groups'!F:F,"",0)</f>
        <v>53.67049716</v>
      </c>
      <c r="P285" s="13">
        <f t="array" ref="P285">XLOOKUP(N285,'GSP Groups'!$E:$E,'GSP Groups'!G:G,"",0)</f>
        <v>-1.071275155</v>
      </c>
      <c r="Q285" s="7" t="str">
        <f t="shared" si="2"/>
        <v>EXACT LOCATION</v>
      </c>
      <c r="R285" s="7" t="s">
        <v>27</v>
      </c>
      <c r="S285" s="7">
        <f t="array" ref="S285">XLOOKUP($R285,Boundaries!$B:$B,Boundaries!C:C,"",0)</f>
        <v>20000</v>
      </c>
      <c r="T285" s="7">
        <f t="array" ref="T285">XLOOKUP($R285,Boundaries!$B:$B,Boundaries!D:D,"",0)</f>
        <v>9000</v>
      </c>
      <c r="U285" s="7">
        <f t="array" ref="U285">XLOOKUP($R285,Boundaries!$B:$B,Boundaries!E:E,"",0)</f>
        <v>0</v>
      </c>
      <c r="V285" s="7">
        <f t="array" ref="V285">XLOOKUP($R285,Boundaries!$B:$B,Boundaries!F:F,"",0)</f>
        <v>0</v>
      </c>
      <c r="W285" s="7">
        <f t="array" ref="W285">XLOOKUP($R285,Boundaries!$B:$B,Boundaries!G:G,"",0)</f>
        <v>0</v>
      </c>
      <c r="X285" s="7">
        <f t="array" ref="X285">XLOOKUP($R285,Boundaries!$B:$B,Boundaries!H:H,"",0)</f>
        <v>0</v>
      </c>
      <c r="Y285" s="7">
        <f t="array" ref="Y285">XLOOKUP($R285,Boundaries!$B:$B,Boundaries!I:I,"",0)</f>
        <v>0</v>
      </c>
      <c r="Z285" s="7">
        <f t="array" ref="Z285">XLOOKUP($R285,Boundaries!$B:$B,Boundaries!J:J,"",0)</f>
        <v>0</v>
      </c>
      <c r="AA285" s="7">
        <f t="array" ref="AA285">XLOOKUP($R285,Boundaries!$B:$B,Boundaries!K:K,"",0)</f>
        <v>2800</v>
      </c>
      <c r="AB285" s="7" t="str">
        <f t="array" ref="AB285">XLOOKUP($R285,Boundaries!$B:$B,Boundaries!L:L,"",0)</f>
        <v>NaN</v>
      </c>
      <c r="AC285" s="7">
        <f t="array" ref="AC285">XLOOKUP($R285,Boundaries!$B:$B,Boundaries!M:M,"",0)</f>
        <v>3980</v>
      </c>
      <c r="AD285" s="7">
        <f t="array" ref="AD285">XLOOKUP($R285,Boundaries!$B:$B,Boundaries!N:N,"",0)</f>
        <v>4240</v>
      </c>
      <c r="AE285" s="7">
        <f t="array" ref="AE285">XLOOKUP($R285,Boundaries!$B:$B,Boundaries!O:O,"",0)</f>
        <v>0</v>
      </c>
      <c r="AF285" s="7">
        <f t="array" ref="AF285">XLOOKUP($R285,Boundaries!$B:$B,Boundaries!P:P,"",0)</f>
        <v>0</v>
      </c>
      <c r="AG285" s="7">
        <f t="array" ref="AG285">XLOOKUP($R285,Boundaries!$B:$B,Boundaries!Q:Q,"",0)</f>
        <v>0</v>
      </c>
      <c r="AH285" s="7">
        <f t="array" ref="AH285">XLOOKUP($R285,Boundaries!$B:$B,Boundaries!R:R,"",0)</f>
        <v>0</v>
      </c>
      <c r="AI285" s="7">
        <f t="array" ref="AI285">XLOOKUP($R285,Boundaries!$B:$B,Boundaries!S:S,"",0)</f>
        <v>0</v>
      </c>
      <c r="AJ285" s="7">
        <f t="array" ref="AJ285">XLOOKUP($R285,Boundaries!$B:$B,Boundaries!T:T,"",0)</f>
        <v>0</v>
      </c>
      <c r="AK285" s="7">
        <f t="array" ref="AK285">XLOOKUP($R285,Boundaries!$B:$B,Boundaries!U:U,"",0)</f>
        <v>0</v>
      </c>
    </row>
    <row r="286">
      <c r="A286" s="7" t="str">
        <f t="shared" si="1"/>
        <v>T</v>
      </c>
      <c r="B286" s="8">
        <v>2748.0</v>
      </c>
      <c r="C286" s="7" t="s">
        <v>989</v>
      </c>
      <c r="D286" s="9" t="s">
        <v>990</v>
      </c>
      <c r="E286" s="10" t="s">
        <v>991</v>
      </c>
      <c r="F286" s="7" t="s">
        <v>68</v>
      </c>
      <c r="G286" s="8" t="s">
        <v>69</v>
      </c>
      <c r="H286" s="8" t="s">
        <v>987</v>
      </c>
      <c r="I286" s="11" t="s">
        <v>988</v>
      </c>
      <c r="J286" s="7" t="s">
        <v>884</v>
      </c>
      <c r="K286" s="9" t="s">
        <v>885</v>
      </c>
      <c r="L286" s="12">
        <v>53.6435498000257</v>
      </c>
      <c r="M286" s="12">
        <v>0.2969297386602</v>
      </c>
      <c r="N286" s="7" t="str">
        <f t="array" ref="N286">XLOOKUP(K286,'GSP Groups'!D:D,'GSP Groups'!E:E,"",0)</f>
        <v>Pollington</v>
      </c>
      <c r="O286" s="13">
        <f t="array" ref="O286">XLOOKUP(N286,'GSP Groups'!$E:$E,'GSP Groups'!F:F,"",0)</f>
        <v>53.67049716</v>
      </c>
      <c r="P286" s="13">
        <f t="array" ref="P286">XLOOKUP(N286,'GSP Groups'!$E:$E,'GSP Groups'!G:G,"",0)</f>
        <v>-1.071275155</v>
      </c>
      <c r="Q286" s="7" t="str">
        <f t="shared" si="2"/>
        <v>EXACT LOCATION</v>
      </c>
      <c r="R286" s="7" t="s">
        <v>27</v>
      </c>
      <c r="S286" s="7">
        <f t="array" ref="S286">XLOOKUP($R286,Boundaries!$B:$B,Boundaries!C:C,"",0)</f>
        <v>20000</v>
      </c>
      <c r="T286" s="7">
        <f t="array" ref="T286">XLOOKUP($R286,Boundaries!$B:$B,Boundaries!D:D,"",0)</f>
        <v>9000</v>
      </c>
      <c r="U286" s="7">
        <f t="array" ref="U286">XLOOKUP($R286,Boundaries!$B:$B,Boundaries!E:E,"",0)</f>
        <v>0</v>
      </c>
      <c r="V286" s="7">
        <f t="array" ref="V286">XLOOKUP($R286,Boundaries!$B:$B,Boundaries!F:F,"",0)</f>
        <v>0</v>
      </c>
      <c r="W286" s="7">
        <f t="array" ref="W286">XLOOKUP($R286,Boundaries!$B:$B,Boundaries!G:G,"",0)</f>
        <v>0</v>
      </c>
      <c r="X286" s="7">
        <f t="array" ref="X286">XLOOKUP($R286,Boundaries!$B:$B,Boundaries!H:H,"",0)</f>
        <v>0</v>
      </c>
      <c r="Y286" s="7">
        <f t="array" ref="Y286">XLOOKUP($R286,Boundaries!$B:$B,Boundaries!I:I,"",0)</f>
        <v>0</v>
      </c>
      <c r="Z286" s="7">
        <f t="array" ref="Z286">XLOOKUP($R286,Boundaries!$B:$B,Boundaries!J:J,"",0)</f>
        <v>0</v>
      </c>
      <c r="AA286" s="7">
        <f t="array" ref="AA286">XLOOKUP($R286,Boundaries!$B:$B,Boundaries!K:K,"",0)</f>
        <v>2800</v>
      </c>
      <c r="AB286" s="7" t="str">
        <f t="array" ref="AB286">XLOOKUP($R286,Boundaries!$B:$B,Boundaries!L:L,"",0)</f>
        <v>NaN</v>
      </c>
      <c r="AC286" s="7">
        <f t="array" ref="AC286">XLOOKUP($R286,Boundaries!$B:$B,Boundaries!M:M,"",0)</f>
        <v>3980</v>
      </c>
      <c r="AD286" s="7">
        <f t="array" ref="AD286">XLOOKUP($R286,Boundaries!$B:$B,Boundaries!N:N,"",0)</f>
        <v>4240</v>
      </c>
      <c r="AE286" s="7">
        <f t="array" ref="AE286">XLOOKUP($R286,Boundaries!$B:$B,Boundaries!O:O,"",0)</f>
        <v>0</v>
      </c>
      <c r="AF286" s="7">
        <f t="array" ref="AF286">XLOOKUP($R286,Boundaries!$B:$B,Boundaries!P:P,"",0)</f>
        <v>0</v>
      </c>
      <c r="AG286" s="7">
        <f t="array" ref="AG286">XLOOKUP($R286,Boundaries!$B:$B,Boundaries!Q:Q,"",0)</f>
        <v>0</v>
      </c>
      <c r="AH286" s="7">
        <f t="array" ref="AH286">XLOOKUP($R286,Boundaries!$B:$B,Boundaries!R:R,"",0)</f>
        <v>0</v>
      </c>
      <c r="AI286" s="7">
        <f t="array" ref="AI286">XLOOKUP($R286,Boundaries!$B:$B,Boundaries!S:S,"",0)</f>
        <v>0</v>
      </c>
      <c r="AJ286" s="7">
        <f t="array" ref="AJ286">XLOOKUP($R286,Boundaries!$B:$B,Boundaries!T:T,"",0)</f>
        <v>0</v>
      </c>
      <c r="AK286" s="7">
        <f t="array" ref="AK286">XLOOKUP($R286,Boundaries!$B:$B,Boundaries!U:U,"",0)</f>
        <v>0</v>
      </c>
    </row>
    <row r="287">
      <c r="A287" s="7" t="str">
        <f t="shared" si="1"/>
        <v>T</v>
      </c>
      <c r="B287" s="8">
        <v>4951.0</v>
      </c>
      <c r="C287" s="7" t="s">
        <v>992</v>
      </c>
      <c r="D287" s="9" t="s">
        <v>993</v>
      </c>
      <c r="E287" s="10" t="s">
        <v>994</v>
      </c>
      <c r="F287" s="7" t="s">
        <v>68</v>
      </c>
      <c r="G287" s="8" t="s">
        <v>69</v>
      </c>
      <c r="H287" s="8" t="s">
        <v>995</v>
      </c>
      <c r="I287" s="11" t="s">
        <v>996</v>
      </c>
      <c r="J287" s="7" t="s">
        <v>884</v>
      </c>
      <c r="K287" s="9" t="s">
        <v>885</v>
      </c>
      <c r="L287" s="12">
        <v>53.9776590966637</v>
      </c>
      <c r="M287" s="12">
        <v>0.905244898423267</v>
      </c>
      <c r="N287" s="7" t="str">
        <f t="array" ref="N287">XLOOKUP(K287,'GSP Groups'!D:D,'GSP Groups'!E:E,"",0)</f>
        <v>Pollington</v>
      </c>
      <c r="O287" s="13">
        <f t="array" ref="O287">XLOOKUP(N287,'GSP Groups'!$E:$E,'GSP Groups'!F:F,"",0)</f>
        <v>53.67049716</v>
      </c>
      <c r="P287" s="13">
        <f t="array" ref="P287">XLOOKUP(N287,'GSP Groups'!$E:$E,'GSP Groups'!G:G,"",0)</f>
        <v>-1.071275155</v>
      </c>
      <c r="Q287" s="7" t="str">
        <f t="shared" si="2"/>
        <v>EXACT LOCATION</v>
      </c>
      <c r="R287" s="7" t="s">
        <v>27</v>
      </c>
      <c r="S287" s="7">
        <f t="array" ref="S287">XLOOKUP($R287,Boundaries!$B:$B,Boundaries!C:C,"",0)</f>
        <v>20000</v>
      </c>
      <c r="T287" s="7">
        <f t="array" ref="T287">XLOOKUP($R287,Boundaries!$B:$B,Boundaries!D:D,"",0)</f>
        <v>9000</v>
      </c>
      <c r="U287" s="7">
        <f t="array" ref="U287">XLOOKUP($R287,Boundaries!$B:$B,Boundaries!E:E,"",0)</f>
        <v>0</v>
      </c>
      <c r="V287" s="7">
        <f t="array" ref="V287">XLOOKUP($R287,Boundaries!$B:$B,Boundaries!F:F,"",0)</f>
        <v>0</v>
      </c>
      <c r="W287" s="7">
        <f t="array" ref="W287">XLOOKUP($R287,Boundaries!$B:$B,Boundaries!G:G,"",0)</f>
        <v>0</v>
      </c>
      <c r="X287" s="7">
        <f t="array" ref="X287">XLOOKUP($R287,Boundaries!$B:$B,Boundaries!H:H,"",0)</f>
        <v>0</v>
      </c>
      <c r="Y287" s="7">
        <f t="array" ref="Y287">XLOOKUP($R287,Boundaries!$B:$B,Boundaries!I:I,"",0)</f>
        <v>0</v>
      </c>
      <c r="Z287" s="7">
        <f t="array" ref="Z287">XLOOKUP($R287,Boundaries!$B:$B,Boundaries!J:J,"",0)</f>
        <v>0</v>
      </c>
      <c r="AA287" s="7">
        <f t="array" ref="AA287">XLOOKUP($R287,Boundaries!$B:$B,Boundaries!K:K,"",0)</f>
        <v>2800</v>
      </c>
      <c r="AB287" s="7" t="str">
        <f t="array" ref="AB287">XLOOKUP($R287,Boundaries!$B:$B,Boundaries!L:L,"",0)</f>
        <v>NaN</v>
      </c>
      <c r="AC287" s="7">
        <f t="array" ref="AC287">XLOOKUP($R287,Boundaries!$B:$B,Boundaries!M:M,"",0)</f>
        <v>3980</v>
      </c>
      <c r="AD287" s="7">
        <f t="array" ref="AD287">XLOOKUP($R287,Boundaries!$B:$B,Boundaries!N:N,"",0)</f>
        <v>4240</v>
      </c>
      <c r="AE287" s="7">
        <f t="array" ref="AE287">XLOOKUP($R287,Boundaries!$B:$B,Boundaries!O:O,"",0)</f>
        <v>0</v>
      </c>
      <c r="AF287" s="7">
        <f t="array" ref="AF287">XLOOKUP($R287,Boundaries!$B:$B,Boundaries!P:P,"",0)</f>
        <v>0</v>
      </c>
      <c r="AG287" s="7">
        <f t="array" ref="AG287">XLOOKUP($R287,Boundaries!$B:$B,Boundaries!Q:Q,"",0)</f>
        <v>0</v>
      </c>
      <c r="AH287" s="7">
        <f t="array" ref="AH287">XLOOKUP($R287,Boundaries!$B:$B,Boundaries!R:R,"",0)</f>
        <v>0</v>
      </c>
      <c r="AI287" s="7">
        <f t="array" ref="AI287">XLOOKUP($R287,Boundaries!$B:$B,Boundaries!S:S,"",0)</f>
        <v>0</v>
      </c>
      <c r="AJ287" s="7">
        <f t="array" ref="AJ287">XLOOKUP($R287,Boundaries!$B:$B,Boundaries!T:T,"",0)</f>
        <v>0</v>
      </c>
      <c r="AK287" s="7">
        <f t="array" ref="AK287">XLOOKUP($R287,Boundaries!$B:$B,Boundaries!U:U,"",0)</f>
        <v>0</v>
      </c>
    </row>
    <row r="288">
      <c r="A288" s="7" t="str">
        <f t="shared" si="1"/>
        <v>T</v>
      </c>
      <c r="B288" s="8">
        <v>5008.0</v>
      </c>
      <c r="C288" s="7" t="s">
        <v>997</v>
      </c>
      <c r="D288" s="9" t="s">
        <v>998</v>
      </c>
      <c r="E288" s="10" t="s">
        <v>999</v>
      </c>
      <c r="F288" s="7" t="s">
        <v>68</v>
      </c>
      <c r="G288" s="8" t="s">
        <v>69</v>
      </c>
      <c r="H288" s="8" t="s">
        <v>995</v>
      </c>
      <c r="I288" s="11" t="s">
        <v>996</v>
      </c>
      <c r="J288" s="7" t="s">
        <v>884</v>
      </c>
      <c r="K288" s="9" t="s">
        <v>885</v>
      </c>
      <c r="L288" s="12">
        <v>53.9776590966637</v>
      </c>
      <c r="M288" s="12">
        <v>0.905244898423267</v>
      </c>
      <c r="N288" s="7" t="str">
        <f t="array" ref="N288">XLOOKUP(K288,'GSP Groups'!D:D,'GSP Groups'!E:E,"",0)</f>
        <v>Pollington</v>
      </c>
      <c r="O288" s="13">
        <f t="array" ref="O288">XLOOKUP(N288,'GSP Groups'!$E:$E,'GSP Groups'!F:F,"",0)</f>
        <v>53.67049716</v>
      </c>
      <c r="P288" s="13">
        <f t="array" ref="P288">XLOOKUP(N288,'GSP Groups'!$E:$E,'GSP Groups'!G:G,"",0)</f>
        <v>-1.071275155</v>
      </c>
      <c r="Q288" s="7" t="str">
        <f t="shared" si="2"/>
        <v>EXACT LOCATION</v>
      </c>
      <c r="R288" s="7" t="s">
        <v>27</v>
      </c>
      <c r="S288" s="7">
        <f t="array" ref="S288">XLOOKUP($R288,Boundaries!$B:$B,Boundaries!C:C,"",0)</f>
        <v>20000</v>
      </c>
      <c r="T288" s="7">
        <f t="array" ref="T288">XLOOKUP($R288,Boundaries!$B:$B,Boundaries!D:D,"",0)</f>
        <v>9000</v>
      </c>
      <c r="U288" s="7">
        <f t="array" ref="U288">XLOOKUP($R288,Boundaries!$B:$B,Boundaries!E:E,"",0)</f>
        <v>0</v>
      </c>
      <c r="V288" s="7">
        <f t="array" ref="V288">XLOOKUP($R288,Boundaries!$B:$B,Boundaries!F:F,"",0)</f>
        <v>0</v>
      </c>
      <c r="W288" s="7">
        <f t="array" ref="W288">XLOOKUP($R288,Boundaries!$B:$B,Boundaries!G:G,"",0)</f>
        <v>0</v>
      </c>
      <c r="X288" s="7">
        <f t="array" ref="X288">XLOOKUP($R288,Boundaries!$B:$B,Boundaries!H:H,"",0)</f>
        <v>0</v>
      </c>
      <c r="Y288" s="7">
        <f t="array" ref="Y288">XLOOKUP($R288,Boundaries!$B:$B,Boundaries!I:I,"",0)</f>
        <v>0</v>
      </c>
      <c r="Z288" s="7">
        <f t="array" ref="Z288">XLOOKUP($R288,Boundaries!$B:$B,Boundaries!J:J,"",0)</f>
        <v>0</v>
      </c>
      <c r="AA288" s="7">
        <f t="array" ref="AA288">XLOOKUP($R288,Boundaries!$B:$B,Boundaries!K:K,"",0)</f>
        <v>2800</v>
      </c>
      <c r="AB288" s="7" t="str">
        <f t="array" ref="AB288">XLOOKUP($R288,Boundaries!$B:$B,Boundaries!L:L,"",0)</f>
        <v>NaN</v>
      </c>
      <c r="AC288" s="7">
        <f t="array" ref="AC288">XLOOKUP($R288,Boundaries!$B:$B,Boundaries!M:M,"",0)</f>
        <v>3980</v>
      </c>
      <c r="AD288" s="7">
        <f t="array" ref="AD288">XLOOKUP($R288,Boundaries!$B:$B,Boundaries!N:N,"",0)</f>
        <v>4240</v>
      </c>
      <c r="AE288" s="7">
        <f t="array" ref="AE288">XLOOKUP($R288,Boundaries!$B:$B,Boundaries!O:O,"",0)</f>
        <v>0</v>
      </c>
      <c r="AF288" s="7">
        <f t="array" ref="AF288">XLOOKUP($R288,Boundaries!$B:$B,Boundaries!P:P,"",0)</f>
        <v>0</v>
      </c>
      <c r="AG288" s="7">
        <f t="array" ref="AG288">XLOOKUP($R288,Boundaries!$B:$B,Boundaries!Q:Q,"",0)</f>
        <v>0</v>
      </c>
      <c r="AH288" s="7">
        <f t="array" ref="AH288">XLOOKUP($R288,Boundaries!$B:$B,Boundaries!R:R,"",0)</f>
        <v>0</v>
      </c>
      <c r="AI288" s="7">
        <f t="array" ref="AI288">XLOOKUP($R288,Boundaries!$B:$B,Boundaries!S:S,"",0)</f>
        <v>0</v>
      </c>
      <c r="AJ288" s="7">
        <f t="array" ref="AJ288">XLOOKUP($R288,Boundaries!$B:$B,Boundaries!T:T,"",0)</f>
        <v>0</v>
      </c>
      <c r="AK288" s="7">
        <f t="array" ref="AK288">XLOOKUP($R288,Boundaries!$B:$B,Boundaries!U:U,"",0)</f>
        <v>0</v>
      </c>
    </row>
    <row r="289">
      <c r="A289" s="7" t="str">
        <f t="shared" si="1"/>
        <v>T</v>
      </c>
      <c r="B289" s="8">
        <v>5014.0</v>
      </c>
      <c r="C289" s="7" t="s">
        <v>1000</v>
      </c>
      <c r="D289" s="9" t="s">
        <v>1001</v>
      </c>
      <c r="E289" s="10" t="s">
        <v>1002</v>
      </c>
      <c r="F289" s="7" t="s">
        <v>68</v>
      </c>
      <c r="G289" s="8" t="s">
        <v>69</v>
      </c>
      <c r="H289" s="8" t="s">
        <v>995</v>
      </c>
      <c r="I289" s="11" t="s">
        <v>996</v>
      </c>
      <c r="J289" s="7" t="s">
        <v>884</v>
      </c>
      <c r="K289" s="9" t="s">
        <v>885</v>
      </c>
      <c r="L289" s="12">
        <v>53.9776590966637</v>
      </c>
      <c r="M289" s="12">
        <v>0.905244898423267</v>
      </c>
      <c r="N289" s="7" t="str">
        <f t="array" ref="N289">XLOOKUP(K289,'GSP Groups'!D:D,'GSP Groups'!E:E,"",0)</f>
        <v>Pollington</v>
      </c>
      <c r="O289" s="13">
        <f t="array" ref="O289">XLOOKUP(N289,'GSP Groups'!$E:$E,'GSP Groups'!F:F,"",0)</f>
        <v>53.67049716</v>
      </c>
      <c r="P289" s="13">
        <f t="array" ref="P289">XLOOKUP(N289,'GSP Groups'!$E:$E,'GSP Groups'!G:G,"",0)</f>
        <v>-1.071275155</v>
      </c>
      <c r="Q289" s="7" t="str">
        <f t="shared" si="2"/>
        <v>EXACT LOCATION</v>
      </c>
      <c r="R289" s="7" t="s">
        <v>27</v>
      </c>
      <c r="S289" s="7">
        <f t="array" ref="S289">XLOOKUP($R289,Boundaries!$B:$B,Boundaries!C:C,"",0)</f>
        <v>20000</v>
      </c>
      <c r="T289" s="7">
        <f t="array" ref="T289">XLOOKUP($R289,Boundaries!$B:$B,Boundaries!D:D,"",0)</f>
        <v>9000</v>
      </c>
      <c r="U289" s="7">
        <f t="array" ref="U289">XLOOKUP($R289,Boundaries!$B:$B,Boundaries!E:E,"",0)</f>
        <v>0</v>
      </c>
      <c r="V289" s="7">
        <f t="array" ref="V289">XLOOKUP($R289,Boundaries!$B:$B,Boundaries!F:F,"",0)</f>
        <v>0</v>
      </c>
      <c r="W289" s="7">
        <f t="array" ref="W289">XLOOKUP($R289,Boundaries!$B:$B,Boundaries!G:G,"",0)</f>
        <v>0</v>
      </c>
      <c r="X289" s="7">
        <f t="array" ref="X289">XLOOKUP($R289,Boundaries!$B:$B,Boundaries!H:H,"",0)</f>
        <v>0</v>
      </c>
      <c r="Y289" s="7">
        <f t="array" ref="Y289">XLOOKUP($R289,Boundaries!$B:$B,Boundaries!I:I,"",0)</f>
        <v>0</v>
      </c>
      <c r="Z289" s="7">
        <f t="array" ref="Z289">XLOOKUP($R289,Boundaries!$B:$B,Boundaries!J:J,"",0)</f>
        <v>0</v>
      </c>
      <c r="AA289" s="7">
        <f t="array" ref="AA289">XLOOKUP($R289,Boundaries!$B:$B,Boundaries!K:K,"",0)</f>
        <v>2800</v>
      </c>
      <c r="AB289" s="7" t="str">
        <f t="array" ref="AB289">XLOOKUP($R289,Boundaries!$B:$B,Boundaries!L:L,"",0)</f>
        <v>NaN</v>
      </c>
      <c r="AC289" s="7">
        <f t="array" ref="AC289">XLOOKUP($R289,Boundaries!$B:$B,Boundaries!M:M,"",0)</f>
        <v>3980</v>
      </c>
      <c r="AD289" s="7">
        <f t="array" ref="AD289">XLOOKUP($R289,Boundaries!$B:$B,Boundaries!N:N,"",0)</f>
        <v>4240</v>
      </c>
      <c r="AE289" s="7">
        <f t="array" ref="AE289">XLOOKUP($R289,Boundaries!$B:$B,Boundaries!O:O,"",0)</f>
        <v>0</v>
      </c>
      <c r="AF289" s="7">
        <f t="array" ref="AF289">XLOOKUP($R289,Boundaries!$B:$B,Boundaries!P:P,"",0)</f>
        <v>0</v>
      </c>
      <c r="AG289" s="7">
        <f t="array" ref="AG289">XLOOKUP($R289,Boundaries!$B:$B,Boundaries!Q:Q,"",0)</f>
        <v>0</v>
      </c>
      <c r="AH289" s="7">
        <f t="array" ref="AH289">XLOOKUP($R289,Boundaries!$B:$B,Boundaries!R:R,"",0)</f>
        <v>0</v>
      </c>
      <c r="AI289" s="7">
        <f t="array" ref="AI289">XLOOKUP($R289,Boundaries!$B:$B,Boundaries!S:S,"",0)</f>
        <v>0</v>
      </c>
      <c r="AJ289" s="7">
        <f t="array" ref="AJ289">XLOOKUP($R289,Boundaries!$B:$B,Boundaries!T:T,"",0)</f>
        <v>0</v>
      </c>
      <c r="AK289" s="7">
        <f t="array" ref="AK289">XLOOKUP($R289,Boundaries!$B:$B,Boundaries!U:U,"",0)</f>
        <v>0</v>
      </c>
    </row>
    <row r="290">
      <c r="A290" s="7" t="str">
        <f t="shared" si="1"/>
        <v>2</v>
      </c>
      <c r="B290" s="8">
        <v>5017.0</v>
      </c>
      <c r="C290" s="7" t="s">
        <v>1003</v>
      </c>
      <c r="D290" s="9" t="s">
        <v>1003</v>
      </c>
      <c r="E290" s="10" t="s">
        <v>1004</v>
      </c>
      <c r="F290" s="16" t="s">
        <v>91</v>
      </c>
      <c r="G290" s="8" t="s">
        <v>64</v>
      </c>
      <c r="H290" s="8" t="s">
        <v>110</v>
      </c>
      <c r="I290" s="11" t="s">
        <v>111</v>
      </c>
      <c r="J290" s="7" t="s">
        <v>884</v>
      </c>
      <c r="K290" s="9" t="s">
        <v>885</v>
      </c>
      <c r="L290" s="17">
        <f t="shared" ref="L290:M290" si="88">O290</f>
        <v>53.67049716</v>
      </c>
      <c r="M290" s="17">
        <f t="shared" si="88"/>
        <v>-1.071275155</v>
      </c>
      <c r="N290" s="16" t="str">
        <f t="array" ref="N290">XLOOKUP(K290,'GSP Groups'!D:D,'GSP Groups'!E:E,"",0)</f>
        <v>Pollington</v>
      </c>
      <c r="O290" s="13">
        <f t="array" ref="O290">XLOOKUP(N290,'GSP Groups'!$E:$E,'GSP Groups'!F:F,"",0)</f>
        <v>53.67049716</v>
      </c>
      <c r="P290" s="13">
        <f t="array" ref="P290">XLOOKUP(N290,'GSP Groups'!$E:$E,'GSP Groups'!G:G,"",0)</f>
        <v>-1.071275155</v>
      </c>
      <c r="Q290" s="7" t="str">
        <f t="shared" si="2"/>
        <v>CENTER</v>
      </c>
      <c r="R290" s="7" t="s">
        <v>27</v>
      </c>
      <c r="S290" s="7">
        <f t="array" ref="S290">XLOOKUP($R290,Boundaries!$B:$B,Boundaries!C:C,"",0)</f>
        <v>20000</v>
      </c>
      <c r="T290" s="7">
        <f t="array" ref="T290">XLOOKUP($R290,Boundaries!$B:$B,Boundaries!D:D,"",0)</f>
        <v>9000</v>
      </c>
      <c r="U290" s="7">
        <f t="array" ref="U290">XLOOKUP($R290,Boundaries!$B:$B,Boundaries!E:E,"",0)</f>
        <v>0</v>
      </c>
      <c r="V290" s="7">
        <f t="array" ref="V290">XLOOKUP($R290,Boundaries!$B:$B,Boundaries!F:F,"",0)</f>
        <v>0</v>
      </c>
      <c r="W290" s="7">
        <f t="array" ref="W290">XLOOKUP($R290,Boundaries!$B:$B,Boundaries!G:G,"",0)</f>
        <v>0</v>
      </c>
      <c r="X290" s="7">
        <f t="array" ref="X290">XLOOKUP($R290,Boundaries!$B:$B,Boundaries!H:H,"",0)</f>
        <v>0</v>
      </c>
      <c r="Y290" s="7">
        <f t="array" ref="Y290">XLOOKUP($R290,Boundaries!$B:$B,Boundaries!I:I,"",0)</f>
        <v>0</v>
      </c>
      <c r="Z290" s="7">
        <f t="array" ref="Z290">XLOOKUP($R290,Boundaries!$B:$B,Boundaries!J:J,"",0)</f>
        <v>0</v>
      </c>
      <c r="AA290" s="7">
        <f t="array" ref="AA290">XLOOKUP($R290,Boundaries!$B:$B,Boundaries!K:K,"",0)</f>
        <v>2800</v>
      </c>
      <c r="AB290" s="7" t="str">
        <f t="array" ref="AB290">XLOOKUP($R290,Boundaries!$B:$B,Boundaries!L:L,"",0)</f>
        <v>NaN</v>
      </c>
      <c r="AC290" s="7">
        <f t="array" ref="AC290">XLOOKUP($R290,Boundaries!$B:$B,Boundaries!M:M,"",0)</f>
        <v>3980</v>
      </c>
      <c r="AD290" s="7">
        <f t="array" ref="AD290">XLOOKUP($R290,Boundaries!$B:$B,Boundaries!N:N,"",0)</f>
        <v>4240</v>
      </c>
      <c r="AE290" s="7">
        <f t="array" ref="AE290">XLOOKUP($R290,Boundaries!$B:$B,Boundaries!O:O,"",0)</f>
        <v>0</v>
      </c>
      <c r="AF290" s="7">
        <f t="array" ref="AF290">XLOOKUP($R290,Boundaries!$B:$B,Boundaries!P:P,"",0)</f>
        <v>0</v>
      </c>
      <c r="AG290" s="7">
        <f t="array" ref="AG290">XLOOKUP($R290,Boundaries!$B:$B,Boundaries!Q:Q,"",0)</f>
        <v>0</v>
      </c>
      <c r="AH290" s="7">
        <f t="array" ref="AH290">XLOOKUP($R290,Boundaries!$B:$B,Boundaries!R:R,"",0)</f>
        <v>0</v>
      </c>
      <c r="AI290" s="7">
        <f t="array" ref="AI290">XLOOKUP($R290,Boundaries!$B:$B,Boundaries!S:S,"",0)</f>
        <v>0</v>
      </c>
      <c r="AJ290" s="7">
        <f t="array" ref="AJ290">XLOOKUP($R290,Boundaries!$B:$B,Boundaries!T:T,"",0)</f>
        <v>0</v>
      </c>
      <c r="AK290" s="7">
        <f t="array" ref="AK290">XLOOKUP($R290,Boundaries!$B:$B,Boundaries!U:U,"",0)</f>
        <v>0</v>
      </c>
    </row>
    <row r="291">
      <c r="A291" s="7" t="str">
        <f t="shared" si="1"/>
        <v>2</v>
      </c>
      <c r="B291" s="8">
        <v>5634.0</v>
      </c>
      <c r="C291" s="7" t="s">
        <v>1005</v>
      </c>
      <c r="D291" s="9" t="s">
        <v>1005</v>
      </c>
      <c r="E291" s="10" t="s">
        <v>1006</v>
      </c>
      <c r="F291" s="16" t="s">
        <v>91</v>
      </c>
      <c r="G291" s="8" t="s">
        <v>64</v>
      </c>
      <c r="H291" s="8" t="s">
        <v>195</v>
      </c>
      <c r="I291" s="11" t="s">
        <v>196</v>
      </c>
      <c r="J291" s="7" t="s">
        <v>884</v>
      </c>
      <c r="K291" s="9" t="s">
        <v>885</v>
      </c>
      <c r="L291" s="17">
        <f t="shared" ref="L291:M291" si="89">O291</f>
        <v>53.67049716</v>
      </c>
      <c r="M291" s="17">
        <f t="shared" si="89"/>
        <v>-1.071275155</v>
      </c>
      <c r="N291" s="16" t="str">
        <f t="array" ref="N291">XLOOKUP(K291,'GSP Groups'!D:D,'GSP Groups'!E:E,"",0)</f>
        <v>Pollington</v>
      </c>
      <c r="O291" s="13">
        <f t="array" ref="O291">XLOOKUP(N291,'GSP Groups'!$E:$E,'GSP Groups'!F:F,"",0)</f>
        <v>53.67049716</v>
      </c>
      <c r="P291" s="13">
        <f t="array" ref="P291">XLOOKUP(N291,'GSP Groups'!$E:$E,'GSP Groups'!G:G,"",0)</f>
        <v>-1.071275155</v>
      </c>
      <c r="Q291" s="7" t="str">
        <f t="shared" si="2"/>
        <v>CENTER</v>
      </c>
      <c r="R291" s="7" t="s">
        <v>27</v>
      </c>
      <c r="S291" s="7">
        <f t="array" ref="S291">XLOOKUP($R291,Boundaries!$B:$B,Boundaries!C:C,"",0)</f>
        <v>20000</v>
      </c>
      <c r="T291" s="7">
        <f t="array" ref="T291">XLOOKUP($R291,Boundaries!$B:$B,Boundaries!D:D,"",0)</f>
        <v>9000</v>
      </c>
      <c r="U291" s="7">
        <f t="array" ref="U291">XLOOKUP($R291,Boundaries!$B:$B,Boundaries!E:E,"",0)</f>
        <v>0</v>
      </c>
      <c r="V291" s="7">
        <f t="array" ref="V291">XLOOKUP($R291,Boundaries!$B:$B,Boundaries!F:F,"",0)</f>
        <v>0</v>
      </c>
      <c r="W291" s="7">
        <f t="array" ref="W291">XLOOKUP($R291,Boundaries!$B:$B,Boundaries!G:G,"",0)</f>
        <v>0</v>
      </c>
      <c r="X291" s="7">
        <f t="array" ref="X291">XLOOKUP($R291,Boundaries!$B:$B,Boundaries!H:H,"",0)</f>
        <v>0</v>
      </c>
      <c r="Y291" s="7">
        <f t="array" ref="Y291">XLOOKUP($R291,Boundaries!$B:$B,Boundaries!I:I,"",0)</f>
        <v>0</v>
      </c>
      <c r="Z291" s="7">
        <f t="array" ref="Z291">XLOOKUP($R291,Boundaries!$B:$B,Boundaries!J:J,"",0)</f>
        <v>0</v>
      </c>
      <c r="AA291" s="7">
        <f t="array" ref="AA291">XLOOKUP($R291,Boundaries!$B:$B,Boundaries!K:K,"",0)</f>
        <v>2800</v>
      </c>
      <c r="AB291" s="7" t="str">
        <f t="array" ref="AB291">XLOOKUP($R291,Boundaries!$B:$B,Boundaries!L:L,"",0)</f>
        <v>NaN</v>
      </c>
      <c r="AC291" s="7">
        <f t="array" ref="AC291">XLOOKUP($R291,Boundaries!$B:$B,Boundaries!M:M,"",0)</f>
        <v>3980</v>
      </c>
      <c r="AD291" s="7">
        <f t="array" ref="AD291">XLOOKUP($R291,Boundaries!$B:$B,Boundaries!N:N,"",0)</f>
        <v>4240</v>
      </c>
      <c r="AE291" s="7">
        <f t="array" ref="AE291">XLOOKUP($R291,Boundaries!$B:$B,Boundaries!O:O,"",0)</f>
        <v>0</v>
      </c>
      <c r="AF291" s="7">
        <f t="array" ref="AF291">XLOOKUP($R291,Boundaries!$B:$B,Boundaries!P:P,"",0)</f>
        <v>0</v>
      </c>
      <c r="AG291" s="7">
        <f t="array" ref="AG291">XLOOKUP($R291,Boundaries!$B:$B,Boundaries!Q:Q,"",0)</f>
        <v>0</v>
      </c>
      <c r="AH291" s="7">
        <f t="array" ref="AH291">XLOOKUP($R291,Boundaries!$B:$B,Boundaries!R:R,"",0)</f>
        <v>0</v>
      </c>
      <c r="AI291" s="7">
        <f t="array" ref="AI291">XLOOKUP($R291,Boundaries!$B:$B,Boundaries!S:S,"",0)</f>
        <v>0</v>
      </c>
      <c r="AJ291" s="7">
        <f t="array" ref="AJ291">XLOOKUP($R291,Boundaries!$B:$B,Boundaries!T:T,"",0)</f>
        <v>0</v>
      </c>
      <c r="AK291" s="7">
        <f t="array" ref="AK291">XLOOKUP($R291,Boundaries!$B:$B,Boundaries!U:U,"",0)</f>
        <v>0</v>
      </c>
    </row>
    <row r="292">
      <c r="A292" s="7" t="str">
        <f t="shared" si="1"/>
        <v>2</v>
      </c>
      <c r="B292" s="8">
        <v>5846.0</v>
      </c>
      <c r="C292" s="7" t="s">
        <v>1007</v>
      </c>
      <c r="D292" s="9" t="s">
        <v>1007</v>
      </c>
      <c r="E292" s="10" t="s">
        <v>1008</v>
      </c>
      <c r="F292" s="16" t="s">
        <v>91</v>
      </c>
      <c r="G292" s="8" t="s">
        <v>64</v>
      </c>
      <c r="H292" s="8" t="s">
        <v>195</v>
      </c>
      <c r="I292" s="11" t="s">
        <v>196</v>
      </c>
      <c r="J292" s="7" t="s">
        <v>884</v>
      </c>
      <c r="K292" s="9" t="s">
        <v>885</v>
      </c>
      <c r="L292" s="17">
        <f t="shared" ref="L292:M292" si="90">O292</f>
        <v>53.67049716</v>
      </c>
      <c r="M292" s="17">
        <f t="shared" si="90"/>
        <v>-1.071275155</v>
      </c>
      <c r="N292" s="16" t="str">
        <f t="array" ref="N292">XLOOKUP(K292,'GSP Groups'!D:D,'GSP Groups'!E:E,"",0)</f>
        <v>Pollington</v>
      </c>
      <c r="O292" s="13">
        <f t="array" ref="O292">XLOOKUP(N292,'GSP Groups'!$E:$E,'GSP Groups'!F:F,"",0)</f>
        <v>53.67049716</v>
      </c>
      <c r="P292" s="13">
        <f t="array" ref="P292">XLOOKUP(N292,'GSP Groups'!$E:$E,'GSP Groups'!G:G,"",0)</f>
        <v>-1.071275155</v>
      </c>
      <c r="Q292" s="7" t="str">
        <f t="shared" si="2"/>
        <v>CENTER</v>
      </c>
      <c r="R292" s="7" t="s">
        <v>27</v>
      </c>
      <c r="S292" s="7">
        <f t="array" ref="S292">XLOOKUP($R292,Boundaries!$B:$B,Boundaries!C:C,"",0)</f>
        <v>20000</v>
      </c>
      <c r="T292" s="7">
        <f t="array" ref="T292">XLOOKUP($R292,Boundaries!$B:$B,Boundaries!D:D,"",0)</f>
        <v>9000</v>
      </c>
      <c r="U292" s="7">
        <f t="array" ref="U292">XLOOKUP($R292,Boundaries!$B:$B,Boundaries!E:E,"",0)</f>
        <v>0</v>
      </c>
      <c r="V292" s="7">
        <f t="array" ref="V292">XLOOKUP($R292,Boundaries!$B:$B,Boundaries!F:F,"",0)</f>
        <v>0</v>
      </c>
      <c r="W292" s="7">
        <f t="array" ref="W292">XLOOKUP($R292,Boundaries!$B:$B,Boundaries!G:G,"",0)</f>
        <v>0</v>
      </c>
      <c r="X292" s="7">
        <f t="array" ref="X292">XLOOKUP($R292,Boundaries!$B:$B,Boundaries!H:H,"",0)</f>
        <v>0</v>
      </c>
      <c r="Y292" s="7">
        <f t="array" ref="Y292">XLOOKUP($R292,Boundaries!$B:$B,Boundaries!I:I,"",0)</f>
        <v>0</v>
      </c>
      <c r="Z292" s="7">
        <f t="array" ref="Z292">XLOOKUP($R292,Boundaries!$B:$B,Boundaries!J:J,"",0)</f>
        <v>0</v>
      </c>
      <c r="AA292" s="7">
        <f t="array" ref="AA292">XLOOKUP($R292,Boundaries!$B:$B,Boundaries!K:K,"",0)</f>
        <v>2800</v>
      </c>
      <c r="AB292" s="7" t="str">
        <f t="array" ref="AB292">XLOOKUP($R292,Boundaries!$B:$B,Boundaries!L:L,"",0)</f>
        <v>NaN</v>
      </c>
      <c r="AC292" s="7">
        <f t="array" ref="AC292">XLOOKUP($R292,Boundaries!$B:$B,Boundaries!M:M,"",0)</f>
        <v>3980</v>
      </c>
      <c r="AD292" s="7">
        <f t="array" ref="AD292">XLOOKUP($R292,Boundaries!$B:$B,Boundaries!N:N,"",0)</f>
        <v>4240</v>
      </c>
      <c r="AE292" s="7">
        <f t="array" ref="AE292">XLOOKUP($R292,Boundaries!$B:$B,Boundaries!O:O,"",0)</f>
        <v>0</v>
      </c>
      <c r="AF292" s="7">
        <f t="array" ref="AF292">XLOOKUP($R292,Boundaries!$B:$B,Boundaries!P:P,"",0)</f>
        <v>0</v>
      </c>
      <c r="AG292" s="7">
        <f t="array" ref="AG292">XLOOKUP($R292,Boundaries!$B:$B,Boundaries!Q:Q,"",0)</f>
        <v>0</v>
      </c>
      <c r="AH292" s="7">
        <f t="array" ref="AH292">XLOOKUP($R292,Boundaries!$B:$B,Boundaries!R:R,"",0)</f>
        <v>0</v>
      </c>
      <c r="AI292" s="7">
        <f t="array" ref="AI292">XLOOKUP($R292,Boundaries!$B:$B,Boundaries!S:S,"",0)</f>
        <v>0</v>
      </c>
      <c r="AJ292" s="7">
        <f t="array" ref="AJ292">XLOOKUP($R292,Boundaries!$B:$B,Boundaries!T:T,"",0)</f>
        <v>0</v>
      </c>
      <c r="AK292" s="7">
        <f t="array" ref="AK292">XLOOKUP($R292,Boundaries!$B:$B,Boundaries!U:U,"",0)</f>
        <v>0</v>
      </c>
    </row>
    <row r="293">
      <c r="A293" s="7" t="str">
        <f t="shared" si="1"/>
        <v>2</v>
      </c>
      <c r="B293" s="8">
        <v>5847.0</v>
      </c>
      <c r="C293" s="7" t="s">
        <v>1009</v>
      </c>
      <c r="D293" s="9" t="s">
        <v>1010</v>
      </c>
      <c r="E293" s="10" t="s">
        <v>1011</v>
      </c>
      <c r="F293" s="7" t="s">
        <v>50</v>
      </c>
      <c r="G293" s="8" t="s">
        <v>64</v>
      </c>
      <c r="H293" s="8" t="s">
        <v>128</v>
      </c>
      <c r="I293" s="11" t="s">
        <v>129</v>
      </c>
      <c r="J293" s="7" t="s">
        <v>884</v>
      </c>
      <c r="K293" s="9" t="s">
        <v>885</v>
      </c>
      <c r="L293" s="12">
        <v>53.542245560194</v>
      </c>
      <c r="M293" s="12">
        <v>-0.510337078029536</v>
      </c>
      <c r="N293" s="7" t="str">
        <f t="array" ref="N293">XLOOKUP(K293,'GSP Groups'!D:D,'GSP Groups'!E:E,"",0)</f>
        <v>Pollington</v>
      </c>
      <c r="O293" s="13">
        <f t="array" ref="O293">XLOOKUP(N293,'GSP Groups'!$E:$E,'GSP Groups'!F:F,"",0)</f>
        <v>53.67049716</v>
      </c>
      <c r="P293" s="13">
        <f t="array" ref="P293">XLOOKUP(N293,'GSP Groups'!$E:$E,'GSP Groups'!G:G,"",0)</f>
        <v>-1.071275155</v>
      </c>
      <c r="Q293" s="7" t="str">
        <f t="shared" si="2"/>
        <v>EXACT LOCATION</v>
      </c>
      <c r="R293" s="7" t="s">
        <v>27</v>
      </c>
      <c r="S293" s="7">
        <f t="array" ref="S293">XLOOKUP($R293,Boundaries!$B:$B,Boundaries!C:C,"",0)</f>
        <v>20000</v>
      </c>
      <c r="T293" s="7">
        <f t="array" ref="T293">XLOOKUP($R293,Boundaries!$B:$B,Boundaries!D:D,"",0)</f>
        <v>9000</v>
      </c>
      <c r="U293" s="7">
        <f t="array" ref="U293">XLOOKUP($R293,Boundaries!$B:$B,Boundaries!E:E,"",0)</f>
        <v>0</v>
      </c>
      <c r="V293" s="7">
        <f t="array" ref="V293">XLOOKUP($R293,Boundaries!$B:$B,Boundaries!F:F,"",0)</f>
        <v>0</v>
      </c>
      <c r="W293" s="7">
        <f t="array" ref="W293">XLOOKUP($R293,Boundaries!$B:$B,Boundaries!G:G,"",0)</f>
        <v>0</v>
      </c>
      <c r="X293" s="7">
        <f t="array" ref="X293">XLOOKUP($R293,Boundaries!$B:$B,Boundaries!H:H,"",0)</f>
        <v>0</v>
      </c>
      <c r="Y293" s="7">
        <f t="array" ref="Y293">XLOOKUP($R293,Boundaries!$B:$B,Boundaries!I:I,"",0)</f>
        <v>0</v>
      </c>
      <c r="Z293" s="7">
        <f t="array" ref="Z293">XLOOKUP($R293,Boundaries!$B:$B,Boundaries!J:J,"",0)</f>
        <v>0</v>
      </c>
      <c r="AA293" s="7">
        <f t="array" ref="AA293">XLOOKUP($R293,Boundaries!$B:$B,Boundaries!K:K,"",0)</f>
        <v>2800</v>
      </c>
      <c r="AB293" s="7" t="str">
        <f t="array" ref="AB293">XLOOKUP($R293,Boundaries!$B:$B,Boundaries!L:L,"",0)</f>
        <v>NaN</v>
      </c>
      <c r="AC293" s="7">
        <f t="array" ref="AC293">XLOOKUP($R293,Boundaries!$B:$B,Boundaries!M:M,"",0)</f>
        <v>3980</v>
      </c>
      <c r="AD293" s="7">
        <f t="array" ref="AD293">XLOOKUP($R293,Boundaries!$B:$B,Boundaries!N:N,"",0)</f>
        <v>4240</v>
      </c>
      <c r="AE293" s="7">
        <f t="array" ref="AE293">XLOOKUP($R293,Boundaries!$B:$B,Boundaries!O:O,"",0)</f>
        <v>0</v>
      </c>
      <c r="AF293" s="7">
        <f t="array" ref="AF293">XLOOKUP($R293,Boundaries!$B:$B,Boundaries!P:P,"",0)</f>
        <v>0</v>
      </c>
      <c r="AG293" s="7">
        <f t="array" ref="AG293">XLOOKUP($R293,Boundaries!$B:$B,Boundaries!Q:Q,"",0)</f>
        <v>0</v>
      </c>
      <c r="AH293" s="7">
        <f t="array" ref="AH293">XLOOKUP($R293,Boundaries!$B:$B,Boundaries!R:R,"",0)</f>
        <v>0</v>
      </c>
      <c r="AI293" s="7">
        <f t="array" ref="AI293">XLOOKUP($R293,Boundaries!$B:$B,Boundaries!S:S,"",0)</f>
        <v>0</v>
      </c>
      <c r="AJ293" s="7">
        <f t="array" ref="AJ293">XLOOKUP($R293,Boundaries!$B:$B,Boundaries!T:T,"",0)</f>
        <v>0</v>
      </c>
      <c r="AK293" s="7">
        <f t="array" ref="AK293">XLOOKUP($R293,Boundaries!$B:$B,Boundaries!U:U,"",0)</f>
        <v>0</v>
      </c>
    </row>
    <row r="294">
      <c r="A294" s="7" t="str">
        <f t="shared" si="1"/>
        <v>2</v>
      </c>
      <c r="B294" s="8">
        <v>5985.0</v>
      </c>
      <c r="C294" s="7" t="s">
        <v>1012</v>
      </c>
      <c r="D294" s="9" t="s">
        <v>1012</v>
      </c>
      <c r="E294" s="10" t="s">
        <v>1013</v>
      </c>
      <c r="F294" s="16" t="s">
        <v>133</v>
      </c>
      <c r="G294" s="8" t="s">
        <v>134</v>
      </c>
      <c r="H294" s="8" t="s">
        <v>110</v>
      </c>
      <c r="I294" s="11" t="s">
        <v>111</v>
      </c>
      <c r="J294" s="7" t="s">
        <v>884</v>
      </c>
      <c r="K294" s="9" t="s">
        <v>885</v>
      </c>
      <c r="L294" s="17">
        <f t="shared" ref="L294:M294" si="91">O294</f>
        <v>53.67049716</v>
      </c>
      <c r="M294" s="17">
        <f t="shared" si="91"/>
        <v>-1.071275155</v>
      </c>
      <c r="N294" s="16" t="str">
        <f t="array" ref="N294">XLOOKUP(K294,'GSP Groups'!D:D,'GSP Groups'!E:E,"",0)</f>
        <v>Pollington</v>
      </c>
      <c r="O294" s="13">
        <f t="array" ref="O294">XLOOKUP(N294,'GSP Groups'!$E:$E,'GSP Groups'!F:F,"",0)</f>
        <v>53.67049716</v>
      </c>
      <c r="P294" s="13">
        <f t="array" ref="P294">XLOOKUP(N294,'GSP Groups'!$E:$E,'GSP Groups'!G:G,"",0)</f>
        <v>-1.071275155</v>
      </c>
      <c r="Q294" s="7" t="str">
        <f t="shared" si="2"/>
        <v>CENTER</v>
      </c>
      <c r="R294" s="7" t="s">
        <v>27</v>
      </c>
      <c r="S294" s="7">
        <f t="array" ref="S294">XLOOKUP($R294,Boundaries!$B:$B,Boundaries!C:C,"",0)</f>
        <v>20000</v>
      </c>
      <c r="T294" s="7">
        <f t="array" ref="T294">XLOOKUP($R294,Boundaries!$B:$B,Boundaries!D:D,"",0)</f>
        <v>9000</v>
      </c>
      <c r="U294" s="7">
        <f t="array" ref="U294">XLOOKUP($R294,Boundaries!$B:$B,Boundaries!E:E,"",0)</f>
        <v>0</v>
      </c>
      <c r="V294" s="7">
        <f t="array" ref="V294">XLOOKUP($R294,Boundaries!$B:$B,Boundaries!F:F,"",0)</f>
        <v>0</v>
      </c>
      <c r="W294" s="7">
        <f t="array" ref="W294">XLOOKUP($R294,Boundaries!$B:$B,Boundaries!G:G,"",0)</f>
        <v>0</v>
      </c>
      <c r="X294" s="7">
        <f t="array" ref="X294">XLOOKUP($R294,Boundaries!$B:$B,Boundaries!H:H,"",0)</f>
        <v>0</v>
      </c>
      <c r="Y294" s="7">
        <f t="array" ref="Y294">XLOOKUP($R294,Boundaries!$B:$B,Boundaries!I:I,"",0)</f>
        <v>0</v>
      </c>
      <c r="Z294" s="7">
        <f t="array" ref="Z294">XLOOKUP($R294,Boundaries!$B:$B,Boundaries!J:J,"",0)</f>
        <v>0</v>
      </c>
      <c r="AA294" s="7">
        <f t="array" ref="AA294">XLOOKUP($R294,Boundaries!$B:$B,Boundaries!K:K,"",0)</f>
        <v>2800</v>
      </c>
      <c r="AB294" s="7" t="str">
        <f t="array" ref="AB294">XLOOKUP($R294,Boundaries!$B:$B,Boundaries!L:L,"",0)</f>
        <v>NaN</v>
      </c>
      <c r="AC294" s="7">
        <f t="array" ref="AC294">XLOOKUP($R294,Boundaries!$B:$B,Boundaries!M:M,"",0)</f>
        <v>3980</v>
      </c>
      <c r="AD294" s="7">
        <f t="array" ref="AD294">XLOOKUP($R294,Boundaries!$B:$B,Boundaries!N:N,"",0)</f>
        <v>4240</v>
      </c>
      <c r="AE294" s="7">
        <f t="array" ref="AE294">XLOOKUP($R294,Boundaries!$B:$B,Boundaries!O:O,"",0)</f>
        <v>0</v>
      </c>
      <c r="AF294" s="7">
        <f t="array" ref="AF294">XLOOKUP($R294,Boundaries!$B:$B,Boundaries!P:P,"",0)</f>
        <v>0</v>
      </c>
      <c r="AG294" s="7">
        <f t="array" ref="AG294">XLOOKUP($R294,Boundaries!$B:$B,Boundaries!Q:Q,"",0)</f>
        <v>0</v>
      </c>
      <c r="AH294" s="7">
        <f t="array" ref="AH294">XLOOKUP($R294,Boundaries!$B:$B,Boundaries!R:R,"",0)</f>
        <v>0</v>
      </c>
      <c r="AI294" s="7">
        <f t="array" ref="AI294">XLOOKUP($R294,Boundaries!$B:$B,Boundaries!S:S,"",0)</f>
        <v>0</v>
      </c>
      <c r="AJ294" s="7">
        <f t="array" ref="AJ294">XLOOKUP($R294,Boundaries!$B:$B,Boundaries!T:T,"",0)</f>
        <v>0</v>
      </c>
      <c r="AK294" s="7">
        <f t="array" ref="AK294">XLOOKUP($R294,Boundaries!$B:$B,Boundaries!U:U,"",0)</f>
        <v>0</v>
      </c>
    </row>
    <row r="295">
      <c r="A295" s="7" t="str">
        <f t="shared" si="1"/>
        <v>2</v>
      </c>
      <c r="B295" s="8">
        <v>6074.0</v>
      </c>
      <c r="C295" s="7" t="s">
        <v>1014</v>
      </c>
      <c r="D295" s="9" t="s">
        <v>1015</v>
      </c>
      <c r="E295" s="10" t="s">
        <v>1016</v>
      </c>
      <c r="F295" s="16" t="s">
        <v>133</v>
      </c>
      <c r="G295" s="8" t="s">
        <v>134</v>
      </c>
      <c r="H295" s="8" t="s">
        <v>218</v>
      </c>
      <c r="I295" s="11" t="s">
        <v>219</v>
      </c>
      <c r="J295" s="7" t="s">
        <v>884</v>
      </c>
      <c r="K295" s="9" t="s">
        <v>885</v>
      </c>
      <c r="L295" s="17">
        <f t="shared" ref="L295:M295" si="92">O295</f>
        <v>53.67049716</v>
      </c>
      <c r="M295" s="17">
        <f t="shared" si="92"/>
        <v>-1.071275155</v>
      </c>
      <c r="N295" s="16" t="str">
        <f t="array" ref="N295">XLOOKUP(K295,'GSP Groups'!D:D,'GSP Groups'!E:E,"",0)</f>
        <v>Pollington</v>
      </c>
      <c r="O295" s="13">
        <f t="array" ref="O295">XLOOKUP(N295,'GSP Groups'!$E:$E,'GSP Groups'!F:F,"",0)</f>
        <v>53.67049716</v>
      </c>
      <c r="P295" s="13">
        <f t="array" ref="P295">XLOOKUP(N295,'GSP Groups'!$E:$E,'GSP Groups'!G:G,"",0)</f>
        <v>-1.071275155</v>
      </c>
      <c r="Q295" s="7" t="str">
        <f t="shared" si="2"/>
        <v>CENTER</v>
      </c>
      <c r="R295" s="7" t="s">
        <v>27</v>
      </c>
      <c r="S295" s="7">
        <f t="array" ref="S295">XLOOKUP($R295,Boundaries!$B:$B,Boundaries!C:C,"",0)</f>
        <v>20000</v>
      </c>
      <c r="T295" s="7">
        <f t="array" ref="T295">XLOOKUP($R295,Boundaries!$B:$B,Boundaries!D:D,"",0)</f>
        <v>9000</v>
      </c>
      <c r="U295" s="7">
        <f t="array" ref="U295">XLOOKUP($R295,Boundaries!$B:$B,Boundaries!E:E,"",0)</f>
        <v>0</v>
      </c>
      <c r="V295" s="7">
        <f t="array" ref="V295">XLOOKUP($R295,Boundaries!$B:$B,Boundaries!F:F,"",0)</f>
        <v>0</v>
      </c>
      <c r="W295" s="7">
        <f t="array" ref="W295">XLOOKUP($R295,Boundaries!$B:$B,Boundaries!G:G,"",0)</f>
        <v>0</v>
      </c>
      <c r="X295" s="7">
        <f t="array" ref="X295">XLOOKUP($R295,Boundaries!$B:$B,Boundaries!H:H,"",0)</f>
        <v>0</v>
      </c>
      <c r="Y295" s="7">
        <f t="array" ref="Y295">XLOOKUP($R295,Boundaries!$B:$B,Boundaries!I:I,"",0)</f>
        <v>0</v>
      </c>
      <c r="Z295" s="7">
        <f t="array" ref="Z295">XLOOKUP($R295,Boundaries!$B:$B,Boundaries!J:J,"",0)</f>
        <v>0</v>
      </c>
      <c r="AA295" s="7">
        <f t="array" ref="AA295">XLOOKUP($R295,Boundaries!$B:$B,Boundaries!K:K,"",0)</f>
        <v>2800</v>
      </c>
      <c r="AB295" s="7" t="str">
        <f t="array" ref="AB295">XLOOKUP($R295,Boundaries!$B:$B,Boundaries!L:L,"",0)</f>
        <v>NaN</v>
      </c>
      <c r="AC295" s="7">
        <f t="array" ref="AC295">XLOOKUP($R295,Boundaries!$B:$B,Boundaries!M:M,"",0)</f>
        <v>3980</v>
      </c>
      <c r="AD295" s="7">
        <f t="array" ref="AD295">XLOOKUP($R295,Boundaries!$B:$B,Boundaries!N:N,"",0)</f>
        <v>4240</v>
      </c>
      <c r="AE295" s="7">
        <f t="array" ref="AE295">XLOOKUP($R295,Boundaries!$B:$B,Boundaries!O:O,"",0)</f>
        <v>0</v>
      </c>
      <c r="AF295" s="7">
        <f t="array" ref="AF295">XLOOKUP($R295,Boundaries!$B:$B,Boundaries!P:P,"",0)</f>
        <v>0</v>
      </c>
      <c r="AG295" s="7">
        <f t="array" ref="AG295">XLOOKUP($R295,Boundaries!$B:$B,Boundaries!Q:Q,"",0)</f>
        <v>0</v>
      </c>
      <c r="AH295" s="7">
        <f t="array" ref="AH295">XLOOKUP($R295,Boundaries!$B:$B,Boundaries!R:R,"",0)</f>
        <v>0</v>
      </c>
      <c r="AI295" s="7">
        <f t="array" ref="AI295">XLOOKUP($R295,Boundaries!$B:$B,Boundaries!S:S,"",0)</f>
        <v>0</v>
      </c>
      <c r="AJ295" s="7">
        <f t="array" ref="AJ295">XLOOKUP($R295,Boundaries!$B:$B,Boundaries!T:T,"",0)</f>
        <v>0</v>
      </c>
      <c r="AK295" s="7">
        <f t="array" ref="AK295">XLOOKUP($R295,Boundaries!$B:$B,Boundaries!U:U,"",0)</f>
        <v>0</v>
      </c>
    </row>
    <row r="296">
      <c r="A296" s="7" t="str">
        <f t="shared" si="1"/>
        <v>2</v>
      </c>
      <c r="B296" s="8">
        <v>6146.0</v>
      </c>
      <c r="C296" s="7" t="s">
        <v>1017</v>
      </c>
      <c r="D296" s="9" t="s">
        <v>1018</v>
      </c>
      <c r="E296" s="10" t="s">
        <v>1019</v>
      </c>
      <c r="F296" s="16" t="s">
        <v>91</v>
      </c>
      <c r="G296" s="8" t="s">
        <v>64</v>
      </c>
      <c r="H296" s="8" t="s">
        <v>218</v>
      </c>
      <c r="I296" s="11" t="s">
        <v>219</v>
      </c>
      <c r="J296" s="7" t="s">
        <v>884</v>
      </c>
      <c r="K296" s="9" t="s">
        <v>885</v>
      </c>
      <c r="L296" s="17">
        <f t="shared" ref="L296:M296" si="93">O296</f>
        <v>53.67049716</v>
      </c>
      <c r="M296" s="17">
        <f t="shared" si="93"/>
        <v>-1.071275155</v>
      </c>
      <c r="N296" s="16" t="str">
        <f t="array" ref="N296">XLOOKUP(K296,'GSP Groups'!D:D,'GSP Groups'!E:E,"",0)</f>
        <v>Pollington</v>
      </c>
      <c r="O296" s="13">
        <f t="array" ref="O296">XLOOKUP(N296,'GSP Groups'!$E:$E,'GSP Groups'!F:F,"",0)</f>
        <v>53.67049716</v>
      </c>
      <c r="P296" s="13">
        <f t="array" ref="P296">XLOOKUP(N296,'GSP Groups'!$E:$E,'GSP Groups'!G:G,"",0)</f>
        <v>-1.071275155</v>
      </c>
      <c r="Q296" s="7" t="str">
        <f t="shared" si="2"/>
        <v>CENTER</v>
      </c>
      <c r="R296" s="7" t="s">
        <v>27</v>
      </c>
      <c r="S296" s="7">
        <f t="array" ref="S296">XLOOKUP($R296,Boundaries!$B:$B,Boundaries!C:C,"",0)</f>
        <v>20000</v>
      </c>
      <c r="T296" s="7">
        <f t="array" ref="T296">XLOOKUP($R296,Boundaries!$B:$B,Boundaries!D:D,"",0)</f>
        <v>9000</v>
      </c>
      <c r="U296" s="7">
        <f t="array" ref="U296">XLOOKUP($R296,Boundaries!$B:$B,Boundaries!E:E,"",0)</f>
        <v>0</v>
      </c>
      <c r="V296" s="7">
        <f t="array" ref="V296">XLOOKUP($R296,Boundaries!$B:$B,Boundaries!F:F,"",0)</f>
        <v>0</v>
      </c>
      <c r="W296" s="7">
        <f t="array" ref="W296">XLOOKUP($R296,Boundaries!$B:$B,Boundaries!G:G,"",0)</f>
        <v>0</v>
      </c>
      <c r="X296" s="7">
        <f t="array" ref="X296">XLOOKUP($R296,Boundaries!$B:$B,Boundaries!H:H,"",0)</f>
        <v>0</v>
      </c>
      <c r="Y296" s="7">
        <f t="array" ref="Y296">XLOOKUP($R296,Boundaries!$B:$B,Boundaries!I:I,"",0)</f>
        <v>0</v>
      </c>
      <c r="Z296" s="7">
        <f t="array" ref="Z296">XLOOKUP($R296,Boundaries!$B:$B,Boundaries!J:J,"",0)</f>
        <v>0</v>
      </c>
      <c r="AA296" s="7">
        <f t="array" ref="AA296">XLOOKUP($R296,Boundaries!$B:$B,Boundaries!K:K,"",0)</f>
        <v>2800</v>
      </c>
      <c r="AB296" s="7" t="str">
        <f t="array" ref="AB296">XLOOKUP($R296,Boundaries!$B:$B,Boundaries!L:L,"",0)</f>
        <v>NaN</v>
      </c>
      <c r="AC296" s="7">
        <f t="array" ref="AC296">XLOOKUP($R296,Boundaries!$B:$B,Boundaries!M:M,"",0)</f>
        <v>3980</v>
      </c>
      <c r="AD296" s="7">
        <f t="array" ref="AD296">XLOOKUP($R296,Boundaries!$B:$B,Boundaries!N:N,"",0)</f>
        <v>4240</v>
      </c>
      <c r="AE296" s="7">
        <f t="array" ref="AE296">XLOOKUP($R296,Boundaries!$B:$B,Boundaries!O:O,"",0)</f>
        <v>0</v>
      </c>
      <c r="AF296" s="7">
        <f t="array" ref="AF296">XLOOKUP($R296,Boundaries!$B:$B,Boundaries!P:P,"",0)</f>
        <v>0</v>
      </c>
      <c r="AG296" s="7">
        <f t="array" ref="AG296">XLOOKUP($R296,Boundaries!$B:$B,Boundaries!Q:Q,"",0)</f>
        <v>0</v>
      </c>
      <c r="AH296" s="7">
        <f t="array" ref="AH296">XLOOKUP($R296,Boundaries!$B:$B,Boundaries!R:R,"",0)</f>
        <v>0</v>
      </c>
      <c r="AI296" s="7">
        <f t="array" ref="AI296">XLOOKUP($R296,Boundaries!$B:$B,Boundaries!S:S,"",0)</f>
        <v>0</v>
      </c>
      <c r="AJ296" s="7">
        <f t="array" ref="AJ296">XLOOKUP($R296,Boundaries!$B:$B,Boundaries!T:T,"",0)</f>
        <v>0</v>
      </c>
      <c r="AK296" s="7">
        <f t="array" ref="AK296">XLOOKUP($R296,Boundaries!$B:$B,Boundaries!U:U,"",0)</f>
        <v>0</v>
      </c>
    </row>
    <row r="297">
      <c r="A297" s="7" t="str">
        <f t="shared" si="1"/>
        <v>T</v>
      </c>
      <c r="B297" s="8">
        <v>6180.0</v>
      </c>
      <c r="C297" s="7" t="s">
        <v>1020</v>
      </c>
      <c r="D297" s="9" t="s">
        <v>1021</v>
      </c>
      <c r="E297" s="10" t="s">
        <v>1022</v>
      </c>
      <c r="F297" s="7" t="s">
        <v>40</v>
      </c>
      <c r="G297" s="8" t="s">
        <v>40</v>
      </c>
      <c r="H297" s="8" t="s">
        <v>950</v>
      </c>
      <c r="I297" s="11" t="s">
        <v>951</v>
      </c>
      <c r="J297" s="7" t="s">
        <v>884</v>
      </c>
      <c r="K297" s="9" t="s">
        <v>885</v>
      </c>
      <c r="L297" s="12">
        <v>53.594721</v>
      </c>
      <c r="M297" s="12">
        <v>-0.749304</v>
      </c>
      <c r="N297" s="7" t="str">
        <f t="array" ref="N297">XLOOKUP(K297,'GSP Groups'!D:D,'GSP Groups'!E:E,"",0)</f>
        <v>Pollington</v>
      </c>
      <c r="O297" s="13">
        <f t="array" ref="O297">XLOOKUP(N297,'GSP Groups'!$E:$E,'GSP Groups'!F:F,"",0)</f>
        <v>53.67049716</v>
      </c>
      <c r="P297" s="13">
        <f t="array" ref="P297">XLOOKUP(N297,'GSP Groups'!$E:$E,'GSP Groups'!G:G,"",0)</f>
        <v>-1.071275155</v>
      </c>
      <c r="Q297" s="7" t="str">
        <f t="shared" si="2"/>
        <v>EXACT LOCATION</v>
      </c>
      <c r="R297" s="7" t="s">
        <v>27</v>
      </c>
      <c r="S297" s="7">
        <f t="array" ref="S297">XLOOKUP($R297,Boundaries!$B:$B,Boundaries!C:C,"",0)</f>
        <v>20000</v>
      </c>
      <c r="T297" s="7">
        <f t="array" ref="T297">XLOOKUP($R297,Boundaries!$B:$B,Boundaries!D:D,"",0)</f>
        <v>9000</v>
      </c>
      <c r="U297" s="7">
        <f t="array" ref="U297">XLOOKUP($R297,Boundaries!$B:$B,Boundaries!E:E,"",0)</f>
        <v>0</v>
      </c>
      <c r="V297" s="7">
        <f t="array" ref="V297">XLOOKUP($R297,Boundaries!$B:$B,Boundaries!F:F,"",0)</f>
        <v>0</v>
      </c>
      <c r="W297" s="7">
        <f t="array" ref="W297">XLOOKUP($R297,Boundaries!$B:$B,Boundaries!G:G,"",0)</f>
        <v>0</v>
      </c>
      <c r="X297" s="7">
        <f t="array" ref="X297">XLOOKUP($R297,Boundaries!$B:$B,Boundaries!H:H,"",0)</f>
        <v>0</v>
      </c>
      <c r="Y297" s="7">
        <f t="array" ref="Y297">XLOOKUP($R297,Boundaries!$B:$B,Boundaries!I:I,"",0)</f>
        <v>0</v>
      </c>
      <c r="Z297" s="7">
        <f t="array" ref="Z297">XLOOKUP($R297,Boundaries!$B:$B,Boundaries!J:J,"",0)</f>
        <v>0</v>
      </c>
      <c r="AA297" s="7">
        <f t="array" ref="AA297">XLOOKUP($R297,Boundaries!$B:$B,Boundaries!K:K,"",0)</f>
        <v>2800</v>
      </c>
      <c r="AB297" s="7" t="str">
        <f t="array" ref="AB297">XLOOKUP($R297,Boundaries!$B:$B,Boundaries!L:L,"",0)</f>
        <v>NaN</v>
      </c>
      <c r="AC297" s="7">
        <f t="array" ref="AC297">XLOOKUP($R297,Boundaries!$B:$B,Boundaries!M:M,"",0)</f>
        <v>3980</v>
      </c>
      <c r="AD297" s="7">
        <f t="array" ref="AD297">XLOOKUP($R297,Boundaries!$B:$B,Boundaries!N:N,"",0)</f>
        <v>4240</v>
      </c>
      <c r="AE297" s="7">
        <f t="array" ref="AE297">XLOOKUP($R297,Boundaries!$B:$B,Boundaries!O:O,"",0)</f>
        <v>0</v>
      </c>
      <c r="AF297" s="7">
        <f t="array" ref="AF297">XLOOKUP($R297,Boundaries!$B:$B,Boundaries!P:P,"",0)</f>
        <v>0</v>
      </c>
      <c r="AG297" s="7">
        <f t="array" ref="AG297">XLOOKUP($R297,Boundaries!$B:$B,Boundaries!Q:Q,"",0)</f>
        <v>0</v>
      </c>
      <c r="AH297" s="7">
        <f t="array" ref="AH297">XLOOKUP($R297,Boundaries!$B:$B,Boundaries!R:R,"",0)</f>
        <v>0</v>
      </c>
      <c r="AI297" s="7">
        <f t="array" ref="AI297">XLOOKUP($R297,Boundaries!$B:$B,Boundaries!S:S,"",0)</f>
        <v>0</v>
      </c>
      <c r="AJ297" s="7">
        <f t="array" ref="AJ297">XLOOKUP($R297,Boundaries!$B:$B,Boundaries!T:T,"",0)</f>
        <v>0</v>
      </c>
      <c r="AK297" s="7">
        <f t="array" ref="AK297">XLOOKUP($R297,Boundaries!$B:$B,Boundaries!U:U,"",0)</f>
        <v>0</v>
      </c>
    </row>
    <row r="298">
      <c r="A298" s="7" t="str">
        <f t="shared" si="1"/>
        <v>V</v>
      </c>
      <c r="B298" s="8">
        <v>6250.0</v>
      </c>
      <c r="C298" s="7" t="s">
        <v>1023</v>
      </c>
      <c r="D298" s="9" t="s">
        <v>1024</v>
      </c>
      <c r="E298" s="10" t="s">
        <v>1025</v>
      </c>
      <c r="F298" s="16" t="s">
        <v>91</v>
      </c>
      <c r="G298" s="8" t="s">
        <v>64</v>
      </c>
      <c r="H298" s="8" t="s">
        <v>280</v>
      </c>
      <c r="I298" s="11" t="s">
        <v>281</v>
      </c>
      <c r="J298" s="7" t="s">
        <v>884</v>
      </c>
      <c r="K298" s="9" t="s">
        <v>885</v>
      </c>
      <c r="L298" s="17">
        <f t="shared" ref="L298:M298" si="94">O298</f>
        <v>53.67049716</v>
      </c>
      <c r="M298" s="17">
        <f t="shared" si="94"/>
        <v>-1.071275155</v>
      </c>
      <c r="N298" s="16" t="str">
        <f t="array" ref="N298">XLOOKUP(K298,'GSP Groups'!D:D,'GSP Groups'!E:E,"",0)</f>
        <v>Pollington</v>
      </c>
      <c r="O298" s="13">
        <f t="array" ref="O298">XLOOKUP(N298,'GSP Groups'!$E:$E,'GSP Groups'!F:F,"",0)</f>
        <v>53.67049716</v>
      </c>
      <c r="P298" s="13">
        <f t="array" ref="P298">XLOOKUP(N298,'GSP Groups'!$E:$E,'GSP Groups'!G:G,"",0)</f>
        <v>-1.071275155</v>
      </c>
      <c r="Q298" s="7" t="str">
        <f t="shared" si="2"/>
        <v>CENTER</v>
      </c>
      <c r="R298" s="7" t="s">
        <v>27</v>
      </c>
      <c r="S298" s="7">
        <f t="array" ref="S298">XLOOKUP($R298,Boundaries!$B:$B,Boundaries!C:C,"",0)</f>
        <v>20000</v>
      </c>
      <c r="T298" s="7">
        <f t="array" ref="T298">XLOOKUP($R298,Boundaries!$B:$B,Boundaries!D:D,"",0)</f>
        <v>9000</v>
      </c>
      <c r="U298" s="7">
        <f t="array" ref="U298">XLOOKUP($R298,Boundaries!$B:$B,Boundaries!E:E,"",0)</f>
        <v>0</v>
      </c>
      <c r="V298" s="7">
        <f t="array" ref="V298">XLOOKUP($R298,Boundaries!$B:$B,Boundaries!F:F,"",0)</f>
        <v>0</v>
      </c>
      <c r="W298" s="7">
        <f t="array" ref="W298">XLOOKUP($R298,Boundaries!$B:$B,Boundaries!G:G,"",0)</f>
        <v>0</v>
      </c>
      <c r="X298" s="7">
        <f t="array" ref="X298">XLOOKUP($R298,Boundaries!$B:$B,Boundaries!H:H,"",0)</f>
        <v>0</v>
      </c>
      <c r="Y298" s="7">
        <f t="array" ref="Y298">XLOOKUP($R298,Boundaries!$B:$B,Boundaries!I:I,"",0)</f>
        <v>0</v>
      </c>
      <c r="Z298" s="7">
        <f t="array" ref="Z298">XLOOKUP($R298,Boundaries!$B:$B,Boundaries!J:J,"",0)</f>
        <v>0</v>
      </c>
      <c r="AA298" s="7">
        <f t="array" ref="AA298">XLOOKUP($R298,Boundaries!$B:$B,Boundaries!K:K,"",0)</f>
        <v>2800</v>
      </c>
      <c r="AB298" s="7" t="str">
        <f t="array" ref="AB298">XLOOKUP($R298,Boundaries!$B:$B,Boundaries!L:L,"",0)</f>
        <v>NaN</v>
      </c>
      <c r="AC298" s="7">
        <f t="array" ref="AC298">XLOOKUP($R298,Boundaries!$B:$B,Boundaries!M:M,"",0)</f>
        <v>3980</v>
      </c>
      <c r="AD298" s="7">
        <f t="array" ref="AD298">XLOOKUP($R298,Boundaries!$B:$B,Boundaries!N:N,"",0)</f>
        <v>4240</v>
      </c>
      <c r="AE298" s="7">
        <f t="array" ref="AE298">XLOOKUP($R298,Boundaries!$B:$B,Boundaries!O:O,"",0)</f>
        <v>0</v>
      </c>
      <c r="AF298" s="7">
        <f t="array" ref="AF298">XLOOKUP($R298,Boundaries!$B:$B,Boundaries!P:P,"",0)</f>
        <v>0</v>
      </c>
      <c r="AG298" s="7">
        <f t="array" ref="AG298">XLOOKUP($R298,Boundaries!$B:$B,Boundaries!Q:Q,"",0)</f>
        <v>0</v>
      </c>
      <c r="AH298" s="7">
        <f t="array" ref="AH298">XLOOKUP($R298,Boundaries!$B:$B,Boundaries!R:R,"",0)</f>
        <v>0</v>
      </c>
      <c r="AI298" s="7">
        <f t="array" ref="AI298">XLOOKUP($R298,Boundaries!$B:$B,Boundaries!S:S,"",0)</f>
        <v>0</v>
      </c>
      <c r="AJ298" s="7">
        <f t="array" ref="AJ298">XLOOKUP($R298,Boundaries!$B:$B,Boundaries!T:T,"",0)</f>
        <v>0</v>
      </c>
      <c r="AK298" s="7">
        <f t="array" ref="AK298">XLOOKUP($R298,Boundaries!$B:$B,Boundaries!U:U,"",0)</f>
        <v>0</v>
      </c>
    </row>
    <row r="299">
      <c r="A299" s="7" t="str">
        <f t="shared" si="1"/>
        <v>2</v>
      </c>
      <c r="B299" s="8">
        <v>6377.0</v>
      </c>
      <c r="C299" s="7" t="s">
        <v>1026</v>
      </c>
      <c r="D299" s="9" t="s">
        <v>1026</v>
      </c>
      <c r="E299" s="10" t="s">
        <v>1027</v>
      </c>
      <c r="F299" s="16" t="s">
        <v>91</v>
      </c>
      <c r="G299" s="8" t="s">
        <v>64</v>
      </c>
      <c r="H299" s="8" t="s">
        <v>395</v>
      </c>
      <c r="I299" s="11" t="s">
        <v>396</v>
      </c>
      <c r="J299" s="7" t="s">
        <v>884</v>
      </c>
      <c r="K299" s="9" t="s">
        <v>885</v>
      </c>
      <c r="L299" s="17">
        <f t="shared" ref="L299:M299" si="95">O299</f>
        <v>53.67049716</v>
      </c>
      <c r="M299" s="17">
        <f t="shared" si="95"/>
        <v>-1.071275155</v>
      </c>
      <c r="N299" s="16" t="str">
        <f t="array" ref="N299">XLOOKUP(K299,'GSP Groups'!D:D,'GSP Groups'!E:E,"",0)</f>
        <v>Pollington</v>
      </c>
      <c r="O299" s="13">
        <f t="array" ref="O299">XLOOKUP(N299,'GSP Groups'!$E:$E,'GSP Groups'!F:F,"",0)</f>
        <v>53.67049716</v>
      </c>
      <c r="P299" s="13">
        <f t="array" ref="P299">XLOOKUP(N299,'GSP Groups'!$E:$E,'GSP Groups'!G:G,"",0)</f>
        <v>-1.071275155</v>
      </c>
      <c r="Q299" s="7" t="str">
        <f t="shared" si="2"/>
        <v>CENTER</v>
      </c>
      <c r="R299" s="7" t="s">
        <v>27</v>
      </c>
      <c r="S299" s="7">
        <f t="array" ref="S299">XLOOKUP($R299,Boundaries!$B:$B,Boundaries!C:C,"",0)</f>
        <v>20000</v>
      </c>
      <c r="T299" s="7">
        <f t="array" ref="T299">XLOOKUP($R299,Boundaries!$B:$B,Boundaries!D:D,"",0)</f>
        <v>9000</v>
      </c>
      <c r="U299" s="7">
        <f t="array" ref="U299">XLOOKUP($R299,Boundaries!$B:$B,Boundaries!E:E,"",0)</f>
        <v>0</v>
      </c>
      <c r="V299" s="7">
        <f t="array" ref="V299">XLOOKUP($R299,Boundaries!$B:$B,Boundaries!F:F,"",0)</f>
        <v>0</v>
      </c>
      <c r="W299" s="7">
        <f t="array" ref="W299">XLOOKUP($R299,Boundaries!$B:$B,Boundaries!G:G,"",0)</f>
        <v>0</v>
      </c>
      <c r="X299" s="7">
        <f t="array" ref="X299">XLOOKUP($R299,Boundaries!$B:$B,Boundaries!H:H,"",0)</f>
        <v>0</v>
      </c>
      <c r="Y299" s="7">
        <f t="array" ref="Y299">XLOOKUP($R299,Boundaries!$B:$B,Boundaries!I:I,"",0)</f>
        <v>0</v>
      </c>
      <c r="Z299" s="7">
        <f t="array" ref="Z299">XLOOKUP($R299,Boundaries!$B:$B,Boundaries!J:J,"",0)</f>
        <v>0</v>
      </c>
      <c r="AA299" s="7">
        <f t="array" ref="AA299">XLOOKUP($R299,Boundaries!$B:$B,Boundaries!K:K,"",0)</f>
        <v>2800</v>
      </c>
      <c r="AB299" s="7" t="str">
        <f t="array" ref="AB299">XLOOKUP($R299,Boundaries!$B:$B,Boundaries!L:L,"",0)</f>
        <v>NaN</v>
      </c>
      <c r="AC299" s="7">
        <f t="array" ref="AC299">XLOOKUP($R299,Boundaries!$B:$B,Boundaries!M:M,"",0)</f>
        <v>3980</v>
      </c>
      <c r="AD299" s="7">
        <f t="array" ref="AD299">XLOOKUP($R299,Boundaries!$B:$B,Boundaries!N:N,"",0)</f>
        <v>4240</v>
      </c>
      <c r="AE299" s="7">
        <f t="array" ref="AE299">XLOOKUP($R299,Boundaries!$B:$B,Boundaries!O:O,"",0)</f>
        <v>0</v>
      </c>
      <c r="AF299" s="7">
        <f t="array" ref="AF299">XLOOKUP($R299,Boundaries!$B:$B,Boundaries!P:P,"",0)</f>
        <v>0</v>
      </c>
      <c r="AG299" s="7">
        <f t="array" ref="AG299">XLOOKUP($R299,Boundaries!$B:$B,Boundaries!Q:Q,"",0)</f>
        <v>0</v>
      </c>
      <c r="AH299" s="7">
        <f t="array" ref="AH299">XLOOKUP($R299,Boundaries!$B:$B,Boundaries!R:R,"",0)</f>
        <v>0</v>
      </c>
      <c r="AI299" s="7">
        <f t="array" ref="AI299">XLOOKUP($R299,Boundaries!$B:$B,Boundaries!S:S,"",0)</f>
        <v>0</v>
      </c>
      <c r="AJ299" s="7">
        <f t="array" ref="AJ299">XLOOKUP($R299,Boundaries!$B:$B,Boundaries!T:T,"",0)</f>
        <v>0</v>
      </c>
      <c r="AK299" s="7">
        <f t="array" ref="AK299">XLOOKUP($R299,Boundaries!$B:$B,Boundaries!U:U,"",0)</f>
        <v>0</v>
      </c>
    </row>
    <row r="300">
      <c r="A300" s="7" t="str">
        <f t="shared" si="1"/>
        <v>2</v>
      </c>
      <c r="B300" s="8">
        <v>6378.0</v>
      </c>
      <c r="C300" s="7" t="s">
        <v>1028</v>
      </c>
      <c r="D300" s="9" t="s">
        <v>1028</v>
      </c>
      <c r="E300" s="10" t="s">
        <v>1029</v>
      </c>
      <c r="F300" s="16" t="s">
        <v>91</v>
      </c>
      <c r="G300" s="8" t="s">
        <v>64</v>
      </c>
      <c r="H300" s="8" t="s">
        <v>395</v>
      </c>
      <c r="I300" s="11" t="s">
        <v>396</v>
      </c>
      <c r="J300" s="7" t="s">
        <v>884</v>
      </c>
      <c r="K300" s="9" t="s">
        <v>885</v>
      </c>
      <c r="L300" s="17">
        <f t="shared" ref="L300:M300" si="96">O300</f>
        <v>53.67049716</v>
      </c>
      <c r="M300" s="17">
        <f t="shared" si="96"/>
        <v>-1.071275155</v>
      </c>
      <c r="N300" s="16" t="str">
        <f t="array" ref="N300">XLOOKUP(K300,'GSP Groups'!D:D,'GSP Groups'!E:E,"",0)</f>
        <v>Pollington</v>
      </c>
      <c r="O300" s="13">
        <f t="array" ref="O300">XLOOKUP(N300,'GSP Groups'!$E:$E,'GSP Groups'!F:F,"",0)</f>
        <v>53.67049716</v>
      </c>
      <c r="P300" s="13">
        <f t="array" ref="P300">XLOOKUP(N300,'GSP Groups'!$E:$E,'GSP Groups'!G:G,"",0)</f>
        <v>-1.071275155</v>
      </c>
      <c r="Q300" s="7" t="str">
        <f t="shared" si="2"/>
        <v>CENTER</v>
      </c>
      <c r="R300" s="7" t="s">
        <v>27</v>
      </c>
      <c r="S300" s="7">
        <f t="array" ref="S300">XLOOKUP($R300,Boundaries!$B:$B,Boundaries!C:C,"",0)</f>
        <v>20000</v>
      </c>
      <c r="T300" s="7">
        <f t="array" ref="T300">XLOOKUP($R300,Boundaries!$B:$B,Boundaries!D:D,"",0)</f>
        <v>9000</v>
      </c>
      <c r="U300" s="7">
        <f t="array" ref="U300">XLOOKUP($R300,Boundaries!$B:$B,Boundaries!E:E,"",0)</f>
        <v>0</v>
      </c>
      <c r="V300" s="7">
        <f t="array" ref="V300">XLOOKUP($R300,Boundaries!$B:$B,Boundaries!F:F,"",0)</f>
        <v>0</v>
      </c>
      <c r="W300" s="7">
        <f t="array" ref="W300">XLOOKUP($R300,Boundaries!$B:$B,Boundaries!G:G,"",0)</f>
        <v>0</v>
      </c>
      <c r="X300" s="7">
        <f t="array" ref="X300">XLOOKUP($R300,Boundaries!$B:$B,Boundaries!H:H,"",0)</f>
        <v>0</v>
      </c>
      <c r="Y300" s="7">
        <f t="array" ref="Y300">XLOOKUP($R300,Boundaries!$B:$B,Boundaries!I:I,"",0)</f>
        <v>0</v>
      </c>
      <c r="Z300" s="7">
        <f t="array" ref="Z300">XLOOKUP($R300,Boundaries!$B:$B,Boundaries!J:J,"",0)</f>
        <v>0</v>
      </c>
      <c r="AA300" s="7">
        <f t="array" ref="AA300">XLOOKUP($R300,Boundaries!$B:$B,Boundaries!K:K,"",0)</f>
        <v>2800</v>
      </c>
      <c r="AB300" s="7" t="str">
        <f t="array" ref="AB300">XLOOKUP($R300,Boundaries!$B:$B,Boundaries!L:L,"",0)</f>
        <v>NaN</v>
      </c>
      <c r="AC300" s="7">
        <f t="array" ref="AC300">XLOOKUP($R300,Boundaries!$B:$B,Boundaries!M:M,"",0)</f>
        <v>3980</v>
      </c>
      <c r="AD300" s="7">
        <f t="array" ref="AD300">XLOOKUP($R300,Boundaries!$B:$B,Boundaries!N:N,"",0)</f>
        <v>4240</v>
      </c>
      <c r="AE300" s="7">
        <f t="array" ref="AE300">XLOOKUP($R300,Boundaries!$B:$B,Boundaries!O:O,"",0)</f>
        <v>0</v>
      </c>
      <c r="AF300" s="7">
        <f t="array" ref="AF300">XLOOKUP($R300,Boundaries!$B:$B,Boundaries!P:P,"",0)</f>
        <v>0</v>
      </c>
      <c r="AG300" s="7">
        <f t="array" ref="AG300">XLOOKUP($R300,Boundaries!$B:$B,Boundaries!Q:Q,"",0)</f>
        <v>0</v>
      </c>
      <c r="AH300" s="7">
        <f t="array" ref="AH300">XLOOKUP($R300,Boundaries!$B:$B,Boundaries!R:R,"",0)</f>
        <v>0</v>
      </c>
      <c r="AI300" s="7">
        <f t="array" ref="AI300">XLOOKUP($R300,Boundaries!$B:$B,Boundaries!S:S,"",0)</f>
        <v>0</v>
      </c>
      <c r="AJ300" s="7">
        <f t="array" ref="AJ300">XLOOKUP($R300,Boundaries!$B:$B,Boundaries!T:T,"",0)</f>
        <v>0</v>
      </c>
      <c r="AK300" s="7">
        <f t="array" ref="AK300">XLOOKUP($R300,Boundaries!$B:$B,Boundaries!U:U,"",0)</f>
        <v>0</v>
      </c>
    </row>
    <row r="301">
      <c r="A301" s="7" t="str">
        <f t="shared" si="1"/>
        <v>V</v>
      </c>
      <c r="B301" s="8">
        <v>6545.0</v>
      </c>
      <c r="C301" s="7" t="s">
        <v>1030</v>
      </c>
      <c r="D301" s="9" t="s">
        <v>1030</v>
      </c>
      <c r="E301" s="10" t="s">
        <v>1031</v>
      </c>
      <c r="F301" s="16" t="s">
        <v>91</v>
      </c>
      <c r="G301" s="8" t="s">
        <v>64</v>
      </c>
      <c r="H301" s="8" t="s">
        <v>275</v>
      </c>
      <c r="I301" s="11" t="s">
        <v>276</v>
      </c>
      <c r="J301" s="7" t="s">
        <v>884</v>
      </c>
      <c r="K301" s="9" t="s">
        <v>885</v>
      </c>
      <c r="L301" s="17">
        <f t="shared" ref="L301:M301" si="97">O301</f>
        <v>53.67049716</v>
      </c>
      <c r="M301" s="17">
        <f t="shared" si="97"/>
        <v>-1.071275155</v>
      </c>
      <c r="N301" s="16" t="str">
        <f t="array" ref="N301">XLOOKUP(K301,'GSP Groups'!D:D,'GSP Groups'!E:E,"",0)</f>
        <v>Pollington</v>
      </c>
      <c r="O301" s="13">
        <f t="array" ref="O301">XLOOKUP(N301,'GSP Groups'!$E:$E,'GSP Groups'!F:F,"",0)</f>
        <v>53.67049716</v>
      </c>
      <c r="P301" s="13">
        <f t="array" ref="P301">XLOOKUP(N301,'GSP Groups'!$E:$E,'GSP Groups'!G:G,"",0)</f>
        <v>-1.071275155</v>
      </c>
      <c r="Q301" s="7" t="str">
        <f t="shared" si="2"/>
        <v>CENTER</v>
      </c>
      <c r="R301" s="7" t="s">
        <v>27</v>
      </c>
      <c r="S301" s="7">
        <f t="array" ref="S301">XLOOKUP($R301,Boundaries!$B:$B,Boundaries!C:C,"",0)</f>
        <v>20000</v>
      </c>
      <c r="T301" s="7">
        <f t="array" ref="T301">XLOOKUP($R301,Boundaries!$B:$B,Boundaries!D:D,"",0)</f>
        <v>9000</v>
      </c>
      <c r="U301" s="7">
        <f t="array" ref="U301">XLOOKUP($R301,Boundaries!$B:$B,Boundaries!E:E,"",0)</f>
        <v>0</v>
      </c>
      <c r="V301" s="7">
        <f t="array" ref="V301">XLOOKUP($R301,Boundaries!$B:$B,Boundaries!F:F,"",0)</f>
        <v>0</v>
      </c>
      <c r="W301" s="7">
        <f t="array" ref="W301">XLOOKUP($R301,Boundaries!$B:$B,Boundaries!G:G,"",0)</f>
        <v>0</v>
      </c>
      <c r="X301" s="7">
        <f t="array" ref="X301">XLOOKUP($R301,Boundaries!$B:$B,Boundaries!H:H,"",0)</f>
        <v>0</v>
      </c>
      <c r="Y301" s="7">
        <f t="array" ref="Y301">XLOOKUP($R301,Boundaries!$B:$B,Boundaries!I:I,"",0)</f>
        <v>0</v>
      </c>
      <c r="Z301" s="7">
        <f t="array" ref="Z301">XLOOKUP($R301,Boundaries!$B:$B,Boundaries!J:J,"",0)</f>
        <v>0</v>
      </c>
      <c r="AA301" s="7">
        <f t="array" ref="AA301">XLOOKUP($R301,Boundaries!$B:$B,Boundaries!K:K,"",0)</f>
        <v>2800</v>
      </c>
      <c r="AB301" s="7" t="str">
        <f t="array" ref="AB301">XLOOKUP($R301,Boundaries!$B:$B,Boundaries!L:L,"",0)</f>
        <v>NaN</v>
      </c>
      <c r="AC301" s="7">
        <f t="array" ref="AC301">XLOOKUP($R301,Boundaries!$B:$B,Boundaries!M:M,"",0)</f>
        <v>3980</v>
      </c>
      <c r="AD301" s="7">
        <f t="array" ref="AD301">XLOOKUP($R301,Boundaries!$B:$B,Boundaries!N:N,"",0)</f>
        <v>4240</v>
      </c>
      <c r="AE301" s="7">
        <f t="array" ref="AE301">XLOOKUP($R301,Boundaries!$B:$B,Boundaries!O:O,"",0)</f>
        <v>0</v>
      </c>
      <c r="AF301" s="7">
        <f t="array" ref="AF301">XLOOKUP($R301,Boundaries!$B:$B,Boundaries!P:P,"",0)</f>
        <v>0</v>
      </c>
      <c r="AG301" s="7">
        <f t="array" ref="AG301">XLOOKUP($R301,Boundaries!$B:$B,Boundaries!Q:Q,"",0)</f>
        <v>0</v>
      </c>
      <c r="AH301" s="7">
        <f t="array" ref="AH301">XLOOKUP($R301,Boundaries!$B:$B,Boundaries!R:R,"",0)</f>
        <v>0</v>
      </c>
      <c r="AI301" s="7">
        <f t="array" ref="AI301">XLOOKUP($R301,Boundaries!$B:$B,Boundaries!S:S,"",0)</f>
        <v>0</v>
      </c>
      <c r="AJ301" s="7">
        <f t="array" ref="AJ301">XLOOKUP($R301,Boundaries!$B:$B,Boundaries!T:T,"",0)</f>
        <v>0</v>
      </c>
      <c r="AK301" s="7">
        <f t="array" ref="AK301">XLOOKUP($R301,Boundaries!$B:$B,Boundaries!U:U,"",0)</f>
        <v>0</v>
      </c>
    </row>
    <row r="302">
      <c r="A302" s="7" t="str">
        <f t="shared" si="1"/>
        <v>2</v>
      </c>
      <c r="B302" s="8">
        <v>6652.0</v>
      </c>
      <c r="C302" s="7" t="s">
        <v>1032</v>
      </c>
      <c r="D302" s="9" t="s">
        <v>1033</v>
      </c>
      <c r="E302" s="10" t="s">
        <v>1034</v>
      </c>
      <c r="F302" s="16" t="s">
        <v>91</v>
      </c>
      <c r="G302" s="8" t="s">
        <v>64</v>
      </c>
      <c r="H302" s="8" t="s">
        <v>218</v>
      </c>
      <c r="I302" s="11" t="s">
        <v>219</v>
      </c>
      <c r="J302" s="7" t="s">
        <v>884</v>
      </c>
      <c r="K302" s="9" t="s">
        <v>885</v>
      </c>
      <c r="L302" s="17">
        <f t="shared" ref="L302:M302" si="98">O302</f>
        <v>53.67049716</v>
      </c>
      <c r="M302" s="17">
        <f t="shared" si="98"/>
        <v>-1.071275155</v>
      </c>
      <c r="N302" s="16" t="str">
        <f t="array" ref="N302">XLOOKUP(K302,'GSP Groups'!D:D,'GSP Groups'!E:E,"",0)</f>
        <v>Pollington</v>
      </c>
      <c r="O302" s="13">
        <f t="array" ref="O302">XLOOKUP(N302,'GSP Groups'!$E:$E,'GSP Groups'!F:F,"",0)</f>
        <v>53.67049716</v>
      </c>
      <c r="P302" s="13">
        <f t="array" ref="P302">XLOOKUP(N302,'GSP Groups'!$E:$E,'GSP Groups'!G:G,"",0)</f>
        <v>-1.071275155</v>
      </c>
      <c r="Q302" s="7" t="str">
        <f t="shared" si="2"/>
        <v>CENTER</v>
      </c>
      <c r="R302" s="7" t="s">
        <v>27</v>
      </c>
      <c r="S302" s="7">
        <f t="array" ref="S302">XLOOKUP($R302,Boundaries!$B:$B,Boundaries!C:C,"",0)</f>
        <v>20000</v>
      </c>
      <c r="T302" s="7">
        <f t="array" ref="T302">XLOOKUP($R302,Boundaries!$B:$B,Boundaries!D:D,"",0)</f>
        <v>9000</v>
      </c>
      <c r="U302" s="7">
        <f t="array" ref="U302">XLOOKUP($R302,Boundaries!$B:$B,Boundaries!E:E,"",0)</f>
        <v>0</v>
      </c>
      <c r="V302" s="7">
        <f t="array" ref="V302">XLOOKUP($R302,Boundaries!$B:$B,Boundaries!F:F,"",0)</f>
        <v>0</v>
      </c>
      <c r="W302" s="7">
        <f t="array" ref="W302">XLOOKUP($R302,Boundaries!$B:$B,Boundaries!G:G,"",0)</f>
        <v>0</v>
      </c>
      <c r="X302" s="7">
        <f t="array" ref="X302">XLOOKUP($R302,Boundaries!$B:$B,Boundaries!H:H,"",0)</f>
        <v>0</v>
      </c>
      <c r="Y302" s="7">
        <f t="array" ref="Y302">XLOOKUP($R302,Boundaries!$B:$B,Boundaries!I:I,"",0)</f>
        <v>0</v>
      </c>
      <c r="Z302" s="7">
        <f t="array" ref="Z302">XLOOKUP($R302,Boundaries!$B:$B,Boundaries!J:J,"",0)</f>
        <v>0</v>
      </c>
      <c r="AA302" s="7">
        <f t="array" ref="AA302">XLOOKUP($R302,Boundaries!$B:$B,Boundaries!K:K,"",0)</f>
        <v>2800</v>
      </c>
      <c r="AB302" s="7" t="str">
        <f t="array" ref="AB302">XLOOKUP($R302,Boundaries!$B:$B,Boundaries!L:L,"",0)</f>
        <v>NaN</v>
      </c>
      <c r="AC302" s="7">
        <f t="array" ref="AC302">XLOOKUP($R302,Boundaries!$B:$B,Boundaries!M:M,"",0)</f>
        <v>3980</v>
      </c>
      <c r="AD302" s="7">
        <f t="array" ref="AD302">XLOOKUP($R302,Boundaries!$B:$B,Boundaries!N:N,"",0)</f>
        <v>4240</v>
      </c>
      <c r="AE302" s="7">
        <f t="array" ref="AE302">XLOOKUP($R302,Boundaries!$B:$B,Boundaries!O:O,"",0)</f>
        <v>0</v>
      </c>
      <c r="AF302" s="7">
        <f t="array" ref="AF302">XLOOKUP($R302,Boundaries!$B:$B,Boundaries!P:P,"",0)</f>
        <v>0</v>
      </c>
      <c r="AG302" s="7">
        <f t="array" ref="AG302">XLOOKUP($R302,Boundaries!$B:$B,Boundaries!Q:Q,"",0)</f>
        <v>0</v>
      </c>
      <c r="AH302" s="7">
        <f t="array" ref="AH302">XLOOKUP($R302,Boundaries!$B:$B,Boundaries!R:R,"",0)</f>
        <v>0</v>
      </c>
      <c r="AI302" s="7">
        <f t="array" ref="AI302">XLOOKUP($R302,Boundaries!$B:$B,Boundaries!S:S,"",0)</f>
        <v>0</v>
      </c>
      <c r="AJ302" s="7">
        <f t="array" ref="AJ302">XLOOKUP($R302,Boundaries!$B:$B,Boundaries!T:T,"",0)</f>
        <v>0</v>
      </c>
      <c r="AK302" s="7">
        <f t="array" ref="AK302">XLOOKUP($R302,Boundaries!$B:$B,Boundaries!U:U,"",0)</f>
        <v>0</v>
      </c>
    </row>
    <row r="303">
      <c r="A303" s="7" t="str">
        <f t="shared" si="1"/>
        <v>E</v>
      </c>
      <c r="B303" s="8">
        <v>6684.0</v>
      </c>
      <c r="C303" s="7" t="s">
        <v>1035</v>
      </c>
      <c r="D303" s="9" t="s">
        <v>1036</v>
      </c>
      <c r="E303" s="10" t="s">
        <v>1037</v>
      </c>
      <c r="F303" s="7" t="s">
        <v>40</v>
      </c>
      <c r="G303" s="8" t="s">
        <v>40</v>
      </c>
      <c r="H303" s="8" t="s">
        <v>204</v>
      </c>
      <c r="I303" s="11" t="s">
        <v>205</v>
      </c>
      <c r="J303" s="7" t="s">
        <v>884</v>
      </c>
      <c r="K303" s="9" t="s">
        <v>885</v>
      </c>
      <c r="L303" s="12">
        <v>53.6773651786036</v>
      </c>
      <c r="M303" s="12">
        <v>-1.65430522684972</v>
      </c>
      <c r="N303" s="7" t="str">
        <f t="array" ref="N303">XLOOKUP(K303,'GSP Groups'!D:D,'GSP Groups'!E:E,"",0)</f>
        <v>Pollington</v>
      </c>
      <c r="O303" s="13">
        <f t="array" ref="O303">XLOOKUP(N303,'GSP Groups'!$E:$E,'GSP Groups'!F:F,"",0)</f>
        <v>53.67049716</v>
      </c>
      <c r="P303" s="13">
        <f t="array" ref="P303">XLOOKUP(N303,'GSP Groups'!$E:$E,'GSP Groups'!G:G,"",0)</f>
        <v>-1.071275155</v>
      </c>
      <c r="Q303" s="7" t="str">
        <f t="shared" si="2"/>
        <v>EXACT LOCATION</v>
      </c>
      <c r="R303" s="7" t="s">
        <v>27</v>
      </c>
      <c r="S303" s="7">
        <f t="array" ref="S303">XLOOKUP($R303,Boundaries!$B:$B,Boundaries!C:C,"",0)</f>
        <v>20000</v>
      </c>
      <c r="T303" s="7">
        <f t="array" ref="T303">XLOOKUP($R303,Boundaries!$B:$B,Boundaries!D:D,"",0)</f>
        <v>9000</v>
      </c>
      <c r="U303" s="7">
        <f t="array" ref="U303">XLOOKUP($R303,Boundaries!$B:$B,Boundaries!E:E,"",0)</f>
        <v>0</v>
      </c>
      <c r="V303" s="7">
        <f t="array" ref="V303">XLOOKUP($R303,Boundaries!$B:$B,Boundaries!F:F,"",0)</f>
        <v>0</v>
      </c>
      <c r="W303" s="7">
        <f t="array" ref="W303">XLOOKUP($R303,Boundaries!$B:$B,Boundaries!G:G,"",0)</f>
        <v>0</v>
      </c>
      <c r="X303" s="7">
        <f t="array" ref="X303">XLOOKUP($R303,Boundaries!$B:$B,Boundaries!H:H,"",0)</f>
        <v>0</v>
      </c>
      <c r="Y303" s="7">
        <f t="array" ref="Y303">XLOOKUP($R303,Boundaries!$B:$B,Boundaries!I:I,"",0)</f>
        <v>0</v>
      </c>
      <c r="Z303" s="7">
        <f t="array" ref="Z303">XLOOKUP($R303,Boundaries!$B:$B,Boundaries!J:J,"",0)</f>
        <v>0</v>
      </c>
      <c r="AA303" s="7">
        <f t="array" ref="AA303">XLOOKUP($R303,Boundaries!$B:$B,Boundaries!K:K,"",0)</f>
        <v>2800</v>
      </c>
      <c r="AB303" s="7" t="str">
        <f t="array" ref="AB303">XLOOKUP($R303,Boundaries!$B:$B,Boundaries!L:L,"",0)</f>
        <v>NaN</v>
      </c>
      <c r="AC303" s="7">
        <f t="array" ref="AC303">XLOOKUP($R303,Boundaries!$B:$B,Boundaries!M:M,"",0)</f>
        <v>3980</v>
      </c>
      <c r="AD303" s="7">
        <f t="array" ref="AD303">XLOOKUP($R303,Boundaries!$B:$B,Boundaries!N:N,"",0)</f>
        <v>4240</v>
      </c>
      <c r="AE303" s="7">
        <f t="array" ref="AE303">XLOOKUP($R303,Boundaries!$B:$B,Boundaries!O:O,"",0)</f>
        <v>0</v>
      </c>
      <c r="AF303" s="7">
        <f t="array" ref="AF303">XLOOKUP($R303,Boundaries!$B:$B,Boundaries!P:P,"",0)</f>
        <v>0</v>
      </c>
      <c r="AG303" s="7">
        <f t="array" ref="AG303">XLOOKUP($R303,Boundaries!$B:$B,Boundaries!Q:Q,"",0)</f>
        <v>0</v>
      </c>
      <c r="AH303" s="7">
        <f t="array" ref="AH303">XLOOKUP($R303,Boundaries!$B:$B,Boundaries!R:R,"",0)</f>
        <v>0</v>
      </c>
      <c r="AI303" s="7">
        <f t="array" ref="AI303">XLOOKUP($R303,Boundaries!$B:$B,Boundaries!S:S,"",0)</f>
        <v>0</v>
      </c>
      <c r="AJ303" s="7">
        <f t="array" ref="AJ303">XLOOKUP($R303,Boundaries!$B:$B,Boundaries!T:T,"",0)</f>
        <v>0</v>
      </c>
      <c r="AK303" s="7">
        <f t="array" ref="AK303">XLOOKUP($R303,Boundaries!$B:$B,Boundaries!U:U,"",0)</f>
        <v>0</v>
      </c>
    </row>
    <row r="304">
      <c r="A304" s="7" t="str">
        <f t="shared" si="1"/>
        <v>V</v>
      </c>
      <c r="B304" s="8">
        <v>6686.0</v>
      </c>
      <c r="C304" s="7" t="s">
        <v>1038</v>
      </c>
      <c r="D304" s="9" t="s">
        <v>1039</v>
      </c>
      <c r="E304" s="10" t="s">
        <v>1040</v>
      </c>
      <c r="F304" s="16" t="s">
        <v>91</v>
      </c>
      <c r="G304" s="8" t="s">
        <v>64</v>
      </c>
      <c r="H304" s="8" t="s">
        <v>213</v>
      </c>
      <c r="I304" s="11" t="s">
        <v>214</v>
      </c>
      <c r="J304" s="7" t="s">
        <v>884</v>
      </c>
      <c r="K304" s="9" t="s">
        <v>885</v>
      </c>
      <c r="L304" s="17">
        <f t="shared" ref="L304:M304" si="99">O304</f>
        <v>53.67049716</v>
      </c>
      <c r="M304" s="17">
        <f t="shared" si="99"/>
        <v>-1.071275155</v>
      </c>
      <c r="N304" s="16" t="str">
        <f t="array" ref="N304">XLOOKUP(K304,'GSP Groups'!D:D,'GSP Groups'!E:E,"",0)</f>
        <v>Pollington</v>
      </c>
      <c r="O304" s="13">
        <f t="array" ref="O304">XLOOKUP(N304,'GSP Groups'!$E:$E,'GSP Groups'!F:F,"",0)</f>
        <v>53.67049716</v>
      </c>
      <c r="P304" s="13">
        <f t="array" ref="P304">XLOOKUP(N304,'GSP Groups'!$E:$E,'GSP Groups'!G:G,"",0)</f>
        <v>-1.071275155</v>
      </c>
      <c r="Q304" s="7" t="str">
        <f t="shared" si="2"/>
        <v>CENTER</v>
      </c>
      <c r="R304" s="7" t="s">
        <v>27</v>
      </c>
      <c r="S304" s="7">
        <f t="array" ref="S304">XLOOKUP($R304,Boundaries!$B:$B,Boundaries!C:C,"",0)</f>
        <v>20000</v>
      </c>
      <c r="T304" s="7">
        <f t="array" ref="T304">XLOOKUP($R304,Boundaries!$B:$B,Boundaries!D:D,"",0)</f>
        <v>9000</v>
      </c>
      <c r="U304" s="7">
        <f t="array" ref="U304">XLOOKUP($R304,Boundaries!$B:$B,Boundaries!E:E,"",0)</f>
        <v>0</v>
      </c>
      <c r="V304" s="7">
        <f t="array" ref="V304">XLOOKUP($R304,Boundaries!$B:$B,Boundaries!F:F,"",0)</f>
        <v>0</v>
      </c>
      <c r="W304" s="7">
        <f t="array" ref="W304">XLOOKUP($R304,Boundaries!$B:$B,Boundaries!G:G,"",0)</f>
        <v>0</v>
      </c>
      <c r="X304" s="7">
        <f t="array" ref="X304">XLOOKUP($R304,Boundaries!$B:$B,Boundaries!H:H,"",0)</f>
        <v>0</v>
      </c>
      <c r="Y304" s="7">
        <f t="array" ref="Y304">XLOOKUP($R304,Boundaries!$B:$B,Boundaries!I:I,"",0)</f>
        <v>0</v>
      </c>
      <c r="Z304" s="7">
        <f t="array" ref="Z304">XLOOKUP($R304,Boundaries!$B:$B,Boundaries!J:J,"",0)</f>
        <v>0</v>
      </c>
      <c r="AA304" s="7">
        <f t="array" ref="AA304">XLOOKUP($R304,Boundaries!$B:$B,Boundaries!K:K,"",0)</f>
        <v>2800</v>
      </c>
      <c r="AB304" s="7" t="str">
        <f t="array" ref="AB304">XLOOKUP($R304,Boundaries!$B:$B,Boundaries!L:L,"",0)</f>
        <v>NaN</v>
      </c>
      <c r="AC304" s="7">
        <f t="array" ref="AC304">XLOOKUP($R304,Boundaries!$B:$B,Boundaries!M:M,"",0)</f>
        <v>3980</v>
      </c>
      <c r="AD304" s="7">
        <f t="array" ref="AD304">XLOOKUP($R304,Boundaries!$B:$B,Boundaries!N:N,"",0)</f>
        <v>4240</v>
      </c>
      <c r="AE304" s="7">
        <f t="array" ref="AE304">XLOOKUP($R304,Boundaries!$B:$B,Boundaries!O:O,"",0)</f>
        <v>0</v>
      </c>
      <c r="AF304" s="7">
        <f t="array" ref="AF304">XLOOKUP($R304,Boundaries!$B:$B,Boundaries!P:P,"",0)</f>
        <v>0</v>
      </c>
      <c r="AG304" s="7">
        <f t="array" ref="AG304">XLOOKUP($R304,Boundaries!$B:$B,Boundaries!Q:Q,"",0)</f>
        <v>0</v>
      </c>
      <c r="AH304" s="7">
        <f t="array" ref="AH304">XLOOKUP($R304,Boundaries!$B:$B,Boundaries!R:R,"",0)</f>
        <v>0</v>
      </c>
      <c r="AI304" s="7">
        <f t="array" ref="AI304">XLOOKUP($R304,Boundaries!$B:$B,Boundaries!S:S,"",0)</f>
        <v>0</v>
      </c>
      <c r="AJ304" s="7">
        <f t="array" ref="AJ304">XLOOKUP($R304,Boundaries!$B:$B,Boundaries!T:T,"",0)</f>
        <v>0</v>
      </c>
      <c r="AK304" s="7">
        <f t="array" ref="AK304">XLOOKUP($R304,Boundaries!$B:$B,Boundaries!U:U,"",0)</f>
        <v>0</v>
      </c>
    </row>
    <row r="305">
      <c r="A305" s="7" t="str">
        <f t="shared" si="1"/>
        <v>E</v>
      </c>
      <c r="B305" s="8">
        <v>6905.0</v>
      </c>
      <c r="C305" s="7" t="s">
        <v>1041</v>
      </c>
      <c r="D305" s="9" t="s">
        <v>1042</v>
      </c>
      <c r="E305" s="10" t="s">
        <v>1043</v>
      </c>
      <c r="F305" s="7" t="s">
        <v>133</v>
      </c>
      <c r="G305" s="8" t="s">
        <v>134</v>
      </c>
      <c r="H305" s="8" t="s">
        <v>144</v>
      </c>
      <c r="I305" s="11" t="s">
        <v>145</v>
      </c>
      <c r="J305" s="7" t="s">
        <v>884</v>
      </c>
      <c r="K305" s="9" t="s">
        <v>885</v>
      </c>
      <c r="L305" s="12">
        <v>53.548646</v>
      </c>
      <c r="M305" s="12">
        <v>-1.44852</v>
      </c>
      <c r="N305" s="7" t="str">
        <f t="array" ref="N305">XLOOKUP(K305,'GSP Groups'!D:D,'GSP Groups'!E:E,"",0)</f>
        <v>Pollington</v>
      </c>
      <c r="O305" s="13">
        <f t="array" ref="O305">XLOOKUP(N305,'GSP Groups'!$E:$E,'GSP Groups'!F:F,"",0)</f>
        <v>53.67049716</v>
      </c>
      <c r="P305" s="13">
        <f t="array" ref="P305">XLOOKUP(N305,'GSP Groups'!$E:$E,'GSP Groups'!G:G,"",0)</f>
        <v>-1.071275155</v>
      </c>
      <c r="Q305" s="7" t="str">
        <f t="shared" si="2"/>
        <v>EXACT LOCATION</v>
      </c>
      <c r="R305" s="7" t="s">
        <v>27</v>
      </c>
      <c r="S305" s="7">
        <f t="array" ref="S305">XLOOKUP($R305,Boundaries!$B:$B,Boundaries!C:C,"",0)</f>
        <v>20000</v>
      </c>
      <c r="T305" s="7">
        <f t="array" ref="T305">XLOOKUP($R305,Boundaries!$B:$B,Boundaries!D:D,"",0)</f>
        <v>9000</v>
      </c>
      <c r="U305" s="7">
        <f t="array" ref="U305">XLOOKUP($R305,Boundaries!$B:$B,Boundaries!E:E,"",0)</f>
        <v>0</v>
      </c>
      <c r="V305" s="7">
        <f t="array" ref="V305">XLOOKUP($R305,Boundaries!$B:$B,Boundaries!F:F,"",0)</f>
        <v>0</v>
      </c>
      <c r="W305" s="7">
        <f t="array" ref="W305">XLOOKUP($R305,Boundaries!$B:$B,Boundaries!G:G,"",0)</f>
        <v>0</v>
      </c>
      <c r="X305" s="7">
        <f t="array" ref="X305">XLOOKUP($R305,Boundaries!$B:$B,Boundaries!H:H,"",0)</f>
        <v>0</v>
      </c>
      <c r="Y305" s="7">
        <f t="array" ref="Y305">XLOOKUP($R305,Boundaries!$B:$B,Boundaries!I:I,"",0)</f>
        <v>0</v>
      </c>
      <c r="Z305" s="7">
        <f t="array" ref="Z305">XLOOKUP($R305,Boundaries!$B:$B,Boundaries!J:J,"",0)</f>
        <v>0</v>
      </c>
      <c r="AA305" s="7">
        <f t="array" ref="AA305">XLOOKUP($R305,Boundaries!$B:$B,Boundaries!K:K,"",0)</f>
        <v>2800</v>
      </c>
      <c r="AB305" s="7" t="str">
        <f t="array" ref="AB305">XLOOKUP($R305,Boundaries!$B:$B,Boundaries!L:L,"",0)</f>
        <v>NaN</v>
      </c>
      <c r="AC305" s="7">
        <f t="array" ref="AC305">XLOOKUP($R305,Boundaries!$B:$B,Boundaries!M:M,"",0)</f>
        <v>3980</v>
      </c>
      <c r="AD305" s="7">
        <f t="array" ref="AD305">XLOOKUP($R305,Boundaries!$B:$B,Boundaries!N:N,"",0)</f>
        <v>4240</v>
      </c>
      <c r="AE305" s="7">
        <f t="array" ref="AE305">XLOOKUP($R305,Boundaries!$B:$B,Boundaries!O:O,"",0)</f>
        <v>0</v>
      </c>
      <c r="AF305" s="7">
        <f t="array" ref="AF305">XLOOKUP($R305,Boundaries!$B:$B,Boundaries!P:P,"",0)</f>
        <v>0</v>
      </c>
      <c r="AG305" s="7">
        <f t="array" ref="AG305">XLOOKUP($R305,Boundaries!$B:$B,Boundaries!Q:Q,"",0)</f>
        <v>0</v>
      </c>
      <c r="AH305" s="7">
        <f t="array" ref="AH305">XLOOKUP($R305,Boundaries!$B:$B,Boundaries!R:R,"",0)</f>
        <v>0</v>
      </c>
      <c r="AI305" s="7">
        <f t="array" ref="AI305">XLOOKUP($R305,Boundaries!$B:$B,Boundaries!S:S,"",0)</f>
        <v>0</v>
      </c>
      <c r="AJ305" s="7">
        <f t="array" ref="AJ305">XLOOKUP($R305,Boundaries!$B:$B,Boundaries!T:T,"",0)</f>
        <v>0</v>
      </c>
      <c r="AK305" s="7">
        <f t="array" ref="AK305">XLOOKUP($R305,Boundaries!$B:$B,Boundaries!U:U,"",0)</f>
        <v>0</v>
      </c>
    </row>
    <row r="306">
      <c r="A306" s="7" t="str">
        <f t="shared" si="1"/>
        <v>E</v>
      </c>
      <c r="B306" s="8">
        <v>7033.0</v>
      </c>
      <c r="C306" s="7" t="s">
        <v>1044</v>
      </c>
      <c r="D306" s="9" t="s">
        <v>1045</v>
      </c>
      <c r="E306" s="10" t="s">
        <v>1046</v>
      </c>
      <c r="F306" s="7" t="s">
        <v>133</v>
      </c>
      <c r="G306" s="8" t="s">
        <v>134</v>
      </c>
      <c r="H306" s="8" t="s">
        <v>696</v>
      </c>
      <c r="I306" s="11" t="s">
        <v>697</v>
      </c>
      <c r="J306" s="7" t="s">
        <v>884</v>
      </c>
      <c r="K306" s="9" t="s">
        <v>885</v>
      </c>
      <c r="L306" s="12">
        <v>53.799902</v>
      </c>
      <c r="M306" s="12">
        <v>-0.410639</v>
      </c>
      <c r="N306" s="7" t="str">
        <f t="array" ref="N306">XLOOKUP(K306,'GSP Groups'!D:D,'GSP Groups'!E:E,"",0)</f>
        <v>Pollington</v>
      </c>
      <c r="O306" s="13">
        <f t="array" ref="O306">XLOOKUP(N306,'GSP Groups'!$E:$E,'GSP Groups'!F:F,"",0)</f>
        <v>53.67049716</v>
      </c>
      <c r="P306" s="13">
        <f t="array" ref="P306">XLOOKUP(N306,'GSP Groups'!$E:$E,'GSP Groups'!G:G,"",0)</f>
        <v>-1.071275155</v>
      </c>
      <c r="Q306" s="7" t="str">
        <f t="shared" si="2"/>
        <v>EXACT LOCATION</v>
      </c>
      <c r="R306" s="7" t="s">
        <v>27</v>
      </c>
      <c r="S306" s="7">
        <f t="array" ref="S306">XLOOKUP($R306,Boundaries!$B:$B,Boundaries!C:C,"",0)</f>
        <v>20000</v>
      </c>
      <c r="T306" s="7">
        <f t="array" ref="T306">XLOOKUP($R306,Boundaries!$B:$B,Boundaries!D:D,"",0)</f>
        <v>9000</v>
      </c>
      <c r="U306" s="7">
        <f t="array" ref="U306">XLOOKUP($R306,Boundaries!$B:$B,Boundaries!E:E,"",0)</f>
        <v>0</v>
      </c>
      <c r="V306" s="7">
        <f t="array" ref="V306">XLOOKUP($R306,Boundaries!$B:$B,Boundaries!F:F,"",0)</f>
        <v>0</v>
      </c>
      <c r="W306" s="7">
        <f t="array" ref="W306">XLOOKUP($R306,Boundaries!$B:$B,Boundaries!G:G,"",0)</f>
        <v>0</v>
      </c>
      <c r="X306" s="7">
        <f t="array" ref="X306">XLOOKUP($R306,Boundaries!$B:$B,Boundaries!H:H,"",0)</f>
        <v>0</v>
      </c>
      <c r="Y306" s="7">
        <f t="array" ref="Y306">XLOOKUP($R306,Boundaries!$B:$B,Boundaries!I:I,"",0)</f>
        <v>0</v>
      </c>
      <c r="Z306" s="7">
        <f t="array" ref="Z306">XLOOKUP($R306,Boundaries!$B:$B,Boundaries!J:J,"",0)</f>
        <v>0</v>
      </c>
      <c r="AA306" s="7">
        <f t="array" ref="AA306">XLOOKUP($R306,Boundaries!$B:$B,Boundaries!K:K,"",0)</f>
        <v>2800</v>
      </c>
      <c r="AB306" s="7" t="str">
        <f t="array" ref="AB306">XLOOKUP($R306,Boundaries!$B:$B,Boundaries!L:L,"",0)</f>
        <v>NaN</v>
      </c>
      <c r="AC306" s="7">
        <f t="array" ref="AC306">XLOOKUP($R306,Boundaries!$B:$B,Boundaries!M:M,"",0)</f>
        <v>3980</v>
      </c>
      <c r="AD306" s="7">
        <f t="array" ref="AD306">XLOOKUP($R306,Boundaries!$B:$B,Boundaries!N:N,"",0)</f>
        <v>4240</v>
      </c>
      <c r="AE306" s="7">
        <f t="array" ref="AE306">XLOOKUP($R306,Boundaries!$B:$B,Boundaries!O:O,"",0)</f>
        <v>0</v>
      </c>
      <c r="AF306" s="7">
        <f t="array" ref="AF306">XLOOKUP($R306,Boundaries!$B:$B,Boundaries!P:P,"",0)</f>
        <v>0</v>
      </c>
      <c r="AG306" s="7">
        <f t="array" ref="AG306">XLOOKUP($R306,Boundaries!$B:$B,Boundaries!Q:Q,"",0)</f>
        <v>0</v>
      </c>
      <c r="AH306" s="7">
        <f t="array" ref="AH306">XLOOKUP($R306,Boundaries!$B:$B,Boundaries!R:R,"",0)</f>
        <v>0</v>
      </c>
      <c r="AI306" s="7">
        <f t="array" ref="AI306">XLOOKUP($R306,Boundaries!$B:$B,Boundaries!S:S,"",0)</f>
        <v>0</v>
      </c>
      <c r="AJ306" s="7">
        <f t="array" ref="AJ306">XLOOKUP($R306,Boundaries!$B:$B,Boundaries!T:T,"",0)</f>
        <v>0</v>
      </c>
      <c r="AK306" s="7">
        <f t="array" ref="AK306">XLOOKUP($R306,Boundaries!$B:$B,Boundaries!U:U,"",0)</f>
        <v>0</v>
      </c>
    </row>
    <row r="307">
      <c r="A307" s="7" t="str">
        <f t="shared" si="1"/>
        <v>E</v>
      </c>
      <c r="B307" s="8">
        <v>6622.0</v>
      </c>
      <c r="C307" s="7" t="s">
        <v>1047</v>
      </c>
      <c r="D307" s="9" t="s">
        <v>1047</v>
      </c>
      <c r="E307" s="10" t="s">
        <v>1048</v>
      </c>
      <c r="F307" s="7" t="s">
        <v>68</v>
      </c>
      <c r="G307" s="8" t="s">
        <v>69</v>
      </c>
      <c r="H307" s="8" t="s">
        <v>275</v>
      </c>
      <c r="I307" s="11" t="s">
        <v>276</v>
      </c>
      <c r="J307" s="7" t="s">
        <v>1049</v>
      </c>
      <c r="K307" s="9" t="s">
        <v>1050</v>
      </c>
      <c r="L307" s="12">
        <v>55.5699682647808</v>
      </c>
      <c r="M307" s="12">
        <v>-5.62270151880709</v>
      </c>
      <c r="N307" s="7" t="str">
        <f t="array" ref="N307">XLOOKUP(K307,'GSP Groups'!D:D,'GSP Groups'!E:E,"",0)</f>
        <v>Leadhills</v>
      </c>
      <c r="O307" s="13">
        <f t="array" ref="O307">XLOOKUP(N307,'GSP Groups'!$E:$E,'GSP Groups'!F:F,"",0)</f>
        <v>55.4692643</v>
      </c>
      <c r="P307" s="13">
        <f t="array" ref="P307">XLOOKUP(N307,'GSP Groups'!$E:$E,'GSP Groups'!G:G,"",0)</f>
        <v>-3.736325087</v>
      </c>
      <c r="Q307" s="7" t="str">
        <f t="shared" si="2"/>
        <v>EXACT LOCATION</v>
      </c>
      <c r="R307" s="7" t="s">
        <v>22</v>
      </c>
      <c r="S307" s="7">
        <f t="array" ref="S307">XLOOKUP($R307,Boundaries!$B:$B,Boundaries!C:C,"",0)</f>
        <v>15000</v>
      </c>
      <c r="T307" s="7">
        <f t="array" ref="T307">XLOOKUP($R307,Boundaries!$B:$B,Boundaries!D:D,"",0)</f>
        <v>5000</v>
      </c>
      <c r="U307" s="7">
        <f t="array" ref="U307">XLOOKUP($R307,Boundaries!$B:$B,Boundaries!E:E,"",0)</f>
        <v>0</v>
      </c>
      <c r="V307" s="7">
        <f t="array" ref="V307">XLOOKUP($R307,Boundaries!$B:$B,Boundaries!F:F,"",0)</f>
        <v>0</v>
      </c>
      <c r="W307" s="7" t="str">
        <f t="array" ref="W307">XLOOKUP($R307,Boundaries!$B:$B,Boundaries!G:G,"",0)</f>
        <v>NaN</v>
      </c>
      <c r="X307" s="7">
        <f t="array" ref="X307">XLOOKUP($R307,Boundaries!$B:$B,Boundaries!H:H,"",0)</f>
        <v>140</v>
      </c>
      <c r="Y307" s="7">
        <f t="array" ref="Y307">XLOOKUP($R307,Boundaries!$B:$B,Boundaries!I:I,"",0)</f>
        <v>280</v>
      </c>
      <c r="Z307" s="7">
        <f t="array" ref="Z307">XLOOKUP($R307,Boundaries!$B:$B,Boundaries!J:J,"",0)</f>
        <v>770</v>
      </c>
      <c r="AA307" s="7">
        <f t="array" ref="AA307">XLOOKUP($R307,Boundaries!$B:$B,Boundaries!K:K,"",0)</f>
        <v>0</v>
      </c>
      <c r="AB307" s="7">
        <f t="array" ref="AB307">XLOOKUP($R307,Boundaries!$B:$B,Boundaries!L:L,"",0)</f>
        <v>0</v>
      </c>
      <c r="AC307" s="7">
        <f t="array" ref="AC307">XLOOKUP($R307,Boundaries!$B:$B,Boundaries!M:M,"",0)</f>
        <v>0</v>
      </c>
      <c r="AD307" s="7">
        <f t="array" ref="AD307">XLOOKUP($R307,Boundaries!$B:$B,Boundaries!N:N,"",0)</f>
        <v>0</v>
      </c>
      <c r="AE307" s="7">
        <f t="array" ref="AE307">XLOOKUP($R307,Boundaries!$B:$B,Boundaries!O:O,"",0)</f>
        <v>0</v>
      </c>
      <c r="AF307" s="7">
        <f t="array" ref="AF307">XLOOKUP($R307,Boundaries!$B:$B,Boundaries!P:P,"",0)</f>
        <v>0</v>
      </c>
      <c r="AG307" s="7">
        <f t="array" ref="AG307">XLOOKUP($R307,Boundaries!$B:$B,Boundaries!Q:Q,"",0)</f>
        <v>0</v>
      </c>
      <c r="AH307" s="7">
        <f t="array" ref="AH307">XLOOKUP($R307,Boundaries!$B:$B,Boundaries!R:R,"",0)</f>
        <v>0</v>
      </c>
      <c r="AI307" s="7">
        <f t="array" ref="AI307">XLOOKUP($R307,Boundaries!$B:$B,Boundaries!S:S,"",0)</f>
        <v>0</v>
      </c>
      <c r="AJ307" s="7">
        <f t="array" ref="AJ307">XLOOKUP($R307,Boundaries!$B:$B,Boundaries!T:T,"",0)</f>
        <v>0</v>
      </c>
      <c r="AK307" s="7">
        <f t="array" ref="AK307">XLOOKUP($R307,Boundaries!$B:$B,Boundaries!U:U,"",0)</f>
        <v>0</v>
      </c>
    </row>
    <row r="308">
      <c r="A308" s="7" t="str">
        <f t="shared" si="1"/>
        <v>T</v>
      </c>
      <c r="B308" s="8">
        <v>1287.0</v>
      </c>
      <c r="C308" s="7" t="s">
        <v>1051</v>
      </c>
      <c r="D308" s="9" t="s">
        <v>1051</v>
      </c>
      <c r="E308" s="10" t="s">
        <v>1052</v>
      </c>
      <c r="F308" s="7" t="s">
        <v>68</v>
      </c>
      <c r="G308" s="8" t="s">
        <v>69</v>
      </c>
      <c r="H308" s="8" t="s">
        <v>1053</v>
      </c>
      <c r="I308" s="11" t="s">
        <v>1054</v>
      </c>
      <c r="J308" s="7" t="s">
        <v>1049</v>
      </c>
      <c r="K308" s="9" t="s">
        <v>1050</v>
      </c>
      <c r="L308" s="12">
        <v>55.7833844002214</v>
      </c>
      <c r="M308" s="12">
        <v>-3.71792073123343</v>
      </c>
      <c r="N308" s="7" t="str">
        <f t="array" ref="N308">XLOOKUP(K308,'GSP Groups'!D:D,'GSP Groups'!E:E,"",0)</f>
        <v>Leadhills</v>
      </c>
      <c r="O308" s="13">
        <f t="array" ref="O308">XLOOKUP(N308,'GSP Groups'!$E:$E,'GSP Groups'!F:F,"",0)</f>
        <v>55.4692643</v>
      </c>
      <c r="P308" s="13">
        <f t="array" ref="P308">XLOOKUP(N308,'GSP Groups'!$E:$E,'GSP Groups'!G:G,"",0)</f>
        <v>-3.736325087</v>
      </c>
      <c r="Q308" s="7" t="str">
        <f t="shared" si="2"/>
        <v>EXACT LOCATION</v>
      </c>
      <c r="R308" s="7" t="s">
        <v>25</v>
      </c>
      <c r="S308" s="7">
        <f t="array" ref="S308">XLOOKUP($R308,Boundaries!$B:$B,Boundaries!C:C,"",0)</f>
        <v>15000</v>
      </c>
      <c r="T308" s="7">
        <f t="array" ref="T308">XLOOKUP($R308,Boundaries!$B:$B,Boundaries!D:D,"",0)</f>
        <v>5000</v>
      </c>
      <c r="U308" s="7">
        <f t="array" ref="U308">XLOOKUP($R308,Boundaries!$B:$B,Boundaries!E:E,"",0)</f>
        <v>0</v>
      </c>
      <c r="V308" s="7">
        <f t="array" ref="V308">XLOOKUP($R308,Boundaries!$B:$B,Boundaries!F:F,"",0)</f>
        <v>0</v>
      </c>
      <c r="W308" s="7">
        <f t="array" ref="W308">XLOOKUP($R308,Boundaries!$B:$B,Boundaries!G:G,"",0)</f>
        <v>770</v>
      </c>
      <c r="X308" s="7">
        <f t="array" ref="X308">XLOOKUP($R308,Boundaries!$B:$B,Boundaries!H:H,"",0)</f>
        <v>0</v>
      </c>
      <c r="Y308" s="7">
        <f t="array" ref="Y308">XLOOKUP($R308,Boundaries!$B:$B,Boundaries!I:I,"",0)</f>
        <v>3100</v>
      </c>
      <c r="Z308" s="7" t="str">
        <f t="array" ref="Z308">XLOOKUP($R308,Boundaries!$B:$B,Boundaries!J:J,"",0)</f>
        <v>NaN</v>
      </c>
      <c r="AA308" s="7">
        <f t="array" ref="AA308">XLOOKUP($R308,Boundaries!$B:$B,Boundaries!K:K,"",0)</f>
        <v>2800</v>
      </c>
      <c r="AB308" s="7">
        <f t="array" ref="AB308">XLOOKUP($R308,Boundaries!$B:$B,Boundaries!L:L,"",0)</f>
        <v>0</v>
      </c>
      <c r="AC308" s="7">
        <f t="array" ref="AC308">XLOOKUP($R308,Boundaries!$B:$B,Boundaries!M:M,"",0)</f>
        <v>2250</v>
      </c>
      <c r="AD308" s="7">
        <f t="array" ref="AD308">XLOOKUP($R308,Boundaries!$B:$B,Boundaries!N:N,"",0)</f>
        <v>0</v>
      </c>
      <c r="AE308" s="7">
        <f t="array" ref="AE308">XLOOKUP($R308,Boundaries!$B:$B,Boundaries!O:O,"",0)</f>
        <v>0</v>
      </c>
      <c r="AF308" s="7">
        <f t="array" ref="AF308">XLOOKUP($R308,Boundaries!$B:$B,Boundaries!P:P,"",0)</f>
        <v>0</v>
      </c>
      <c r="AG308" s="7">
        <f t="array" ref="AG308">XLOOKUP($R308,Boundaries!$B:$B,Boundaries!Q:Q,"",0)</f>
        <v>0</v>
      </c>
      <c r="AH308" s="7">
        <f t="array" ref="AH308">XLOOKUP($R308,Boundaries!$B:$B,Boundaries!R:R,"",0)</f>
        <v>0</v>
      </c>
      <c r="AI308" s="7">
        <f t="array" ref="AI308">XLOOKUP($R308,Boundaries!$B:$B,Boundaries!S:S,"",0)</f>
        <v>0</v>
      </c>
      <c r="AJ308" s="7">
        <f t="array" ref="AJ308">XLOOKUP($R308,Boundaries!$B:$B,Boundaries!T:T,"",0)</f>
        <v>0</v>
      </c>
      <c r="AK308" s="7">
        <f t="array" ref="AK308">XLOOKUP($R308,Boundaries!$B:$B,Boundaries!U:U,"",0)</f>
        <v>0</v>
      </c>
    </row>
    <row r="309">
      <c r="A309" s="7" t="str">
        <f t="shared" si="1"/>
        <v>T</v>
      </c>
      <c r="B309" s="8">
        <v>1527.0</v>
      </c>
      <c r="C309" s="7" t="s">
        <v>1055</v>
      </c>
      <c r="D309" s="9" t="s">
        <v>1055</v>
      </c>
      <c r="E309" s="10" t="s">
        <v>1056</v>
      </c>
      <c r="F309" s="7" t="s">
        <v>68</v>
      </c>
      <c r="G309" s="8" t="s">
        <v>69</v>
      </c>
      <c r="H309" s="8" t="s">
        <v>1053</v>
      </c>
      <c r="I309" s="11" t="s">
        <v>1054</v>
      </c>
      <c r="J309" s="7" t="s">
        <v>1049</v>
      </c>
      <c r="K309" s="9" t="s">
        <v>1050</v>
      </c>
      <c r="L309" s="12">
        <v>55.67825</v>
      </c>
      <c r="M309" s="12">
        <v>-4.278671</v>
      </c>
      <c r="N309" s="7" t="str">
        <f t="array" ref="N309">XLOOKUP(K309,'GSP Groups'!D:D,'GSP Groups'!E:E,"",0)</f>
        <v>Leadhills</v>
      </c>
      <c r="O309" s="13">
        <f t="array" ref="O309">XLOOKUP(N309,'GSP Groups'!$E:$E,'GSP Groups'!F:F,"",0)</f>
        <v>55.4692643</v>
      </c>
      <c r="P309" s="13">
        <f t="array" ref="P309">XLOOKUP(N309,'GSP Groups'!$E:$E,'GSP Groups'!G:G,"",0)</f>
        <v>-3.736325087</v>
      </c>
      <c r="Q309" s="7" t="str">
        <f t="shared" si="2"/>
        <v>EXACT LOCATION</v>
      </c>
      <c r="R309" s="7" t="s">
        <v>25</v>
      </c>
      <c r="S309" s="7">
        <f t="array" ref="S309">XLOOKUP($R309,Boundaries!$B:$B,Boundaries!C:C,"",0)</f>
        <v>15000</v>
      </c>
      <c r="T309" s="7">
        <f t="array" ref="T309">XLOOKUP($R309,Boundaries!$B:$B,Boundaries!D:D,"",0)</f>
        <v>5000</v>
      </c>
      <c r="U309" s="7">
        <f t="array" ref="U309">XLOOKUP($R309,Boundaries!$B:$B,Boundaries!E:E,"",0)</f>
        <v>0</v>
      </c>
      <c r="V309" s="7">
        <f t="array" ref="V309">XLOOKUP($R309,Boundaries!$B:$B,Boundaries!F:F,"",0)</f>
        <v>0</v>
      </c>
      <c r="W309" s="7">
        <f t="array" ref="W309">XLOOKUP($R309,Boundaries!$B:$B,Boundaries!G:G,"",0)</f>
        <v>770</v>
      </c>
      <c r="X309" s="7">
        <f t="array" ref="X309">XLOOKUP($R309,Boundaries!$B:$B,Boundaries!H:H,"",0)</f>
        <v>0</v>
      </c>
      <c r="Y309" s="7">
        <f t="array" ref="Y309">XLOOKUP($R309,Boundaries!$B:$B,Boundaries!I:I,"",0)</f>
        <v>3100</v>
      </c>
      <c r="Z309" s="7" t="str">
        <f t="array" ref="Z309">XLOOKUP($R309,Boundaries!$B:$B,Boundaries!J:J,"",0)</f>
        <v>NaN</v>
      </c>
      <c r="AA309" s="7">
        <f t="array" ref="AA309">XLOOKUP($R309,Boundaries!$B:$B,Boundaries!K:K,"",0)</f>
        <v>2800</v>
      </c>
      <c r="AB309" s="7">
        <f t="array" ref="AB309">XLOOKUP($R309,Boundaries!$B:$B,Boundaries!L:L,"",0)</f>
        <v>0</v>
      </c>
      <c r="AC309" s="7">
        <f t="array" ref="AC309">XLOOKUP($R309,Boundaries!$B:$B,Boundaries!M:M,"",0)</f>
        <v>2250</v>
      </c>
      <c r="AD309" s="7">
        <f t="array" ref="AD309">XLOOKUP($R309,Boundaries!$B:$B,Boundaries!N:N,"",0)</f>
        <v>0</v>
      </c>
      <c r="AE309" s="7">
        <f t="array" ref="AE309">XLOOKUP($R309,Boundaries!$B:$B,Boundaries!O:O,"",0)</f>
        <v>0</v>
      </c>
      <c r="AF309" s="7">
        <f t="array" ref="AF309">XLOOKUP($R309,Boundaries!$B:$B,Boundaries!P:P,"",0)</f>
        <v>0</v>
      </c>
      <c r="AG309" s="7">
        <f t="array" ref="AG309">XLOOKUP($R309,Boundaries!$B:$B,Boundaries!Q:Q,"",0)</f>
        <v>0</v>
      </c>
      <c r="AH309" s="7">
        <f t="array" ref="AH309">XLOOKUP($R309,Boundaries!$B:$B,Boundaries!R:R,"",0)</f>
        <v>0</v>
      </c>
      <c r="AI309" s="7">
        <f t="array" ref="AI309">XLOOKUP($R309,Boundaries!$B:$B,Boundaries!S:S,"",0)</f>
        <v>0</v>
      </c>
      <c r="AJ309" s="7">
        <f t="array" ref="AJ309">XLOOKUP($R309,Boundaries!$B:$B,Boundaries!T:T,"",0)</f>
        <v>0</v>
      </c>
      <c r="AK309" s="7">
        <f t="array" ref="AK309">XLOOKUP($R309,Boundaries!$B:$B,Boundaries!U:U,"",0)</f>
        <v>0</v>
      </c>
    </row>
    <row r="310">
      <c r="A310" s="7" t="str">
        <f t="shared" si="1"/>
        <v>E</v>
      </c>
      <c r="B310" s="8">
        <v>1561.0</v>
      </c>
      <c r="C310" s="7" t="s">
        <v>1057</v>
      </c>
      <c r="D310" s="9" t="s">
        <v>1058</v>
      </c>
      <c r="E310" s="10" t="s">
        <v>1059</v>
      </c>
      <c r="F310" s="7" t="s">
        <v>68</v>
      </c>
      <c r="G310" s="8" t="s">
        <v>69</v>
      </c>
      <c r="H310" s="8" t="s">
        <v>1060</v>
      </c>
      <c r="I310" s="11" t="s">
        <v>1061</v>
      </c>
      <c r="J310" s="7" t="s">
        <v>1049</v>
      </c>
      <c r="K310" s="9" t="s">
        <v>1050</v>
      </c>
      <c r="L310" s="12">
        <v>55.113655</v>
      </c>
      <c r="M310" s="12">
        <v>-3.225439</v>
      </c>
      <c r="N310" s="7" t="str">
        <f t="array" ref="N310">XLOOKUP(K310,'GSP Groups'!D:D,'GSP Groups'!E:E,"",0)</f>
        <v>Leadhills</v>
      </c>
      <c r="O310" s="13">
        <f t="array" ref="O310">XLOOKUP(N310,'GSP Groups'!$E:$E,'GSP Groups'!F:F,"",0)</f>
        <v>55.4692643</v>
      </c>
      <c r="P310" s="13">
        <f t="array" ref="P310">XLOOKUP(N310,'GSP Groups'!$E:$E,'GSP Groups'!G:G,"",0)</f>
        <v>-3.736325087</v>
      </c>
      <c r="Q310" s="7" t="str">
        <f t="shared" si="2"/>
        <v>EXACT LOCATION</v>
      </c>
      <c r="R310" s="7" t="s">
        <v>25</v>
      </c>
      <c r="S310" s="7">
        <f t="array" ref="S310">XLOOKUP($R310,Boundaries!$B:$B,Boundaries!C:C,"",0)</f>
        <v>15000</v>
      </c>
      <c r="T310" s="7">
        <f t="array" ref="T310">XLOOKUP($R310,Boundaries!$B:$B,Boundaries!D:D,"",0)</f>
        <v>5000</v>
      </c>
      <c r="U310" s="7">
        <f t="array" ref="U310">XLOOKUP($R310,Boundaries!$B:$B,Boundaries!E:E,"",0)</f>
        <v>0</v>
      </c>
      <c r="V310" s="7">
        <f t="array" ref="V310">XLOOKUP($R310,Boundaries!$B:$B,Boundaries!F:F,"",0)</f>
        <v>0</v>
      </c>
      <c r="W310" s="7">
        <f t="array" ref="W310">XLOOKUP($R310,Boundaries!$B:$B,Boundaries!G:G,"",0)</f>
        <v>770</v>
      </c>
      <c r="X310" s="7">
        <f t="array" ref="X310">XLOOKUP($R310,Boundaries!$B:$B,Boundaries!H:H,"",0)</f>
        <v>0</v>
      </c>
      <c r="Y310" s="7">
        <f t="array" ref="Y310">XLOOKUP($R310,Boundaries!$B:$B,Boundaries!I:I,"",0)</f>
        <v>3100</v>
      </c>
      <c r="Z310" s="7" t="str">
        <f t="array" ref="Z310">XLOOKUP($R310,Boundaries!$B:$B,Boundaries!J:J,"",0)</f>
        <v>NaN</v>
      </c>
      <c r="AA310" s="7">
        <f t="array" ref="AA310">XLOOKUP($R310,Boundaries!$B:$B,Boundaries!K:K,"",0)</f>
        <v>2800</v>
      </c>
      <c r="AB310" s="7">
        <f t="array" ref="AB310">XLOOKUP($R310,Boundaries!$B:$B,Boundaries!L:L,"",0)</f>
        <v>0</v>
      </c>
      <c r="AC310" s="7">
        <f t="array" ref="AC310">XLOOKUP($R310,Boundaries!$B:$B,Boundaries!M:M,"",0)</f>
        <v>2250</v>
      </c>
      <c r="AD310" s="7">
        <f t="array" ref="AD310">XLOOKUP($R310,Boundaries!$B:$B,Boundaries!N:N,"",0)</f>
        <v>0</v>
      </c>
      <c r="AE310" s="7">
        <f t="array" ref="AE310">XLOOKUP($R310,Boundaries!$B:$B,Boundaries!O:O,"",0)</f>
        <v>0</v>
      </c>
      <c r="AF310" s="7">
        <f t="array" ref="AF310">XLOOKUP($R310,Boundaries!$B:$B,Boundaries!P:P,"",0)</f>
        <v>0</v>
      </c>
      <c r="AG310" s="7">
        <f t="array" ref="AG310">XLOOKUP($R310,Boundaries!$B:$B,Boundaries!Q:Q,"",0)</f>
        <v>0</v>
      </c>
      <c r="AH310" s="7">
        <f t="array" ref="AH310">XLOOKUP($R310,Boundaries!$B:$B,Boundaries!R:R,"",0)</f>
        <v>0</v>
      </c>
      <c r="AI310" s="7">
        <f t="array" ref="AI310">XLOOKUP($R310,Boundaries!$B:$B,Boundaries!S:S,"",0)</f>
        <v>0</v>
      </c>
      <c r="AJ310" s="7">
        <f t="array" ref="AJ310">XLOOKUP($R310,Boundaries!$B:$B,Boundaries!T:T,"",0)</f>
        <v>0</v>
      </c>
      <c r="AK310" s="7">
        <f t="array" ref="AK310">XLOOKUP($R310,Boundaries!$B:$B,Boundaries!U:U,"",0)</f>
        <v>0</v>
      </c>
    </row>
    <row r="311">
      <c r="A311" s="7" t="str">
        <f t="shared" si="1"/>
        <v>E</v>
      </c>
      <c r="B311" s="8">
        <v>1592.0</v>
      </c>
      <c r="C311" s="7" t="s">
        <v>1062</v>
      </c>
      <c r="D311" s="9" t="s">
        <v>1063</v>
      </c>
      <c r="E311" s="10" t="s">
        <v>1064</v>
      </c>
      <c r="F311" s="7" t="s">
        <v>68</v>
      </c>
      <c r="G311" s="8" t="s">
        <v>69</v>
      </c>
      <c r="H311" s="8" t="s">
        <v>1060</v>
      </c>
      <c r="I311" s="11" t="s">
        <v>1061</v>
      </c>
      <c r="J311" s="7" t="s">
        <v>1049</v>
      </c>
      <c r="K311" s="9" t="s">
        <v>1050</v>
      </c>
      <c r="L311" s="12">
        <v>55.1821998095562</v>
      </c>
      <c r="M311" s="12">
        <v>-3.65834336645114</v>
      </c>
      <c r="N311" s="7" t="str">
        <f t="array" ref="N311">XLOOKUP(K311,'GSP Groups'!D:D,'GSP Groups'!E:E,"",0)</f>
        <v>Leadhills</v>
      </c>
      <c r="O311" s="13">
        <f t="array" ref="O311">XLOOKUP(N311,'GSP Groups'!$E:$E,'GSP Groups'!F:F,"",0)</f>
        <v>55.4692643</v>
      </c>
      <c r="P311" s="13">
        <f t="array" ref="P311">XLOOKUP(N311,'GSP Groups'!$E:$E,'GSP Groups'!G:G,"",0)</f>
        <v>-3.736325087</v>
      </c>
      <c r="Q311" s="7" t="str">
        <f t="shared" si="2"/>
        <v>EXACT LOCATION</v>
      </c>
      <c r="R311" s="7" t="s">
        <v>25</v>
      </c>
      <c r="S311" s="7">
        <f t="array" ref="S311">XLOOKUP($R311,Boundaries!$B:$B,Boundaries!C:C,"",0)</f>
        <v>15000</v>
      </c>
      <c r="T311" s="7">
        <f t="array" ref="T311">XLOOKUP($R311,Boundaries!$B:$B,Boundaries!D:D,"",0)</f>
        <v>5000</v>
      </c>
      <c r="U311" s="7">
        <f t="array" ref="U311">XLOOKUP($R311,Boundaries!$B:$B,Boundaries!E:E,"",0)</f>
        <v>0</v>
      </c>
      <c r="V311" s="7">
        <f t="array" ref="V311">XLOOKUP($R311,Boundaries!$B:$B,Boundaries!F:F,"",0)</f>
        <v>0</v>
      </c>
      <c r="W311" s="7">
        <f t="array" ref="W311">XLOOKUP($R311,Boundaries!$B:$B,Boundaries!G:G,"",0)</f>
        <v>770</v>
      </c>
      <c r="X311" s="7">
        <f t="array" ref="X311">XLOOKUP($R311,Boundaries!$B:$B,Boundaries!H:H,"",0)</f>
        <v>0</v>
      </c>
      <c r="Y311" s="7">
        <f t="array" ref="Y311">XLOOKUP($R311,Boundaries!$B:$B,Boundaries!I:I,"",0)</f>
        <v>3100</v>
      </c>
      <c r="Z311" s="7" t="str">
        <f t="array" ref="Z311">XLOOKUP($R311,Boundaries!$B:$B,Boundaries!J:J,"",0)</f>
        <v>NaN</v>
      </c>
      <c r="AA311" s="7">
        <f t="array" ref="AA311">XLOOKUP($R311,Boundaries!$B:$B,Boundaries!K:K,"",0)</f>
        <v>2800</v>
      </c>
      <c r="AB311" s="7">
        <f t="array" ref="AB311">XLOOKUP($R311,Boundaries!$B:$B,Boundaries!L:L,"",0)</f>
        <v>0</v>
      </c>
      <c r="AC311" s="7">
        <f t="array" ref="AC311">XLOOKUP($R311,Boundaries!$B:$B,Boundaries!M:M,"",0)</f>
        <v>2250</v>
      </c>
      <c r="AD311" s="7">
        <f t="array" ref="AD311">XLOOKUP($R311,Boundaries!$B:$B,Boundaries!N:N,"",0)</f>
        <v>0</v>
      </c>
      <c r="AE311" s="7">
        <f t="array" ref="AE311">XLOOKUP($R311,Boundaries!$B:$B,Boundaries!O:O,"",0)</f>
        <v>0</v>
      </c>
      <c r="AF311" s="7">
        <f t="array" ref="AF311">XLOOKUP($R311,Boundaries!$B:$B,Boundaries!P:P,"",0)</f>
        <v>0</v>
      </c>
      <c r="AG311" s="7">
        <f t="array" ref="AG311">XLOOKUP($R311,Boundaries!$B:$B,Boundaries!Q:Q,"",0)</f>
        <v>0</v>
      </c>
      <c r="AH311" s="7">
        <f t="array" ref="AH311">XLOOKUP($R311,Boundaries!$B:$B,Boundaries!R:R,"",0)</f>
        <v>0</v>
      </c>
      <c r="AI311" s="7">
        <f t="array" ref="AI311">XLOOKUP($R311,Boundaries!$B:$B,Boundaries!S:S,"",0)</f>
        <v>0</v>
      </c>
      <c r="AJ311" s="7">
        <f t="array" ref="AJ311">XLOOKUP($R311,Boundaries!$B:$B,Boundaries!T:T,"",0)</f>
        <v>0</v>
      </c>
      <c r="AK311" s="7">
        <f t="array" ref="AK311">XLOOKUP($R311,Boundaries!$B:$B,Boundaries!U:U,"",0)</f>
        <v>0</v>
      </c>
    </row>
    <row r="312">
      <c r="A312" s="7" t="str">
        <f t="shared" si="1"/>
        <v>T</v>
      </c>
      <c r="B312" s="8">
        <v>1735.0</v>
      </c>
      <c r="C312" s="7" t="s">
        <v>1065</v>
      </c>
      <c r="D312" s="9" t="s">
        <v>1066</v>
      </c>
      <c r="E312" s="10" t="s">
        <v>1067</v>
      </c>
      <c r="F312" s="7" t="s">
        <v>68</v>
      </c>
      <c r="G312" s="8" t="s">
        <v>69</v>
      </c>
      <c r="H312" s="8" t="s">
        <v>1053</v>
      </c>
      <c r="I312" s="11" t="s">
        <v>1054</v>
      </c>
      <c r="J312" s="7" t="s">
        <v>1049</v>
      </c>
      <c r="K312" s="9" t="s">
        <v>1050</v>
      </c>
      <c r="L312" s="12">
        <v>55.8169964682833</v>
      </c>
      <c r="M312" s="12">
        <v>-2.84629447723892</v>
      </c>
      <c r="N312" s="7" t="str">
        <f t="array" ref="N312">XLOOKUP(K312,'GSP Groups'!D:D,'GSP Groups'!E:E,"",0)</f>
        <v>Leadhills</v>
      </c>
      <c r="O312" s="13">
        <f t="array" ref="O312">XLOOKUP(N312,'GSP Groups'!$E:$E,'GSP Groups'!F:F,"",0)</f>
        <v>55.4692643</v>
      </c>
      <c r="P312" s="13">
        <f t="array" ref="P312">XLOOKUP(N312,'GSP Groups'!$E:$E,'GSP Groups'!G:G,"",0)</f>
        <v>-3.736325087</v>
      </c>
      <c r="Q312" s="7" t="str">
        <f t="shared" si="2"/>
        <v>EXACT LOCATION</v>
      </c>
      <c r="R312" s="7" t="s">
        <v>25</v>
      </c>
      <c r="S312" s="7">
        <f t="array" ref="S312">XLOOKUP($R312,Boundaries!$B:$B,Boundaries!C:C,"",0)</f>
        <v>15000</v>
      </c>
      <c r="T312" s="7">
        <f t="array" ref="T312">XLOOKUP($R312,Boundaries!$B:$B,Boundaries!D:D,"",0)</f>
        <v>5000</v>
      </c>
      <c r="U312" s="7">
        <f t="array" ref="U312">XLOOKUP($R312,Boundaries!$B:$B,Boundaries!E:E,"",0)</f>
        <v>0</v>
      </c>
      <c r="V312" s="7">
        <f t="array" ref="V312">XLOOKUP($R312,Boundaries!$B:$B,Boundaries!F:F,"",0)</f>
        <v>0</v>
      </c>
      <c r="W312" s="7">
        <f t="array" ref="W312">XLOOKUP($R312,Boundaries!$B:$B,Boundaries!G:G,"",0)</f>
        <v>770</v>
      </c>
      <c r="X312" s="7">
        <f t="array" ref="X312">XLOOKUP($R312,Boundaries!$B:$B,Boundaries!H:H,"",0)</f>
        <v>0</v>
      </c>
      <c r="Y312" s="7">
        <f t="array" ref="Y312">XLOOKUP($R312,Boundaries!$B:$B,Boundaries!I:I,"",0)</f>
        <v>3100</v>
      </c>
      <c r="Z312" s="7" t="str">
        <f t="array" ref="Z312">XLOOKUP($R312,Boundaries!$B:$B,Boundaries!J:J,"",0)</f>
        <v>NaN</v>
      </c>
      <c r="AA312" s="7">
        <f t="array" ref="AA312">XLOOKUP($R312,Boundaries!$B:$B,Boundaries!K:K,"",0)</f>
        <v>2800</v>
      </c>
      <c r="AB312" s="7">
        <f t="array" ref="AB312">XLOOKUP($R312,Boundaries!$B:$B,Boundaries!L:L,"",0)</f>
        <v>0</v>
      </c>
      <c r="AC312" s="7">
        <f t="array" ref="AC312">XLOOKUP($R312,Boundaries!$B:$B,Boundaries!M:M,"",0)</f>
        <v>2250</v>
      </c>
      <c r="AD312" s="7">
        <f t="array" ref="AD312">XLOOKUP($R312,Boundaries!$B:$B,Boundaries!N:N,"",0)</f>
        <v>0</v>
      </c>
      <c r="AE312" s="7">
        <f t="array" ref="AE312">XLOOKUP($R312,Boundaries!$B:$B,Boundaries!O:O,"",0)</f>
        <v>0</v>
      </c>
      <c r="AF312" s="7">
        <f t="array" ref="AF312">XLOOKUP($R312,Boundaries!$B:$B,Boundaries!P:P,"",0)</f>
        <v>0</v>
      </c>
      <c r="AG312" s="7">
        <f t="array" ref="AG312">XLOOKUP($R312,Boundaries!$B:$B,Boundaries!Q:Q,"",0)</f>
        <v>0</v>
      </c>
      <c r="AH312" s="7">
        <f t="array" ref="AH312">XLOOKUP($R312,Boundaries!$B:$B,Boundaries!R:R,"",0)</f>
        <v>0</v>
      </c>
      <c r="AI312" s="7">
        <f t="array" ref="AI312">XLOOKUP($R312,Boundaries!$B:$B,Boundaries!S:S,"",0)</f>
        <v>0</v>
      </c>
      <c r="AJ312" s="7">
        <f t="array" ref="AJ312">XLOOKUP($R312,Boundaries!$B:$B,Boundaries!T:T,"",0)</f>
        <v>0</v>
      </c>
      <c r="AK312" s="7">
        <f t="array" ref="AK312">XLOOKUP($R312,Boundaries!$B:$B,Boundaries!U:U,"",0)</f>
        <v>0</v>
      </c>
    </row>
    <row r="313">
      <c r="A313" s="7" t="str">
        <f t="shared" si="1"/>
        <v>T</v>
      </c>
      <c r="B313" s="8">
        <v>1767.0</v>
      </c>
      <c r="C313" s="7" t="s">
        <v>1068</v>
      </c>
      <c r="D313" s="9" t="s">
        <v>1069</v>
      </c>
      <c r="E313" s="10" t="s">
        <v>1070</v>
      </c>
      <c r="F313" s="7" t="s">
        <v>68</v>
      </c>
      <c r="G313" s="8" t="s">
        <v>69</v>
      </c>
      <c r="H313" s="8" t="s">
        <v>1071</v>
      </c>
      <c r="I313" s="11" t="s">
        <v>1072</v>
      </c>
      <c r="J313" s="7" t="s">
        <v>1049</v>
      </c>
      <c r="K313" s="9" t="s">
        <v>1050</v>
      </c>
      <c r="L313" s="12">
        <v>55.7736971068221</v>
      </c>
      <c r="M313" s="12">
        <v>-2.87022886931527</v>
      </c>
      <c r="N313" s="7" t="str">
        <f t="array" ref="N313">XLOOKUP(K313,'GSP Groups'!D:D,'GSP Groups'!E:E,"",0)</f>
        <v>Leadhills</v>
      </c>
      <c r="O313" s="13">
        <f t="array" ref="O313">XLOOKUP(N313,'GSP Groups'!$E:$E,'GSP Groups'!F:F,"",0)</f>
        <v>55.4692643</v>
      </c>
      <c r="P313" s="13">
        <f t="array" ref="P313">XLOOKUP(N313,'GSP Groups'!$E:$E,'GSP Groups'!G:G,"",0)</f>
        <v>-3.736325087</v>
      </c>
      <c r="Q313" s="7" t="str">
        <f t="shared" si="2"/>
        <v>EXACT LOCATION</v>
      </c>
      <c r="R313" s="7" t="s">
        <v>25</v>
      </c>
      <c r="S313" s="7">
        <f t="array" ref="S313">XLOOKUP($R313,Boundaries!$B:$B,Boundaries!C:C,"",0)</f>
        <v>15000</v>
      </c>
      <c r="T313" s="7">
        <f t="array" ref="T313">XLOOKUP($R313,Boundaries!$B:$B,Boundaries!D:D,"",0)</f>
        <v>5000</v>
      </c>
      <c r="U313" s="7">
        <f t="array" ref="U313">XLOOKUP($R313,Boundaries!$B:$B,Boundaries!E:E,"",0)</f>
        <v>0</v>
      </c>
      <c r="V313" s="7">
        <f t="array" ref="V313">XLOOKUP($R313,Boundaries!$B:$B,Boundaries!F:F,"",0)</f>
        <v>0</v>
      </c>
      <c r="W313" s="7">
        <f t="array" ref="W313">XLOOKUP($R313,Boundaries!$B:$B,Boundaries!G:G,"",0)</f>
        <v>770</v>
      </c>
      <c r="X313" s="7">
        <f t="array" ref="X313">XLOOKUP($R313,Boundaries!$B:$B,Boundaries!H:H,"",0)</f>
        <v>0</v>
      </c>
      <c r="Y313" s="7">
        <f t="array" ref="Y313">XLOOKUP($R313,Boundaries!$B:$B,Boundaries!I:I,"",0)</f>
        <v>3100</v>
      </c>
      <c r="Z313" s="7" t="str">
        <f t="array" ref="Z313">XLOOKUP($R313,Boundaries!$B:$B,Boundaries!J:J,"",0)</f>
        <v>NaN</v>
      </c>
      <c r="AA313" s="7">
        <f t="array" ref="AA313">XLOOKUP($R313,Boundaries!$B:$B,Boundaries!K:K,"",0)</f>
        <v>2800</v>
      </c>
      <c r="AB313" s="7">
        <f t="array" ref="AB313">XLOOKUP($R313,Boundaries!$B:$B,Boundaries!L:L,"",0)</f>
        <v>0</v>
      </c>
      <c r="AC313" s="7">
        <f t="array" ref="AC313">XLOOKUP($R313,Boundaries!$B:$B,Boundaries!M:M,"",0)</f>
        <v>2250</v>
      </c>
      <c r="AD313" s="7">
        <f t="array" ref="AD313">XLOOKUP($R313,Boundaries!$B:$B,Boundaries!N:N,"",0)</f>
        <v>0</v>
      </c>
      <c r="AE313" s="7">
        <f t="array" ref="AE313">XLOOKUP($R313,Boundaries!$B:$B,Boundaries!O:O,"",0)</f>
        <v>0</v>
      </c>
      <c r="AF313" s="7">
        <f t="array" ref="AF313">XLOOKUP($R313,Boundaries!$B:$B,Boundaries!P:P,"",0)</f>
        <v>0</v>
      </c>
      <c r="AG313" s="7">
        <f t="array" ref="AG313">XLOOKUP($R313,Boundaries!$B:$B,Boundaries!Q:Q,"",0)</f>
        <v>0</v>
      </c>
      <c r="AH313" s="7">
        <f t="array" ref="AH313">XLOOKUP($R313,Boundaries!$B:$B,Boundaries!R:R,"",0)</f>
        <v>0</v>
      </c>
      <c r="AI313" s="7">
        <f t="array" ref="AI313">XLOOKUP($R313,Boundaries!$B:$B,Boundaries!S:S,"",0)</f>
        <v>0</v>
      </c>
      <c r="AJ313" s="7">
        <f t="array" ref="AJ313">XLOOKUP($R313,Boundaries!$B:$B,Boundaries!T:T,"",0)</f>
        <v>0</v>
      </c>
      <c r="AK313" s="7">
        <f t="array" ref="AK313">XLOOKUP($R313,Boundaries!$B:$B,Boundaries!U:U,"",0)</f>
        <v>0</v>
      </c>
    </row>
    <row r="314">
      <c r="A314" s="7" t="str">
        <f t="shared" si="1"/>
        <v>T</v>
      </c>
      <c r="B314" s="8">
        <v>1826.0</v>
      </c>
      <c r="C314" s="7" t="s">
        <v>1073</v>
      </c>
      <c r="D314" s="9" t="s">
        <v>1074</v>
      </c>
      <c r="E314" s="10" t="s">
        <v>1075</v>
      </c>
      <c r="F314" s="7" t="s">
        <v>68</v>
      </c>
      <c r="G314" s="8" t="s">
        <v>69</v>
      </c>
      <c r="H314" s="8" t="s">
        <v>1076</v>
      </c>
      <c r="I314" s="11" t="s">
        <v>1077</v>
      </c>
      <c r="J314" s="7" t="s">
        <v>1049</v>
      </c>
      <c r="K314" s="9" t="s">
        <v>1050</v>
      </c>
      <c r="L314" s="12">
        <v>55.9149587369924</v>
      </c>
      <c r="M314" s="12">
        <v>-2.53893848627462</v>
      </c>
      <c r="N314" s="7" t="str">
        <f t="array" ref="N314">XLOOKUP(K314,'GSP Groups'!D:D,'GSP Groups'!E:E,"",0)</f>
        <v>Leadhills</v>
      </c>
      <c r="O314" s="13">
        <f t="array" ref="O314">XLOOKUP(N314,'GSP Groups'!$E:$E,'GSP Groups'!F:F,"",0)</f>
        <v>55.4692643</v>
      </c>
      <c r="P314" s="13">
        <f t="array" ref="P314">XLOOKUP(N314,'GSP Groups'!$E:$E,'GSP Groups'!G:G,"",0)</f>
        <v>-3.736325087</v>
      </c>
      <c r="Q314" s="7" t="str">
        <f t="shared" si="2"/>
        <v>EXACT LOCATION</v>
      </c>
      <c r="R314" s="7" t="s">
        <v>25</v>
      </c>
      <c r="S314" s="7">
        <f t="array" ref="S314">XLOOKUP($R314,Boundaries!$B:$B,Boundaries!C:C,"",0)</f>
        <v>15000</v>
      </c>
      <c r="T314" s="7">
        <f t="array" ref="T314">XLOOKUP($R314,Boundaries!$B:$B,Boundaries!D:D,"",0)</f>
        <v>5000</v>
      </c>
      <c r="U314" s="7">
        <f t="array" ref="U314">XLOOKUP($R314,Boundaries!$B:$B,Boundaries!E:E,"",0)</f>
        <v>0</v>
      </c>
      <c r="V314" s="7">
        <f t="array" ref="V314">XLOOKUP($R314,Boundaries!$B:$B,Boundaries!F:F,"",0)</f>
        <v>0</v>
      </c>
      <c r="W314" s="7">
        <f t="array" ref="W314">XLOOKUP($R314,Boundaries!$B:$B,Boundaries!G:G,"",0)</f>
        <v>770</v>
      </c>
      <c r="X314" s="7">
        <f t="array" ref="X314">XLOOKUP($R314,Boundaries!$B:$B,Boundaries!H:H,"",0)</f>
        <v>0</v>
      </c>
      <c r="Y314" s="7">
        <f t="array" ref="Y314">XLOOKUP($R314,Boundaries!$B:$B,Boundaries!I:I,"",0)</f>
        <v>3100</v>
      </c>
      <c r="Z314" s="7" t="str">
        <f t="array" ref="Z314">XLOOKUP($R314,Boundaries!$B:$B,Boundaries!J:J,"",0)</f>
        <v>NaN</v>
      </c>
      <c r="AA314" s="7">
        <f t="array" ref="AA314">XLOOKUP($R314,Boundaries!$B:$B,Boundaries!K:K,"",0)</f>
        <v>2800</v>
      </c>
      <c r="AB314" s="7">
        <f t="array" ref="AB314">XLOOKUP($R314,Boundaries!$B:$B,Boundaries!L:L,"",0)</f>
        <v>0</v>
      </c>
      <c r="AC314" s="7">
        <f t="array" ref="AC314">XLOOKUP($R314,Boundaries!$B:$B,Boundaries!M:M,"",0)</f>
        <v>2250</v>
      </c>
      <c r="AD314" s="7">
        <f t="array" ref="AD314">XLOOKUP($R314,Boundaries!$B:$B,Boundaries!N:N,"",0)</f>
        <v>0</v>
      </c>
      <c r="AE314" s="7">
        <f t="array" ref="AE314">XLOOKUP($R314,Boundaries!$B:$B,Boundaries!O:O,"",0)</f>
        <v>0</v>
      </c>
      <c r="AF314" s="7">
        <f t="array" ref="AF314">XLOOKUP($R314,Boundaries!$B:$B,Boundaries!P:P,"",0)</f>
        <v>0</v>
      </c>
      <c r="AG314" s="7">
        <f t="array" ref="AG314">XLOOKUP($R314,Boundaries!$B:$B,Boundaries!Q:Q,"",0)</f>
        <v>0</v>
      </c>
      <c r="AH314" s="7">
        <f t="array" ref="AH314">XLOOKUP($R314,Boundaries!$B:$B,Boundaries!R:R,"",0)</f>
        <v>0</v>
      </c>
      <c r="AI314" s="7">
        <f t="array" ref="AI314">XLOOKUP($R314,Boundaries!$B:$B,Boundaries!S:S,"",0)</f>
        <v>0</v>
      </c>
      <c r="AJ314" s="7">
        <f t="array" ref="AJ314">XLOOKUP($R314,Boundaries!$B:$B,Boundaries!T:T,"",0)</f>
        <v>0</v>
      </c>
      <c r="AK314" s="7">
        <f t="array" ref="AK314">XLOOKUP($R314,Boundaries!$B:$B,Boundaries!U:U,"",0)</f>
        <v>0</v>
      </c>
    </row>
    <row r="315">
      <c r="A315" s="7" t="str">
        <f t="shared" si="1"/>
        <v>T</v>
      </c>
      <c r="B315" s="8">
        <v>1966.0</v>
      </c>
      <c r="C315" s="7" t="s">
        <v>1078</v>
      </c>
      <c r="D315" s="9" t="s">
        <v>1079</v>
      </c>
      <c r="E315" s="10" t="s">
        <v>1080</v>
      </c>
      <c r="F315" s="7" t="s">
        <v>68</v>
      </c>
      <c r="G315" s="8" t="s">
        <v>69</v>
      </c>
      <c r="H315" s="8" t="s">
        <v>1081</v>
      </c>
      <c r="I315" s="11" t="s">
        <v>1082</v>
      </c>
      <c r="J315" s="7" t="s">
        <v>1049</v>
      </c>
      <c r="K315" s="9" t="s">
        <v>1050</v>
      </c>
      <c r="L315" s="12">
        <v>55.4472422926051</v>
      </c>
      <c r="M315" s="12">
        <v>-3.59846637209265</v>
      </c>
      <c r="N315" s="7" t="str">
        <f t="array" ref="N315">XLOOKUP(K315,'GSP Groups'!D:D,'GSP Groups'!E:E,"",0)</f>
        <v>Leadhills</v>
      </c>
      <c r="O315" s="13">
        <f t="array" ref="O315">XLOOKUP(N315,'GSP Groups'!$E:$E,'GSP Groups'!F:F,"",0)</f>
        <v>55.4692643</v>
      </c>
      <c r="P315" s="13">
        <f t="array" ref="P315">XLOOKUP(N315,'GSP Groups'!$E:$E,'GSP Groups'!G:G,"",0)</f>
        <v>-3.736325087</v>
      </c>
      <c r="Q315" s="7" t="str">
        <f t="shared" si="2"/>
        <v>EXACT LOCATION</v>
      </c>
      <c r="R315" s="7" t="s">
        <v>25</v>
      </c>
      <c r="S315" s="7">
        <f t="array" ref="S315">XLOOKUP($R315,Boundaries!$B:$B,Boundaries!C:C,"",0)</f>
        <v>15000</v>
      </c>
      <c r="T315" s="7">
        <f t="array" ref="T315">XLOOKUP($R315,Boundaries!$B:$B,Boundaries!D:D,"",0)</f>
        <v>5000</v>
      </c>
      <c r="U315" s="7">
        <f t="array" ref="U315">XLOOKUP($R315,Boundaries!$B:$B,Boundaries!E:E,"",0)</f>
        <v>0</v>
      </c>
      <c r="V315" s="7">
        <f t="array" ref="V315">XLOOKUP($R315,Boundaries!$B:$B,Boundaries!F:F,"",0)</f>
        <v>0</v>
      </c>
      <c r="W315" s="7">
        <f t="array" ref="W315">XLOOKUP($R315,Boundaries!$B:$B,Boundaries!G:G,"",0)</f>
        <v>770</v>
      </c>
      <c r="X315" s="7">
        <f t="array" ref="X315">XLOOKUP($R315,Boundaries!$B:$B,Boundaries!H:H,"",0)</f>
        <v>0</v>
      </c>
      <c r="Y315" s="7">
        <f t="array" ref="Y315">XLOOKUP($R315,Boundaries!$B:$B,Boundaries!I:I,"",0)</f>
        <v>3100</v>
      </c>
      <c r="Z315" s="7" t="str">
        <f t="array" ref="Z315">XLOOKUP($R315,Boundaries!$B:$B,Boundaries!J:J,"",0)</f>
        <v>NaN</v>
      </c>
      <c r="AA315" s="7">
        <f t="array" ref="AA315">XLOOKUP($R315,Boundaries!$B:$B,Boundaries!K:K,"",0)</f>
        <v>2800</v>
      </c>
      <c r="AB315" s="7">
        <f t="array" ref="AB315">XLOOKUP($R315,Boundaries!$B:$B,Boundaries!L:L,"",0)</f>
        <v>0</v>
      </c>
      <c r="AC315" s="7">
        <f t="array" ref="AC315">XLOOKUP($R315,Boundaries!$B:$B,Boundaries!M:M,"",0)</f>
        <v>2250</v>
      </c>
      <c r="AD315" s="7">
        <f t="array" ref="AD315">XLOOKUP($R315,Boundaries!$B:$B,Boundaries!N:N,"",0)</f>
        <v>0</v>
      </c>
      <c r="AE315" s="7">
        <f t="array" ref="AE315">XLOOKUP($R315,Boundaries!$B:$B,Boundaries!O:O,"",0)</f>
        <v>0</v>
      </c>
      <c r="AF315" s="7">
        <f t="array" ref="AF315">XLOOKUP($R315,Boundaries!$B:$B,Boundaries!P:P,"",0)</f>
        <v>0</v>
      </c>
      <c r="AG315" s="7">
        <f t="array" ref="AG315">XLOOKUP($R315,Boundaries!$B:$B,Boundaries!Q:Q,"",0)</f>
        <v>0</v>
      </c>
      <c r="AH315" s="7">
        <f t="array" ref="AH315">XLOOKUP($R315,Boundaries!$B:$B,Boundaries!R:R,"",0)</f>
        <v>0</v>
      </c>
      <c r="AI315" s="7">
        <f t="array" ref="AI315">XLOOKUP($R315,Boundaries!$B:$B,Boundaries!S:S,"",0)</f>
        <v>0</v>
      </c>
      <c r="AJ315" s="7">
        <f t="array" ref="AJ315">XLOOKUP($R315,Boundaries!$B:$B,Boundaries!T:T,"",0)</f>
        <v>0</v>
      </c>
      <c r="AK315" s="7">
        <f t="array" ref="AK315">XLOOKUP($R315,Boundaries!$B:$B,Boundaries!U:U,"",0)</f>
        <v>0</v>
      </c>
    </row>
    <row r="316">
      <c r="A316" s="7" t="str">
        <f t="shared" si="1"/>
        <v>T</v>
      </c>
      <c r="B316" s="8">
        <v>1976.0</v>
      </c>
      <c r="C316" s="7" t="s">
        <v>1083</v>
      </c>
      <c r="D316" s="9" t="s">
        <v>1084</v>
      </c>
      <c r="E316" s="10" t="s">
        <v>1085</v>
      </c>
      <c r="F316" s="7" t="s">
        <v>68</v>
      </c>
      <c r="G316" s="8" t="s">
        <v>69</v>
      </c>
      <c r="H316" s="8" t="s">
        <v>1053</v>
      </c>
      <c r="I316" s="11" t="s">
        <v>1054</v>
      </c>
      <c r="J316" s="7" t="s">
        <v>1049</v>
      </c>
      <c r="K316" s="9" t="s">
        <v>1050</v>
      </c>
      <c r="L316" s="12">
        <v>55.0847215058462</v>
      </c>
      <c r="M316" s="12">
        <v>-4.86319035423388</v>
      </c>
      <c r="N316" s="7" t="str">
        <f t="array" ref="N316">XLOOKUP(K316,'GSP Groups'!D:D,'GSP Groups'!E:E,"",0)</f>
        <v>Leadhills</v>
      </c>
      <c r="O316" s="13">
        <f t="array" ref="O316">XLOOKUP(N316,'GSP Groups'!$E:$E,'GSP Groups'!F:F,"",0)</f>
        <v>55.4692643</v>
      </c>
      <c r="P316" s="13">
        <f t="array" ref="P316">XLOOKUP(N316,'GSP Groups'!$E:$E,'GSP Groups'!G:G,"",0)</f>
        <v>-3.736325087</v>
      </c>
      <c r="Q316" s="7" t="str">
        <f t="shared" si="2"/>
        <v>EXACT LOCATION</v>
      </c>
      <c r="R316" s="7" t="s">
        <v>25</v>
      </c>
      <c r="S316" s="7">
        <f t="array" ref="S316">XLOOKUP($R316,Boundaries!$B:$B,Boundaries!C:C,"",0)</f>
        <v>15000</v>
      </c>
      <c r="T316" s="7">
        <f t="array" ref="T316">XLOOKUP($R316,Boundaries!$B:$B,Boundaries!D:D,"",0)</f>
        <v>5000</v>
      </c>
      <c r="U316" s="7">
        <f t="array" ref="U316">XLOOKUP($R316,Boundaries!$B:$B,Boundaries!E:E,"",0)</f>
        <v>0</v>
      </c>
      <c r="V316" s="7">
        <f t="array" ref="V316">XLOOKUP($R316,Boundaries!$B:$B,Boundaries!F:F,"",0)</f>
        <v>0</v>
      </c>
      <c r="W316" s="7">
        <f t="array" ref="W316">XLOOKUP($R316,Boundaries!$B:$B,Boundaries!G:G,"",0)</f>
        <v>770</v>
      </c>
      <c r="X316" s="7">
        <f t="array" ref="X316">XLOOKUP($R316,Boundaries!$B:$B,Boundaries!H:H,"",0)</f>
        <v>0</v>
      </c>
      <c r="Y316" s="7">
        <f t="array" ref="Y316">XLOOKUP($R316,Boundaries!$B:$B,Boundaries!I:I,"",0)</f>
        <v>3100</v>
      </c>
      <c r="Z316" s="7" t="str">
        <f t="array" ref="Z316">XLOOKUP($R316,Boundaries!$B:$B,Boundaries!J:J,"",0)</f>
        <v>NaN</v>
      </c>
      <c r="AA316" s="7">
        <f t="array" ref="AA316">XLOOKUP($R316,Boundaries!$B:$B,Boundaries!K:K,"",0)</f>
        <v>2800</v>
      </c>
      <c r="AB316" s="7">
        <f t="array" ref="AB316">XLOOKUP($R316,Boundaries!$B:$B,Boundaries!L:L,"",0)</f>
        <v>0</v>
      </c>
      <c r="AC316" s="7">
        <f t="array" ref="AC316">XLOOKUP($R316,Boundaries!$B:$B,Boundaries!M:M,"",0)</f>
        <v>2250</v>
      </c>
      <c r="AD316" s="7">
        <f t="array" ref="AD316">XLOOKUP($R316,Boundaries!$B:$B,Boundaries!N:N,"",0)</f>
        <v>0</v>
      </c>
      <c r="AE316" s="7">
        <f t="array" ref="AE316">XLOOKUP($R316,Boundaries!$B:$B,Boundaries!O:O,"",0)</f>
        <v>0</v>
      </c>
      <c r="AF316" s="7">
        <f t="array" ref="AF316">XLOOKUP($R316,Boundaries!$B:$B,Boundaries!P:P,"",0)</f>
        <v>0</v>
      </c>
      <c r="AG316" s="7">
        <f t="array" ref="AG316">XLOOKUP($R316,Boundaries!$B:$B,Boundaries!Q:Q,"",0)</f>
        <v>0</v>
      </c>
      <c r="AH316" s="7">
        <f t="array" ref="AH316">XLOOKUP($R316,Boundaries!$B:$B,Boundaries!R:R,"",0)</f>
        <v>0</v>
      </c>
      <c r="AI316" s="7">
        <f t="array" ref="AI316">XLOOKUP($R316,Boundaries!$B:$B,Boundaries!S:S,"",0)</f>
        <v>0</v>
      </c>
      <c r="AJ316" s="7">
        <f t="array" ref="AJ316">XLOOKUP($R316,Boundaries!$B:$B,Boundaries!T:T,"",0)</f>
        <v>0</v>
      </c>
      <c r="AK316" s="7">
        <f t="array" ref="AK316">XLOOKUP($R316,Boundaries!$B:$B,Boundaries!U:U,"",0)</f>
        <v>0</v>
      </c>
    </row>
    <row r="317">
      <c r="A317" s="7" t="str">
        <f t="shared" si="1"/>
        <v>T</v>
      </c>
      <c r="B317" s="8">
        <v>1977.0</v>
      </c>
      <c r="C317" s="7" t="s">
        <v>1086</v>
      </c>
      <c r="D317" s="9" t="s">
        <v>1087</v>
      </c>
      <c r="E317" s="10" t="s">
        <v>1088</v>
      </c>
      <c r="F317" s="7" t="s">
        <v>68</v>
      </c>
      <c r="G317" s="8" t="s">
        <v>69</v>
      </c>
      <c r="H317" s="8" t="s">
        <v>1053</v>
      </c>
      <c r="I317" s="11" t="s">
        <v>1054</v>
      </c>
      <c r="J317" s="7" t="s">
        <v>1049</v>
      </c>
      <c r="K317" s="9" t="s">
        <v>1050</v>
      </c>
      <c r="L317" s="12">
        <v>55.1305479105383</v>
      </c>
      <c r="M317" s="12">
        <v>-4.74603326137112</v>
      </c>
      <c r="N317" s="7" t="str">
        <f t="array" ref="N317">XLOOKUP(K317,'GSP Groups'!D:D,'GSP Groups'!E:E,"",0)</f>
        <v>Leadhills</v>
      </c>
      <c r="O317" s="13">
        <f t="array" ref="O317">XLOOKUP(N317,'GSP Groups'!$E:$E,'GSP Groups'!F:F,"",0)</f>
        <v>55.4692643</v>
      </c>
      <c r="P317" s="13">
        <f t="array" ref="P317">XLOOKUP(N317,'GSP Groups'!$E:$E,'GSP Groups'!G:G,"",0)</f>
        <v>-3.736325087</v>
      </c>
      <c r="Q317" s="7" t="str">
        <f t="shared" si="2"/>
        <v>EXACT LOCATION</v>
      </c>
      <c r="R317" s="7" t="s">
        <v>25</v>
      </c>
      <c r="S317" s="7">
        <f t="array" ref="S317">XLOOKUP($R317,Boundaries!$B:$B,Boundaries!C:C,"",0)</f>
        <v>15000</v>
      </c>
      <c r="T317" s="7">
        <f t="array" ref="T317">XLOOKUP($R317,Boundaries!$B:$B,Boundaries!D:D,"",0)</f>
        <v>5000</v>
      </c>
      <c r="U317" s="7">
        <f t="array" ref="U317">XLOOKUP($R317,Boundaries!$B:$B,Boundaries!E:E,"",0)</f>
        <v>0</v>
      </c>
      <c r="V317" s="7">
        <f t="array" ref="V317">XLOOKUP($R317,Boundaries!$B:$B,Boundaries!F:F,"",0)</f>
        <v>0</v>
      </c>
      <c r="W317" s="7">
        <f t="array" ref="W317">XLOOKUP($R317,Boundaries!$B:$B,Boundaries!G:G,"",0)</f>
        <v>770</v>
      </c>
      <c r="X317" s="7">
        <f t="array" ref="X317">XLOOKUP($R317,Boundaries!$B:$B,Boundaries!H:H,"",0)</f>
        <v>0</v>
      </c>
      <c r="Y317" s="7">
        <f t="array" ref="Y317">XLOOKUP($R317,Boundaries!$B:$B,Boundaries!I:I,"",0)</f>
        <v>3100</v>
      </c>
      <c r="Z317" s="7" t="str">
        <f t="array" ref="Z317">XLOOKUP($R317,Boundaries!$B:$B,Boundaries!J:J,"",0)</f>
        <v>NaN</v>
      </c>
      <c r="AA317" s="7">
        <f t="array" ref="AA317">XLOOKUP($R317,Boundaries!$B:$B,Boundaries!K:K,"",0)</f>
        <v>2800</v>
      </c>
      <c r="AB317" s="7">
        <f t="array" ref="AB317">XLOOKUP($R317,Boundaries!$B:$B,Boundaries!L:L,"",0)</f>
        <v>0</v>
      </c>
      <c r="AC317" s="7">
        <f t="array" ref="AC317">XLOOKUP($R317,Boundaries!$B:$B,Boundaries!M:M,"",0)</f>
        <v>2250</v>
      </c>
      <c r="AD317" s="7">
        <f t="array" ref="AD317">XLOOKUP($R317,Boundaries!$B:$B,Boundaries!N:N,"",0)</f>
        <v>0</v>
      </c>
      <c r="AE317" s="7">
        <f t="array" ref="AE317">XLOOKUP($R317,Boundaries!$B:$B,Boundaries!O:O,"",0)</f>
        <v>0</v>
      </c>
      <c r="AF317" s="7">
        <f t="array" ref="AF317">XLOOKUP($R317,Boundaries!$B:$B,Boundaries!P:P,"",0)</f>
        <v>0</v>
      </c>
      <c r="AG317" s="7">
        <f t="array" ref="AG317">XLOOKUP($R317,Boundaries!$B:$B,Boundaries!Q:Q,"",0)</f>
        <v>0</v>
      </c>
      <c r="AH317" s="7">
        <f t="array" ref="AH317">XLOOKUP($R317,Boundaries!$B:$B,Boundaries!R:R,"",0)</f>
        <v>0</v>
      </c>
      <c r="AI317" s="7">
        <f t="array" ref="AI317">XLOOKUP($R317,Boundaries!$B:$B,Boundaries!S:S,"",0)</f>
        <v>0</v>
      </c>
      <c r="AJ317" s="7">
        <f t="array" ref="AJ317">XLOOKUP($R317,Boundaries!$B:$B,Boundaries!T:T,"",0)</f>
        <v>0</v>
      </c>
      <c r="AK317" s="7">
        <f t="array" ref="AK317">XLOOKUP($R317,Boundaries!$B:$B,Boundaries!U:U,"",0)</f>
        <v>0</v>
      </c>
    </row>
    <row r="318">
      <c r="A318" s="7" t="str">
        <f t="shared" si="1"/>
        <v>T</v>
      </c>
      <c r="B318" s="8">
        <v>2109.0</v>
      </c>
      <c r="C318" s="7" t="s">
        <v>1089</v>
      </c>
      <c r="D318" s="9" t="s">
        <v>1090</v>
      </c>
      <c r="E318" s="10" t="s">
        <v>1091</v>
      </c>
      <c r="F318" s="7" t="s">
        <v>68</v>
      </c>
      <c r="G318" s="8" t="s">
        <v>69</v>
      </c>
      <c r="H318" s="8" t="s">
        <v>1081</v>
      </c>
      <c r="I318" s="11" t="s">
        <v>1082</v>
      </c>
      <c r="J318" s="7" t="s">
        <v>1049</v>
      </c>
      <c r="K318" s="9" t="s">
        <v>1050</v>
      </c>
      <c r="L318" s="12">
        <v>55.4472422926051</v>
      </c>
      <c r="M318" s="12">
        <v>-3.59846637209265</v>
      </c>
      <c r="N318" s="7" t="str">
        <f t="array" ref="N318">XLOOKUP(K318,'GSP Groups'!D:D,'GSP Groups'!E:E,"",0)</f>
        <v>Leadhills</v>
      </c>
      <c r="O318" s="13">
        <f t="array" ref="O318">XLOOKUP(N318,'GSP Groups'!$E:$E,'GSP Groups'!F:F,"",0)</f>
        <v>55.4692643</v>
      </c>
      <c r="P318" s="13">
        <f t="array" ref="P318">XLOOKUP(N318,'GSP Groups'!$E:$E,'GSP Groups'!G:G,"",0)</f>
        <v>-3.736325087</v>
      </c>
      <c r="Q318" s="7" t="str">
        <f t="shared" si="2"/>
        <v>EXACT LOCATION</v>
      </c>
      <c r="R318" s="7" t="s">
        <v>25</v>
      </c>
      <c r="S318" s="7">
        <f t="array" ref="S318">XLOOKUP($R318,Boundaries!$B:$B,Boundaries!C:C,"",0)</f>
        <v>15000</v>
      </c>
      <c r="T318" s="7">
        <f t="array" ref="T318">XLOOKUP($R318,Boundaries!$B:$B,Boundaries!D:D,"",0)</f>
        <v>5000</v>
      </c>
      <c r="U318" s="7">
        <f t="array" ref="U318">XLOOKUP($R318,Boundaries!$B:$B,Boundaries!E:E,"",0)</f>
        <v>0</v>
      </c>
      <c r="V318" s="7">
        <f t="array" ref="V318">XLOOKUP($R318,Boundaries!$B:$B,Boundaries!F:F,"",0)</f>
        <v>0</v>
      </c>
      <c r="W318" s="7">
        <f t="array" ref="W318">XLOOKUP($R318,Boundaries!$B:$B,Boundaries!G:G,"",0)</f>
        <v>770</v>
      </c>
      <c r="X318" s="7">
        <f t="array" ref="X318">XLOOKUP($R318,Boundaries!$B:$B,Boundaries!H:H,"",0)</f>
        <v>0</v>
      </c>
      <c r="Y318" s="7">
        <f t="array" ref="Y318">XLOOKUP($R318,Boundaries!$B:$B,Boundaries!I:I,"",0)</f>
        <v>3100</v>
      </c>
      <c r="Z318" s="7" t="str">
        <f t="array" ref="Z318">XLOOKUP($R318,Boundaries!$B:$B,Boundaries!J:J,"",0)</f>
        <v>NaN</v>
      </c>
      <c r="AA318" s="7">
        <f t="array" ref="AA318">XLOOKUP($R318,Boundaries!$B:$B,Boundaries!K:K,"",0)</f>
        <v>2800</v>
      </c>
      <c r="AB318" s="7">
        <f t="array" ref="AB318">XLOOKUP($R318,Boundaries!$B:$B,Boundaries!L:L,"",0)</f>
        <v>0</v>
      </c>
      <c r="AC318" s="7">
        <f t="array" ref="AC318">XLOOKUP($R318,Boundaries!$B:$B,Boundaries!M:M,"",0)</f>
        <v>2250</v>
      </c>
      <c r="AD318" s="7">
        <f t="array" ref="AD318">XLOOKUP($R318,Boundaries!$B:$B,Boundaries!N:N,"",0)</f>
        <v>0</v>
      </c>
      <c r="AE318" s="7">
        <f t="array" ref="AE318">XLOOKUP($R318,Boundaries!$B:$B,Boundaries!O:O,"",0)</f>
        <v>0</v>
      </c>
      <c r="AF318" s="7">
        <f t="array" ref="AF318">XLOOKUP($R318,Boundaries!$B:$B,Boundaries!P:P,"",0)</f>
        <v>0</v>
      </c>
      <c r="AG318" s="7">
        <f t="array" ref="AG318">XLOOKUP($R318,Boundaries!$B:$B,Boundaries!Q:Q,"",0)</f>
        <v>0</v>
      </c>
      <c r="AH318" s="7">
        <f t="array" ref="AH318">XLOOKUP($R318,Boundaries!$B:$B,Boundaries!R:R,"",0)</f>
        <v>0</v>
      </c>
      <c r="AI318" s="7">
        <f t="array" ref="AI318">XLOOKUP($R318,Boundaries!$B:$B,Boundaries!S:S,"",0)</f>
        <v>0</v>
      </c>
      <c r="AJ318" s="7">
        <f t="array" ref="AJ318">XLOOKUP($R318,Boundaries!$B:$B,Boundaries!T:T,"",0)</f>
        <v>0</v>
      </c>
      <c r="AK318" s="7">
        <f t="array" ref="AK318">XLOOKUP($R318,Boundaries!$B:$B,Boundaries!U:U,"",0)</f>
        <v>0</v>
      </c>
    </row>
    <row r="319">
      <c r="A319" s="7" t="str">
        <f t="shared" si="1"/>
        <v>T</v>
      </c>
      <c r="B319" s="8">
        <v>2110.0</v>
      </c>
      <c r="C319" s="7" t="s">
        <v>1092</v>
      </c>
      <c r="D319" s="9" t="s">
        <v>1093</v>
      </c>
      <c r="E319" s="10" t="s">
        <v>1094</v>
      </c>
      <c r="F319" s="7" t="s">
        <v>68</v>
      </c>
      <c r="G319" s="8" t="s">
        <v>69</v>
      </c>
      <c r="H319" s="8" t="s">
        <v>1081</v>
      </c>
      <c r="I319" s="11" t="s">
        <v>1082</v>
      </c>
      <c r="J319" s="7" t="s">
        <v>1049</v>
      </c>
      <c r="K319" s="9" t="s">
        <v>1050</v>
      </c>
      <c r="L319" s="12">
        <v>55.4472422926051</v>
      </c>
      <c r="M319" s="12">
        <v>-3.59846637209265</v>
      </c>
      <c r="N319" s="7" t="str">
        <f t="array" ref="N319">XLOOKUP(K319,'GSP Groups'!D:D,'GSP Groups'!E:E,"",0)</f>
        <v>Leadhills</v>
      </c>
      <c r="O319" s="13">
        <f t="array" ref="O319">XLOOKUP(N319,'GSP Groups'!$E:$E,'GSP Groups'!F:F,"",0)</f>
        <v>55.4692643</v>
      </c>
      <c r="P319" s="13">
        <f t="array" ref="P319">XLOOKUP(N319,'GSP Groups'!$E:$E,'GSP Groups'!G:G,"",0)</f>
        <v>-3.736325087</v>
      </c>
      <c r="Q319" s="7" t="str">
        <f t="shared" si="2"/>
        <v>EXACT LOCATION</v>
      </c>
      <c r="R319" s="7" t="s">
        <v>25</v>
      </c>
      <c r="S319" s="7">
        <f t="array" ref="S319">XLOOKUP($R319,Boundaries!$B:$B,Boundaries!C:C,"",0)</f>
        <v>15000</v>
      </c>
      <c r="T319" s="7">
        <f t="array" ref="T319">XLOOKUP($R319,Boundaries!$B:$B,Boundaries!D:D,"",0)</f>
        <v>5000</v>
      </c>
      <c r="U319" s="7">
        <f t="array" ref="U319">XLOOKUP($R319,Boundaries!$B:$B,Boundaries!E:E,"",0)</f>
        <v>0</v>
      </c>
      <c r="V319" s="7">
        <f t="array" ref="V319">XLOOKUP($R319,Boundaries!$B:$B,Boundaries!F:F,"",0)</f>
        <v>0</v>
      </c>
      <c r="W319" s="7">
        <f t="array" ref="W319">XLOOKUP($R319,Boundaries!$B:$B,Boundaries!G:G,"",0)</f>
        <v>770</v>
      </c>
      <c r="X319" s="7">
        <f t="array" ref="X319">XLOOKUP($R319,Boundaries!$B:$B,Boundaries!H:H,"",0)</f>
        <v>0</v>
      </c>
      <c r="Y319" s="7">
        <f t="array" ref="Y319">XLOOKUP($R319,Boundaries!$B:$B,Boundaries!I:I,"",0)</f>
        <v>3100</v>
      </c>
      <c r="Z319" s="7" t="str">
        <f t="array" ref="Z319">XLOOKUP($R319,Boundaries!$B:$B,Boundaries!J:J,"",0)</f>
        <v>NaN</v>
      </c>
      <c r="AA319" s="7">
        <f t="array" ref="AA319">XLOOKUP($R319,Boundaries!$B:$B,Boundaries!K:K,"",0)</f>
        <v>2800</v>
      </c>
      <c r="AB319" s="7">
        <f t="array" ref="AB319">XLOOKUP($R319,Boundaries!$B:$B,Boundaries!L:L,"",0)</f>
        <v>0</v>
      </c>
      <c r="AC319" s="7">
        <f t="array" ref="AC319">XLOOKUP($R319,Boundaries!$B:$B,Boundaries!M:M,"",0)</f>
        <v>2250</v>
      </c>
      <c r="AD319" s="7">
        <f t="array" ref="AD319">XLOOKUP($R319,Boundaries!$B:$B,Boundaries!N:N,"",0)</f>
        <v>0</v>
      </c>
      <c r="AE319" s="7">
        <f t="array" ref="AE319">XLOOKUP($R319,Boundaries!$B:$B,Boundaries!O:O,"",0)</f>
        <v>0</v>
      </c>
      <c r="AF319" s="7">
        <f t="array" ref="AF319">XLOOKUP($R319,Boundaries!$B:$B,Boundaries!P:P,"",0)</f>
        <v>0</v>
      </c>
      <c r="AG319" s="7">
        <f t="array" ref="AG319">XLOOKUP($R319,Boundaries!$B:$B,Boundaries!Q:Q,"",0)</f>
        <v>0</v>
      </c>
      <c r="AH319" s="7">
        <f t="array" ref="AH319">XLOOKUP($R319,Boundaries!$B:$B,Boundaries!R:R,"",0)</f>
        <v>0</v>
      </c>
      <c r="AI319" s="7">
        <f t="array" ref="AI319">XLOOKUP($R319,Boundaries!$B:$B,Boundaries!S:S,"",0)</f>
        <v>0</v>
      </c>
      <c r="AJ319" s="7">
        <f t="array" ref="AJ319">XLOOKUP($R319,Boundaries!$B:$B,Boundaries!T:T,"",0)</f>
        <v>0</v>
      </c>
      <c r="AK319" s="7">
        <f t="array" ref="AK319">XLOOKUP($R319,Boundaries!$B:$B,Boundaries!U:U,"",0)</f>
        <v>0</v>
      </c>
    </row>
    <row r="320">
      <c r="A320" s="7" t="str">
        <f t="shared" si="1"/>
        <v>T</v>
      </c>
      <c r="B320" s="8">
        <v>2117.0</v>
      </c>
      <c r="C320" s="7" t="s">
        <v>1095</v>
      </c>
      <c r="D320" s="9" t="s">
        <v>1096</v>
      </c>
      <c r="E320" s="10" t="s">
        <v>1097</v>
      </c>
      <c r="F320" s="7" t="s">
        <v>68</v>
      </c>
      <c r="G320" s="8" t="s">
        <v>69</v>
      </c>
      <c r="H320" s="8" t="s">
        <v>1053</v>
      </c>
      <c r="I320" s="11" t="s">
        <v>1054</v>
      </c>
      <c r="J320" s="7" t="s">
        <v>1049</v>
      </c>
      <c r="K320" s="9" t="s">
        <v>1050</v>
      </c>
      <c r="L320" s="12">
        <v>55.67825</v>
      </c>
      <c r="M320" s="12">
        <v>-4.278671</v>
      </c>
      <c r="N320" s="7" t="str">
        <f t="array" ref="N320">XLOOKUP(K320,'GSP Groups'!D:D,'GSP Groups'!E:E,"",0)</f>
        <v>Leadhills</v>
      </c>
      <c r="O320" s="13">
        <f t="array" ref="O320">XLOOKUP(N320,'GSP Groups'!$E:$E,'GSP Groups'!F:F,"",0)</f>
        <v>55.4692643</v>
      </c>
      <c r="P320" s="13">
        <f t="array" ref="P320">XLOOKUP(N320,'GSP Groups'!$E:$E,'GSP Groups'!G:G,"",0)</f>
        <v>-3.736325087</v>
      </c>
      <c r="Q320" s="7" t="str">
        <f t="shared" si="2"/>
        <v>EXACT LOCATION</v>
      </c>
      <c r="R320" s="7" t="s">
        <v>25</v>
      </c>
      <c r="S320" s="7">
        <f t="array" ref="S320">XLOOKUP($R320,Boundaries!$B:$B,Boundaries!C:C,"",0)</f>
        <v>15000</v>
      </c>
      <c r="T320" s="7">
        <f t="array" ref="T320">XLOOKUP($R320,Boundaries!$B:$B,Boundaries!D:D,"",0)</f>
        <v>5000</v>
      </c>
      <c r="U320" s="7">
        <f t="array" ref="U320">XLOOKUP($R320,Boundaries!$B:$B,Boundaries!E:E,"",0)</f>
        <v>0</v>
      </c>
      <c r="V320" s="7">
        <f t="array" ref="V320">XLOOKUP($R320,Boundaries!$B:$B,Boundaries!F:F,"",0)</f>
        <v>0</v>
      </c>
      <c r="W320" s="7">
        <f t="array" ref="W320">XLOOKUP($R320,Boundaries!$B:$B,Boundaries!G:G,"",0)</f>
        <v>770</v>
      </c>
      <c r="X320" s="7">
        <f t="array" ref="X320">XLOOKUP($R320,Boundaries!$B:$B,Boundaries!H:H,"",0)</f>
        <v>0</v>
      </c>
      <c r="Y320" s="7">
        <f t="array" ref="Y320">XLOOKUP($R320,Boundaries!$B:$B,Boundaries!I:I,"",0)</f>
        <v>3100</v>
      </c>
      <c r="Z320" s="7" t="str">
        <f t="array" ref="Z320">XLOOKUP($R320,Boundaries!$B:$B,Boundaries!J:J,"",0)</f>
        <v>NaN</v>
      </c>
      <c r="AA320" s="7">
        <f t="array" ref="AA320">XLOOKUP($R320,Boundaries!$B:$B,Boundaries!K:K,"",0)</f>
        <v>2800</v>
      </c>
      <c r="AB320" s="7">
        <f t="array" ref="AB320">XLOOKUP($R320,Boundaries!$B:$B,Boundaries!L:L,"",0)</f>
        <v>0</v>
      </c>
      <c r="AC320" s="7">
        <f t="array" ref="AC320">XLOOKUP($R320,Boundaries!$B:$B,Boundaries!M:M,"",0)</f>
        <v>2250</v>
      </c>
      <c r="AD320" s="7">
        <f t="array" ref="AD320">XLOOKUP($R320,Boundaries!$B:$B,Boundaries!N:N,"",0)</f>
        <v>0</v>
      </c>
      <c r="AE320" s="7">
        <f t="array" ref="AE320">XLOOKUP($R320,Boundaries!$B:$B,Boundaries!O:O,"",0)</f>
        <v>0</v>
      </c>
      <c r="AF320" s="7">
        <f t="array" ref="AF320">XLOOKUP($R320,Boundaries!$B:$B,Boundaries!P:P,"",0)</f>
        <v>0</v>
      </c>
      <c r="AG320" s="7">
        <f t="array" ref="AG320">XLOOKUP($R320,Boundaries!$B:$B,Boundaries!Q:Q,"",0)</f>
        <v>0</v>
      </c>
      <c r="AH320" s="7">
        <f t="array" ref="AH320">XLOOKUP($R320,Boundaries!$B:$B,Boundaries!R:R,"",0)</f>
        <v>0</v>
      </c>
      <c r="AI320" s="7">
        <f t="array" ref="AI320">XLOOKUP($R320,Boundaries!$B:$B,Boundaries!S:S,"",0)</f>
        <v>0</v>
      </c>
      <c r="AJ320" s="7">
        <f t="array" ref="AJ320">XLOOKUP($R320,Boundaries!$B:$B,Boundaries!T:T,"",0)</f>
        <v>0</v>
      </c>
      <c r="AK320" s="7">
        <f t="array" ref="AK320">XLOOKUP($R320,Boundaries!$B:$B,Boundaries!U:U,"",0)</f>
        <v>0</v>
      </c>
    </row>
    <row r="321">
      <c r="A321" s="7" t="str">
        <f t="shared" si="1"/>
        <v>T</v>
      </c>
      <c r="B321" s="8">
        <v>2310.0</v>
      </c>
      <c r="C321" s="7" t="s">
        <v>1098</v>
      </c>
      <c r="D321" s="9" t="s">
        <v>1099</v>
      </c>
      <c r="E321" s="10" t="s">
        <v>1100</v>
      </c>
      <c r="F321" s="7" t="s">
        <v>68</v>
      </c>
      <c r="G321" s="8" t="s">
        <v>69</v>
      </c>
      <c r="H321" s="8" t="s">
        <v>1101</v>
      </c>
      <c r="I321" s="11" t="s">
        <v>1102</v>
      </c>
      <c r="J321" s="7" t="s">
        <v>1049</v>
      </c>
      <c r="K321" s="9" t="s">
        <v>1050</v>
      </c>
      <c r="L321" s="12">
        <v>55.8251685741974</v>
      </c>
      <c r="M321" s="12">
        <v>-2.66444035517135</v>
      </c>
      <c r="N321" s="7" t="str">
        <f t="array" ref="N321">XLOOKUP(K321,'GSP Groups'!D:D,'GSP Groups'!E:E,"",0)</f>
        <v>Leadhills</v>
      </c>
      <c r="O321" s="13">
        <f t="array" ref="O321">XLOOKUP(N321,'GSP Groups'!$E:$E,'GSP Groups'!F:F,"",0)</f>
        <v>55.4692643</v>
      </c>
      <c r="P321" s="13">
        <f t="array" ref="P321">XLOOKUP(N321,'GSP Groups'!$E:$E,'GSP Groups'!G:G,"",0)</f>
        <v>-3.736325087</v>
      </c>
      <c r="Q321" s="7" t="str">
        <f t="shared" si="2"/>
        <v>EXACT LOCATION</v>
      </c>
      <c r="R321" s="7" t="s">
        <v>25</v>
      </c>
      <c r="S321" s="7">
        <f t="array" ref="S321">XLOOKUP($R321,Boundaries!$B:$B,Boundaries!C:C,"",0)</f>
        <v>15000</v>
      </c>
      <c r="T321" s="7">
        <f t="array" ref="T321">XLOOKUP($R321,Boundaries!$B:$B,Boundaries!D:D,"",0)</f>
        <v>5000</v>
      </c>
      <c r="U321" s="7">
        <f t="array" ref="U321">XLOOKUP($R321,Boundaries!$B:$B,Boundaries!E:E,"",0)</f>
        <v>0</v>
      </c>
      <c r="V321" s="7">
        <f t="array" ref="V321">XLOOKUP($R321,Boundaries!$B:$B,Boundaries!F:F,"",0)</f>
        <v>0</v>
      </c>
      <c r="W321" s="7">
        <f t="array" ref="W321">XLOOKUP($R321,Boundaries!$B:$B,Boundaries!G:G,"",0)</f>
        <v>770</v>
      </c>
      <c r="X321" s="7">
        <f t="array" ref="X321">XLOOKUP($R321,Boundaries!$B:$B,Boundaries!H:H,"",0)</f>
        <v>0</v>
      </c>
      <c r="Y321" s="7">
        <f t="array" ref="Y321">XLOOKUP($R321,Boundaries!$B:$B,Boundaries!I:I,"",0)</f>
        <v>3100</v>
      </c>
      <c r="Z321" s="7" t="str">
        <f t="array" ref="Z321">XLOOKUP($R321,Boundaries!$B:$B,Boundaries!J:J,"",0)</f>
        <v>NaN</v>
      </c>
      <c r="AA321" s="7">
        <f t="array" ref="AA321">XLOOKUP($R321,Boundaries!$B:$B,Boundaries!K:K,"",0)</f>
        <v>2800</v>
      </c>
      <c r="AB321" s="7">
        <f t="array" ref="AB321">XLOOKUP($R321,Boundaries!$B:$B,Boundaries!L:L,"",0)</f>
        <v>0</v>
      </c>
      <c r="AC321" s="7">
        <f t="array" ref="AC321">XLOOKUP($R321,Boundaries!$B:$B,Boundaries!M:M,"",0)</f>
        <v>2250</v>
      </c>
      <c r="AD321" s="7">
        <f t="array" ref="AD321">XLOOKUP($R321,Boundaries!$B:$B,Boundaries!N:N,"",0)</f>
        <v>0</v>
      </c>
      <c r="AE321" s="7">
        <f t="array" ref="AE321">XLOOKUP($R321,Boundaries!$B:$B,Boundaries!O:O,"",0)</f>
        <v>0</v>
      </c>
      <c r="AF321" s="7">
        <f t="array" ref="AF321">XLOOKUP($R321,Boundaries!$B:$B,Boundaries!P:P,"",0)</f>
        <v>0</v>
      </c>
      <c r="AG321" s="7">
        <f t="array" ref="AG321">XLOOKUP($R321,Boundaries!$B:$B,Boundaries!Q:Q,"",0)</f>
        <v>0</v>
      </c>
      <c r="AH321" s="7">
        <f t="array" ref="AH321">XLOOKUP($R321,Boundaries!$B:$B,Boundaries!R:R,"",0)</f>
        <v>0</v>
      </c>
      <c r="AI321" s="7">
        <f t="array" ref="AI321">XLOOKUP($R321,Boundaries!$B:$B,Boundaries!S:S,"",0)</f>
        <v>0</v>
      </c>
      <c r="AJ321" s="7">
        <f t="array" ref="AJ321">XLOOKUP($R321,Boundaries!$B:$B,Boundaries!T:T,"",0)</f>
        <v>0</v>
      </c>
      <c r="AK321" s="7">
        <f t="array" ref="AK321">XLOOKUP($R321,Boundaries!$B:$B,Boundaries!U:U,"",0)</f>
        <v>0</v>
      </c>
    </row>
    <row r="322">
      <c r="A322" s="7" t="str">
        <f t="shared" si="1"/>
        <v>T</v>
      </c>
      <c r="B322" s="8">
        <v>2492.0</v>
      </c>
      <c r="C322" s="7" t="s">
        <v>1103</v>
      </c>
      <c r="D322" s="9" t="s">
        <v>1104</v>
      </c>
      <c r="E322" s="10" t="s">
        <v>1105</v>
      </c>
      <c r="F322" s="7" t="s">
        <v>68</v>
      </c>
      <c r="G322" s="8" t="s">
        <v>69</v>
      </c>
      <c r="H322" s="8" t="s">
        <v>1053</v>
      </c>
      <c r="I322" s="11" t="s">
        <v>1054</v>
      </c>
      <c r="J322" s="7" t="s">
        <v>1049</v>
      </c>
      <c r="K322" s="9" t="s">
        <v>1050</v>
      </c>
      <c r="L322" s="12">
        <v>55.2647764660269</v>
      </c>
      <c r="M322" s="12">
        <v>-3.56236876714558</v>
      </c>
      <c r="N322" s="7" t="str">
        <f t="array" ref="N322">XLOOKUP(K322,'GSP Groups'!D:D,'GSP Groups'!E:E,"",0)</f>
        <v>Leadhills</v>
      </c>
      <c r="O322" s="13">
        <f t="array" ref="O322">XLOOKUP(N322,'GSP Groups'!$E:$E,'GSP Groups'!F:F,"",0)</f>
        <v>55.4692643</v>
      </c>
      <c r="P322" s="13">
        <f t="array" ref="P322">XLOOKUP(N322,'GSP Groups'!$E:$E,'GSP Groups'!G:G,"",0)</f>
        <v>-3.736325087</v>
      </c>
      <c r="Q322" s="7" t="str">
        <f t="shared" si="2"/>
        <v>EXACT LOCATION</v>
      </c>
      <c r="R322" s="7" t="s">
        <v>25</v>
      </c>
      <c r="S322" s="7">
        <f t="array" ref="S322">XLOOKUP($R322,Boundaries!$B:$B,Boundaries!C:C,"",0)</f>
        <v>15000</v>
      </c>
      <c r="T322" s="7">
        <f t="array" ref="T322">XLOOKUP($R322,Boundaries!$B:$B,Boundaries!D:D,"",0)</f>
        <v>5000</v>
      </c>
      <c r="U322" s="7">
        <f t="array" ref="U322">XLOOKUP($R322,Boundaries!$B:$B,Boundaries!E:E,"",0)</f>
        <v>0</v>
      </c>
      <c r="V322" s="7">
        <f t="array" ref="V322">XLOOKUP($R322,Boundaries!$B:$B,Boundaries!F:F,"",0)</f>
        <v>0</v>
      </c>
      <c r="W322" s="7">
        <f t="array" ref="W322">XLOOKUP($R322,Boundaries!$B:$B,Boundaries!G:G,"",0)</f>
        <v>770</v>
      </c>
      <c r="X322" s="7">
        <f t="array" ref="X322">XLOOKUP($R322,Boundaries!$B:$B,Boundaries!H:H,"",0)</f>
        <v>0</v>
      </c>
      <c r="Y322" s="7">
        <f t="array" ref="Y322">XLOOKUP($R322,Boundaries!$B:$B,Boundaries!I:I,"",0)</f>
        <v>3100</v>
      </c>
      <c r="Z322" s="7" t="str">
        <f t="array" ref="Z322">XLOOKUP($R322,Boundaries!$B:$B,Boundaries!J:J,"",0)</f>
        <v>NaN</v>
      </c>
      <c r="AA322" s="7">
        <f t="array" ref="AA322">XLOOKUP($R322,Boundaries!$B:$B,Boundaries!K:K,"",0)</f>
        <v>2800</v>
      </c>
      <c r="AB322" s="7">
        <f t="array" ref="AB322">XLOOKUP($R322,Boundaries!$B:$B,Boundaries!L:L,"",0)</f>
        <v>0</v>
      </c>
      <c r="AC322" s="7">
        <f t="array" ref="AC322">XLOOKUP($R322,Boundaries!$B:$B,Boundaries!M:M,"",0)</f>
        <v>2250</v>
      </c>
      <c r="AD322" s="7">
        <f t="array" ref="AD322">XLOOKUP($R322,Boundaries!$B:$B,Boundaries!N:N,"",0)</f>
        <v>0</v>
      </c>
      <c r="AE322" s="7">
        <f t="array" ref="AE322">XLOOKUP($R322,Boundaries!$B:$B,Boundaries!O:O,"",0)</f>
        <v>0</v>
      </c>
      <c r="AF322" s="7">
        <f t="array" ref="AF322">XLOOKUP($R322,Boundaries!$B:$B,Boundaries!P:P,"",0)</f>
        <v>0</v>
      </c>
      <c r="AG322" s="7">
        <f t="array" ref="AG322">XLOOKUP($R322,Boundaries!$B:$B,Boundaries!Q:Q,"",0)</f>
        <v>0</v>
      </c>
      <c r="AH322" s="7">
        <f t="array" ref="AH322">XLOOKUP($R322,Boundaries!$B:$B,Boundaries!R:R,"",0)</f>
        <v>0</v>
      </c>
      <c r="AI322" s="7">
        <f t="array" ref="AI322">XLOOKUP($R322,Boundaries!$B:$B,Boundaries!S:S,"",0)</f>
        <v>0</v>
      </c>
      <c r="AJ322" s="7">
        <f t="array" ref="AJ322">XLOOKUP($R322,Boundaries!$B:$B,Boundaries!T:T,"",0)</f>
        <v>0</v>
      </c>
      <c r="AK322" s="7">
        <f t="array" ref="AK322">XLOOKUP($R322,Boundaries!$B:$B,Boundaries!U:U,"",0)</f>
        <v>0</v>
      </c>
    </row>
    <row r="323">
      <c r="A323" s="7" t="str">
        <f t="shared" si="1"/>
        <v>T</v>
      </c>
      <c r="B323" s="8">
        <v>3170.0</v>
      </c>
      <c r="C323" s="7" t="s">
        <v>1106</v>
      </c>
      <c r="D323" s="9" t="s">
        <v>1107</v>
      </c>
      <c r="E323" s="10" t="s">
        <v>1108</v>
      </c>
      <c r="F323" s="7" t="s">
        <v>68</v>
      </c>
      <c r="G323" s="8" t="s">
        <v>69</v>
      </c>
      <c r="H323" s="8" t="s">
        <v>1053</v>
      </c>
      <c r="I323" s="11" t="s">
        <v>1054</v>
      </c>
      <c r="J323" s="7" t="s">
        <v>1049</v>
      </c>
      <c r="K323" s="9" t="s">
        <v>1050</v>
      </c>
      <c r="L323" s="12">
        <v>55.7838123425115</v>
      </c>
      <c r="M323" s="12">
        <v>-3.71791003986865</v>
      </c>
      <c r="N323" s="7" t="str">
        <f t="array" ref="N323">XLOOKUP(K323,'GSP Groups'!D:D,'GSP Groups'!E:E,"",0)</f>
        <v>Leadhills</v>
      </c>
      <c r="O323" s="13">
        <f t="array" ref="O323">XLOOKUP(N323,'GSP Groups'!$E:$E,'GSP Groups'!F:F,"",0)</f>
        <v>55.4692643</v>
      </c>
      <c r="P323" s="13">
        <f t="array" ref="P323">XLOOKUP(N323,'GSP Groups'!$E:$E,'GSP Groups'!G:G,"",0)</f>
        <v>-3.736325087</v>
      </c>
      <c r="Q323" s="7" t="str">
        <f t="shared" si="2"/>
        <v>EXACT LOCATION</v>
      </c>
      <c r="R323" s="7" t="s">
        <v>25</v>
      </c>
      <c r="S323" s="7">
        <f t="array" ref="S323">XLOOKUP($R323,Boundaries!$B:$B,Boundaries!C:C,"",0)</f>
        <v>15000</v>
      </c>
      <c r="T323" s="7">
        <f t="array" ref="T323">XLOOKUP($R323,Boundaries!$B:$B,Boundaries!D:D,"",0)</f>
        <v>5000</v>
      </c>
      <c r="U323" s="7">
        <f t="array" ref="U323">XLOOKUP($R323,Boundaries!$B:$B,Boundaries!E:E,"",0)</f>
        <v>0</v>
      </c>
      <c r="V323" s="7">
        <f t="array" ref="V323">XLOOKUP($R323,Boundaries!$B:$B,Boundaries!F:F,"",0)</f>
        <v>0</v>
      </c>
      <c r="W323" s="7">
        <f t="array" ref="W323">XLOOKUP($R323,Boundaries!$B:$B,Boundaries!G:G,"",0)</f>
        <v>770</v>
      </c>
      <c r="X323" s="7">
        <f t="array" ref="X323">XLOOKUP($R323,Boundaries!$B:$B,Boundaries!H:H,"",0)</f>
        <v>0</v>
      </c>
      <c r="Y323" s="7">
        <f t="array" ref="Y323">XLOOKUP($R323,Boundaries!$B:$B,Boundaries!I:I,"",0)</f>
        <v>3100</v>
      </c>
      <c r="Z323" s="7" t="str">
        <f t="array" ref="Z323">XLOOKUP($R323,Boundaries!$B:$B,Boundaries!J:J,"",0)</f>
        <v>NaN</v>
      </c>
      <c r="AA323" s="7">
        <f t="array" ref="AA323">XLOOKUP($R323,Boundaries!$B:$B,Boundaries!K:K,"",0)</f>
        <v>2800</v>
      </c>
      <c r="AB323" s="7">
        <f t="array" ref="AB323">XLOOKUP($R323,Boundaries!$B:$B,Boundaries!L:L,"",0)</f>
        <v>0</v>
      </c>
      <c r="AC323" s="7">
        <f t="array" ref="AC323">XLOOKUP($R323,Boundaries!$B:$B,Boundaries!M:M,"",0)</f>
        <v>2250</v>
      </c>
      <c r="AD323" s="7">
        <f t="array" ref="AD323">XLOOKUP($R323,Boundaries!$B:$B,Boundaries!N:N,"",0)</f>
        <v>0</v>
      </c>
      <c r="AE323" s="7">
        <f t="array" ref="AE323">XLOOKUP($R323,Boundaries!$B:$B,Boundaries!O:O,"",0)</f>
        <v>0</v>
      </c>
      <c r="AF323" s="7">
        <f t="array" ref="AF323">XLOOKUP($R323,Boundaries!$B:$B,Boundaries!P:P,"",0)</f>
        <v>0</v>
      </c>
      <c r="AG323" s="7">
        <f t="array" ref="AG323">XLOOKUP($R323,Boundaries!$B:$B,Boundaries!Q:Q,"",0)</f>
        <v>0</v>
      </c>
      <c r="AH323" s="7">
        <f t="array" ref="AH323">XLOOKUP($R323,Boundaries!$B:$B,Boundaries!R:R,"",0)</f>
        <v>0</v>
      </c>
      <c r="AI323" s="7">
        <f t="array" ref="AI323">XLOOKUP($R323,Boundaries!$B:$B,Boundaries!S:S,"",0)</f>
        <v>0</v>
      </c>
      <c r="AJ323" s="7">
        <f t="array" ref="AJ323">XLOOKUP($R323,Boundaries!$B:$B,Boundaries!T:T,"",0)</f>
        <v>0</v>
      </c>
      <c r="AK323" s="7">
        <f t="array" ref="AK323">XLOOKUP($R323,Boundaries!$B:$B,Boundaries!U:U,"",0)</f>
        <v>0</v>
      </c>
    </row>
    <row r="324">
      <c r="A324" s="7" t="str">
        <f t="shared" si="1"/>
        <v>E</v>
      </c>
      <c r="B324" s="8">
        <v>3423.0</v>
      </c>
      <c r="C324" s="7" t="s">
        <v>1109</v>
      </c>
      <c r="D324" s="9" t="s">
        <v>1110</v>
      </c>
      <c r="E324" s="10" t="s">
        <v>1111</v>
      </c>
      <c r="F324" s="7" t="s">
        <v>68</v>
      </c>
      <c r="G324" s="8" t="s">
        <v>69</v>
      </c>
      <c r="H324" s="8" t="s">
        <v>1112</v>
      </c>
      <c r="I324" s="11" t="s">
        <v>1113</v>
      </c>
      <c r="J324" s="7" t="s">
        <v>1049</v>
      </c>
      <c r="K324" s="9" t="s">
        <v>1050</v>
      </c>
      <c r="L324" s="12">
        <v>55.2233367295598</v>
      </c>
      <c r="M324" s="12">
        <v>-4.82541457906469</v>
      </c>
      <c r="N324" s="7" t="str">
        <f t="array" ref="N324">XLOOKUP(K324,'GSP Groups'!D:D,'GSP Groups'!E:E,"",0)</f>
        <v>Leadhills</v>
      </c>
      <c r="O324" s="13">
        <f t="array" ref="O324">XLOOKUP(N324,'GSP Groups'!$E:$E,'GSP Groups'!F:F,"",0)</f>
        <v>55.4692643</v>
      </c>
      <c r="P324" s="13">
        <f t="array" ref="P324">XLOOKUP(N324,'GSP Groups'!$E:$E,'GSP Groups'!G:G,"",0)</f>
        <v>-3.736325087</v>
      </c>
      <c r="Q324" s="7" t="str">
        <f t="shared" si="2"/>
        <v>EXACT LOCATION</v>
      </c>
      <c r="R324" s="7" t="s">
        <v>25</v>
      </c>
      <c r="S324" s="7">
        <f t="array" ref="S324">XLOOKUP($R324,Boundaries!$B:$B,Boundaries!C:C,"",0)</f>
        <v>15000</v>
      </c>
      <c r="T324" s="7">
        <f t="array" ref="T324">XLOOKUP($R324,Boundaries!$B:$B,Boundaries!D:D,"",0)</f>
        <v>5000</v>
      </c>
      <c r="U324" s="7">
        <f t="array" ref="U324">XLOOKUP($R324,Boundaries!$B:$B,Boundaries!E:E,"",0)</f>
        <v>0</v>
      </c>
      <c r="V324" s="7">
        <f t="array" ref="V324">XLOOKUP($R324,Boundaries!$B:$B,Boundaries!F:F,"",0)</f>
        <v>0</v>
      </c>
      <c r="W324" s="7">
        <f t="array" ref="W324">XLOOKUP($R324,Boundaries!$B:$B,Boundaries!G:G,"",0)</f>
        <v>770</v>
      </c>
      <c r="X324" s="7">
        <f t="array" ref="X324">XLOOKUP($R324,Boundaries!$B:$B,Boundaries!H:H,"",0)</f>
        <v>0</v>
      </c>
      <c r="Y324" s="7">
        <f t="array" ref="Y324">XLOOKUP($R324,Boundaries!$B:$B,Boundaries!I:I,"",0)</f>
        <v>3100</v>
      </c>
      <c r="Z324" s="7" t="str">
        <f t="array" ref="Z324">XLOOKUP($R324,Boundaries!$B:$B,Boundaries!J:J,"",0)</f>
        <v>NaN</v>
      </c>
      <c r="AA324" s="7">
        <f t="array" ref="AA324">XLOOKUP($R324,Boundaries!$B:$B,Boundaries!K:K,"",0)</f>
        <v>2800</v>
      </c>
      <c r="AB324" s="7">
        <f t="array" ref="AB324">XLOOKUP($R324,Boundaries!$B:$B,Boundaries!L:L,"",0)</f>
        <v>0</v>
      </c>
      <c r="AC324" s="7">
        <f t="array" ref="AC324">XLOOKUP($R324,Boundaries!$B:$B,Boundaries!M:M,"",0)</f>
        <v>2250</v>
      </c>
      <c r="AD324" s="7">
        <f t="array" ref="AD324">XLOOKUP($R324,Boundaries!$B:$B,Boundaries!N:N,"",0)</f>
        <v>0</v>
      </c>
      <c r="AE324" s="7">
        <f t="array" ref="AE324">XLOOKUP($R324,Boundaries!$B:$B,Boundaries!O:O,"",0)</f>
        <v>0</v>
      </c>
      <c r="AF324" s="7">
        <f t="array" ref="AF324">XLOOKUP($R324,Boundaries!$B:$B,Boundaries!P:P,"",0)</f>
        <v>0</v>
      </c>
      <c r="AG324" s="7">
        <f t="array" ref="AG324">XLOOKUP($R324,Boundaries!$B:$B,Boundaries!Q:Q,"",0)</f>
        <v>0</v>
      </c>
      <c r="AH324" s="7">
        <f t="array" ref="AH324">XLOOKUP($R324,Boundaries!$B:$B,Boundaries!R:R,"",0)</f>
        <v>0</v>
      </c>
      <c r="AI324" s="7">
        <f t="array" ref="AI324">XLOOKUP($R324,Boundaries!$B:$B,Boundaries!S:S,"",0)</f>
        <v>0</v>
      </c>
      <c r="AJ324" s="7">
        <f t="array" ref="AJ324">XLOOKUP($R324,Boundaries!$B:$B,Boundaries!T:T,"",0)</f>
        <v>0</v>
      </c>
      <c r="AK324" s="7">
        <f t="array" ref="AK324">XLOOKUP($R324,Boundaries!$B:$B,Boundaries!U:U,"",0)</f>
        <v>0</v>
      </c>
    </row>
    <row r="325">
      <c r="A325" s="7" t="str">
        <f t="shared" si="1"/>
        <v>T</v>
      </c>
      <c r="B325" s="8">
        <v>3424.0</v>
      </c>
      <c r="C325" s="7" t="s">
        <v>1114</v>
      </c>
      <c r="D325" s="9" t="s">
        <v>1115</v>
      </c>
      <c r="E325" s="10" t="s">
        <v>1116</v>
      </c>
      <c r="F325" s="7" t="s">
        <v>68</v>
      </c>
      <c r="G325" s="8" t="s">
        <v>69</v>
      </c>
      <c r="H325" s="8" t="s">
        <v>1053</v>
      </c>
      <c r="I325" s="11" t="s">
        <v>1054</v>
      </c>
      <c r="J325" s="7" t="s">
        <v>1049</v>
      </c>
      <c r="K325" s="9" t="s">
        <v>1050</v>
      </c>
      <c r="L325" s="12">
        <v>55.3192426821716</v>
      </c>
      <c r="M325" s="12">
        <v>-4.46968830405667</v>
      </c>
      <c r="N325" s="7" t="str">
        <f t="array" ref="N325">XLOOKUP(K325,'GSP Groups'!D:D,'GSP Groups'!E:E,"",0)</f>
        <v>Leadhills</v>
      </c>
      <c r="O325" s="13">
        <f t="array" ref="O325">XLOOKUP(N325,'GSP Groups'!$E:$E,'GSP Groups'!F:F,"",0)</f>
        <v>55.4692643</v>
      </c>
      <c r="P325" s="13">
        <f t="array" ref="P325">XLOOKUP(N325,'GSP Groups'!$E:$E,'GSP Groups'!G:G,"",0)</f>
        <v>-3.736325087</v>
      </c>
      <c r="Q325" s="7" t="str">
        <f t="shared" si="2"/>
        <v>EXACT LOCATION</v>
      </c>
      <c r="R325" s="7" t="s">
        <v>25</v>
      </c>
      <c r="S325" s="7">
        <f t="array" ref="S325">XLOOKUP($R325,Boundaries!$B:$B,Boundaries!C:C,"",0)</f>
        <v>15000</v>
      </c>
      <c r="T325" s="7">
        <f t="array" ref="T325">XLOOKUP($R325,Boundaries!$B:$B,Boundaries!D:D,"",0)</f>
        <v>5000</v>
      </c>
      <c r="U325" s="7">
        <f t="array" ref="U325">XLOOKUP($R325,Boundaries!$B:$B,Boundaries!E:E,"",0)</f>
        <v>0</v>
      </c>
      <c r="V325" s="7">
        <f t="array" ref="V325">XLOOKUP($R325,Boundaries!$B:$B,Boundaries!F:F,"",0)</f>
        <v>0</v>
      </c>
      <c r="W325" s="7">
        <f t="array" ref="W325">XLOOKUP($R325,Boundaries!$B:$B,Boundaries!G:G,"",0)</f>
        <v>770</v>
      </c>
      <c r="X325" s="7">
        <f t="array" ref="X325">XLOOKUP($R325,Boundaries!$B:$B,Boundaries!H:H,"",0)</f>
        <v>0</v>
      </c>
      <c r="Y325" s="7">
        <f t="array" ref="Y325">XLOOKUP($R325,Boundaries!$B:$B,Boundaries!I:I,"",0)</f>
        <v>3100</v>
      </c>
      <c r="Z325" s="7" t="str">
        <f t="array" ref="Z325">XLOOKUP($R325,Boundaries!$B:$B,Boundaries!J:J,"",0)</f>
        <v>NaN</v>
      </c>
      <c r="AA325" s="7">
        <f t="array" ref="AA325">XLOOKUP($R325,Boundaries!$B:$B,Boundaries!K:K,"",0)</f>
        <v>2800</v>
      </c>
      <c r="AB325" s="7">
        <f t="array" ref="AB325">XLOOKUP($R325,Boundaries!$B:$B,Boundaries!L:L,"",0)</f>
        <v>0</v>
      </c>
      <c r="AC325" s="7">
        <f t="array" ref="AC325">XLOOKUP($R325,Boundaries!$B:$B,Boundaries!M:M,"",0)</f>
        <v>2250</v>
      </c>
      <c r="AD325" s="7">
        <f t="array" ref="AD325">XLOOKUP($R325,Boundaries!$B:$B,Boundaries!N:N,"",0)</f>
        <v>0</v>
      </c>
      <c r="AE325" s="7">
        <f t="array" ref="AE325">XLOOKUP($R325,Boundaries!$B:$B,Boundaries!O:O,"",0)</f>
        <v>0</v>
      </c>
      <c r="AF325" s="7">
        <f t="array" ref="AF325">XLOOKUP($R325,Boundaries!$B:$B,Boundaries!P:P,"",0)</f>
        <v>0</v>
      </c>
      <c r="AG325" s="7">
        <f t="array" ref="AG325">XLOOKUP($R325,Boundaries!$B:$B,Boundaries!Q:Q,"",0)</f>
        <v>0</v>
      </c>
      <c r="AH325" s="7">
        <f t="array" ref="AH325">XLOOKUP($R325,Boundaries!$B:$B,Boundaries!R:R,"",0)</f>
        <v>0</v>
      </c>
      <c r="AI325" s="7">
        <f t="array" ref="AI325">XLOOKUP($R325,Boundaries!$B:$B,Boundaries!S:S,"",0)</f>
        <v>0</v>
      </c>
      <c r="AJ325" s="7">
        <f t="array" ref="AJ325">XLOOKUP($R325,Boundaries!$B:$B,Boundaries!T:T,"",0)</f>
        <v>0</v>
      </c>
      <c r="AK325" s="7">
        <f t="array" ref="AK325">XLOOKUP($R325,Boundaries!$B:$B,Boundaries!U:U,"",0)</f>
        <v>0</v>
      </c>
    </row>
    <row r="326">
      <c r="A326" s="7" t="str">
        <f t="shared" si="1"/>
        <v>E</v>
      </c>
      <c r="B326" s="8">
        <v>3667.0</v>
      </c>
      <c r="C326" s="7" t="s">
        <v>1117</v>
      </c>
      <c r="D326" s="9" t="s">
        <v>1118</v>
      </c>
      <c r="E326" s="10" t="s">
        <v>1119</v>
      </c>
      <c r="F326" s="7" t="s">
        <v>68</v>
      </c>
      <c r="G326" s="8" t="s">
        <v>69</v>
      </c>
      <c r="H326" s="8" t="s">
        <v>218</v>
      </c>
      <c r="I326" s="11" t="s">
        <v>219</v>
      </c>
      <c r="J326" s="7" t="s">
        <v>1049</v>
      </c>
      <c r="K326" s="9" t="s">
        <v>1050</v>
      </c>
      <c r="L326" s="12">
        <v>55.5293243449774</v>
      </c>
      <c r="M326" s="12">
        <v>-3.79974913207111</v>
      </c>
      <c r="N326" s="7" t="str">
        <f t="array" ref="N326">XLOOKUP(K326,'GSP Groups'!D:D,'GSP Groups'!E:E,"",0)</f>
        <v>Leadhills</v>
      </c>
      <c r="O326" s="13">
        <f t="array" ref="O326">XLOOKUP(N326,'GSP Groups'!$E:$E,'GSP Groups'!F:F,"",0)</f>
        <v>55.4692643</v>
      </c>
      <c r="P326" s="13">
        <f t="array" ref="P326">XLOOKUP(N326,'GSP Groups'!$E:$E,'GSP Groups'!G:G,"",0)</f>
        <v>-3.736325087</v>
      </c>
      <c r="Q326" s="7" t="str">
        <f t="shared" si="2"/>
        <v>EXACT LOCATION</v>
      </c>
      <c r="R326" s="7" t="s">
        <v>25</v>
      </c>
      <c r="S326" s="7">
        <f t="array" ref="S326">XLOOKUP($R326,Boundaries!$B:$B,Boundaries!C:C,"",0)</f>
        <v>15000</v>
      </c>
      <c r="T326" s="7">
        <f t="array" ref="T326">XLOOKUP($R326,Boundaries!$B:$B,Boundaries!D:D,"",0)</f>
        <v>5000</v>
      </c>
      <c r="U326" s="7">
        <f t="array" ref="U326">XLOOKUP($R326,Boundaries!$B:$B,Boundaries!E:E,"",0)</f>
        <v>0</v>
      </c>
      <c r="V326" s="7">
        <f t="array" ref="V326">XLOOKUP($R326,Boundaries!$B:$B,Boundaries!F:F,"",0)</f>
        <v>0</v>
      </c>
      <c r="W326" s="7">
        <f t="array" ref="W326">XLOOKUP($R326,Boundaries!$B:$B,Boundaries!G:G,"",0)</f>
        <v>770</v>
      </c>
      <c r="X326" s="7">
        <f t="array" ref="X326">XLOOKUP($R326,Boundaries!$B:$B,Boundaries!H:H,"",0)</f>
        <v>0</v>
      </c>
      <c r="Y326" s="7">
        <f t="array" ref="Y326">XLOOKUP($R326,Boundaries!$B:$B,Boundaries!I:I,"",0)</f>
        <v>3100</v>
      </c>
      <c r="Z326" s="7" t="str">
        <f t="array" ref="Z326">XLOOKUP($R326,Boundaries!$B:$B,Boundaries!J:J,"",0)</f>
        <v>NaN</v>
      </c>
      <c r="AA326" s="7">
        <f t="array" ref="AA326">XLOOKUP($R326,Boundaries!$B:$B,Boundaries!K:K,"",0)</f>
        <v>2800</v>
      </c>
      <c r="AB326" s="7">
        <f t="array" ref="AB326">XLOOKUP($R326,Boundaries!$B:$B,Boundaries!L:L,"",0)</f>
        <v>0</v>
      </c>
      <c r="AC326" s="7">
        <f t="array" ref="AC326">XLOOKUP($R326,Boundaries!$B:$B,Boundaries!M:M,"",0)</f>
        <v>2250</v>
      </c>
      <c r="AD326" s="7">
        <f t="array" ref="AD326">XLOOKUP($R326,Boundaries!$B:$B,Boundaries!N:N,"",0)</f>
        <v>0</v>
      </c>
      <c r="AE326" s="7">
        <f t="array" ref="AE326">XLOOKUP($R326,Boundaries!$B:$B,Boundaries!O:O,"",0)</f>
        <v>0</v>
      </c>
      <c r="AF326" s="7">
        <f t="array" ref="AF326">XLOOKUP($R326,Boundaries!$B:$B,Boundaries!P:P,"",0)</f>
        <v>0</v>
      </c>
      <c r="AG326" s="7">
        <f t="array" ref="AG326">XLOOKUP($R326,Boundaries!$B:$B,Boundaries!Q:Q,"",0)</f>
        <v>0</v>
      </c>
      <c r="AH326" s="7">
        <f t="array" ref="AH326">XLOOKUP($R326,Boundaries!$B:$B,Boundaries!R:R,"",0)</f>
        <v>0</v>
      </c>
      <c r="AI326" s="7">
        <f t="array" ref="AI326">XLOOKUP($R326,Boundaries!$B:$B,Boundaries!S:S,"",0)</f>
        <v>0</v>
      </c>
      <c r="AJ326" s="7">
        <f t="array" ref="AJ326">XLOOKUP($R326,Boundaries!$B:$B,Boundaries!T:T,"",0)</f>
        <v>0</v>
      </c>
      <c r="AK326" s="7">
        <f t="array" ref="AK326">XLOOKUP($R326,Boundaries!$B:$B,Boundaries!U:U,"",0)</f>
        <v>0</v>
      </c>
    </row>
    <row r="327">
      <c r="A327" s="7" t="str">
        <f t="shared" si="1"/>
        <v>T</v>
      </c>
      <c r="B327" s="8">
        <v>3669.0</v>
      </c>
      <c r="C327" s="7" t="s">
        <v>1120</v>
      </c>
      <c r="D327" s="9" t="s">
        <v>1121</v>
      </c>
      <c r="E327" s="10" t="s">
        <v>1122</v>
      </c>
      <c r="F327" s="7" t="s">
        <v>68</v>
      </c>
      <c r="G327" s="8" t="s">
        <v>69</v>
      </c>
      <c r="H327" s="8" t="s">
        <v>1123</v>
      </c>
      <c r="I327" s="11" t="s">
        <v>1124</v>
      </c>
      <c r="J327" s="7" t="s">
        <v>1049</v>
      </c>
      <c r="K327" s="9" t="s">
        <v>1050</v>
      </c>
      <c r="L327" s="12">
        <v>55.9045142216411</v>
      </c>
      <c r="M327" s="12">
        <v>-2.54292644526458</v>
      </c>
      <c r="N327" s="7" t="str">
        <f t="array" ref="N327">XLOOKUP(K327,'GSP Groups'!D:D,'GSP Groups'!E:E,"",0)</f>
        <v>Leadhills</v>
      </c>
      <c r="O327" s="13">
        <f t="array" ref="O327">XLOOKUP(N327,'GSP Groups'!$E:$E,'GSP Groups'!F:F,"",0)</f>
        <v>55.4692643</v>
      </c>
      <c r="P327" s="13">
        <f t="array" ref="P327">XLOOKUP(N327,'GSP Groups'!$E:$E,'GSP Groups'!G:G,"",0)</f>
        <v>-3.736325087</v>
      </c>
      <c r="Q327" s="7" t="str">
        <f t="shared" si="2"/>
        <v>EXACT LOCATION</v>
      </c>
      <c r="R327" s="7" t="s">
        <v>25</v>
      </c>
      <c r="S327" s="7">
        <f t="array" ref="S327">XLOOKUP($R327,Boundaries!$B:$B,Boundaries!C:C,"",0)</f>
        <v>15000</v>
      </c>
      <c r="T327" s="7">
        <f t="array" ref="T327">XLOOKUP($R327,Boundaries!$B:$B,Boundaries!D:D,"",0)</f>
        <v>5000</v>
      </c>
      <c r="U327" s="7">
        <f t="array" ref="U327">XLOOKUP($R327,Boundaries!$B:$B,Boundaries!E:E,"",0)</f>
        <v>0</v>
      </c>
      <c r="V327" s="7">
        <f t="array" ref="V327">XLOOKUP($R327,Boundaries!$B:$B,Boundaries!F:F,"",0)</f>
        <v>0</v>
      </c>
      <c r="W327" s="7">
        <f t="array" ref="W327">XLOOKUP($R327,Boundaries!$B:$B,Boundaries!G:G,"",0)</f>
        <v>770</v>
      </c>
      <c r="X327" s="7">
        <f t="array" ref="X327">XLOOKUP($R327,Boundaries!$B:$B,Boundaries!H:H,"",0)</f>
        <v>0</v>
      </c>
      <c r="Y327" s="7">
        <f t="array" ref="Y327">XLOOKUP($R327,Boundaries!$B:$B,Boundaries!I:I,"",0)</f>
        <v>3100</v>
      </c>
      <c r="Z327" s="7" t="str">
        <f t="array" ref="Z327">XLOOKUP($R327,Boundaries!$B:$B,Boundaries!J:J,"",0)</f>
        <v>NaN</v>
      </c>
      <c r="AA327" s="7">
        <f t="array" ref="AA327">XLOOKUP($R327,Boundaries!$B:$B,Boundaries!K:K,"",0)</f>
        <v>2800</v>
      </c>
      <c r="AB327" s="7">
        <f t="array" ref="AB327">XLOOKUP($R327,Boundaries!$B:$B,Boundaries!L:L,"",0)</f>
        <v>0</v>
      </c>
      <c r="AC327" s="7">
        <f t="array" ref="AC327">XLOOKUP($R327,Boundaries!$B:$B,Boundaries!M:M,"",0)</f>
        <v>2250</v>
      </c>
      <c r="AD327" s="7">
        <f t="array" ref="AD327">XLOOKUP($R327,Boundaries!$B:$B,Boundaries!N:N,"",0)</f>
        <v>0</v>
      </c>
      <c r="AE327" s="7">
        <f t="array" ref="AE327">XLOOKUP($R327,Boundaries!$B:$B,Boundaries!O:O,"",0)</f>
        <v>0</v>
      </c>
      <c r="AF327" s="7">
        <f t="array" ref="AF327">XLOOKUP($R327,Boundaries!$B:$B,Boundaries!P:P,"",0)</f>
        <v>0</v>
      </c>
      <c r="AG327" s="7">
        <f t="array" ref="AG327">XLOOKUP($R327,Boundaries!$B:$B,Boundaries!Q:Q,"",0)</f>
        <v>0</v>
      </c>
      <c r="AH327" s="7">
        <f t="array" ref="AH327">XLOOKUP($R327,Boundaries!$B:$B,Boundaries!R:R,"",0)</f>
        <v>0</v>
      </c>
      <c r="AI327" s="7">
        <f t="array" ref="AI327">XLOOKUP($R327,Boundaries!$B:$B,Boundaries!S:S,"",0)</f>
        <v>0</v>
      </c>
      <c r="AJ327" s="7">
        <f t="array" ref="AJ327">XLOOKUP($R327,Boundaries!$B:$B,Boundaries!T:T,"",0)</f>
        <v>0</v>
      </c>
      <c r="AK327" s="7">
        <f t="array" ref="AK327">XLOOKUP($R327,Boundaries!$B:$B,Boundaries!U:U,"",0)</f>
        <v>0</v>
      </c>
    </row>
    <row r="328">
      <c r="A328" s="7" t="str">
        <f t="shared" si="1"/>
        <v>T</v>
      </c>
      <c r="B328" s="8">
        <v>3802.0</v>
      </c>
      <c r="C328" s="7" t="s">
        <v>1125</v>
      </c>
      <c r="D328" s="9" t="s">
        <v>1126</v>
      </c>
      <c r="E328" s="10" t="s">
        <v>1127</v>
      </c>
      <c r="F328" s="7" t="s">
        <v>68</v>
      </c>
      <c r="G328" s="8" t="s">
        <v>69</v>
      </c>
      <c r="H328" s="8" t="s">
        <v>1053</v>
      </c>
      <c r="I328" s="11" t="s">
        <v>1054</v>
      </c>
      <c r="J328" s="7" t="s">
        <v>1049</v>
      </c>
      <c r="K328" s="9" t="s">
        <v>1050</v>
      </c>
      <c r="L328" s="12">
        <v>55.0330425549583</v>
      </c>
      <c r="M328" s="12">
        <v>-4.76716353407201</v>
      </c>
      <c r="N328" s="7" t="str">
        <f t="array" ref="N328">XLOOKUP(K328,'GSP Groups'!D:D,'GSP Groups'!E:E,"",0)</f>
        <v>Leadhills</v>
      </c>
      <c r="O328" s="13">
        <f t="array" ref="O328">XLOOKUP(N328,'GSP Groups'!$E:$E,'GSP Groups'!F:F,"",0)</f>
        <v>55.4692643</v>
      </c>
      <c r="P328" s="13">
        <f t="array" ref="P328">XLOOKUP(N328,'GSP Groups'!$E:$E,'GSP Groups'!G:G,"",0)</f>
        <v>-3.736325087</v>
      </c>
      <c r="Q328" s="7" t="str">
        <f t="shared" si="2"/>
        <v>EXACT LOCATION</v>
      </c>
      <c r="R328" s="7" t="s">
        <v>25</v>
      </c>
      <c r="S328" s="7">
        <f t="array" ref="S328">XLOOKUP($R328,Boundaries!$B:$B,Boundaries!C:C,"",0)</f>
        <v>15000</v>
      </c>
      <c r="T328" s="7">
        <f t="array" ref="T328">XLOOKUP($R328,Boundaries!$B:$B,Boundaries!D:D,"",0)</f>
        <v>5000</v>
      </c>
      <c r="U328" s="7">
        <f t="array" ref="U328">XLOOKUP($R328,Boundaries!$B:$B,Boundaries!E:E,"",0)</f>
        <v>0</v>
      </c>
      <c r="V328" s="7">
        <f t="array" ref="V328">XLOOKUP($R328,Boundaries!$B:$B,Boundaries!F:F,"",0)</f>
        <v>0</v>
      </c>
      <c r="W328" s="7">
        <f t="array" ref="W328">XLOOKUP($R328,Boundaries!$B:$B,Boundaries!G:G,"",0)</f>
        <v>770</v>
      </c>
      <c r="X328" s="7">
        <f t="array" ref="X328">XLOOKUP($R328,Boundaries!$B:$B,Boundaries!H:H,"",0)</f>
        <v>0</v>
      </c>
      <c r="Y328" s="7">
        <f t="array" ref="Y328">XLOOKUP($R328,Boundaries!$B:$B,Boundaries!I:I,"",0)</f>
        <v>3100</v>
      </c>
      <c r="Z328" s="7" t="str">
        <f t="array" ref="Z328">XLOOKUP($R328,Boundaries!$B:$B,Boundaries!J:J,"",0)</f>
        <v>NaN</v>
      </c>
      <c r="AA328" s="7">
        <f t="array" ref="AA328">XLOOKUP($R328,Boundaries!$B:$B,Boundaries!K:K,"",0)</f>
        <v>2800</v>
      </c>
      <c r="AB328" s="7">
        <f t="array" ref="AB328">XLOOKUP($R328,Boundaries!$B:$B,Boundaries!L:L,"",0)</f>
        <v>0</v>
      </c>
      <c r="AC328" s="7">
        <f t="array" ref="AC328">XLOOKUP($R328,Boundaries!$B:$B,Boundaries!M:M,"",0)</f>
        <v>2250</v>
      </c>
      <c r="AD328" s="7">
        <f t="array" ref="AD328">XLOOKUP($R328,Boundaries!$B:$B,Boundaries!N:N,"",0)</f>
        <v>0</v>
      </c>
      <c r="AE328" s="7">
        <f t="array" ref="AE328">XLOOKUP($R328,Boundaries!$B:$B,Boundaries!O:O,"",0)</f>
        <v>0</v>
      </c>
      <c r="AF328" s="7">
        <f t="array" ref="AF328">XLOOKUP($R328,Boundaries!$B:$B,Boundaries!P:P,"",0)</f>
        <v>0</v>
      </c>
      <c r="AG328" s="7">
        <f t="array" ref="AG328">XLOOKUP($R328,Boundaries!$B:$B,Boundaries!Q:Q,"",0)</f>
        <v>0</v>
      </c>
      <c r="AH328" s="7">
        <f t="array" ref="AH328">XLOOKUP($R328,Boundaries!$B:$B,Boundaries!R:R,"",0)</f>
        <v>0</v>
      </c>
      <c r="AI328" s="7">
        <f t="array" ref="AI328">XLOOKUP($R328,Boundaries!$B:$B,Boundaries!S:S,"",0)</f>
        <v>0</v>
      </c>
      <c r="AJ328" s="7">
        <f t="array" ref="AJ328">XLOOKUP($R328,Boundaries!$B:$B,Boundaries!T:T,"",0)</f>
        <v>0</v>
      </c>
      <c r="AK328" s="7">
        <f t="array" ref="AK328">XLOOKUP($R328,Boundaries!$B:$B,Boundaries!U:U,"",0)</f>
        <v>0</v>
      </c>
    </row>
    <row r="329">
      <c r="A329" s="7" t="str">
        <f t="shared" si="1"/>
        <v>T</v>
      </c>
      <c r="B329" s="8">
        <v>3807.0</v>
      </c>
      <c r="C329" s="7" t="s">
        <v>1128</v>
      </c>
      <c r="D329" s="9" t="s">
        <v>1129</v>
      </c>
      <c r="E329" s="10" t="s">
        <v>1130</v>
      </c>
      <c r="F329" s="7" t="s">
        <v>68</v>
      </c>
      <c r="G329" s="8" t="s">
        <v>69</v>
      </c>
      <c r="H329" s="8" t="s">
        <v>1053</v>
      </c>
      <c r="I329" s="11" t="s">
        <v>1054</v>
      </c>
      <c r="J329" s="7" t="s">
        <v>1049</v>
      </c>
      <c r="K329" s="9" t="s">
        <v>1050</v>
      </c>
      <c r="L329" s="12">
        <v>55.1469201400895</v>
      </c>
      <c r="M329" s="12">
        <v>-3.17885638237079</v>
      </c>
      <c r="N329" s="7" t="str">
        <f t="array" ref="N329">XLOOKUP(K329,'GSP Groups'!D:D,'GSP Groups'!E:E,"",0)</f>
        <v>Leadhills</v>
      </c>
      <c r="O329" s="13">
        <f t="array" ref="O329">XLOOKUP(N329,'GSP Groups'!$E:$E,'GSP Groups'!F:F,"",0)</f>
        <v>55.4692643</v>
      </c>
      <c r="P329" s="13">
        <f t="array" ref="P329">XLOOKUP(N329,'GSP Groups'!$E:$E,'GSP Groups'!G:G,"",0)</f>
        <v>-3.736325087</v>
      </c>
      <c r="Q329" s="7" t="str">
        <f t="shared" si="2"/>
        <v>EXACT LOCATION</v>
      </c>
      <c r="R329" s="7" t="s">
        <v>25</v>
      </c>
      <c r="S329" s="7">
        <f t="array" ref="S329">XLOOKUP($R329,Boundaries!$B:$B,Boundaries!C:C,"",0)</f>
        <v>15000</v>
      </c>
      <c r="T329" s="7">
        <f t="array" ref="T329">XLOOKUP($R329,Boundaries!$B:$B,Boundaries!D:D,"",0)</f>
        <v>5000</v>
      </c>
      <c r="U329" s="7">
        <f t="array" ref="U329">XLOOKUP($R329,Boundaries!$B:$B,Boundaries!E:E,"",0)</f>
        <v>0</v>
      </c>
      <c r="V329" s="7">
        <f t="array" ref="V329">XLOOKUP($R329,Boundaries!$B:$B,Boundaries!F:F,"",0)</f>
        <v>0</v>
      </c>
      <c r="W329" s="7">
        <f t="array" ref="W329">XLOOKUP($R329,Boundaries!$B:$B,Boundaries!G:G,"",0)</f>
        <v>770</v>
      </c>
      <c r="X329" s="7">
        <f t="array" ref="X329">XLOOKUP($R329,Boundaries!$B:$B,Boundaries!H:H,"",0)</f>
        <v>0</v>
      </c>
      <c r="Y329" s="7">
        <f t="array" ref="Y329">XLOOKUP($R329,Boundaries!$B:$B,Boundaries!I:I,"",0)</f>
        <v>3100</v>
      </c>
      <c r="Z329" s="7" t="str">
        <f t="array" ref="Z329">XLOOKUP($R329,Boundaries!$B:$B,Boundaries!J:J,"",0)</f>
        <v>NaN</v>
      </c>
      <c r="AA329" s="7">
        <f t="array" ref="AA329">XLOOKUP($R329,Boundaries!$B:$B,Boundaries!K:K,"",0)</f>
        <v>2800</v>
      </c>
      <c r="AB329" s="7">
        <f t="array" ref="AB329">XLOOKUP($R329,Boundaries!$B:$B,Boundaries!L:L,"",0)</f>
        <v>0</v>
      </c>
      <c r="AC329" s="7">
        <f t="array" ref="AC329">XLOOKUP($R329,Boundaries!$B:$B,Boundaries!M:M,"",0)</f>
        <v>2250</v>
      </c>
      <c r="AD329" s="7">
        <f t="array" ref="AD329">XLOOKUP($R329,Boundaries!$B:$B,Boundaries!N:N,"",0)</f>
        <v>0</v>
      </c>
      <c r="AE329" s="7">
        <f t="array" ref="AE329">XLOOKUP($R329,Boundaries!$B:$B,Boundaries!O:O,"",0)</f>
        <v>0</v>
      </c>
      <c r="AF329" s="7">
        <f t="array" ref="AF329">XLOOKUP($R329,Boundaries!$B:$B,Boundaries!P:P,"",0)</f>
        <v>0</v>
      </c>
      <c r="AG329" s="7">
        <f t="array" ref="AG329">XLOOKUP($R329,Boundaries!$B:$B,Boundaries!Q:Q,"",0)</f>
        <v>0</v>
      </c>
      <c r="AH329" s="7">
        <f t="array" ref="AH329">XLOOKUP($R329,Boundaries!$B:$B,Boundaries!R:R,"",0)</f>
        <v>0</v>
      </c>
      <c r="AI329" s="7">
        <f t="array" ref="AI329">XLOOKUP($R329,Boundaries!$B:$B,Boundaries!S:S,"",0)</f>
        <v>0</v>
      </c>
      <c r="AJ329" s="7">
        <f t="array" ref="AJ329">XLOOKUP($R329,Boundaries!$B:$B,Boundaries!T:T,"",0)</f>
        <v>0</v>
      </c>
      <c r="AK329" s="7">
        <f t="array" ref="AK329">XLOOKUP($R329,Boundaries!$B:$B,Boundaries!U:U,"",0)</f>
        <v>0</v>
      </c>
    </row>
    <row r="330">
      <c r="A330" s="7" t="str">
        <f t="shared" si="1"/>
        <v>E</v>
      </c>
      <c r="B330" s="8">
        <v>3906.0</v>
      </c>
      <c r="C330" s="7" t="s">
        <v>1131</v>
      </c>
      <c r="D330" s="9" t="s">
        <v>1132</v>
      </c>
      <c r="E330" s="10" t="s">
        <v>1133</v>
      </c>
      <c r="F330" s="7" t="s">
        <v>68</v>
      </c>
      <c r="G330" s="8" t="s">
        <v>69</v>
      </c>
      <c r="H330" s="8" t="s">
        <v>1112</v>
      </c>
      <c r="I330" s="11" t="s">
        <v>1113</v>
      </c>
      <c r="J330" s="7" t="s">
        <v>1049</v>
      </c>
      <c r="K330" s="9" t="s">
        <v>1050</v>
      </c>
      <c r="L330" s="12">
        <v>55.623336</v>
      </c>
      <c r="M330" s="12">
        <v>-3.990532</v>
      </c>
      <c r="N330" s="7" t="str">
        <f t="array" ref="N330">XLOOKUP(K330,'GSP Groups'!D:D,'GSP Groups'!E:E,"",0)</f>
        <v>Leadhills</v>
      </c>
      <c r="O330" s="13">
        <f t="array" ref="O330">XLOOKUP(N330,'GSP Groups'!$E:$E,'GSP Groups'!F:F,"",0)</f>
        <v>55.4692643</v>
      </c>
      <c r="P330" s="13">
        <f t="array" ref="P330">XLOOKUP(N330,'GSP Groups'!$E:$E,'GSP Groups'!G:G,"",0)</f>
        <v>-3.736325087</v>
      </c>
      <c r="Q330" s="7" t="str">
        <f t="shared" si="2"/>
        <v>EXACT LOCATION</v>
      </c>
      <c r="R330" s="7" t="s">
        <v>25</v>
      </c>
      <c r="S330" s="7">
        <f t="array" ref="S330">XLOOKUP($R330,Boundaries!$B:$B,Boundaries!C:C,"",0)</f>
        <v>15000</v>
      </c>
      <c r="T330" s="7">
        <f t="array" ref="T330">XLOOKUP($R330,Boundaries!$B:$B,Boundaries!D:D,"",0)</f>
        <v>5000</v>
      </c>
      <c r="U330" s="7">
        <f t="array" ref="U330">XLOOKUP($R330,Boundaries!$B:$B,Boundaries!E:E,"",0)</f>
        <v>0</v>
      </c>
      <c r="V330" s="7">
        <f t="array" ref="V330">XLOOKUP($R330,Boundaries!$B:$B,Boundaries!F:F,"",0)</f>
        <v>0</v>
      </c>
      <c r="W330" s="7">
        <f t="array" ref="W330">XLOOKUP($R330,Boundaries!$B:$B,Boundaries!G:G,"",0)</f>
        <v>770</v>
      </c>
      <c r="X330" s="7">
        <f t="array" ref="X330">XLOOKUP($R330,Boundaries!$B:$B,Boundaries!H:H,"",0)</f>
        <v>0</v>
      </c>
      <c r="Y330" s="7">
        <f t="array" ref="Y330">XLOOKUP($R330,Boundaries!$B:$B,Boundaries!I:I,"",0)</f>
        <v>3100</v>
      </c>
      <c r="Z330" s="7" t="str">
        <f t="array" ref="Z330">XLOOKUP($R330,Boundaries!$B:$B,Boundaries!J:J,"",0)</f>
        <v>NaN</v>
      </c>
      <c r="AA330" s="7">
        <f t="array" ref="AA330">XLOOKUP($R330,Boundaries!$B:$B,Boundaries!K:K,"",0)</f>
        <v>2800</v>
      </c>
      <c r="AB330" s="7">
        <f t="array" ref="AB330">XLOOKUP($R330,Boundaries!$B:$B,Boundaries!L:L,"",0)</f>
        <v>0</v>
      </c>
      <c r="AC330" s="7">
        <f t="array" ref="AC330">XLOOKUP($R330,Boundaries!$B:$B,Boundaries!M:M,"",0)</f>
        <v>2250</v>
      </c>
      <c r="AD330" s="7">
        <f t="array" ref="AD330">XLOOKUP($R330,Boundaries!$B:$B,Boundaries!N:N,"",0)</f>
        <v>0</v>
      </c>
      <c r="AE330" s="7">
        <f t="array" ref="AE330">XLOOKUP($R330,Boundaries!$B:$B,Boundaries!O:O,"",0)</f>
        <v>0</v>
      </c>
      <c r="AF330" s="7">
        <f t="array" ref="AF330">XLOOKUP($R330,Boundaries!$B:$B,Boundaries!P:P,"",0)</f>
        <v>0</v>
      </c>
      <c r="AG330" s="7">
        <f t="array" ref="AG330">XLOOKUP($R330,Boundaries!$B:$B,Boundaries!Q:Q,"",0)</f>
        <v>0</v>
      </c>
      <c r="AH330" s="7">
        <f t="array" ref="AH330">XLOOKUP($R330,Boundaries!$B:$B,Boundaries!R:R,"",0)</f>
        <v>0</v>
      </c>
      <c r="AI330" s="7">
        <f t="array" ref="AI330">XLOOKUP($R330,Boundaries!$B:$B,Boundaries!S:S,"",0)</f>
        <v>0</v>
      </c>
      <c r="AJ330" s="7">
        <f t="array" ref="AJ330">XLOOKUP($R330,Boundaries!$B:$B,Boundaries!T:T,"",0)</f>
        <v>0</v>
      </c>
      <c r="AK330" s="7">
        <f t="array" ref="AK330">XLOOKUP($R330,Boundaries!$B:$B,Boundaries!U:U,"",0)</f>
        <v>0</v>
      </c>
    </row>
    <row r="331">
      <c r="A331" s="7" t="str">
        <f t="shared" si="1"/>
        <v>T</v>
      </c>
      <c r="B331" s="8">
        <v>3999.0</v>
      </c>
      <c r="C331" s="7" t="s">
        <v>1134</v>
      </c>
      <c r="D331" s="9" t="s">
        <v>1135</v>
      </c>
      <c r="E331" s="10" t="s">
        <v>1136</v>
      </c>
      <c r="F331" s="7" t="s">
        <v>68</v>
      </c>
      <c r="G331" s="8" t="s">
        <v>69</v>
      </c>
      <c r="H331" s="8" t="s">
        <v>1137</v>
      </c>
      <c r="I331" s="11" t="s">
        <v>1138</v>
      </c>
      <c r="J331" s="7" t="s">
        <v>1049</v>
      </c>
      <c r="K331" s="9" t="s">
        <v>1050</v>
      </c>
      <c r="L331" s="12">
        <v>55.2535235702828</v>
      </c>
      <c r="M331" s="12">
        <v>-3.52880208893993</v>
      </c>
      <c r="N331" s="7" t="str">
        <f t="array" ref="N331">XLOOKUP(K331,'GSP Groups'!D:D,'GSP Groups'!E:E,"",0)</f>
        <v>Leadhills</v>
      </c>
      <c r="O331" s="13">
        <f t="array" ref="O331">XLOOKUP(N331,'GSP Groups'!$E:$E,'GSP Groups'!F:F,"",0)</f>
        <v>55.4692643</v>
      </c>
      <c r="P331" s="13">
        <f t="array" ref="P331">XLOOKUP(N331,'GSP Groups'!$E:$E,'GSP Groups'!G:G,"",0)</f>
        <v>-3.736325087</v>
      </c>
      <c r="Q331" s="7" t="str">
        <f t="shared" si="2"/>
        <v>EXACT LOCATION</v>
      </c>
      <c r="R331" s="7" t="s">
        <v>25</v>
      </c>
      <c r="S331" s="7">
        <f t="array" ref="S331">XLOOKUP($R331,Boundaries!$B:$B,Boundaries!C:C,"",0)</f>
        <v>15000</v>
      </c>
      <c r="T331" s="7">
        <f t="array" ref="T331">XLOOKUP($R331,Boundaries!$B:$B,Boundaries!D:D,"",0)</f>
        <v>5000</v>
      </c>
      <c r="U331" s="7">
        <f t="array" ref="U331">XLOOKUP($R331,Boundaries!$B:$B,Boundaries!E:E,"",0)</f>
        <v>0</v>
      </c>
      <c r="V331" s="7">
        <f t="array" ref="V331">XLOOKUP($R331,Boundaries!$B:$B,Boundaries!F:F,"",0)</f>
        <v>0</v>
      </c>
      <c r="W331" s="7">
        <f t="array" ref="W331">XLOOKUP($R331,Boundaries!$B:$B,Boundaries!G:G,"",0)</f>
        <v>770</v>
      </c>
      <c r="X331" s="7">
        <f t="array" ref="X331">XLOOKUP($R331,Boundaries!$B:$B,Boundaries!H:H,"",0)</f>
        <v>0</v>
      </c>
      <c r="Y331" s="7">
        <f t="array" ref="Y331">XLOOKUP($R331,Boundaries!$B:$B,Boundaries!I:I,"",0)</f>
        <v>3100</v>
      </c>
      <c r="Z331" s="7" t="str">
        <f t="array" ref="Z331">XLOOKUP($R331,Boundaries!$B:$B,Boundaries!J:J,"",0)</f>
        <v>NaN</v>
      </c>
      <c r="AA331" s="7">
        <f t="array" ref="AA331">XLOOKUP($R331,Boundaries!$B:$B,Boundaries!K:K,"",0)</f>
        <v>2800</v>
      </c>
      <c r="AB331" s="7">
        <f t="array" ref="AB331">XLOOKUP($R331,Boundaries!$B:$B,Boundaries!L:L,"",0)</f>
        <v>0</v>
      </c>
      <c r="AC331" s="7">
        <f t="array" ref="AC331">XLOOKUP($R331,Boundaries!$B:$B,Boundaries!M:M,"",0)</f>
        <v>2250</v>
      </c>
      <c r="AD331" s="7">
        <f t="array" ref="AD331">XLOOKUP($R331,Boundaries!$B:$B,Boundaries!N:N,"",0)</f>
        <v>0</v>
      </c>
      <c r="AE331" s="7">
        <f t="array" ref="AE331">XLOOKUP($R331,Boundaries!$B:$B,Boundaries!O:O,"",0)</f>
        <v>0</v>
      </c>
      <c r="AF331" s="7">
        <f t="array" ref="AF331">XLOOKUP($R331,Boundaries!$B:$B,Boundaries!P:P,"",0)</f>
        <v>0</v>
      </c>
      <c r="AG331" s="7">
        <f t="array" ref="AG331">XLOOKUP($R331,Boundaries!$B:$B,Boundaries!Q:Q,"",0)</f>
        <v>0</v>
      </c>
      <c r="AH331" s="7">
        <f t="array" ref="AH331">XLOOKUP($R331,Boundaries!$B:$B,Boundaries!R:R,"",0)</f>
        <v>0</v>
      </c>
      <c r="AI331" s="7">
        <f t="array" ref="AI331">XLOOKUP($R331,Boundaries!$B:$B,Boundaries!S:S,"",0)</f>
        <v>0</v>
      </c>
      <c r="AJ331" s="7">
        <f t="array" ref="AJ331">XLOOKUP($R331,Boundaries!$B:$B,Boundaries!T:T,"",0)</f>
        <v>0</v>
      </c>
      <c r="AK331" s="7">
        <f t="array" ref="AK331">XLOOKUP($R331,Boundaries!$B:$B,Boundaries!U:U,"",0)</f>
        <v>0</v>
      </c>
    </row>
    <row r="332">
      <c r="A332" s="7" t="str">
        <f t="shared" si="1"/>
        <v>T</v>
      </c>
      <c r="B332" s="8">
        <v>4069.0</v>
      </c>
      <c r="C332" s="7" t="s">
        <v>1139</v>
      </c>
      <c r="D332" s="9" t="s">
        <v>1140</v>
      </c>
      <c r="E332" s="10" t="s">
        <v>1141</v>
      </c>
      <c r="F332" s="7" t="s">
        <v>68</v>
      </c>
      <c r="G332" s="8" t="s">
        <v>69</v>
      </c>
      <c r="H332" s="8" t="s">
        <v>1142</v>
      </c>
      <c r="I332" s="11" t="s">
        <v>1143</v>
      </c>
      <c r="J332" s="7" t="s">
        <v>1049</v>
      </c>
      <c r="K332" s="9" t="s">
        <v>1050</v>
      </c>
      <c r="L332" s="12">
        <v>55.2456416430069</v>
      </c>
      <c r="M332" s="12">
        <v>-4.30795607162144</v>
      </c>
      <c r="N332" s="7" t="str">
        <f t="array" ref="N332">XLOOKUP(K332,'GSP Groups'!D:D,'GSP Groups'!E:E,"",0)</f>
        <v>Leadhills</v>
      </c>
      <c r="O332" s="13">
        <f t="array" ref="O332">XLOOKUP(N332,'GSP Groups'!$E:$E,'GSP Groups'!F:F,"",0)</f>
        <v>55.4692643</v>
      </c>
      <c r="P332" s="13">
        <f t="array" ref="P332">XLOOKUP(N332,'GSP Groups'!$E:$E,'GSP Groups'!G:G,"",0)</f>
        <v>-3.736325087</v>
      </c>
      <c r="Q332" s="7" t="str">
        <f t="shared" si="2"/>
        <v>EXACT LOCATION</v>
      </c>
      <c r="R332" s="7" t="s">
        <v>25</v>
      </c>
      <c r="S332" s="7">
        <f t="array" ref="S332">XLOOKUP($R332,Boundaries!$B:$B,Boundaries!C:C,"",0)</f>
        <v>15000</v>
      </c>
      <c r="T332" s="7">
        <f t="array" ref="T332">XLOOKUP($R332,Boundaries!$B:$B,Boundaries!D:D,"",0)</f>
        <v>5000</v>
      </c>
      <c r="U332" s="7">
        <f t="array" ref="U332">XLOOKUP($R332,Boundaries!$B:$B,Boundaries!E:E,"",0)</f>
        <v>0</v>
      </c>
      <c r="V332" s="7">
        <f t="array" ref="V332">XLOOKUP($R332,Boundaries!$B:$B,Boundaries!F:F,"",0)</f>
        <v>0</v>
      </c>
      <c r="W332" s="7">
        <f t="array" ref="W332">XLOOKUP($R332,Boundaries!$B:$B,Boundaries!G:G,"",0)</f>
        <v>770</v>
      </c>
      <c r="X332" s="7">
        <f t="array" ref="X332">XLOOKUP($R332,Boundaries!$B:$B,Boundaries!H:H,"",0)</f>
        <v>0</v>
      </c>
      <c r="Y332" s="7">
        <f t="array" ref="Y332">XLOOKUP($R332,Boundaries!$B:$B,Boundaries!I:I,"",0)</f>
        <v>3100</v>
      </c>
      <c r="Z332" s="7" t="str">
        <f t="array" ref="Z332">XLOOKUP($R332,Boundaries!$B:$B,Boundaries!J:J,"",0)</f>
        <v>NaN</v>
      </c>
      <c r="AA332" s="7">
        <f t="array" ref="AA332">XLOOKUP($R332,Boundaries!$B:$B,Boundaries!K:K,"",0)</f>
        <v>2800</v>
      </c>
      <c r="AB332" s="7">
        <f t="array" ref="AB332">XLOOKUP($R332,Boundaries!$B:$B,Boundaries!L:L,"",0)</f>
        <v>0</v>
      </c>
      <c r="AC332" s="7">
        <f t="array" ref="AC332">XLOOKUP($R332,Boundaries!$B:$B,Boundaries!M:M,"",0)</f>
        <v>2250</v>
      </c>
      <c r="AD332" s="7">
        <f t="array" ref="AD332">XLOOKUP($R332,Boundaries!$B:$B,Boundaries!N:N,"",0)</f>
        <v>0</v>
      </c>
      <c r="AE332" s="7">
        <f t="array" ref="AE332">XLOOKUP($R332,Boundaries!$B:$B,Boundaries!O:O,"",0)</f>
        <v>0</v>
      </c>
      <c r="AF332" s="7">
        <f t="array" ref="AF332">XLOOKUP($R332,Boundaries!$B:$B,Boundaries!P:P,"",0)</f>
        <v>0</v>
      </c>
      <c r="AG332" s="7">
        <f t="array" ref="AG332">XLOOKUP($R332,Boundaries!$B:$B,Boundaries!Q:Q,"",0)</f>
        <v>0</v>
      </c>
      <c r="AH332" s="7">
        <f t="array" ref="AH332">XLOOKUP($R332,Boundaries!$B:$B,Boundaries!R:R,"",0)</f>
        <v>0</v>
      </c>
      <c r="AI332" s="7">
        <f t="array" ref="AI332">XLOOKUP($R332,Boundaries!$B:$B,Boundaries!S:S,"",0)</f>
        <v>0</v>
      </c>
      <c r="AJ332" s="7">
        <f t="array" ref="AJ332">XLOOKUP($R332,Boundaries!$B:$B,Boundaries!T:T,"",0)</f>
        <v>0</v>
      </c>
      <c r="AK332" s="7">
        <f t="array" ref="AK332">XLOOKUP($R332,Boundaries!$B:$B,Boundaries!U:U,"",0)</f>
        <v>0</v>
      </c>
    </row>
    <row r="333">
      <c r="A333" s="7" t="str">
        <f t="shared" si="1"/>
        <v>T</v>
      </c>
      <c r="B333" s="8">
        <v>4181.0</v>
      </c>
      <c r="C333" s="7" t="s">
        <v>1144</v>
      </c>
      <c r="D333" s="9" t="s">
        <v>1145</v>
      </c>
      <c r="E333" s="10" t="s">
        <v>1146</v>
      </c>
      <c r="F333" s="7" t="s">
        <v>68</v>
      </c>
      <c r="G333" s="8" t="s">
        <v>69</v>
      </c>
      <c r="H333" s="8" t="s">
        <v>1147</v>
      </c>
      <c r="I333" s="11" t="s">
        <v>1148</v>
      </c>
      <c r="J333" s="7" t="s">
        <v>1049</v>
      </c>
      <c r="K333" s="9" t="s">
        <v>1050</v>
      </c>
      <c r="L333" s="12">
        <v>55.907521</v>
      </c>
      <c r="M333" s="12">
        <v>-2.542623</v>
      </c>
      <c r="N333" s="7" t="str">
        <f t="array" ref="N333">XLOOKUP(K333,'GSP Groups'!D:D,'GSP Groups'!E:E,"",0)</f>
        <v>Leadhills</v>
      </c>
      <c r="O333" s="13">
        <f t="array" ref="O333">XLOOKUP(N333,'GSP Groups'!$E:$E,'GSP Groups'!F:F,"",0)</f>
        <v>55.4692643</v>
      </c>
      <c r="P333" s="13">
        <f t="array" ref="P333">XLOOKUP(N333,'GSP Groups'!$E:$E,'GSP Groups'!G:G,"",0)</f>
        <v>-3.736325087</v>
      </c>
      <c r="Q333" s="7" t="str">
        <f t="shared" si="2"/>
        <v>EXACT LOCATION</v>
      </c>
      <c r="R333" s="7" t="s">
        <v>25</v>
      </c>
      <c r="S333" s="7">
        <f t="array" ref="S333">XLOOKUP($R333,Boundaries!$B:$B,Boundaries!C:C,"",0)</f>
        <v>15000</v>
      </c>
      <c r="T333" s="7">
        <f t="array" ref="T333">XLOOKUP($R333,Boundaries!$B:$B,Boundaries!D:D,"",0)</f>
        <v>5000</v>
      </c>
      <c r="U333" s="7">
        <f t="array" ref="U333">XLOOKUP($R333,Boundaries!$B:$B,Boundaries!E:E,"",0)</f>
        <v>0</v>
      </c>
      <c r="V333" s="7">
        <f t="array" ref="V333">XLOOKUP($R333,Boundaries!$B:$B,Boundaries!F:F,"",0)</f>
        <v>0</v>
      </c>
      <c r="W333" s="7">
        <f t="array" ref="W333">XLOOKUP($R333,Boundaries!$B:$B,Boundaries!G:G,"",0)</f>
        <v>770</v>
      </c>
      <c r="X333" s="7">
        <f t="array" ref="X333">XLOOKUP($R333,Boundaries!$B:$B,Boundaries!H:H,"",0)</f>
        <v>0</v>
      </c>
      <c r="Y333" s="7">
        <f t="array" ref="Y333">XLOOKUP($R333,Boundaries!$B:$B,Boundaries!I:I,"",0)</f>
        <v>3100</v>
      </c>
      <c r="Z333" s="7" t="str">
        <f t="array" ref="Z333">XLOOKUP($R333,Boundaries!$B:$B,Boundaries!J:J,"",0)</f>
        <v>NaN</v>
      </c>
      <c r="AA333" s="7">
        <f t="array" ref="AA333">XLOOKUP($R333,Boundaries!$B:$B,Boundaries!K:K,"",0)</f>
        <v>2800</v>
      </c>
      <c r="AB333" s="7">
        <f t="array" ref="AB333">XLOOKUP($R333,Boundaries!$B:$B,Boundaries!L:L,"",0)</f>
        <v>0</v>
      </c>
      <c r="AC333" s="7">
        <f t="array" ref="AC333">XLOOKUP($R333,Boundaries!$B:$B,Boundaries!M:M,"",0)</f>
        <v>2250</v>
      </c>
      <c r="AD333" s="7">
        <f t="array" ref="AD333">XLOOKUP($R333,Boundaries!$B:$B,Boundaries!N:N,"",0)</f>
        <v>0</v>
      </c>
      <c r="AE333" s="7">
        <f t="array" ref="AE333">XLOOKUP($R333,Boundaries!$B:$B,Boundaries!O:O,"",0)</f>
        <v>0</v>
      </c>
      <c r="AF333" s="7">
        <f t="array" ref="AF333">XLOOKUP($R333,Boundaries!$B:$B,Boundaries!P:P,"",0)</f>
        <v>0</v>
      </c>
      <c r="AG333" s="7">
        <f t="array" ref="AG333">XLOOKUP($R333,Boundaries!$B:$B,Boundaries!Q:Q,"",0)</f>
        <v>0</v>
      </c>
      <c r="AH333" s="7">
        <f t="array" ref="AH333">XLOOKUP($R333,Boundaries!$B:$B,Boundaries!R:R,"",0)</f>
        <v>0</v>
      </c>
      <c r="AI333" s="7">
        <f t="array" ref="AI333">XLOOKUP($R333,Boundaries!$B:$B,Boundaries!S:S,"",0)</f>
        <v>0</v>
      </c>
      <c r="AJ333" s="7">
        <f t="array" ref="AJ333">XLOOKUP($R333,Boundaries!$B:$B,Boundaries!T:T,"",0)</f>
        <v>0</v>
      </c>
      <c r="AK333" s="7">
        <f t="array" ref="AK333">XLOOKUP($R333,Boundaries!$B:$B,Boundaries!U:U,"",0)</f>
        <v>0</v>
      </c>
    </row>
    <row r="334">
      <c r="A334" s="7" t="str">
        <f t="shared" si="1"/>
        <v>2</v>
      </c>
      <c r="B334" s="8">
        <v>4475.0</v>
      </c>
      <c r="C334" s="7" t="s">
        <v>1149</v>
      </c>
      <c r="D334" s="9" t="s">
        <v>1149</v>
      </c>
      <c r="E334" s="10" t="s">
        <v>1150</v>
      </c>
      <c r="F334" s="16" t="s">
        <v>91</v>
      </c>
      <c r="G334" s="8" t="s">
        <v>64</v>
      </c>
      <c r="H334" s="8" t="s">
        <v>1151</v>
      </c>
      <c r="I334" s="11" t="s">
        <v>1152</v>
      </c>
      <c r="J334" s="7" t="s">
        <v>1049</v>
      </c>
      <c r="K334" s="9" t="s">
        <v>1050</v>
      </c>
      <c r="L334" s="17">
        <f t="shared" ref="L334:M334" si="100">O334</f>
        <v>55.4692643</v>
      </c>
      <c r="M334" s="17">
        <f t="shared" si="100"/>
        <v>-3.736325087</v>
      </c>
      <c r="N334" s="16" t="str">
        <f t="array" ref="N334">XLOOKUP(K334,'GSP Groups'!D:D,'GSP Groups'!E:E,"",0)</f>
        <v>Leadhills</v>
      </c>
      <c r="O334" s="13">
        <f t="array" ref="O334">XLOOKUP(N334,'GSP Groups'!$E:$E,'GSP Groups'!F:F,"",0)</f>
        <v>55.4692643</v>
      </c>
      <c r="P334" s="13">
        <f t="array" ref="P334">XLOOKUP(N334,'GSP Groups'!$E:$E,'GSP Groups'!G:G,"",0)</f>
        <v>-3.736325087</v>
      </c>
      <c r="Q334" s="7" t="str">
        <f t="shared" si="2"/>
        <v>CENTER</v>
      </c>
      <c r="R334" s="7" t="s">
        <v>25</v>
      </c>
      <c r="S334" s="7">
        <f t="array" ref="S334">XLOOKUP($R334,Boundaries!$B:$B,Boundaries!C:C,"",0)</f>
        <v>15000</v>
      </c>
      <c r="T334" s="7">
        <f t="array" ref="T334">XLOOKUP($R334,Boundaries!$B:$B,Boundaries!D:D,"",0)</f>
        <v>5000</v>
      </c>
      <c r="U334" s="7">
        <f t="array" ref="U334">XLOOKUP($R334,Boundaries!$B:$B,Boundaries!E:E,"",0)</f>
        <v>0</v>
      </c>
      <c r="V334" s="7">
        <f t="array" ref="V334">XLOOKUP($R334,Boundaries!$B:$B,Boundaries!F:F,"",0)</f>
        <v>0</v>
      </c>
      <c r="W334" s="7">
        <f t="array" ref="W334">XLOOKUP($R334,Boundaries!$B:$B,Boundaries!G:G,"",0)</f>
        <v>770</v>
      </c>
      <c r="X334" s="7">
        <f t="array" ref="X334">XLOOKUP($R334,Boundaries!$B:$B,Boundaries!H:H,"",0)</f>
        <v>0</v>
      </c>
      <c r="Y334" s="7">
        <f t="array" ref="Y334">XLOOKUP($R334,Boundaries!$B:$B,Boundaries!I:I,"",0)</f>
        <v>3100</v>
      </c>
      <c r="Z334" s="7" t="str">
        <f t="array" ref="Z334">XLOOKUP($R334,Boundaries!$B:$B,Boundaries!J:J,"",0)</f>
        <v>NaN</v>
      </c>
      <c r="AA334" s="7">
        <f t="array" ref="AA334">XLOOKUP($R334,Boundaries!$B:$B,Boundaries!K:K,"",0)</f>
        <v>2800</v>
      </c>
      <c r="AB334" s="7">
        <f t="array" ref="AB334">XLOOKUP($R334,Boundaries!$B:$B,Boundaries!L:L,"",0)</f>
        <v>0</v>
      </c>
      <c r="AC334" s="7">
        <f t="array" ref="AC334">XLOOKUP($R334,Boundaries!$B:$B,Boundaries!M:M,"",0)</f>
        <v>2250</v>
      </c>
      <c r="AD334" s="7">
        <f t="array" ref="AD334">XLOOKUP($R334,Boundaries!$B:$B,Boundaries!N:N,"",0)</f>
        <v>0</v>
      </c>
      <c r="AE334" s="7">
        <f t="array" ref="AE334">XLOOKUP($R334,Boundaries!$B:$B,Boundaries!O:O,"",0)</f>
        <v>0</v>
      </c>
      <c r="AF334" s="7">
        <f t="array" ref="AF334">XLOOKUP($R334,Boundaries!$B:$B,Boundaries!P:P,"",0)</f>
        <v>0</v>
      </c>
      <c r="AG334" s="7">
        <f t="array" ref="AG334">XLOOKUP($R334,Boundaries!$B:$B,Boundaries!Q:Q,"",0)</f>
        <v>0</v>
      </c>
      <c r="AH334" s="7">
        <f t="array" ref="AH334">XLOOKUP($R334,Boundaries!$B:$B,Boundaries!R:R,"",0)</f>
        <v>0</v>
      </c>
      <c r="AI334" s="7">
        <f t="array" ref="AI334">XLOOKUP($R334,Boundaries!$B:$B,Boundaries!S:S,"",0)</f>
        <v>0</v>
      </c>
      <c r="AJ334" s="7">
        <f t="array" ref="AJ334">XLOOKUP($R334,Boundaries!$B:$B,Boundaries!T:T,"",0)</f>
        <v>0</v>
      </c>
      <c r="AK334" s="7">
        <f t="array" ref="AK334">XLOOKUP($R334,Boundaries!$B:$B,Boundaries!U:U,"",0)</f>
        <v>0</v>
      </c>
    </row>
    <row r="335">
      <c r="A335" s="7" t="str">
        <f t="shared" si="1"/>
        <v>T</v>
      </c>
      <c r="B335" s="8">
        <v>4483.0</v>
      </c>
      <c r="C335" s="7" t="s">
        <v>1153</v>
      </c>
      <c r="D335" s="9" t="s">
        <v>1154</v>
      </c>
      <c r="E335" s="10" t="s">
        <v>1155</v>
      </c>
      <c r="F335" s="7" t="s">
        <v>68</v>
      </c>
      <c r="G335" s="8" t="s">
        <v>69</v>
      </c>
      <c r="H335" s="8" t="s">
        <v>1156</v>
      </c>
      <c r="I335" s="11" t="s">
        <v>1157</v>
      </c>
      <c r="J335" s="7" t="s">
        <v>1049</v>
      </c>
      <c r="K335" s="9" t="s">
        <v>1050</v>
      </c>
      <c r="L335" s="12">
        <v>55.1201042743037</v>
      </c>
      <c r="M335" s="12">
        <v>-4.02998927384781</v>
      </c>
      <c r="N335" s="7" t="str">
        <f t="array" ref="N335">XLOOKUP(K335,'GSP Groups'!D:D,'GSP Groups'!E:E,"",0)</f>
        <v>Leadhills</v>
      </c>
      <c r="O335" s="13">
        <f t="array" ref="O335">XLOOKUP(N335,'GSP Groups'!$E:$E,'GSP Groups'!F:F,"",0)</f>
        <v>55.4692643</v>
      </c>
      <c r="P335" s="13">
        <f t="array" ref="P335">XLOOKUP(N335,'GSP Groups'!$E:$E,'GSP Groups'!G:G,"",0)</f>
        <v>-3.736325087</v>
      </c>
      <c r="Q335" s="7" t="str">
        <f t="shared" si="2"/>
        <v>EXACT LOCATION</v>
      </c>
      <c r="R335" s="7" t="s">
        <v>25</v>
      </c>
      <c r="S335" s="7">
        <f t="array" ref="S335">XLOOKUP($R335,Boundaries!$B:$B,Boundaries!C:C,"",0)</f>
        <v>15000</v>
      </c>
      <c r="T335" s="7">
        <f t="array" ref="T335">XLOOKUP($R335,Boundaries!$B:$B,Boundaries!D:D,"",0)</f>
        <v>5000</v>
      </c>
      <c r="U335" s="7">
        <f t="array" ref="U335">XLOOKUP($R335,Boundaries!$B:$B,Boundaries!E:E,"",0)</f>
        <v>0</v>
      </c>
      <c r="V335" s="7">
        <f t="array" ref="V335">XLOOKUP($R335,Boundaries!$B:$B,Boundaries!F:F,"",0)</f>
        <v>0</v>
      </c>
      <c r="W335" s="7">
        <f t="array" ref="W335">XLOOKUP($R335,Boundaries!$B:$B,Boundaries!G:G,"",0)</f>
        <v>770</v>
      </c>
      <c r="X335" s="7">
        <f t="array" ref="X335">XLOOKUP($R335,Boundaries!$B:$B,Boundaries!H:H,"",0)</f>
        <v>0</v>
      </c>
      <c r="Y335" s="7">
        <f t="array" ref="Y335">XLOOKUP($R335,Boundaries!$B:$B,Boundaries!I:I,"",0)</f>
        <v>3100</v>
      </c>
      <c r="Z335" s="7" t="str">
        <f t="array" ref="Z335">XLOOKUP($R335,Boundaries!$B:$B,Boundaries!J:J,"",0)</f>
        <v>NaN</v>
      </c>
      <c r="AA335" s="7">
        <f t="array" ref="AA335">XLOOKUP($R335,Boundaries!$B:$B,Boundaries!K:K,"",0)</f>
        <v>2800</v>
      </c>
      <c r="AB335" s="7">
        <f t="array" ref="AB335">XLOOKUP($R335,Boundaries!$B:$B,Boundaries!L:L,"",0)</f>
        <v>0</v>
      </c>
      <c r="AC335" s="7">
        <f t="array" ref="AC335">XLOOKUP($R335,Boundaries!$B:$B,Boundaries!M:M,"",0)</f>
        <v>2250</v>
      </c>
      <c r="AD335" s="7">
        <f t="array" ref="AD335">XLOOKUP($R335,Boundaries!$B:$B,Boundaries!N:N,"",0)</f>
        <v>0</v>
      </c>
      <c r="AE335" s="7">
        <f t="array" ref="AE335">XLOOKUP($R335,Boundaries!$B:$B,Boundaries!O:O,"",0)</f>
        <v>0</v>
      </c>
      <c r="AF335" s="7">
        <f t="array" ref="AF335">XLOOKUP($R335,Boundaries!$B:$B,Boundaries!P:P,"",0)</f>
        <v>0</v>
      </c>
      <c r="AG335" s="7">
        <f t="array" ref="AG335">XLOOKUP($R335,Boundaries!$B:$B,Boundaries!Q:Q,"",0)</f>
        <v>0</v>
      </c>
      <c r="AH335" s="7">
        <f t="array" ref="AH335">XLOOKUP($R335,Boundaries!$B:$B,Boundaries!R:R,"",0)</f>
        <v>0</v>
      </c>
      <c r="AI335" s="7">
        <f t="array" ref="AI335">XLOOKUP($R335,Boundaries!$B:$B,Boundaries!S:S,"",0)</f>
        <v>0</v>
      </c>
      <c r="AJ335" s="7">
        <f t="array" ref="AJ335">XLOOKUP($R335,Boundaries!$B:$B,Boundaries!T:T,"",0)</f>
        <v>0</v>
      </c>
      <c r="AK335" s="7">
        <f t="array" ref="AK335">XLOOKUP($R335,Boundaries!$B:$B,Boundaries!U:U,"",0)</f>
        <v>0</v>
      </c>
    </row>
    <row r="336">
      <c r="A336" s="7" t="str">
        <f t="shared" si="1"/>
        <v>T</v>
      </c>
      <c r="B336" s="8">
        <v>4485.0</v>
      </c>
      <c r="C336" s="7" t="s">
        <v>1158</v>
      </c>
      <c r="D336" s="9" t="s">
        <v>1159</v>
      </c>
      <c r="E336" s="10" t="s">
        <v>1160</v>
      </c>
      <c r="F336" s="7" t="s">
        <v>68</v>
      </c>
      <c r="G336" s="8" t="s">
        <v>69</v>
      </c>
      <c r="H336" s="8" t="s">
        <v>1161</v>
      </c>
      <c r="I336" s="11" t="s">
        <v>1162</v>
      </c>
      <c r="J336" s="7" t="s">
        <v>1049</v>
      </c>
      <c r="K336" s="9" t="s">
        <v>1050</v>
      </c>
      <c r="L336" s="12">
        <v>55.3460868765354</v>
      </c>
      <c r="M336" s="12">
        <v>-4.02530652290678</v>
      </c>
      <c r="N336" s="7" t="str">
        <f t="array" ref="N336">XLOOKUP(K336,'GSP Groups'!D:D,'GSP Groups'!E:E,"",0)</f>
        <v>Leadhills</v>
      </c>
      <c r="O336" s="13">
        <f t="array" ref="O336">XLOOKUP(N336,'GSP Groups'!$E:$E,'GSP Groups'!F:F,"",0)</f>
        <v>55.4692643</v>
      </c>
      <c r="P336" s="13">
        <f t="array" ref="P336">XLOOKUP(N336,'GSP Groups'!$E:$E,'GSP Groups'!G:G,"",0)</f>
        <v>-3.736325087</v>
      </c>
      <c r="Q336" s="7" t="str">
        <f t="shared" si="2"/>
        <v>EXACT LOCATION</v>
      </c>
      <c r="R336" s="7" t="s">
        <v>25</v>
      </c>
      <c r="S336" s="7">
        <f t="array" ref="S336">XLOOKUP($R336,Boundaries!$B:$B,Boundaries!C:C,"",0)</f>
        <v>15000</v>
      </c>
      <c r="T336" s="7">
        <f t="array" ref="T336">XLOOKUP($R336,Boundaries!$B:$B,Boundaries!D:D,"",0)</f>
        <v>5000</v>
      </c>
      <c r="U336" s="7">
        <f t="array" ref="U336">XLOOKUP($R336,Boundaries!$B:$B,Boundaries!E:E,"",0)</f>
        <v>0</v>
      </c>
      <c r="V336" s="7">
        <f t="array" ref="V336">XLOOKUP($R336,Boundaries!$B:$B,Boundaries!F:F,"",0)</f>
        <v>0</v>
      </c>
      <c r="W336" s="7">
        <f t="array" ref="W336">XLOOKUP($R336,Boundaries!$B:$B,Boundaries!G:G,"",0)</f>
        <v>770</v>
      </c>
      <c r="X336" s="7">
        <f t="array" ref="X336">XLOOKUP($R336,Boundaries!$B:$B,Boundaries!H:H,"",0)</f>
        <v>0</v>
      </c>
      <c r="Y336" s="7">
        <f t="array" ref="Y336">XLOOKUP($R336,Boundaries!$B:$B,Boundaries!I:I,"",0)</f>
        <v>3100</v>
      </c>
      <c r="Z336" s="7" t="str">
        <f t="array" ref="Z336">XLOOKUP($R336,Boundaries!$B:$B,Boundaries!J:J,"",0)</f>
        <v>NaN</v>
      </c>
      <c r="AA336" s="7">
        <f t="array" ref="AA336">XLOOKUP($R336,Boundaries!$B:$B,Boundaries!K:K,"",0)</f>
        <v>2800</v>
      </c>
      <c r="AB336" s="7">
        <f t="array" ref="AB336">XLOOKUP($R336,Boundaries!$B:$B,Boundaries!L:L,"",0)</f>
        <v>0</v>
      </c>
      <c r="AC336" s="7">
        <f t="array" ref="AC336">XLOOKUP($R336,Boundaries!$B:$B,Boundaries!M:M,"",0)</f>
        <v>2250</v>
      </c>
      <c r="AD336" s="7">
        <f t="array" ref="AD336">XLOOKUP($R336,Boundaries!$B:$B,Boundaries!N:N,"",0)</f>
        <v>0</v>
      </c>
      <c r="AE336" s="7">
        <f t="array" ref="AE336">XLOOKUP($R336,Boundaries!$B:$B,Boundaries!O:O,"",0)</f>
        <v>0</v>
      </c>
      <c r="AF336" s="7">
        <f t="array" ref="AF336">XLOOKUP($R336,Boundaries!$B:$B,Boundaries!P:P,"",0)</f>
        <v>0</v>
      </c>
      <c r="AG336" s="7">
        <f t="array" ref="AG336">XLOOKUP($R336,Boundaries!$B:$B,Boundaries!Q:Q,"",0)</f>
        <v>0</v>
      </c>
      <c r="AH336" s="7">
        <f t="array" ref="AH336">XLOOKUP($R336,Boundaries!$B:$B,Boundaries!R:R,"",0)</f>
        <v>0</v>
      </c>
      <c r="AI336" s="7">
        <f t="array" ref="AI336">XLOOKUP($R336,Boundaries!$B:$B,Boundaries!S:S,"",0)</f>
        <v>0</v>
      </c>
      <c r="AJ336" s="7">
        <f t="array" ref="AJ336">XLOOKUP($R336,Boundaries!$B:$B,Boundaries!T:T,"",0)</f>
        <v>0</v>
      </c>
      <c r="AK336" s="7">
        <f t="array" ref="AK336">XLOOKUP($R336,Boundaries!$B:$B,Boundaries!U:U,"",0)</f>
        <v>0</v>
      </c>
    </row>
    <row r="337">
      <c r="A337" s="7" t="str">
        <f t="shared" si="1"/>
        <v>T</v>
      </c>
      <c r="B337" s="8">
        <v>4488.0</v>
      </c>
      <c r="C337" s="7" t="s">
        <v>1163</v>
      </c>
      <c r="D337" s="9" t="s">
        <v>1164</v>
      </c>
      <c r="E337" s="10" t="s">
        <v>1165</v>
      </c>
      <c r="F337" s="7" t="s">
        <v>68</v>
      </c>
      <c r="G337" s="8" t="s">
        <v>69</v>
      </c>
      <c r="H337" s="8" t="s">
        <v>1166</v>
      </c>
      <c r="I337" s="11" t="s">
        <v>1167</v>
      </c>
      <c r="J337" s="7" t="s">
        <v>1049</v>
      </c>
      <c r="K337" s="9" t="s">
        <v>1050</v>
      </c>
      <c r="L337" s="12">
        <v>55.312341</v>
      </c>
      <c r="M337" s="12">
        <v>-4.166516</v>
      </c>
      <c r="N337" s="7" t="str">
        <f t="array" ref="N337">XLOOKUP(K337,'GSP Groups'!D:D,'GSP Groups'!E:E,"",0)</f>
        <v>Leadhills</v>
      </c>
      <c r="O337" s="13">
        <f t="array" ref="O337">XLOOKUP(N337,'GSP Groups'!$E:$E,'GSP Groups'!F:F,"",0)</f>
        <v>55.4692643</v>
      </c>
      <c r="P337" s="13">
        <f t="array" ref="P337">XLOOKUP(N337,'GSP Groups'!$E:$E,'GSP Groups'!G:G,"",0)</f>
        <v>-3.736325087</v>
      </c>
      <c r="Q337" s="7" t="str">
        <f t="shared" si="2"/>
        <v>EXACT LOCATION</v>
      </c>
      <c r="R337" s="7" t="s">
        <v>25</v>
      </c>
      <c r="S337" s="7">
        <f t="array" ref="S337">XLOOKUP($R337,Boundaries!$B:$B,Boundaries!C:C,"",0)</f>
        <v>15000</v>
      </c>
      <c r="T337" s="7">
        <f t="array" ref="T337">XLOOKUP($R337,Boundaries!$B:$B,Boundaries!D:D,"",0)</f>
        <v>5000</v>
      </c>
      <c r="U337" s="7">
        <f t="array" ref="U337">XLOOKUP($R337,Boundaries!$B:$B,Boundaries!E:E,"",0)</f>
        <v>0</v>
      </c>
      <c r="V337" s="7">
        <f t="array" ref="V337">XLOOKUP($R337,Boundaries!$B:$B,Boundaries!F:F,"",0)</f>
        <v>0</v>
      </c>
      <c r="W337" s="7">
        <f t="array" ref="W337">XLOOKUP($R337,Boundaries!$B:$B,Boundaries!G:G,"",0)</f>
        <v>770</v>
      </c>
      <c r="X337" s="7">
        <f t="array" ref="X337">XLOOKUP($R337,Boundaries!$B:$B,Boundaries!H:H,"",0)</f>
        <v>0</v>
      </c>
      <c r="Y337" s="7">
        <f t="array" ref="Y337">XLOOKUP($R337,Boundaries!$B:$B,Boundaries!I:I,"",0)</f>
        <v>3100</v>
      </c>
      <c r="Z337" s="7" t="str">
        <f t="array" ref="Z337">XLOOKUP($R337,Boundaries!$B:$B,Boundaries!J:J,"",0)</f>
        <v>NaN</v>
      </c>
      <c r="AA337" s="7">
        <f t="array" ref="AA337">XLOOKUP($R337,Boundaries!$B:$B,Boundaries!K:K,"",0)</f>
        <v>2800</v>
      </c>
      <c r="AB337" s="7">
        <f t="array" ref="AB337">XLOOKUP($R337,Boundaries!$B:$B,Boundaries!L:L,"",0)</f>
        <v>0</v>
      </c>
      <c r="AC337" s="7">
        <f t="array" ref="AC337">XLOOKUP($R337,Boundaries!$B:$B,Boundaries!M:M,"",0)</f>
        <v>2250</v>
      </c>
      <c r="AD337" s="7">
        <f t="array" ref="AD337">XLOOKUP($R337,Boundaries!$B:$B,Boundaries!N:N,"",0)</f>
        <v>0</v>
      </c>
      <c r="AE337" s="7">
        <f t="array" ref="AE337">XLOOKUP($R337,Boundaries!$B:$B,Boundaries!O:O,"",0)</f>
        <v>0</v>
      </c>
      <c r="AF337" s="7">
        <f t="array" ref="AF337">XLOOKUP($R337,Boundaries!$B:$B,Boundaries!P:P,"",0)</f>
        <v>0</v>
      </c>
      <c r="AG337" s="7">
        <f t="array" ref="AG337">XLOOKUP($R337,Boundaries!$B:$B,Boundaries!Q:Q,"",0)</f>
        <v>0</v>
      </c>
      <c r="AH337" s="7">
        <f t="array" ref="AH337">XLOOKUP($R337,Boundaries!$B:$B,Boundaries!R:R,"",0)</f>
        <v>0</v>
      </c>
      <c r="AI337" s="7">
        <f t="array" ref="AI337">XLOOKUP($R337,Boundaries!$B:$B,Boundaries!S:S,"",0)</f>
        <v>0</v>
      </c>
      <c r="AJ337" s="7">
        <f t="array" ref="AJ337">XLOOKUP($R337,Boundaries!$B:$B,Boundaries!T:T,"",0)</f>
        <v>0</v>
      </c>
      <c r="AK337" s="7">
        <f t="array" ref="AK337">XLOOKUP($R337,Boundaries!$B:$B,Boundaries!U:U,"",0)</f>
        <v>0</v>
      </c>
    </row>
    <row r="338">
      <c r="A338" s="7" t="str">
        <f t="shared" si="1"/>
        <v>T</v>
      </c>
      <c r="B338" s="8">
        <v>4524.0</v>
      </c>
      <c r="C338" s="7" t="s">
        <v>1168</v>
      </c>
      <c r="D338" s="9" t="s">
        <v>1169</v>
      </c>
      <c r="E338" s="10" t="s">
        <v>1170</v>
      </c>
      <c r="F338" s="7" t="s">
        <v>68</v>
      </c>
      <c r="G338" s="8" t="s">
        <v>69</v>
      </c>
      <c r="H338" s="8" t="s">
        <v>1171</v>
      </c>
      <c r="I338" s="11" t="s">
        <v>1172</v>
      </c>
      <c r="J338" s="7" t="s">
        <v>1049</v>
      </c>
      <c r="K338" s="9" t="s">
        <v>1050</v>
      </c>
      <c r="L338" s="12">
        <v>55.3574</v>
      </c>
      <c r="M338" s="12">
        <v>-4.0294</v>
      </c>
      <c r="N338" s="7" t="str">
        <f t="array" ref="N338">XLOOKUP(K338,'GSP Groups'!D:D,'GSP Groups'!E:E,"",0)</f>
        <v>Leadhills</v>
      </c>
      <c r="O338" s="13">
        <f t="array" ref="O338">XLOOKUP(N338,'GSP Groups'!$E:$E,'GSP Groups'!F:F,"",0)</f>
        <v>55.4692643</v>
      </c>
      <c r="P338" s="13">
        <f t="array" ref="P338">XLOOKUP(N338,'GSP Groups'!$E:$E,'GSP Groups'!G:G,"",0)</f>
        <v>-3.736325087</v>
      </c>
      <c r="Q338" s="7" t="str">
        <f t="shared" si="2"/>
        <v>EXACT LOCATION</v>
      </c>
      <c r="R338" s="7" t="s">
        <v>25</v>
      </c>
      <c r="S338" s="7">
        <f t="array" ref="S338">XLOOKUP($R338,Boundaries!$B:$B,Boundaries!C:C,"",0)</f>
        <v>15000</v>
      </c>
      <c r="T338" s="7">
        <f t="array" ref="T338">XLOOKUP($R338,Boundaries!$B:$B,Boundaries!D:D,"",0)</f>
        <v>5000</v>
      </c>
      <c r="U338" s="7">
        <f t="array" ref="U338">XLOOKUP($R338,Boundaries!$B:$B,Boundaries!E:E,"",0)</f>
        <v>0</v>
      </c>
      <c r="V338" s="7">
        <f t="array" ref="V338">XLOOKUP($R338,Boundaries!$B:$B,Boundaries!F:F,"",0)</f>
        <v>0</v>
      </c>
      <c r="W338" s="7">
        <f t="array" ref="W338">XLOOKUP($R338,Boundaries!$B:$B,Boundaries!G:G,"",0)</f>
        <v>770</v>
      </c>
      <c r="X338" s="7">
        <f t="array" ref="X338">XLOOKUP($R338,Boundaries!$B:$B,Boundaries!H:H,"",0)</f>
        <v>0</v>
      </c>
      <c r="Y338" s="7">
        <f t="array" ref="Y338">XLOOKUP($R338,Boundaries!$B:$B,Boundaries!I:I,"",0)</f>
        <v>3100</v>
      </c>
      <c r="Z338" s="7" t="str">
        <f t="array" ref="Z338">XLOOKUP($R338,Boundaries!$B:$B,Boundaries!J:J,"",0)</f>
        <v>NaN</v>
      </c>
      <c r="AA338" s="7">
        <f t="array" ref="AA338">XLOOKUP($R338,Boundaries!$B:$B,Boundaries!K:K,"",0)</f>
        <v>2800</v>
      </c>
      <c r="AB338" s="7">
        <f t="array" ref="AB338">XLOOKUP($R338,Boundaries!$B:$B,Boundaries!L:L,"",0)</f>
        <v>0</v>
      </c>
      <c r="AC338" s="7">
        <f t="array" ref="AC338">XLOOKUP($R338,Boundaries!$B:$B,Boundaries!M:M,"",0)</f>
        <v>2250</v>
      </c>
      <c r="AD338" s="7">
        <f t="array" ref="AD338">XLOOKUP($R338,Boundaries!$B:$B,Boundaries!N:N,"",0)</f>
        <v>0</v>
      </c>
      <c r="AE338" s="7">
        <f t="array" ref="AE338">XLOOKUP($R338,Boundaries!$B:$B,Boundaries!O:O,"",0)</f>
        <v>0</v>
      </c>
      <c r="AF338" s="7">
        <f t="array" ref="AF338">XLOOKUP($R338,Boundaries!$B:$B,Boundaries!P:P,"",0)</f>
        <v>0</v>
      </c>
      <c r="AG338" s="7">
        <f t="array" ref="AG338">XLOOKUP($R338,Boundaries!$B:$B,Boundaries!Q:Q,"",0)</f>
        <v>0</v>
      </c>
      <c r="AH338" s="7">
        <f t="array" ref="AH338">XLOOKUP($R338,Boundaries!$B:$B,Boundaries!R:R,"",0)</f>
        <v>0</v>
      </c>
      <c r="AI338" s="7">
        <f t="array" ref="AI338">XLOOKUP($R338,Boundaries!$B:$B,Boundaries!S:S,"",0)</f>
        <v>0</v>
      </c>
      <c r="AJ338" s="7">
        <f t="array" ref="AJ338">XLOOKUP($R338,Boundaries!$B:$B,Boundaries!T:T,"",0)</f>
        <v>0</v>
      </c>
      <c r="AK338" s="7">
        <f t="array" ref="AK338">XLOOKUP($R338,Boundaries!$B:$B,Boundaries!U:U,"",0)</f>
        <v>0</v>
      </c>
    </row>
    <row r="339">
      <c r="A339" s="7" t="str">
        <f t="shared" si="1"/>
        <v>T</v>
      </c>
      <c r="B339" s="8">
        <v>4683.0</v>
      </c>
      <c r="C339" s="7" t="s">
        <v>1173</v>
      </c>
      <c r="D339" s="9" t="s">
        <v>1174</v>
      </c>
      <c r="E339" s="10" t="s">
        <v>1175</v>
      </c>
      <c r="F339" s="7" t="s">
        <v>68</v>
      </c>
      <c r="G339" s="8" t="s">
        <v>69</v>
      </c>
      <c r="H339" s="8" t="s">
        <v>1176</v>
      </c>
      <c r="I339" s="11" t="s">
        <v>1177</v>
      </c>
      <c r="J339" s="7" t="s">
        <v>1049</v>
      </c>
      <c r="K339" s="9" t="s">
        <v>1050</v>
      </c>
      <c r="L339" s="12">
        <v>55.5143298184402</v>
      </c>
      <c r="M339" s="12">
        <v>-3.80325576801297</v>
      </c>
      <c r="N339" s="7" t="str">
        <f t="array" ref="N339">XLOOKUP(K339,'GSP Groups'!D:D,'GSP Groups'!E:E,"",0)</f>
        <v>Leadhills</v>
      </c>
      <c r="O339" s="13">
        <f t="array" ref="O339">XLOOKUP(N339,'GSP Groups'!$E:$E,'GSP Groups'!F:F,"",0)</f>
        <v>55.4692643</v>
      </c>
      <c r="P339" s="13">
        <f t="array" ref="P339">XLOOKUP(N339,'GSP Groups'!$E:$E,'GSP Groups'!G:G,"",0)</f>
        <v>-3.736325087</v>
      </c>
      <c r="Q339" s="7" t="str">
        <f t="shared" si="2"/>
        <v>EXACT LOCATION</v>
      </c>
      <c r="R339" s="7" t="s">
        <v>25</v>
      </c>
      <c r="S339" s="7">
        <f t="array" ref="S339">XLOOKUP($R339,Boundaries!$B:$B,Boundaries!C:C,"",0)</f>
        <v>15000</v>
      </c>
      <c r="T339" s="7">
        <f t="array" ref="T339">XLOOKUP($R339,Boundaries!$B:$B,Boundaries!D:D,"",0)</f>
        <v>5000</v>
      </c>
      <c r="U339" s="7">
        <f t="array" ref="U339">XLOOKUP($R339,Boundaries!$B:$B,Boundaries!E:E,"",0)</f>
        <v>0</v>
      </c>
      <c r="V339" s="7">
        <f t="array" ref="V339">XLOOKUP($R339,Boundaries!$B:$B,Boundaries!F:F,"",0)</f>
        <v>0</v>
      </c>
      <c r="W339" s="7">
        <f t="array" ref="W339">XLOOKUP($R339,Boundaries!$B:$B,Boundaries!G:G,"",0)</f>
        <v>770</v>
      </c>
      <c r="X339" s="7">
        <f t="array" ref="X339">XLOOKUP($R339,Boundaries!$B:$B,Boundaries!H:H,"",0)</f>
        <v>0</v>
      </c>
      <c r="Y339" s="7">
        <f t="array" ref="Y339">XLOOKUP($R339,Boundaries!$B:$B,Boundaries!I:I,"",0)</f>
        <v>3100</v>
      </c>
      <c r="Z339" s="7" t="str">
        <f t="array" ref="Z339">XLOOKUP($R339,Boundaries!$B:$B,Boundaries!J:J,"",0)</f>
        <v>NaN</v>
      </c>
      <c r="AA339" s="7">
        <f t="array" ref="AA339">XLOOKUP($R339,Boundaries!$B:$B,Boundaries!K:K,"",0)</f>
        <v>2800</v>
      </c>
      <c r="AB339" s="7">
        <f t="array" ref="AB339">XLOOKUP($R339,Boundaries!$B:$B,Boundaries!L:L,"",0)</f>
        <v>0</v>
      </c>
      <c r="AC339" s="7">
        <f t="array" ref="AC339">XLOOKUP($R339,Boundaries!$B:$B,Boundaries!M:M,"",0)</f>
        <v>2250</v>
      </c>
      <c r="AD339" s="7">
        <f t="array" ref="AD339">XLOOKUP($R339,Boundaries!$B:$B,Boundaries!N:N,"",0)</f>
        <v>0</v>
      </c>
      <c r="AE339" s="7">
        <f t="array" ref="AE339">XLOOKUP($R339,Boundaries!$B:$B,Boundaries!O:O,"",0)</f>
        <v>0</v>
      </c>
      <c r="AF339" s="7">
        <f t="array" ref="AF339">XLOOKUP($R339,Boundaries!$B:$B,Boundaries!P:P,"",0)</f>
        <v>0</v>
      </c>
      <c r="AG339" s="7">
        <f t="array" ref="AG339">XLOOKUP($R339,Boundaries!$B:$B,Boundaries!Q:Q,"",0)</f>
        <v>0</v>
      </c>
      <c r="AH339" s="7">
        <f t="array" ref="AH339">XLOOKUP($R339,Boundaries!$B:$B,Boundaries!R:R,"",0)</f>
        <v>0</v>
      </c>
      <c r="AI339" s="7">
        <f t="array" ref="AI339">XLOOKUP($R339,Boundaries!$B:$B,Boundaries!S:S,"",0)</f>
        <v>0</v>
      </c>
      <c r="AJ339" s="7">
        <f t="array" ref="AJ339">XLOOKUP($R339,Boundaries!$B:$B,Boundaries!T:T,"",0)</f>
        <v>0</v>
      </c>
      <c r="AK339" s="7">
        <f t="array" ref="AK339">XLOOKUP($R339,Boundaries!$B:$B,Boundaries!U:U,"",0)</f>
        <v>0</v>
      </c>
    </row>
    <row r="340">
      <c r="A340" s="7" t="str">
        <f t="shared" si="1"/>
        <v>E</v>
      </c>
      <c r="B340" s="8">
        <v>4686.0</v>
      </c>
      <c r="C340" s="7" t="s">
        <v>1178</v>
      </c>
      <c r="D340" s="9" t="s">
        <v>1179</v>
      </c>
      <c r="E340" s="10" t="s">
        <v>1180</v>
      </c>
      <c r="F340" s="7" t="s">
        <v>68</v>
      </c>
      <c r="G340" s="8" t="s">
        <v>69</v>
      </c>
      <c r="H340" s="8" t="s">
        <v>1181</v>
      </c>
      <c r="I340" s="11" t="s">
        <v>1182</v>
      </c>
      <c r="J340" s="7" t="s">
        <v>1049</v>
      </c>
      <c r="K340" s="9" t="s">
        <v>1050</v>
      </c>
      <c r="L340" s="12">
        <v>55.1811603707637</v>
      </c>
      <c r="M340" s="12">
        <v>-3.04998984182136</v>
      </c>
      <c r="N340" s="7" t="str">
        <f t="array" ref="N340">XLOOKUP(K340,'GSP Groups'!D:D,'GSP Groups'!E:E,"",0)</f>
        <v>Leadhills</v>
      </c>
      <c r="O340" s="13">
        <f t="array" ref="O340">XLOOKUP(N340,'GSP Groups'!$E:$E,'GSP Groups'!F:F,"",0)</f>
        <v>55.4692643</v>
      </c>
      <c r="P340" s="13">
        <f t="array" ref="P340">XLOOKUP(N340,'GSP Groups'!$E:$E,'GSP Groups'!G:G,"",0)</f>
        <v>-3.736325087</v>
      </c>
      <c r="Q340" s="7" t="str">
        <f t="shared" si="2"/>
        <v>EXACT LOCATION</v>
      </c>
      <c r="R340" s="7" t="s">
        <v>25</v>
      </c>
      <c r="S340" s="7">
        <f t="array" ref="S340">XLOOKUP($R340,Boundaries!$B:$B,Boundaries!C:C,"",0)</f>
        <v>15000</v>
      </c>
      <c r="T340" s="7">
        <f t="array" ref="T340">XLOOKUP($R340,Boundaries!$B:$B,Boundaries!D:D,"",0)</f>
        <v>5000</v>
      </c>
      <c r="U340" s="7">
        <f t="array" ref="U340">XLOOKUP($R340,Boundaries!$B:$B,Boundaries!E:E,"",0)</f>
        <v>0</v>
      </c>
      <c r="V340" s="7">
        <f t="array" ref="V340">XLOOKUP($R340,Boundaries!$B:$B,Boundaries!F:F,"",0)</f>
        <v>0</v>
      </c>
      <c r="W340" s="7">
        <f t="array" ref="W340">XLOOKUP($R340,Boundaries!$B:$B,Boundaries!G:G,"",0)</f>
        <v>770</v>
      </c>
      <c r="X340" s="7">
        <f t="array" ref="X340">XLOOKUP($R340,Boundaries!$B:$B,Boundaries!H:H,"",0)</f>
        <v>0</v>
      </c>
      <c r="Y340" s="7">
        <f t="array" ref="Y340">XLOOKUP($R340,Boundaries!$B:$B,Boundaries!I:I,"",0)</f>
        <v>3100</v>
      </c>
      <c r="Z340" s="7" t="str">
        <f t="array" ref="Z340">XLOOKUP($R340,Boundaries!$B:$B,Boundaries!J:J,"",0)</f>
        <v>NaN</v>
      </c>
      <c r="AA340" s="7">
        <f t="array" ref="AA340">XLOOKUP($R340,Boundaries!$B:$B,Boundaries!K:K,"",0)</f>
        <v>2800</v>
      </c>
      <c r="AB340" s="7">
        <f t="array" ref="AB340">XLOOKUP($R340,Boundaries!$B:$B,Boundaries!L:L,"",0)</f>
        <v>0</v>
      </c>
      <c r="AC340" s="7">
        <f t="array" ref="AC340">XLOOKUP($R340,Boundaries!$B:$B,Boundaries!M:M,"",0)</f>
        <v>2250</v>
      </c>
      <c r="AD340" s="7">
        <f t="array" ref="AD340">XLOOKUP($R340,Boundaries!$B:$B,Boundaries!N:N,"",0)</f>
        <v>0</v>
      </c>
      <c r="AE340" s="7">
        <f t="array" ref="AE340">XLOOKUP($R340,Boundaries!$B:$B,Boundaries!O:O,"",0)</f>
        <v>0</v>
      </c>
      <c r="AF340" s="7">
        <f t="array" ref="AF340">XLOOKUP($R340,Boundaries!$B:$B,Boundaries!P:P,"",0)</f>
        <v>0</v>
      </c>
      <c r="AG340" s="7">
        <f t="array" ref="AG340">XLOOKUP($R340,Boundaries!$B:$B,Boundaries!Q:Q,"",0)</f>
        <v>0</v>
      </c>
      <c r="AH340" s="7">
        <f t="array" ref="AH340">XLOOKUP($R340,Boundaries!$B:$B,Boundaries!R:R,"",0)</f>
        <v>0</v>
      </c>
      <c r="AI340" s="7">
        <f t="array" ref="AI340">XLOOKUP($R340,Boundaries!$B:$B,Boundaries!S:S,"",0)</f>
        <v>0</v>
      </c>
      <c r="AJ340" s="7">
        <f t="array" ref="AJ340">XLOOKUP($R340,Boundaries!$B:$B,Boundaries!T:T,"",0)</f>
        <v>0</v>
      </c>
      <c r="AK340" s="7">
        <f t="array" ref="AK340">XLOOKUP($R340,Boundaries!$B:$B,Boundaries!U:U,"",0)</f>
        <v>0</v>
      </c>
    </row>
    <row r="341">
      <c r="A341" s="7" t="str">
        <f t="shared" si="1"/>
        <v>T</v>
      </c>
      <c r="B341" s="8">
        <v>4875.0</v>
      </c>
      <c r="C341" s="7" t="s">
        <v>1183</v>
      </c>
      <c r="D341" s="9" t="s">
        <v>1184</v>
      </c>
      <c r="E341" s="10" t="s">
        <v>1185</v>
      </c>
      <c r="F341" s="7" t="s">
        <v>68</v>
      </c>
      <c r="G341" s="8" t="s">
        <v>69</v>
      </c>
      <c r="H341" s="8" t="s">
        <v>1176</v>
      </c>
      <c r="I341" s="11" t="s">
        <v>1177</v>
      </c>
      <c r="J341" s="7" t="s">
        <v>1049</v>
      </c>
      <c r="K341" s="9" t="s">
        <v>1050</v>
      </c>
      <c r="L341" s="12">
        <v>55.6595058836082</v>
      </c>
      <c r="M341" s="12">
        <v>-4.05586361808322</v>
      </c>
      <c r="N341" s="7" t="str">
        <f t="array" ref="N341">XLOOKUP(K341,'GSP Groups'!D:D,'GSP Groups'!E:E,"",0)</f>
        <v>Leadhills</v>
      </c>
      <c r="O341" s="13">
        <f t="array" ref="O341">XLOOKUP(N341,'GSP Groups'!$E:$E,'GSP Groups'!F:F,"",0)</f>
        <v>55.4692643</v>
      </c>
      <c r="P341" s="13">
        <f t="array" ref="P341">XLOOKUP(N341,'GSP Groups'!$E:$E,'GSP Groups'!G:G,"",0)</f>
        <v>-3.736325087</v>
      </c>
      <c r="Q341" s="7" t="str">
        <f t="shared" si="2"/>
        <v>EXACT LOCATION</v>
      </c>
      <c r="R341" s="7" t="s">
        <v>25</v>
      </c>
      <c r="S341" s="7">
        <f t="array" ref="S341">XLOOKUP($R341,Boundaries!$B:$B,Boundaries!C:C,"",0)</f>
        <v>15000</v>
      </c>
      <c r="T341" s="7">
        <f t="array" ref="T341">XLOOKUP($R341,Boundaries!$B:$B,Boundaries!D:D,"",0)</f>
        <v>5000</v>
      </c>
      <c r="U341" s="7">
        <f t="array" ref="U341">XLOOKUP($R341,Boundaries!$B:$B,Boundaries!E:E,"",0)</f>
        <v>0</v>
      </c>
      <c r="V341" s="7">
        <f t="array" ref="V341">XLOOKUP($R341,Boundaries!$B:$B,Boundaries!F:F,"",0)</f>
        <v>0</v>
      </c>
      <c r="W341" s="7">
        <f t="array" ref="W341">XLOOKUP($R341,Boundaries!$B:$B,Boundaries!G:G,"",0)</f>
        <v>770</v>
      </c>
      <c r="X341" s="7">
        <f t="array" ref="X341">XLOOKUP($R341,Boundaries!$B:$B,Boundaries!H:H,"",0)</f>
        <v>0</v>
      </c>
      <c r="Y341" s="7">
        <f t="array" ref="Y341">XLOOKUP($R341,Boundaries!$B:$B,Boundaries!I:I,"",0)</f>
        <v>3100</v>
      </c>
      <c r="Z341" s="7" t="str">
        <f t="array" ref="Z341">XLOOKUP($R341,Boundaries!$B:$B,Boundaries!J:J,"",0)</f>
        <v>NaN</v>
      </c>
      <c r="AA341" s="7">
        <f t="array" ref="AA341">XLOOKUP($R341,Boundaries!$B:$B,Boundaries!K:K,"",0)</f>
        <v>2800</v>
      </c>
      <c r="AB341" s="7">
        <f t="array" ref="AB341">XLOOKUP($R341,Boundaries!$B:$B,Boundaries!L:L,"",0)</f>
        <v>0</v>
      </c>
      <c r="AC341" s="7">
        <f t="array" ref="AC341">XLOOKUP($R341,Boundaries!$B:$B,Boundaries!M:M,"",0)</f>
        <v>2250</v>
      </c>
      <c r="AD341" s="7">
        <f t="array" ref="AD341">XLOOKUP($R341,Boundaries!$B:$B,Boundaries!N:N,"",0)</f>
        <v>0</v>
      </c>
      <c r="AE341" s="7">
        <f t="array" ref="AE341">XLOOKUP($R341,Boundaries!$B:$B,Boundaries!O:O,"",0)</f>
        <v>0</v>
      </c>
      <c r="AF341" s="7">
        <f t="array" ref="AF341">XLOOKUP($R341,Boundaries!$B:$B,Boundaries!P:P,"",0)</f>
        <v>0</v>
      </c>
      <c r="AG341" s="7">
        <f t="array" ref="AG341">XLOOKUP($R341,Boundaries!$B:$B,Boundaries!Q:Q,"",0)</f>
        <v>0</v>
      </c>
      <c r="AH341" s="7">
        <f t="array" ref="AH341">XLOOKUP($R341,Boundaries!$B:$B,Boundaries!R:R,"",0)</f>
        <v>0</v>
      </c>
      <c r="AI341" s="7">
        <f t="array" ref="AI341">XLOOKUP($R341,Boundaries!$B:$B,Boundaries!S:S,"",0)</f>
        <v>0</v>
      </c>
      <c r="AJ341" s="7">
        <f t="array" ref="AJ341">XLOOKUP($R341,Boundaries!$B:$B,Boundaries!T:T,"",0)</f>
        <v>0</v>
      </c>
      <c r="AK341" s="7">
        <f t="array" ref="AK341">XLOOKUP($R341,Boundaries!$B:$B,Boundaries!U:U,"",0)</f>
        <v>0</v>
      </c>
    </row>
    <row r="342">
      <c r="A342" s="7" t="str">
        <f t="shared" si="1"/>
        <v>2</v>
      </c>
      <c r="B342" s="8">
        <v>5034.0</v>
      </c>
      <c r="C342" s="7" t="s">
        <v>1186</v>
      </c>
      <c r="D342" s="9" t="s">
        <v>1187</v>
      </c>
      <c r="E342" s="10" t="s">
        <v>1188</v>
      </c>
      <c r="F342" s="16" t="s">
        <v>91</v>
      </c>
      <c r="G342" s="8" t="s">
        <v>64</v>
      </c>
      <c r="H342" s="8" t="s">
        <v>561</v>
      </c>
      <c r="I342" s="11" t="s">
        <v>562</v>
      </c>
      <c r="J342" s="7" t="s">
        <v>1049</v>
      </c>
      <c r="K342" s="9" t="s">
        <v>1050</v>
      </c>
      <c r="L342" s="17">
        <f t="shared" ref="L342:M342" si="101">O342</f>
        <v>55.4692643</v>
      </c>
      <c r="M342" s="17">
        <f t="shared" si="101"/>
        <v>-3.736325087</v>
      </c>
      <c r="N342" s="16" t="str">
        <f t="array" ref="N342">XLOOKUP(K342,'GSP Groups'!D:D,'GSP Groups'!E:E,"",0)</f>
        <v>Leadhills</v>
      </c>
      <c r="O342" s="13">
        <f t="array" ref="O342">XLOOKUP(N342,'GSP Groups'!$E:$E,'GSP Groups'!F:F,"",0)</f>
        <v>55.4692643</v>
      </c>
      <c r="P342" s="13">
        <f t="array" ref="P342">XLOOKUP(N342,'GSP Groups'!$E:$E,'GSP Groups'!G:G,"",0)</f>
        <v>-3.736325087</v>
      </c>
      <c r="Q342" s="7" t="str">
        <f t="shared" si="2"/>
        <v>CENTER</v>
      </c>
      <c r="R342" s="7" t="s">
        <v>25</v>
      </c>
      <c r="S342" s="7">
        <f t="array" ref="S342">XLOOKUP($R342,Boundaries!$B:$B,Boundaries!C:C,"",0)</f>
        <v>15000</v>
      </c>
      <c r="T342" s="7">
        <f t="array" ref="T342">XLOOKUP($R342,Boundaries!$B:$B,Boundaries!D:D,"",0)</f>
        <v>5000</v>
      </c>
      <c r="U342" s="7">
        <f t="array" ref="U342">XLOOKUP($R342,Boundaries!$B:$B,Boundaries!E:E,"",0)</f>
        <v>0</v>
      </c>
      <c r="V342" s="7">
        <f t="array" ref="V342">XLOOKUP($R342,Boundaries!$B:$B,Boundaries!F:F,"",0)</f>
        <v>0</v>
      </c>
      <c r="W342" s="7">
        <f t="array" ref="W342">XLOOKUP($R342,Boundaries!$B:$B,Boundaries!G:G,"",0)</f>
        <v>770</v>
      </c>
      <c r="X342" s="7">
        <f t="array" ref="X342">XLOOKUP($R342,Boundaries!$B:$B,Boundaries!H:H,"",0)</f>
        <v>0</v>
      </c>
      <c r="Y342" s="7">
        <f t="array" ref="Y342">XLOOKUP($R342,Boundaries!$B:$B,Boundaries!I:I,"",0)</f>
        <v>3100</v>
      </c>
      <c r="Z342" s="7" t="str">
        <f t="array" ref="Z342">XLOOKUP($R342,Boundaries!$B:$B,Boundaries!J:J,"",0)</f>
        <v>NaN</v>
      </c>
      <c r="AA342" s="7">
        <f t="array" ref="AA342">XLOOKUP($R342,Boundaries!$B:$B,Boundaries!K:K,"",0)</f>
        <v>2800</v>
      </c>
      <c r="AB342" s="7">
        <f t="array" ref="AB342">XLOOKUP($R342,Boundaries!$B:$B,Boundaries!L:L,"",0)</f>
        <v>0</v>
      </c>
      <c r="AC342" s="7">
        <f t="array" ref="AC342">XLOOKUP($R342,Boundaries!$B:$B,Boundaries!M:M,"",0)</f>
        <v>2250</v>
      </c>
      <c r="AD342" s="7">
        <f t="array" ref="AD342">XLOOKUP($R342,Boundaries!$B:$B,Boundaries!N:N,"",0)</f>
        <v>0</v>
      </c>
      <c r="AE342" s="7">
        <f t="array" ref="AE342">XLOOKUP($R342,Boundaries!$B:$B,Boundaries!O:O,"",0)</f>
        <v>0</v>
      </c>
      <c r="AF342" s="7">
        <f t="array" ref="AF342">XLOOKUP($R342,Boundaries!$B:$B,Boundaries!P:P,"",0)</f>
        <v>0</v>
      </c>
      <c r="AG342" s="7">
        <f t="array" ref="AG342">XLOOKUP($R342,Boundaries!$B:$B,Boundaries!Q:Q,"",0)</f>
        <v>0</v>
      </c>
      <c r="AH342" s="7">
        <f t="array" ref="AH342">XLOOKUP($R342,Boundaries!$B:$B,Boundaries!R:R,"",0)</f>
        <v>0</v>
      </c>
      <c r="AI342" s="7">
        <f t="array" ref="AI342">XLOOKUP($R342,Boundaries!$B:$B,Boundaries!S:S,"",0)</f>
        <v>0</v>
      </c>
      <c r="AJ342" s="7">
        <f t="array" ref="AJ342">XLOOKUP($R342,Boundaries!$B:$B,Boundaries!T:T,"",0)</f>
        <v>0</v>
      </c>
      <c r="AK342" s="7">
        <f t="array" ref="AK342">XLOOKUP($R342,Boundaries!$B:$B,Boundaries!U:U,"",0)</f>
        <v>0</v>
      </c>
    </row>
    <row r="343">
      <c r="A343" s="7" t="str">
        <f t="shared" si="1"/>
        <v>2</v>
      </c>
      <c r="B343" s="8">
        <v>5325.0</v>
      </c>
      <c r="C343" s="7" t="s">
        <v>1189</v>
      </c>
      <c r="D343" s="9" t="s">
        <v>1189</v>
      </c>
      <c r="E343" s="10" t="s">
        <v>1190</v>
      </c>
      <c r="F343" s="16" t="s">
        <v>91</v>
      </c>
      <c r="G343" s="8" t="s">
        <v>64</v>
      </c>
      <c r="H343" s="8" t="s">
        <v>561</v>
      </c>
      <c r="I343" s="11" t="s">
        <v>562</v>
      </c>
      <c r="J343" s="7" t="s">
        <v>1049</v>
      </c>
      <c r="K343" s="9" t="s">
        <v>1050</v>
      </c>
      <c r="L343" s="17">
        <f t="shared" ref="L343:M343" si="102">O343</f>
        <v>55.4692643</v>
      </c>
      <c r="M343" s="17">
        <f t="shared" si="102"/>
        <v>-3.736325087</v>
      </c>
      <c r="N343" s="16" t="str">
        <f t="array" ref="N343">XLOOKUP(K343,'GSP Groups'!D:D,'GSP Groups'!E:E,"",0)</f>
        <v>Leadhills</v>
      </c>
      <c r="O343" s="13">
        <f t="array" ref="O343">XLOOKUP(N343,'GSP Groups'!$E:$E,'GSP Groups'!F:F,"",0)</f>
        <v>55.4692643</v>
      </c>
      <c r="P343" s="13">
        <f t="array" ref="P343">XLOOKUP(N343,'GSP Groups'!$E:$E,'GSP Groups'!G:G,"",0)</f>
        <v>-3.736325087</v>
      </c>
      <c r="Q343" s="7" t="str">
        <f t="shared" si="2"/>
        <v>CENTER</v>
      </c>
      <c r="R343" s="7" t="s">
        <v>25</v>
      </c>
      <c r="S343" s="7">
        <f t="array" ref="S343">XLOOKUP($R343,Boundaries!$B:$B,Boundaries!C:C,"",0)</f>
        <v>15000</v>
      </c>
      <c r="T343" s="7">
        <f t="array" ref="T343">XLOOKUP($R343,Boundaries!$B:$B,Boundaries!D:D,"",0)</f>
        <v>5000</v>
      </c>
      <c r="U343" s="7">
        <f t="array" ref="U343">XLOOKUP($R343,Boundaries!$B:$B,Boundaries!E:E,"",0)</f>
        <v>0</v>
      </c>
      <c r="V343" s="7">
        <f t="array" ref="V343">XLOOKUP($R343,Boundaries!$B:$B,Boundaries!F:F,"",0)</f>
        <v>0</v>
      </c>
      <c r="W343" s="7">
        <f t="array" ref="W343">XLOOKUP($R343,Boundaries!$B:$B,Boundaries!G:G,"",0)</f>
        <v>770</v>
      </c>
      <c r="X343" s="7">
        <f t="array" ref="X343">XLOOKUP($R343,Boundaries!$B:$B,Boundaries!H:H,"",0)</f>
        <v>0</v>
      </c>
      <c r="Y343" s="7">
        <f t="array" ref="Y343">XLOOKUP($R343,Boundaries!$B:$B,Boundaries!I:I,"",0)</f>
        <v>3100</v>
      </c>
      <c r="Z343" s="7" t="str">
        <f t="array" ref="Z343">XLOOKUP($R343,Boundaries!$B:$B,Boundaries!J:J,"",0)</f>
        <v>NaN</v>
      </c>
      <c r="AA343" s="7">
        <f t="array" ref="AA343">XLOOKUP($R343,Boundaries!$B:$B,Boundaries!K:K,"",0)</f>
        <v>2800</v>
      </c>
      <c r="AB343" s="7">
        <f t="array" ref="AB343">XLOOKUP($R343,Boundaries!$B:$B,Boundaries!L:L,"",0)</f>
        <v>0</v>
      </c>
      <c r="AC343" s="7">
        <f t="array" ref="AC343">XLOOKUP($R343,Boundaries!$B:$B,Boundaries!M:M,"",0)</f>
        <v>2250</v>
      </c>
      <c r="AD343" s="7">
        <f t="array" ref="AD343">XLOOKUP($R343,Boundaries!$B:$B,Boundaries!N:N,"",0)</f>
        <v>0</v>
      </c>
      <c r="AE343" s="7">
        <f t="array" ref="AE343">XLOOKUP($R343,Boundaries!$B:$B,Boundaries!O:O,"",0)</f>
        <v>0</v>
      </c>
      <c r="AF343" s="7">
        <f t="array" ref="AF343">XLOOKUP($R343,Boundaries!$B:$B,Boundaries!P:P,"",0)</f>
        <v>0</v>
      </c>
      <c r="AG343" s="7">
        <f t="array" ref="AG343">XLOOKUP($R343,Boundaries!$B:$B,Boundaries!Q:Q,"",0)</f>
        <v>0</v>
      </c>
      <c r="AH343" s="7">
        <f t="array" ref="AH343">XLOOKUP($R343,Boundaries!$B:$B,Boundaries!R:R,"",0)</f>
        <v>0</v>
      </c>
      <c r="AI343" s="7">
        <f t="array" ref="AI343">XLOOKUP($R343,Boundaries!$B:$B,Boundaries!S:S,"",0)</f>
        <v>0</v>
      </c>
      <c r="AJ343" s="7">
        <f t="array" ref="AJ343">XLOOKUP($R343,Boundaries!$B:$B,Boundaries!T:T,"",0)</f>
        <v>0</v>
      </c>
      <c r="AK343" s="7">
        <f t="array" ref="AK343">XLOOKUP($R343,Boundaries!$B:$B,Boundaries!U:U,"",0)</f>
        <v>0</v>
      </c>
    </row>
    <row r="344">
      <c r="A344" s="7" t="str">
        <f t="shared" si="1"/>
        <v>T</v>
      </c>
      <c r="B344" s="8">
        <v>6178.0</v>
      </c>
      <c r="C344" s="7" t="s">
        <v>1191</v>
      </c>
      <c r="D344" s="9" t="s">
        <v>1192</v>
      </c>
      <c r="E344" s="10" t="s">
        <v>1193</v>
      </c>
      <c r="F344" s="7" t="s">
        <v>68</v>
      </c>
      <c r="G344" s="8" t="s">
        <v>69</v>
      </c>
      <c r="H344" s="8" t="s">
        <v>1194</v>
      </c>
      <c r="I344" s="11" t="s">
        <v>1195</v>
      </c>
      <c r="J344" s="7" t="s">
        <v>1049</v>
      </c>
      <c r="K344" s="9" t="s">
        <v>1050</v>
      </c>
      <c r="L344" s="12">
        <v>55.1944176851704</v>
      </c>
      <c r="M344" s="12">
        <v>-3.16947541771134</v>
      </c>
      <c r="N344" s="7" t="str">
        <f t="array" ref="N344">XLOOKUP(K344,'GSP Groups'!D:D,'GSP Groups'!E:E,"",0)</f>
        <v>Leadhills</v>
      </c>
      <c r="O344" s="13">
        <f t="array" ref="O344">XLOOKUP(N344,'GSP Groups'!$E:$E,'GSP Groups'!F:F,"",0)</f>
        <v>55.4692643</v>
      </c>
      <c r="P344" s="13">
        <f t="array" ref="P344">XLOOKUP(N344,'GSP Groups'!$E:$E,'GSP Groups'!G:G,"",0)</f>
        <v>-3.736325087</v>
      </c>
      <c r="Q344" s="7" t="str">
        <f t="shared" si="2"/>
        <v>EXACT LOCATION</v>
      </c>
      <c r="R344" s="7" t="s">
        <v>25</v>
      </c>
      <c r="S344" s="7">
        <f t="array" ref="S344">XLOOKUP($R344,Boundaries!$B:$B,Boundaries!C:C,"",0)</f>
        <v>15000</v>
      </c>
      <c r="T344" s="7">
        <f t="array" ref="T344">XLOOKUP($R344,Boundaries!$B:$B,Boundaries!D:D,"",0)</f>
        <v>5000</v>
      </c>
      <c r="U344" s="7">
        <f t="array" ref="U344">XLOOKUP($R344,Boundaries!$B:$B,Boundaries!E:E,"",0)</f>
        <v>0</v>
      </c>
      <c r="V344" s="7">
        <f t="array" ref="V344">XLOOKUP($R344,Boundaries!$B:$B,Boundaries!F:F,"",0)</f>
        <v>0</v>
      </c>
      <c r="W344" s="7">
        <f t="array" ref="W344">XLOOKUP($R344,Boundaries!$B:$B,Boundaries!G:G,"",0)</f>
        <v>770</v>
      </c>
      <c r="X344" s="7">
        <f t="array" ref="X344">XLOOKUP($R344,Boundaries!$B:$B,Boundaries!H:H,"",0)</f>
        <v>0</v>
      </c>
      <c r="Y344" s="7">
        <f t="array" ref="Y344">XLOOKUP($R344,Boundaries!$B:$B,Boundaries!I:I,"",0)</f>
        <v>3100</v>
      </c>
      <c r="Z344" s="7" t="str">
        <f t="array" ref="Z344">XLOOKUP($R344,Boundaries!$B:$B,Boundaries!J:J,"",0)</f>
        <v>NaN</v>
      </c>
      <c r="AA344" s="7">
        <f t="array" ref="AA344">XLOOKUP($R344,Boundaries!$B:$B,Boundaries!K:K,"",0)</f>
        <v>2800</v>
      </c>
      <c r="AB344" s="7">
        <f t="array" ref="AB344">XLOOKUP($R344,Boundaries!$B:$B,Boundaries!L:L,"",0)</f>
        <v>0</v>
      </c>
      <c r="AC344" s="7">
        <f t="array" ref="AC344">XLOOKUP($R344,Boundaries!$B:$B,Boundaries!M:M,"",0)</f>
        <v>2250</v>
      </c>
      <c r="AD344" s="7">
        <f t="array" ref="AD344">XLOOKUP($R344,Boundaries!$B:$B,Boundaries!N:N,"",0)</f>
        <v>0</v>
      </c>
      <c r="AE344" s="7">
        <f t="array" ref="AE344">XLOOKUP($R344,Boundaries!$B:$B,Boundaries!O:O,"",0)</f>
        <v>0</v>
      </c>
      <c r="AF344" s="7">
        <f t="array" ref="AF344">XLOOKUP($R344,Boundaries!$B:$B,Boundaries!P:P,"",0)</f>
        <v>0</v>
      </c>
      <c r="AG344" s="7">
        <f t="array" ref="AG344">XLOOKUP($R344,Boundaries!$B:$B,Boundaries!Q:Q,"",0)</f>
        <v>0</v>
      </c>
      <c r="AH344" s="7">
        <f t="array" ref="AH344">XLOOKUP($R344,Boundaries!$B:$B,Boundaries!R:R,"",0)</f>
        <v>0</v>
      </c>
      <c r="AI344" s="7">
        <f t="array" ref="AI344">XLOOKUP($R344,Boundaries!$B:$B,Boundaries!S:S,"",0)</f>
        <v>0</v>
      </c>
      <c r="AJ344" s="7">
        <f t="array" ref="AJ344">XLOOKUP($R344,Boundaries!$B:$B,Boundaries!T:T,"",0)</f>
        <v>0</v>
      </c>
      <c r="AK344" s="7">
        <f t="array" ref="AK344">XLOOKUP($R344,Boundaries!$B:$B,Boundaries!U:U,"",0)</f>
        <v>0</v>
      </c>
    </row>
    <row r="345">
      <c r="A345" s="7" t="str">
        <f t="shared" si="1"/>
        <v>T</v>
      </c>
      <c r="B345" s="8">
        <v>6179.0</v>
      </c>
      <c r="C345" s="7" t="s">
        <v>1196</v>
      </c>
      <c r="D345" s="9" t="s">
        <v>1197</v>
      </c>
      <c r="E345" s="10" t="s">
        <v>1198</v>
      </c>
      <c r="F345" s="7" t="s">
        <v>68</v>
      </c>
      <c r="G345" s="8" t="s">
        <v>69</v>
      </c>
      <c r="H345" s="8" t="s">
        <v>1194</v>
      </c>
      <c r="I345" s="11" t="s">
        <v>1195</v>
      </c>
      <c r="J345" s="7" t="s">
        <v>1049</v>
      </c>
      <c r="K345" s="9" t="s">
        <v>1050</v>
      </c>
      <c r="L345" s="12">
        <v>55.1944176851704</v>
      </c>
      <c r="M345" s="12">
        <v>-3.16947541771134</v>
      </c>
      <c r="N345" s="7" t="str">
        <f t="array" ref="N345">XLOOKUP(K345,'GSP Groups'!D:D,'GSP Groups'!E:E,"",0)</f>
        <v>Leadhills</v>
      </c>
      <c r="O345" s="13">
        <f t="array" ref="O345">XLOOKUP(N345,'GSP Groups'!$E:$E,'GSP Groups'!F:F,"",0)</f>
        <v>55.4692643</v>
      </c>
      <c r="P345" s="13">
        <f t="array" ref="P345">XLOOKUP(N345,'GSP Groups'!$E:$E,'GSP Groups'!G:G,"",0)</f>
        <v>-3.736325087</v>
      </c>
      <c r="Q345" s="7" t="str">
        <f t="shared" si="2"/>
        <v>EXACT LOCATION</v>
      </c>
      <c r="R345" s="7" t="s">
        <v>25</v>
      </c>
      <c r="S345" s="7">
        <f t="array" ref="S345">XLOOKUP($R345,Boundaries!$B:$B,Boundaries!C:C,"",0)</f>
        <v>15000</v>
      </c>
      <c r="T345" s="7">
        <f t="array" ref="T345">XLOOKUP($R345,Boundaries!$B:$B,Boundaries!D:D,"",0)</f>
        <v>5000</v>
      </c>
      <c r="U345" s="7">
        <f t="array" ref="U345">XLOOKUP($R345,Boundaries!$B:$B,Boundaries!E:E,"",0)</f>
        <v>0</v>
      </c>
      <c r="V345" s="7">
        <f t="array" ref="V345">XLOOKUP($R345,Boundaries!$B:$B,Boundaries!F:F,"",0)</f>
        <v>0</v>
      </c>
      <c r="W345" s="7">
        <f t="array" ref="W345">XLOOKUP($R345,Boundaries!$B:$B,Boundaries!G:G,"",0)</f>
        <v>770</v>
      </c>
      <c r="X345" s="7">
        <f t="array" ref="X345">XLOOKUP($R345,Boundaries!$B:$B,Boundaries!H:H,"",0)</f>
        <v>0</v>
      </c>
      <c r="Y345" s="7">
        <f t="array" ref="Y345">XLOOKUP($R345,Boundaries!$B:$B,Boundaries!I:I,"",0)</f>
        <v>3100</v>
      </c>
      <c r="Z345" s="7" t="str">
        <f t="array" ref="Z345">XLOOKUP($R345,Boundaries!$B:$B,Boundaries!J:J,"",0)</f>
        <v>NaN</v>
      </c>
      <c r="AA345" s="7">
        <f t="array" ref="AA345">XLOOKUP($R345,Boundaries!$B:$B,Boundaries!K:K,"",0)</f>
        <v>2800</v>
      </c>
      <c r="AB345" s="7">
        <f t="array" ref="AB345">XLOOKUP($R345,Boundaries!$B:$B,Boundaries!L:L,"",0)</f>
        <v>0</v>
      </c>
      <c r="AC345" s="7">
        <f t="array" ref="AC345">XLOOKUP($R345,Boundaries!$B:$B,Boundaries!M:M,"",0)</f>
        <v>2250</v>
      </c>
      <c r="AD345" s="7">
        <f t="array" ref="AD345">XLOOKUP($R345,Boundaries!$B:$B,Boundaries!N:N,"",0)</f>
        <v>0</v>
      </c>
      <c r="AE345" s="7">
        <f t="array" ref="AE345">XLOOKUP($R345,Boundaries!$B:$B,Boundaries!O:O,"",0)</f>
        <v>0</v>
      </c>
      <c r="AF345" s="7">
        <f t="array" ref="AF345">XLOOKUP($R345,Boundaries!$B:$B,Boundaries!P:P,"",0)</f>
        <v>0</v>
      </c>
      <c r="AG345" s="7">
        <f t="array" ref="AG345">XLOOKUP($R345,Boundaries!$B:$B,Boundaries!Q:Q,"",0)</f>
        <v>0</v>
      </c>
      <c r="AH345" s="7">
        <f t="array" ref="AH345">XLOOKUP($R345,Boundaries!$B:$B,Boundaries!R:R,"",0)</f>
        <v>0</v>
      </c>
      <c r="AI345" s="7">
        <f t="array" ref="AI345">XLOOKUP($R345,Boundaries!$B:$B,Boundaries!S:S,"",0)</f>
        <v>0</v>
      </c>
      <c r="AJ345" s="7">
        <f t="array" ref="AJ345">XLOOKUP($R345,Boundaries!$B:$B,Boundaries!T:T,"",0)</f>
        <v>0</v>
      </c>
      <c r="AK345" s="7">
        <f t="array" ref="AK345">XLOOKUP($R345,Boundaries!$B:$B,Boundaries!U:U,"",0)</f>
        <v>0</v>
      </c>
    </row>
    <row r="346">
      <c r="A346" s="7" t="str">
        <f t="shared" si="1"/>
        <v>V</v>
      </c>
      <c r="B346" s="8">
        <v>6196.0</v>
      </c>
      <c r="C346" s="7" t="s">
        <v>1199</v>
      </c>
      <c r="D346" s="9" t="s">
        <v>1199</v>
      </c>
      <c r="E346" s="10" t="s">
        <v>1200</v>
      </c>
      <c r="F346" s="16" t="s">
        <v>91</v>
      </c>
      <c r="G346" s="8" t="s">
        <v>64</v>
      </c>
      <c r="H346" s="8" t="s">
        <v>110</v>
      </c>
      <c r="I346" s="11" t="s">
        <v>111</v>
      </c>
      <c r="J346" s="7" t="s">
        <v>1049</v>
      </c>
      <c r="K346" s="9" t="s">
        <v>1050</v>
      </c>
      <c r="L346" s="17">
        <f t="shared" ref="L346:M346" si="103">O346</f>
        <v>55.4692643</v>
      </c>
      <c r="M346" s="17">
        <f t="shared" si="103"/>
        <v>-3.736325087</v>
      </c>
      <c r="N346" s="16" t="str">
        <f t="array" ref="N346">XLOOKUP(K346,'GSP Groups'!D:D,'GSP Groups'!E:E,"",0)</f>
        <v>Leadhills</v>
      </c>
      <c r="O346" s="13">
        <f t="array" ref="O346">XLOOKUP(N346,'GSP Groups'!$E:$E,'GSP Groups'!F:F,"",0)</f>
        <v>55.4692643</v>
      </c>
      <c r="P346" s="13">
        <f t="array" ref="P346">XLOOKUP(N346,'GSP Groups'!$E:$E,'GSP Groups'!G:G,"",0)</f>
        <v>-3.736325087</v>
      </c>
      <c r="Q346" s="7" t="str">
        <f t="shared" si="2"/>
        <v>CENTER</v>
      </c>
      <c r="R346" s="7" t="s">
        <v>25</v>
      </c>
      <c r="S346" s="7">
        <f t="array" ref="S346">XLOOKUP($R346,Boundaries!$B:$B,Boundaries!C:C,"",0)</f>
        <v>15000</v>
      </c>
      <c r="T346" s="7">
        <f t="array" ref="T346">XLOOKUP($R346,Boundaries!$B:$B,Boundaries!D:D,"",0)</f>
        <v>5000</v>
      </c>
      <c r="U346" s="7">
        <f t="array" ref="U346">XLOOKUP($R346,Boundaries!$B:$B,Boundaries!E:E,"",0)</f>
        <v>0</v>
      </c>
      <c r="V346" s="7">
        <f t="array" ref="V346">XLOOKUP($R346,Boundaries!$B:$B,Boundaries!F:F,"",0)</f>
        <v>0</v>
      </c>
      <c r="W346" s="7">
        <f t="array" ref="W346">XLOOKUP($R346,Boundaries!$B:$B,Boundaries!G:G,"",0)</f>
        <v>770</v>
      </c>
      <c r="X346" s="7">
        <f t="array" ref="X346">XLOOKUP($R346,Boundaries!$B:$B,Boundaries!H:H,"",0)</f>
        <v>0</v>
      </c>
      <c r="Y346" s="7">
        <f t="array" ref="Y346">XLOOKUP($R346,Boundaries!$B:$B,Boundaries!I:I,"",0)</f>
        <v>3100</v>
      </c>
      <c r="Z346" s="7" t="str">
        <f t="array" ref="Z346">XLOOKUP($R346,Boundaries!$B:$B,Boundaries!J:J,"",0)</f>
        <v>NaN</v>
      </c>
      <c r="AA346" s="7">
        <f t="array" ref="AA346">XLOOKUP($R346,Boundaries!$B:$B,Boundaries!K:K,"",0)</f>
        <v>2800</v>
      </c>
      <c r="AB346" s="7">
        <f t="array" ref="AB346">XLOOKUP($R346,Boundaries!$B:$B,Boundaries!L:L,"",0)</f>
        <v>0</v>
      </c>
      <c r="AC346" s="7">
        <f t="array" ref="AC346">XLOOKUP($R346,Boundaries!$B:$B,Boundaries!M:M,"",0)</f>
        <v>2250</v>
      </c>
      <c r="AD346" s="7">
        <f t="array" ref="AD346">XLOOKUP($R346,Boundaries!$B:$B,Boundaries!N:N,"",0)</f>
        <v>0</v>
      </c>
      <c r="AE346" s="7">
        <f t="array" ref="AE346">XLOOKUP($R346,Boundaries!$B:$B,Boundaries!O:O,"",0)</f>
        <v>0</v>
      </c>
      <c r="AF346" s="7">
        <f t="array" ref="AF346">XLOOKUP($R346,Boundaries!$B:$B,Boundaries!P:P,"",0)</f>
        <v>0</v>
      </c>
      <c r="AG346" s="7">
        <f t="array" ref="AG346">XLOOKUP($R346,Boundaries!$B:$B,Boundaries!Q:Q,"",0)</f>
        <v>0</v>
      </c>
      <c r="AH346" s="7">
        <f t="array" ref="AH346">XLOOKUP($R346,Boundaries!$B:$B,Boundaries!R:R,"",0)</f>
        <v>0</v>
      </c>
      <c r="AI346" s="7">
        <f t="array" ref="AI346">XLOOKUP($R346,Boundaries!$B:$B,Boundaries!S:S,"",0)</f>
        <v>0</v>
      </c>
      <c r="AJ346" s="7">
        <f t="array" ref="AJ346">XLOOKUP($R346,Boundaries!$B:$B,Boundaries!T:T,"",0)</f>
        <v>0</v>
      </c>
      <c r="AK346" s="7">
        <f t="array" ref="AK346">XLOOKUP($R346,Boundaries!$B:$B,Boundaries!U:U,"",0)</f>
        <v>0</v>
      </c>
    </row>
    <row r="347">
      <c r="A347" s="7" t="str">
        <f t="shared" si="1"/>
        <v>2</v>
      </c>
      <c r="B347" s="8">
        <v>6391.0</v>
      </c>
      <c r="C347" s="7" t="s">
        <v>1201</v>
      </c>
      <c r="D347" s="9" t="s">
        <v>1201</v>
      </c>
      <c r="E347" s="10" t="s">
        <v>1202</v>
      </c>
      <c r="F347" s="16" t="s">
        <v>133</v>
      </c>
      <c r="G347" s="8" t="s">
        <v>134</v>
      </c>
      <c r="H347" s="8" t="s">
        <v>110</v>
      </c>
      <c r="I347" s="11" t="s">
        <v>111</v>
      </c>
      <c r="J347" s="7" t="s">
        <v>1049</v>
      </c>
      <c r="K347" s="9" t="s">
        <v>1050</v>
      </c>
      <c r="L347" s="17">
        <f t="shared" ref="L347:M347" si="104">O347</f>
        <v>55.4692643</v>
      </c>
      <c r="M347" s="17">
        <f t="shared" si="104"/>
        <v>-3.736325087</v>
      </c>
      <c r="N347" s="16" t="str">
        <f t="array" ref="N347">XLOOKUP(K347,'GSP Groups'!D:D,'GSP Groups'!E:E,"",0)</f>
        <v>Leadhills</v>
      </c>
      <c r="O347" s="13">
        <f t="array" ref="O347">XLOOKUP(N347,'GSP Groups'!$E:$E,'GSP Groups'!F:F,"",0)</f>
        <v>55.4692643</v>
      </c>
      <c r="P347" s="13">
        <f t="array" ref="P347">XLOOKUP(N347,'GSP Groups'!$E:$E,'GSP Groups'!G:G,"",0)</f>
        <v>-3.736325087</v>
      </c>
      <c r="Q347" s="7" t="str">
        <f t="shared" si="2"/>
        <v>CENTER</v>
      </c>
      <c r="R347" s="7" t="s">
        <v>25</v>
      </c>
      <c r="S347" s="7">
        <f t="array" ref="S347">XLOOKUP($R347,Boundaries!$B:$B,Boundaries!C:C,"",0)</f>
        <v>15000</v>
      </c>
      <c r="T347" s="7">
        <f t="array" ref="T347">XLOOKUP($R347,Boundaries!$B:$B,Boundaries!D:D,"",0)</f>
        <v>5000</v>
      </c>
      <c r="U347" s="7">
        <f t="array" ref="U347">XLOOKUP($R347,Boundaries!$B:$B,Boundaries!E:E,"",0)</f>
        <v>0</v>
      </c>
      <c r="V347" s="7">
        <f t="array" ref="V347">XLOOKUP($R347,Boundaries!$B:$B,Boundaries!F:F,"",0)</f>
        <v>0</v>
      </c>
      <c r="W347" s="7">
        <f t="array" ref="W347">XLOOKUP($R347,Boundaries!$B:$B,Boundaries!G:G,"",0)</f>
        <v>770</v>
      </c>
      <c r="X347" s="7">
        <f t="array" ref="X347">XLOOKUP($R347,Boundaries!$B:$B,Boundaries!H:H,"",0)</f>
        <v>0</v>
      </c>
      <c r="Y347" s="7">
        <f t="array" ref="Y347">XLOOKUP($R347,Boundaries!$B:$B,Boundaries!I:I,"",0)</f>
        <v>3100</v>
      </c>
      <c r="Z347" s="7" t="str">
        <f t="array" ref="Z347">XLOOKUP($R347,Boundaries!$B:$B,Boundaries!J:J,"",0)</f>
        <v>NaN</v>
      </c>
      <c r="AA347" s="7">
        <f t="array" ref="AA347">XLOOKUP($R347,Boundaries!$B:$B,Boundaries!K:K,"",0)</f>
        <v>2800</v>
      </c>
      <c r="AB347" s="7">
        <f t="array" ref="AB347">XLOOKUP($R347,Boundaries!$B:$B,Boundaries!L:L,"",0)</f>
        <v>0</v>
      </c>
      <c r="AC347" s="7">
        <f t="array" ref="AC347">XLOOKUP($R347,Boundaries!$B:$B,Boundaries!M:M,"",0)</f>
        <v>2250</v>
      </c>
      <c r="AD347" s="7">
        <f t="array" ref="AD347">XLOOKUP($R347,Boundaries!$B:$B,Boundaries!N:N,"",0)</f>
        <v>0</v>
      </c>
      <c r="AE347" s="7">
        <f t="array" ref="AE347">XLOOKUP($R347,Boundaries!$B:$B,Boundaries!O:O,"",0)</f>
        <v>0</v>
      </c>
      <c r="AF347" s="7">
        <f t="array" ref="AF347">XLOOKUP($R347,Boundaries!$B:$B,Boundaries!P:P,"",0)</f>
        <v>0</v>
      </c>
      <c r="AG347" s="7">
        <f t="array" ref="AG347">XLOOKUP($R347,Boundaries!$B:$B,Boundaries!Q:Q,"",0)</f>
        <v>0</v>
      </c>
      <c r="AH347" s="7">
        <f t="array" ref="AH347">XLOOKUP($R347,Boundaries!$B:$B,Boundaries!R:R,"",0)</f>
        <v>0</v>
      </c>
      <c r="AI347" s="7">
        <f t="array" ref="AI347">XLOOKUP($R347,Boundaries!$B:$B,Boundaries!S:S,"",0)</f>
        <v>0</v>
      </c>
      <c r="AJ347" s="7">
        <f t="array" ref="AJ347">XLOOKUP($R347,Boundaries!$B:$B,Boundaries!T:T,"",0)</f>
        <v>0</v>
      </c>
      <c r="AK347" s="7">
        <f t="array" ref="AK347">XLOOKUP($R347,Boundaries!$B:$B,Boundaries!U:U,"",0)</f>
        <v>0</v>
      </c>
    </row>
    <row r="348">
      <c r="A348" s="7" t="str">
        <f t="shared" si="1"/>
        <v>T</v>
      </c>
      <c r="B348" s="8">
        <v>6402.0</v>
      </c>
      <c r="C348" s="7" t="s">
        <v>1203</v>
      </c>
      <c r="D348" s="9" t="s">
        <v>1204</v>
      </c>
      <c r="E348" s="10" t="s">
        <v>1205</v>
      </c>
      <c r="F348" s="7" t="s">
        <v>68</v>
      </c>
      <c r="G348" s="8" t="s">
        <v>69</v>
      </c>
      <c r="H348" s="8" t="s">
        <v>1206</v>
      </c>
      <c r="I348" s="11" t="s">
        <v>1207</v>
      </c>
      <c r="J348" s="7" t="s">
        <v>1049</v>
      </c>
      <c r="K348" s="9" t="s">
        <v>1050</v>
      </c>
      <c r="L348" s="12">
        <v>55.2747</v>
      </c>
      <c r="M348" s="12">
        <v>-4.1786</v>
      </c>
      <c r="N348" s="7" t="str">
        <f t="array" ref="N348">XLOOKUP(K348,'GSP Groups'!D:D,'GSP Groups'!E:E,"",0)</f>
        <v>Leadhills</v>
      </c>
      <c r="O348" s="13">
        <f t="array" ref="O348">XLOOKUP(N348,'GSP Groups'!$E:$E,'GSP Groups'!F:F,"",0)</f>
        <v>55.4692643</v>
      </c>
      <c r="P348" s="13">
        <f t="array" ref="P348">XLOOKUP(N348,'GSP Groups'!$E:$E,'GSP Groups'!G:G,"",0)</f>
        <v>-3.736325087</v>
      </c>
      <c r="Q348" s="7" t="str">
        <f t="shared" si="2"/>
        <v>EXACT LOCATION</v>
      </c>
      <c r="R348" s="7" t="s">
        <v>25</v>
      </c>
      <c r="S348" s="7">
        <f t="array" ref="S348">XLOOKUP($R348,Boundaries!$B:$B,Boundaries!C:C,"",0)</f>
        <v>15000</v>
      </c>
      <c r="T348" s="7">
        <f t="array" ref="T348">XLOOKUP($R348,Boundaries!$B:$B,Boundaries!D:D,"",0)</f>
        <v>5000</v>
      </c>
      <c r="U348" s="7">
        <f t="array" ref="U348">XLOOKUP($R348,Boundaries!$B:$B,Boundaries!E:E,"",0)</f>
        <v>0</v>
      </c>
      <c r="V348" s="7">
        <f t="array" ref="V348">XLOOKUP($R348,Boundaries!$B:$B,Boundaries!F:F,"",0)</f>
        <v>0</v>
      </c>
      <c r="W348" s="7">
        <f t="array" ref="W348">XLOOKUP($R348,Boundaries!$B:$B,Boundaries!G:G,"",0)</f>
        <v>770</v>
      </c>
      <c r="X348" s="7">
        <f t="array" ref="X348">XLOOKUP($R348,Boundaries!$B:$B,Boundaries!H:H,"",0)</f>
        <v>0</v>
      </c>
      <c r="Y348" s="7">
        <f t="array" ref="Y348">XLOOKUP($R348,Boundaries!$B:$B,Boundaries!I:I,"",0)</f>
        <v>3100</v>
      </c>
      <c r="Z348" s="7" t="str">
        <f t="array" ref="Z348">XLOOKUP($R348,Boundaries!$B:$B,Boundaries!J:J,"",0)</f>
        <v>NaN</v>
      </c>
      <c r="AA348" s="7">
        <f t="array" ref="AA348">XLOOKUP($R348,Boundaries!$B:$B,Boundaries!K:K,"",0)</f>
        <v>2800</v>
      </c>
      <c r="AB348" s="7">
        <f t="array" ref="AB348">XLOOKUP($R348,Boundaries!$B:$B,Boundaries!L:L,"",0)</f>
        <v>0</v>
      </c>
      <c r="AC348" s="7">
        <f t="array" ref="AC348">XLOOKUP($R348,Boundaries!$B:$B,Boundaries!M:M,"",0)</f>
        <v>2250</v>
      </c>
      <c r="AD348" s="7">
        <f t="array" ref="AD348">XLOOKUP($R348,Boundaries!$B:$B,Boundaries!N:N,"",0)</f>
        <v>0</v>
      </c>
      <c r="AE348" s="7">
        <f t="array" ref="AE348">XLOOKUP($R348,Boundaries!$B:$B,Boundaries!O:O,"",0)</f>
        <v>0</v>
      </c>
      <c r="AF348" s="7">
        <f t="array" ref="AF348">XLOOKUP($R348,Boundaries!$B:$B,Boundaries!P:P,"",0)</f>
        <v>0</v>
      </c>
      <c r="AG348" s="7">
        <f t="array" ref="AG348">XLOOKUP($R348,Boundaries!$B:$B,Boundaries!Q:Q,"",0)</f>
        <v>0</v>
      </c>
      <c r="AH348" s="7">
        <f t="array" ref="AH348">XLOOKUP($R348,Boundaries!$B:$B,Boundaries!R:R,"",0)</f>
        <v>0</v>
      </c>
      <c r="AI348" s="7">
        <f t="array" ref="AI348">XLOOKUP($R348,Boundaries!$B:$B,Boundaries!S:S,"",0)</f>
        <v>0</v>
      </c>
      <c r="AJ348" s="7">
        <f t="array" ref="AJ348">XLOOKUP($R348,Boundaries!$B:$B,Boundaries!T:T,"",0)</f>
        <v>0</v>
      </c>
      <c r="AK348" s="7">
        <f t="array" ref="AK348">XLOOKUP($R348,Boundaries!$B:$B,Boundaries!U:U,"",0)</f>
        <v>0</v>
      </c>
    </row>
    <row r="349">
      <c r="A349" s="7" t="str">
        <f t="shared" si="1"/>
        <v>T</v>
      </c>
      <c r="B349" s="8">
        <v>6502.0</v>
      </c>
      <c r="C349" s="7" t="s">
        <v>1208</v>
      </c>
      <c r="D349" s="9" t="s">
        <v>1209</v>
      </c>
      <c r="E349" s="10" t="s">
        <v>1210</v>
      </c>
      <c r="F349" s="7" t="s">
        <v>68</v>
      </c>
      <c r="G349" s="8" t="s">
        <v>69</v>
      </c>
      <c r="H349" s="8" t="s">
        <v>275</v>
      </c>
      <c r="I349" s="11" t="s">
        <v>276</v>
      </c>
      <c r="J349" s="7" t="s">
        <v>1049</v>
      </c>
      <c r="K349" s="9" t="s">
        <v>1050</v>
      </c>
      <c r="L349" s="12">
        <v>55.5745951654664</v>
      </c>
      <c r="M349" s="12">
        <v>-3.85707226094901</v>
      </c>
      <c r="N349" s="7" t="str">
        <f t="array" ref="N349">XLOOKUP(K349,'GSP Groups'!D:D,'GSP Groups'!E:E,"",0)</f>
        <v>Leadhills</v>
      </c>
      <c r="O349" s="13">
        <f t="array" ref="O349">XLOOKUP(N349,'GSP Groups'!$E:$E,'GSP Groups'!F:F,"",0)</f>
        <v>55.4692643</v>
      </c>
      <c r="P349" s="13">
        <f t="array" ref="P349">XLOOKUP(N349,'GSP Groups'!$E:$E,'GSP Groups'!G:G,"",0)</f>
        <v>-3.736325087</v>
      </c>
      <c r="Q349" s="7" t="str">
        <f t="shared" si="2"/>
        <v>EXACT LOCATION</v>
      </c>
      <c r="R349" s="7" t="s">
        <v>25</v>
      </c>
      <c r="S349" s="7">
        <f t="array" ref="S349">XLOOKUP($R349,Boundaries!$B:$B,Boundaries!C:C,"",0)</f>
        <v>15000</v>
      </c>
      <c r="T349" s="7">
        <f t="array" ref="T349">XLOOKUP($R349,Boundaries!$B:$B,Boundaries!D:D,"",0)</f>
        <v>5000</v>
      </c>
      <c r="U349" s="7">
        <f t="array" ref="U349">XLOOKUP($R349,Boundaries!$B:$B,Boundaries!E:E,"",0)</f>
        <v>0</v>
      </c>
      <c r="V349" s="7">
        <f t="array" ref="V349">XLOOKUP($R349,Boundaries!$B:$B,Boundaries!F:F,"",0)</f>
        <v>0</v>
      </c>
      <c r="W349" s="7">
        <f t="array" ref="W349">XLOOKUP($R349,Boundaries!$B:$B,Boundaries!G:G,"",0)</f>
        <v>770</v>
      </c>
      <c r="X349" s="7">
        <f t="array" ref="X349">XLOOKUP($R349,Boundaries!$B:$B,Boundaries!H:H,"",0)</f>
        <v>0</v>
      </c>
      <c r="Y349" s="7">
        <f t="array" ref="Y349">XLOOKUP($R349,Boundaries!$B:$B,Boundaries!I:I,"",0)</f>
        <v>3100</v>
      </c>
      <c r="Z349" s="7" t="str">
        <f t="array" ref="Z349">XLOOKUP($R349,Boundaries!$B:$B,Boundaries!J:J,"",0)</f>
        <v>NaN</v>
      </c>
      <c r="AA349" s="7">
        <f t="array" ref="AA349">XLOOKUP($R349,Boundaries!$B:$B,Boundaries!K:K,"",0)</f>
        <v>2800</v>
      </c>
      <c r="AB349" s="7">
        <f t="array" ref="AB349">XLOOKUP($R349,Boundaries!$B:$B,Boundaries!L:L,"",0)</f>
        <v>0</v>
      </c>
      <c r="AC349" s="7">
        <f t="array" ref="AC349">XLOOKUP($R349,Boundaries!$B:$B,Boundaries!M:M,"",0)</f>
        <v>2250</v>
      </c>
      <c r="AD349" s="7">
        <f t="array" ref="AD349">XLOOKUP($R349,Boundaries!$B:$B,Boundaries!N:N,"",0)</f>
        <v>0</v>
      </c>
      <c r="AE349" s="7">
        <f t="array" ref="AE349">XLOOKUP($R349,Boundaries!$B:$B,Boundaries!O:O,"",0)</f>
        <v>0</v>
      </c>
      <c r="AF349" s="7">
        <f t="array" ref="AF349">XLOOKUP($R349,Boundaries!$B:$B,Boundaries!P:P,"",0)</f>
        <v>0</v>
      </c>
      <c r="AG349" s="7">
        <f t="array" ref="AG349">XLOOKUP($R349,Boundaries!$B:$B,Boundaries!Q:Q,"",0)</f>
        <v>0</v>
      </c>
      <c r="AH349" s="7">
        <f t="array" ref="AH349">XLOOKUP($R349,Boundaries!$B:$B,Boundaries!R:R,"",0)</f>
        <v>0</v>
      </c>
      <c r="AI349" s="7">
        <f t="array" ref="AI349">XLOOKUP($R349,Boundaries!$B:$B,Boundaries!S:S,"",0)</f>
        <v>0</v>
      </c>
      <c r="AJ349" s="7">
        <f t="array" ref="AJ349">XLOOKUP($R349,Boundaries!$B:$B,Boundaries!T:T,"",0)</f>
        <v>0</v>
      </c>
      <c r="AK349" s="7">
        <f t="array" ref="AK349">XLOOKUP($R349,Boundaries!$B:$B,Boundaries!U:U,"",0)</f>
        <v>0</v>
      </c>
    </row>
    <row r="350">
      <c r="A350" s="7" t="str">
        <f t="shared" si="1"/>
        <v>T</v>
      </c>
      <c r="B350" s="8">
        <v>6575.0</v>
      </c>
      <c r="C350" s="7" t="s">
        <v>1211</v>
      </c>
      <c r="D350" s="9" t="s">
        <v>1212</v>
      </c>
      <c r="E350" s="10" t="s">
        <v>1213</v>
      </c>
      <c r="F350" s="7" t="s">
        <v>68</v>
      </c>
      <c r="G350" s="8" t="s">
        <v>69</v>
      </c>
      <c r="H350" s="8" t="s">
        <v>1214</v>
      </c>
      <c r="I350" s="11" t="s">
        <v>1215</v>
      </c>
      <c r="J350" s="7" t="s">
        <v>1049</v>
      </c>
      <c r="K350" s="9" t="s">
        <v>1050</v>
      </c>
      <c r="L350" s="12">
        <v>55.907521</v>
      </c>
      <c r="M350" s="12">
        <v>-2.542623</v>
      </c>
      <c r="N350" s="7" t="str">
        <f t="array" ref="N350">XLOOKUP(K350,'GSP Groups'!D:D,'GSP Groups'!E:E,"",0)</f>
        <v>Leadhills</v>
      </c>
      <c r="O350" s="13">
        <f t="array" ref="O350">XLOOKUP(N350,'GSP Groups'!$E:$E,'GSP Groups'!F:F,"",0)</f>
        <v>55.4692643</v>
      </c>
      <c r="P350" s="13">
        <f t="array" ref="P350">XLOOKUP(N350,'GSP Groups'!$E:$E,'GSP Groups'!G:G,"",0)</f>
        <v>-3.736325087</v>
      </c>
      <c r="Q350" s="7" t="str">
        <f t="shared" si="2"/>
        <v>EXACT LOCATION</v>
      </c>
      <c r="R350" s="7" t="s">
        <v>25</v>
      </c>
      <c r="S350" s="7">
        <f t="array" ref="S350">XLOOKUP($R350,Boundaries!$B:$B,Boundaries!C:C,"",0)</f>
        <v>15000</v>
      </c>
      <c r="T350" s="7">
        <f t="array" ref="T350">XLOOKUP($R350,Boundaries!$B:$B,Boundaries!D:D,"",0)</f>
        <v>5000</v>
      </c>
      <c r="U350" s="7">
        <f t="array" ref="U350">XLOOKUP($R350,Boundaries!$B:$B,Boundaries!E:E,"",0)</f>
        <v>0</v>
      </c>
      <c r="V350" s="7">
        <f t="array" ref="V350">XLOOKUP($R350,Boundaries!$B:$B,Boundaries!F:F,"",0)</f>
        <v>0</v>
      </c>
      <c r="W350" s="7">
        <f t="array" ref="W350">XLOOKUP($R350,Boundaries!$B:$B,Boundaries!G:G,"",0)</f>
        <v>770</v>
      </c>
      <c r="X350" s="7">
        <f t="array" ref="X350">XLOOKUP($R350,Boundaries!$B:$B,Boundaries!H:H,"",0)</f>
        <v>0</v>
      </c>
      <c r="Y350" s="7">
        <f t="array" ref="Y350">XLOOKUP($R350,Boundaries!$B:$B,Boundaries!I:I,"",0)</f>
        <v>3100</v>
      </c>
      <c r="Z350" s="7" t="str">
        <f t="array" ref="Z350">XLOOKUP($R350,Boundaries!$B:$B,Boundaries!J:J,"",0)</f>
        <v>NaN</v>
      </c>
      <c r="AA350" s="7">
        <f t="array" ref="AA350">XLOOKUP($R350,Boundaries!$B:$B,Boundaries!K:K,"",0)</f>
        <v>2800</v>
      </c>
      <c r="AB350" s="7">
        <f t="array" ref="AB350">XLOOKUP($R350,Boundaries!$B:$B,Boundaries!L:L,"",0)</f>
        <v>0</v>
      </c>
      <c r="AC350" s="7">
        <f t="array" ref="AC350">XLOOKUP($R350,Boundaries!$B:$B,Boundaries!M:M,"",0)</f>
        <v>2250</v>
      </c>
      <c r="AD350" s="7">
        <f t="array" ref="AD350">XLOOKUP($R350,Boundaries!$B:$B,Boundaries!N:N,"",0)</f>
        <v>0</v>
      </c>
      <c r="AE350" s="7">
        <f t="array" ref="AE350">XLOOKUP($R350,Boundaries!$B:$B,Boundaries!O:O,"",0)</f>
        <v>0</v>
      </c>
      <c r="AF350" s="7">
        <f t="array" ref="AF350">XLOOKUP($R350,Boundaries!$B:$B,Boundaries!P:P,"",0)</f>
        <v>0</v>
      </c>
      <c r="AG350" s="7">
        <f t="array" ref="AG350">XLOOKUP($R350,Boundaries!$B:$B,Boundaries!Q:Q,"",0)</f>
        <v>0</v>
      </c>
      <c r="AH350" s="7">
        <f t="array" ref="AH350">XLOOKUP($R350,Boundaries!$B:$B,Boundaries!R:R,"",0)</f>
        <v>0</v>
      </c>
      <c r="AI350" s="7">
        <f t="array" ref="AI350">XLOOKUP($R350,Boundaries!$B:$B,Boundaries!S:S,"",0)</f>
        <v>0</v>
      </c>
      <c r="AJ350" s="7">
        <f t="array" ref="AJ350">XLOOKUP($R350,Boundaries!$B:$B,Boundaries!T:T,"",0)</f>
        <v>0</v>
      </c>
      <c r="AK350" s="7">
        <f t="array" ref="AK350">XLOOKUP($R350,Boundaries!$B:$B,Boundaries!U:U,"",0)</f>
        <v>0</v>
      </c>
    </row>
    <row r="351">
      <c r="A351" s="7" t="str">
        <f t="shared" si="1"/>
        <v>T</v>
      </c>
      <c r="B351" s="8">
        <v>6617.0</v>
      </c>
      <c r="C351" s="7" t="s">
        <v>1216</v>
      </c>
      <c r="D351" s="9" t="s">
        <v>1217</v>
      </c>
      <c r="E351" s="10" t="s">
        <v>1218</v>
      </c>
      <c r="F351" s="7" t="s">
        <v>68</v>
      </c>
      <c r="G351" s="8" t="s">
        <v>69</v>
      </c>
      <c r="H351" s="8" t="s">
        <v>1219</v>
      </c>
      <c r="I351" s="11" t="s">
        <v>1220</v>
      </c>
      <c r="J351" s="7" t="s">
        <v>1049</v>
      </c>
      <c r="K351" s="9" t="s">
        <v>1050</v>
      </c>
      <c r="L351" s="12">
        <v>55.3474484279444</v>
      </c>
      <c r="M351" s="12">
        <v>-3.88054021704906</v>
      </c>
      <c r="N351" s="7" t="str">
        <f t="array" ref="N351">XLOOKUP(K351,'GSP Groups'!D:D,'GSP Groups'!E:E,"",0)</f>
        <v>Leadhills</v>
      </c>
      <c r="O351" s="13">
        <f t="array" ref="O351">XLOOKUP(N351,'GSP Groups'!$E:$E,'GSP Groups'!F:F,"",0)</f>
        <v>55.4692643</v>
      </c>
      <c r="P351" s="13">
        <f t="array" ref="P351">XLOOKUP(N351,'GSP Groups'!$E:$E,'GSP Groups'!G:G,"",0)</f>
        <v>-3.736325087</v>
      </c>
      <c r="Q351" s="7" t="str">
        <f t="shared" si="2"/>
        <v>EXACT LOCATION</v>
      </c>
      <c r="R351" s="7" t="s">
        <v>25</v>
      </c>
      <c r="S351" s="7">
        <f t="array" ref="S351">XLOOKUP($R351,Boundaries!$B:$B,Boundaries!C:C,"",0)</f>
        <v>15000</v>
      </c>
      <c r="T351" s="7">
        <f t="array" ref="T351">XLOOKUP($R351,Boundaries!$B:$B,Boundaries!D:D,"",0)</f>
        <v>5000</v>
      </c>
      <c r="U351" s="7">
        <f t="array" ref="U351">XLOOKUP($R351,Boundaries!$B:$B,Boundaries!E:E,"",0)</f>
        <v>0</v>
      </c>
      <c r="V351" s="7">
        <f t="array" ref="V351">XLOOKUP($R351,Boundaries!$B:$B,Boundaries!F:F,"",0)</f>
        <v>0</v>
      </c>
      <c r="W351" s="7">
        <f t="array" ref="W351">XLOOKUP($R351,Boundaries!$B:$B,Boundaries!G:G,"",0)</f>
        <v>770</v>
      </c>
      <c r="X351" s="7">
        <f t="array" ref="X351">XLOOKUP($R351,Boundaries!$B:$B,Boundaries!H:H,"",0)</f>
        <v>0</v>
      </c>
      <c r="Y351" s="7">
        <f t="array" ref="Y351">XLOOKUP($R351,Boundaries!$B:$B,Boundaries!I:I,"",0)</f>
        <v>3100</v>
      </c>
      <c r="Z351" s="7" t="str">
        <f t="array" ref="Z351">XLOOKUP($R351,Boundaries!$B:$B,Boundaries!J:J,"",0)</f>
        <v>NaN</v>
      </c>
      <c r="AA351" s="7">
        <f t="array" ref="AA351">XLOOKUP($R351,Boundaries!$B:$B,Boundaries!K:K,"",0)</f>
        <v>2800</v>
      </c>
      <c r="AB351" s="7">
        <f t="array" ref="AB351">XLOOKUP($R351,Boundaries!$B:$B,Boundaries!L:L,"",0)</f>
        <v>0</v>
      </c>
      <c r="AC351" s="7">
        <f t="array" ref="AC351">XLOOKUP($R351,Boundaries!$B:$B,Boundaries!M:M,"",0)</f>
        <v>2250</v>
      </c>
      <c r="AD351" s="7">
        <f t="array" ref="AD351">XLOOKUP($R351,Boundaries!$B:$B,Boundaries!N:N,"",0)</f>
        <v>0</v>
      </c>
      <c r="AE351" s="7">
        <f t="array" ref="AE351">XLOOKUP($R351,Boundaries!$B:$B,Boundaries!O:O,"",0)</f>
        <v>0</v>
      </c>
      <c r="AF351" s="7">
        <f t="array" ref="AF351">XLOOKUP($R351,Boundaries!$B:$B,Boundaries!P:P,"",0)</f>
        <v>0</v>
      </c>
      <c r="AG351" s="7">
        <f t="array" ref="AG351">XLOOKUP($R351,Boundaries!$B:$B,Boundaries!Q:Q,"",0)</f>
        <v>0</v>
      </c>
      <c r="AH351" s="7">
        <f t="array" ref="AH351">XLOOKUP($R351,Boundaries!$B:$B,Boundaries!R:R,"",0)</f>
        <v>0</v>
      </c>
      <c r="AI351" s="7">
        <f t="array" ref="AI351">XLOOKUP($R351,Boundaries!$B:$B,Boundaries!S:S,"",0)</f>
        <v>0</v>
      </c>
      <c r="AJ351" s="7">
        <f t="array" ref="AJ351">XLOOKUP($R351,Boundaries!$B:$B,Boundaries!T:T,"",0)</f>
        <v>0</v>
      </c>
      <c r="AK351" s="7">
        <f t="array" ref="AK351">XLOOKUP($R351,Boundaries!$B:$B,Boundaries!U:U,"",0)</f>
        <v>0</v>
      </c>
    </row>
    <row r="352">
      <c r="A352" s="7" t="str">
        <f t="shared" si="1"/>
        <v>2</v>
      </c>
      <c r="B352" s="8">
        <v>6627.0</v>
      </c>
      <c r="C352" s="7" t="s">
        <v>1221</v>
      </c>
      <c r="D352" s="9" t="s">
        <v>1222</v>
      </c>
      <c r="E352" s="10" t="s">
        <v>1223</v>
      </c>
      <c r="F352" s="16" t="s">
        <v>91</v>
      </c>
      <c r="G352" s="8" t="s">
        <v>64</v>
      </c>
      <c r="H352" s="8" t="s">
        <v>218</v>
      </c>
      <c r="I352" s="11" t="s">
        <v>219</v>
      </c>
      <c r="J352" s="7" t="s">
        <v>1049</v>
      </c>
      <c r="K352" s="9" t="s">
        <v>1050</v>
      </c>
      <c r="L352" s="17">
        <f t="shared" ref="L352:M352" si="105">O352</f>
        <v>55.4692643</v>
      </c>
      <c r="M352" s="17">
        <f t="shared" si="105"/>
        <v>-3.736325087</v>
      </c>
      <c r="N352" s="16" t="str">
        <f t="array" ref="N352">XLOOKUP(K352,'GSP Groups'!D:D,'GSP Groups'!E:E,"",0)</f>
        <v>Leadhills</v>
      </c>
      <c r="O352" s="13">
        <f t="array" ref="O352">XLOOKUP(N352,'GSP Groups'!$E:$E,'GSP Groups'!F:F,"",0)</f>
        <v>55.4692643</v>
      </c>
      <c r="P352" s="13">
        <f t="array" ref="P352">XLOOKUP(N352,'GSP Groups'!$E:$E,'GSP Groups'!G:G,"",0)</f>
        <v>-3.736325087</v>
      </c>
      <c r="Q352" s="7" t="str">
        <f t="shared" si="2"/>
        <v>CENTER</v>
      </c>
      <c r="R352" s="7" t="s">
        <v>25</v>
      </c>
      <c r="S352" s="7">
        <f t="array" ref="S352">XLOOKUP($R352,Boundaries!$B:$B,Boundaries!C:C,"",0)</f>
        <v>15000</v>
      </c>
      <c r="T352" s="7">
        <f t="array" ref="T352">XLOOKUP($R352,Boundaries!$B:$B,Boundaries!D:D,"",0)</f>
        <v>5000</v>
      </c>
      <c r="U352" s="7">
        <f t="array" ref="U352">XLOOKUP($R352,Boundaries!$B:$B,Boundaries!E:E,"",0)</f>
        <v>0</v>
      </c>
      <c r="V352" s="7">
        <f t="array" ref="V352">XLOOKUP($R352,Boundaries!$B:$B,Boundaries!F:F,"",0)</f>
        <v>0</v>
      </c>
      <c r="W352" s="7">
        <f t="array" ref="W352">XLOOKUP($R352,Boundaries!$B:$B,Boundaries!G:G,"",0)</f>
        <v>770</v>
      </c>
      <c r="X352" s="7">
        <f t="array" ref="X352">XLOOKUP($R352,Boundaries!$B:$B,Boundaries!H:H,"",0)</f>
        <v>0</v>
      </c>
      <c r="Y352" s="7">
        <f t="array" ref="Y352">XLOOKUP($R352,Boundaries!$B:$B,Boundaries!I:I,"",0)</f>
        <v>3100</v>
      </c>
      <c r="Z352" s="7" t="str">
        <f t="array" ref="Z352">XLOOKUP($R352,Boundaries!$B:$B,Boundaries!J:J,"",0)</f>
        <v>NaN</v>
      </c>
      <c r="AA352" s="7">
        <f t="array" ref="AA352">XLOOKUP($R352,Boundaries!$B:$B,Boundaries!K:K,"",0)</f>
        <v>2800</v>
      </c>
      <c r="AB352" s="7">
        <f t="array" ref="AB352">XLOOKUP($R352,Boundaries!$B:$B,Boundaries!L:L,"",0)</f>
        <v>0</v>
      </c>
      <c r="AC352" s="7">
        <f t="array" ref="AC352">XLOOKUP($R352,Boundaries!$B:$B,Boundaries!M:M,"",0)</f>
        <v>2250</v>
      </c>
      <c r="AD352" s="7">
        <f t="array" ref="AD352">XLOOKUP($R352,Boundaries!$B:$B,Boundaries!N:N,"",0)</f>
        <v>0</v>
      </c>
      <c r="AE352" s="7">
        <f t="array" ref="AE352">XLOOKUP($R352,Boundaries!$B:$B,Boundaries!O:O,"",0)</f>
        <v>0</v>
      </c>
      <c r="AF352" s="7">
        <f t="array" ref="AF352">XLOOKUP($R352,Boundaries!$B:$B,Boundaries!P:P,"",0)</f>
        <v>0</v>
      </c>
      <c r="AG352" s="7">
        <f t="array" ref="AG352">XLOOKUP($R352,Boundaries!$B:$B,Boundaries!Q:Q,"",0)</f>
        <v>0</v>
      </c>
      <c r="AH352" s="7">
        <f t="array" ref="AH352">XLOOKUP($R352,Boundaries!$B:$B,Boundaries!R:R,"",0)</f>
        <v>0</v>
      </c>
      <c r="AI352" s="7">
        <f t="array" ref="AI352">XLOOKUP($R352,Boundaries!$B:$B,Boundaries!S:S,"",0)</f>
        <v>0</v>
      </c>
      <c r="AJ352" s="7">
        <f t="array" ref="AJ352">XLOOKUP($R352,Boundaries!$B:$B,Boundaries!T:T,"",0)</f>
        <v>0</v>
      </c>
      <c r="AK352" s="7">
        <f t="array" ref="AK352">XLOOKUP($R352,Boundaries!$B:$B,Boundaries!U:U,"",0)</f>
        <v>0</v>
      </c>
    </row>
    <row r="353">
      <c r="A353" s="7" t="str">
        <f t="shared" si="1"/>
        <v>T</v>
      </c>
      <c r="B353" s="8">
        <v>6644.0</v>
      </c>
      <c r="C353" s="7" t="s">
        <v>1224</v>
      </c>
      <c r="D353" s="9" t="s">
        <v>1225</v>
      </c>
      <c r="E353" s="10" t="s">
        <v>1226</v>
      </c>
      <c r="F353" s="7" t="s">
        <v>133</v>
      </c>
      <c r="G353" s="8" t="s">
        <v>134</v>
      </c>
      <c r="H353" s="8" t="s">
        <v>1053</v>
      </c>
      <c r="I353" s="11" t="s">
        <v>1054</v>
      </c>
      <c r="J353" s="7" t="s">
        <v>1049</v>
      </c>
      <c r="K353" s="9" t="s">
        <v>1050</v>
      </c>
      <c r="L353" s="12">
        <v>55.6954057451811</v>
      </c>
      <c r="M353" s="12">
        <v>-4.17311540787816</v>
      </c>
      <c r="N353" s="7" t="str">
        <f t="array" ref="N353">XLOOKUP(K353,'GSP Groups'!D:D,'GSP Groups'!E:E,"",0)</f>
        <v>Leadhills</v>
      </c>
      <c r="O353" s="13">
        <f t="array" ref="O353">XLOOKUP(N353,'GSP Groups'!$E:$E,'GSP Groups'!F:F,"",0)</f>
        <v>55.4692643</v>
      </c>
      <c r="P353" s="13">
        <f t="array" ref="P353">XLOOKUP(N353,'GSP Groups'!$E:$E,'GSP Groups'!G:G,"",0)</f>
        <v>-3.736325087</v>
      </c>
      <c r="Q353" s="7" t="str">
        <f t="shared" si="2"/>
        <v>EXACT LOCATION</v>
      </c>
      <c r="R353" s="7" t="s">
        <v>25</v>
      </c>
      <c r="S353" s="7">
        <f t="array" ref="S353">XLOOKUP($R353,Boundaries!$B:$B,Boundaries!C:C,"",0)</f>
        <v>15000</v>
      </c>
      <c r="T353" s="7">
        <f t="array" ref="T353">XLOOKUP($R353,Boundaries!$B:$B,Boundaries!D:D,"",0)</f>
        <v>5000</v>
      </c>
      <c r="U353" s="7">
        <f t="array" ref="U353">XLOOKUP($R353,Boundaries!$B:$B,Boundaries!E:E,"",0)</f>
        <v>0</v>
      </c>
      <c r="V353" s="7">
        <f t="array" ref="V353">XLOOKUP($R353,Boundaries!$B:$B,Boundaries!F:F,"",0)</f>
        <v>0</v>
      </c>
      <c r="W353" s="7">
        <f t="array" ref="W353">XLOOKUP($R353,Boundaries!$B:$B,Boundaries!G:G,"",0)</f>
        <v>770</v>
      </c>
      <c r="X353" s="7">
        <f t="array" ref="X353">XLOOKUP($R353,Boundaries!$B:$B,Boundaries!H:H,"",0)</f>
        <v>0</v>
      </c>
      <c r="Y353" s="7">
        <f t="array" ref="Y353">XLOOKUP($R353,Boundaries!$B:$B,Boundaries!I:I,"",0)</f>
        <v>3100</v>
      </c>
      <c r="Z353" s="7" t="str">
        <f t="array" ref="Z353">XLOOKUP($R353,Boundaries!$B:$B,Boundaries!J:J,"",0)</f>
        <v>NaN</v>
      </c>
      <c r="AA353" s="7">
        <f t="array" ref="AA353">XLOOKUP($R353,Boundaries!$B:$B,Boundaries!K:K,"",0)</f>
        <v>2800</v>
      </c>
      <c r="AB353" s="7">
        <f t="array" ref="AB353">XLOOKUP($R353,Boundaries!$B:$B,Boundaries!L:L,"",0)</f>
        <v>0</v>
      </c>
      <c r="AC353" s="7">
        <f t="array" ref="AC353">XLOOKUP($R353,Boundaries!$B:$B,Boundaries!M:M,"",0)</f>
        <v>2250</v>
      </c>
      <c r="AD353" s="7">
        <f t="array" ref="AD353">XLOOKUP($R353,Boundaries!$B:$B,Boundaries!N:N,"",0)</f>
        <v>0</v>
      </c>
      <c r="AE353" s="7">
        <f t="array" ref="AE353">XLOOKUP($R353,Boundaries!$B:$B,Boundaries!O:O,"",0)</f>
        <v>0</v>
      </c>
      <c r="AF353" s="7">
        <f t="array" ref="AF353">XLOOKUP($R353,Boundaries!$B:$B,Boundaries!P:P,"",0)</f>
        <v>0</v>
      </c>
      <c r="AG353" s="7">
        <f t="array" ref="AG353">XLOOKUP($R353,Boundaries!$B:$B,Boundaries!Q:Q,"",0)</f>
        <v>0</v>
      </c>
      <c r="AH353" s="7">
        <f t="array" ref="AH353">XLOOKUP($R353,Boundaries!$B:$B,Boundaries!R:R,"",0)</f>
        <v>0</v>
      </c>
      <c r="AI353" s="7">
        <f t="array" ref="AI353">XLOOKUP($R353,Boundaries!$B:$B,Boundaries!S:S,"",0)</f>
        <v>0</v>
      </c>
      <c r="AJ353" s="7">
        <f t="array" ref="AJ353">XLOOKUP($R353,Boundaries!$B:$B,Boundaries!T:T,"",0)</f>
        <v>0</v>
      </c>
      <c r="AK353" s="7">
        <f t="array" ref="AK353">XLOOKUP($R353,Boundaries!$B:$B,Boundaries!U:U,"",0)</f>
        <v>0</v>
      </c>
    </row>
    <row r="354">
      <c r="A354" s="7" t="str">
        <f t="shared" si="1"/>
        <v>T</v>
      </c>
      <c r="B354" s="8">
        <v>6648.0</v>
      </c>
      <c r="C354" s="7" t="s">
        <v>1227</v>
      </c>
      <c r="D354" s="9" t="s">
        <v>1228</v>
      </c>
      <c r="E354" s="10" t="s">
        <v>1229</v>
      </c>
      <c r="F354" s="7" t="s">
        <v>68</v>
      </c>
      <c r="G354" s="8" t="s">
        <v>69</v>
      </c>
      <c r="H354" s="8" t="s">
        <v>1230</v>
      </c>
      <c r="I354" s="11" t="s">
        <v>1231</v>
      </c>
      <c r="J354" s="7" t="s">
        <v>1049</v>
      </c>
      <c r="K354" s="9" t="s">
        <v>1050</v>
      </c>
      <c r="L354" s="12">
        <v>55.4909146445575</v>
      </c>
      <c r="M354" s="12">
        <v>-3.91668796309892</v>
      </c>
      <c r="N354" s="7" t="str">
        <f t="array" ref="N354">XLOOKUP(K354,'GSP Groups'!D:D,'GSP Groups'!E:E,"",0)</f>
        <v>Leadhills</v>
      </c>
      <c r="O354" s="13">
        <f t="array" ref="O354">XLOOKUP(N354,'GSP Groups'!$E:$E,'GSP Groups'!F:F,"",0)</f>
        <v>55.4692643</v>
      </c>
      <c r="P354" s="13">
        <f t="array" ref="P354">XLOOKUP(N354,'GSP Groups'!$E:$E,'GSP Groups'!G:G,"",0)</f>
        <v>-3.736325087</v>
      </c>
      <c r="Q354" s="7" t="str">
        <f t="shared" si="2"/>
        <v>EXACT LOCATION</v>
      </c>
      <c r="R354" s="7" t="s">
        <v>25</v>
      </c>
      <c r="S354" s="7">
        <f t="array" ref="S354">XLOOKUP($R354,Boundaries!$B:$B,Boundaries!C:C,"",0)</f>
        <v>15000</v>
      </c>
      <c r="T354" s="7">
        <f t="array" ref="T354">XLOOKUP($R354,Boundaries!$B:$B,Boundaries!D:D,"",0)</f>
        <v>5000</v>
      </c>
      <c r="U354" s="7">
        <f t="array" ref="U354">XLOOKUP($R354,Boundaries!$B:$B,Boundaries!E:E,"",0)</f>
        <v>0</v>
      </c>
      <c r="V354" s="7">
        <f t="array" ref="V354">XLOOKUP($R354,Boundaries!$B:$B,Boundaries!F:F,"",0)</f>
        <v>0</v>
      </c>
      <c r="W354" s="7">
        <f t="array" ref="W354">XLOOKUP($R354,Boundaries!$B:$B,Boundaries!G:G,"",0)</f>
        <v>770</v>
      </c>
      <c r="X354" s="7">
        <f t="array" ref="X354">XLOOKUP($R354,Boundaries!$B:$B,Boundaries!H:H,"",0)</f>
        <v>0</v>
      </c>
      <c r="Y354" s="7">
        <f t="array" ref="Y354">XLOOKUP($R354,Boundaries!$B:$B,Boundaries!I:I,"",0)</f>
        <v>3100</v>
      </c>
      <c r="Z354" s="7" t="str">
        <f t="array" ref="Z354">XLOOKUP($R354,Boundaries!$B:$B,Boundaries!J:J,"",0)</f>
        <v>NaN</v>
      </c>
      <c r="AA354" s="7">
        <f t="array" ref="AA354">XLOOKUP($R354,Boundaries!$B:$B,Boundaries!K:K,"",0)</f>
        <v>2800</v>
      </c>
      <c r="AB354" s="7">
        <f t="array" ref="AB354">XLOOKUP($R354,Boundaries!$B:$B,Boundaries!L:L,"",0)</f>
        <v>0</v>
      </c>
      <c r="AC354" s="7">
        <f t="array" ref="AC354">XLOOKUP($R354,Boundaries!$B:$B,Boundaries!M:M,"",0)</f>
        <v>2250</v>
      </c>
      <c r="AD354" s="7">
        <f t="array" ref="AD354">XLOOKUP($R354,Boundaries!$B:$B,Boundaries!N:N,"",0)</f>
        <v>0</v>
      </c>
      <c r="AE354" s="7">
        <f t="array" ref="AE354">XLOOKUP($R354,Boundaries!$B:$B,Boundaries!O:O,"",0)</f>
        <v>0</v>
      </c>
      <c r="AF354" s="7">
        <f t="array" ref="AF354">XLOOKUP($R354,Boundaries!$B:$B,Boundaries!P:P,"",0)</f>
        <v>0</v>
      </c>
      <c r="AG354" s="7">
        <f t="array" ref="AG354">XLOOKUP($R354,Boundaries!$B:$B,Boundaries!Q:Q,"",0)</f>
        <v>0</v>
      </c>
      <c r="AH354" s="7">
        <f t="array" ref="AH354">XLOOKUP($R354,Boundaries!$B:$B,Boundaries!R:R,"",0)</f>
        <v>0</v>
      </c>
      <c r="AI354" s="7">
        <f t="array" ref="AI354">XLOOKUP($R354,Boundaries!$B:$B,Boundaries!S:S,"",0)</f>
        <v>0</v>
      </c>
      <c r="AJ354" s="7">
        <f t="array" ref="AJ354">XLOOKUP($R354,Boundaries!$B:$B,Boundaries!T:T,"",0)</f>
        <v>0</v>
      </c>
      <c r="AK354" s="7">
        <f t="array" ref="AK354">XLOOKUP($R354,Boundaries!$B:$B,Boundaries!U:U,"",0)</f>
        <v>0</v>
      </c>
    </row>
    <row r="355">
      <c r="A355" s="7" t="str">
        <f t="shared" si="1"/>
        <v>2</v>
      </c>
      <c r="B355" s="8">
        <v>6657.0</v>
      </c>
      <c r="C355" s="7" t="s">
        <v>1232</v>
      </c>
      <c r="D355" s="9" t="s">
        <v>1232</v>
      </c>
      <c r="E355" s="10" t="s">
        <v>1233</v>
      </c>
      <c r="F355" s="16" t="s">
        <v>91</v>
      </c>
      <c r="G355" s="8" t="s">
        <v>64</v>
      </c>
      <c r="H355" s="8" t="s">
        <v>110</v>
      </c>
      <c r="I355" s="11" t="s">
        <v>111</v>
      </c>
      <c r="J355" s="7" t="s">
        <v>1049</v>
      </c>
      <c r="K355" s="9" t="s">
        <v>1050</v>
      </c>
      <c r="L355" s="17">
        <f t="shared" ref="L355:M355" si="106">O355</f>
        <v>55.4692643</v>
      </c>
      <c r="M355" s="17">
        <f t="shared" si="106"/>
        <v>-3.736325087</v>
      </c>
      <c r="N355" s="16" t="str">
        <f t="array" ref="N355">XLOOKUP(K355,'GSP Groups'!D:D,'GSP Groups'!E:E,"",0)</f>
        <v>Leadhills</v>
      </c>
      <c r="O355" s="13">
        <f t="array" ref="O355">XLOOKUP(N355,'GSP Groups'!$E:$E,'GSP Groups'!F:F,"",0)</f>
        <v>55.4692643</v>
      </c>
      <c r="P355" s="13">
        <f t="array" ref="P355">XLOOKUP(N355,'GSP Groups'!$E:$E,'GSP Groups'!G:G,"",0)</f>
        <v>-3.736325087</v>
      </c>
      <c r="Q355" s="7" t="str">
        <f t="shared" si="2"/>
        <v>CENTER</v>
      </c>
      <c r="R355" s="7" t="s">
        <v>25</v>
      </c>
      <c r="S355" s="7">
        <f t="array" ref="S355">XLOOKUP($R355,Boundaries!$B:$B,Boundaries!C:C,"",0)</f>
        <v>15000</v>
      </c>
      <c r="T355" s="7">
        <f t="array" ref="T355">XLOOKUP($R355,Boundaries!$B:$B,Boundaries!D:D,"",0)</f>
        <v>5000</v>
      </c>
      <c r="U355" s="7">
        <f t="array" ref="U355">XLOOKUP($R355,Boundaries!$B:$B,Boundaries!E:E,"",0)</f>
        <v>0</v>
      </c>
      <c r="V355" s="7">
        <f t="array" ref="V355">XLOOKUP($R355,Boundaries!$B:$B,Boundaries!F:F,"",0)</f>
        <v>0</v>
      </c>
      <c r="W355" s="7">
        <f t="array" ref="W355">XLOOKUP($R355,Boundaries!$B:$B,Boundaries!G:G,"",0)</f>
        <v>770</v>
      </c>
      <c r="X355" s="7">
        <f t="array" ref="X355">XLOOKUP($R355,Boundaries!$B:$B,Boundaries!H:H,"",0)</f>
        <v>0</v>
      </c>
      <c r="Y355" s="7">
        <f t="array" ref="Y355">XLOOKUP($R355,Boundaries!$B:$B,Boundaries!I:I,"",0)</f>
        <v>3100</v>
      </c>
      <c r="Z355" s="7" t="str">
        <f t="array" ref="Z355">XLOOKUP($R355,Boundaries!$B:$B,Boundaries!J:J,"",0)</f>
        <v>NaN</v>
      </c>
      <c r="AA355" s="7">
        <f t="array" ref="AA355">XLOOKUP($R355,Boundaries!$B:$B,Boundaries!K:K,"",0)</f>
        <v>2800</v>
      </c>
      <c r="AB355" s="7">
        <f t="array" ref="AB355">XLOOKUP($R355,Boundaries!$B:$B,Boundaries!L:L,"",0)</f>
        <v>0</v>
      </c>
      <c r="AC355" s="7">
        <f t="array" ref="AC355">XLOOKUP($R355,Boundaries!$B:$B,Boundaries!M:M,"",0)</f>
        <v>2250</v>
      </c>
      <c r="AD355" s="7">
        <f t="array" ref="AD355">XLOOKUP($R355,Boundaries!$B:$B,Boundaries!N:N,"",0)</f>
        <v>0</v>
      </c>
      <c r="AE355" s="7">
        <f t="array" ref="AE355">XLOOKUP($R355,Boundaries!$B:$B,Boundaries!O:O,"",0)</f>
        <v>0</v>
      </c>
      <c r="AF355" s="7">
        <f t="array" ref="AF355">XLOOKUP($R355,Boundaries!$B:$B,Boundaries!P:P,"",0)</f>
        <v>0</v>
      </c>
      <c r="AG355" s="7">
        <f t="array" ref="AG355">XLOOKUP($R355,Boundaries!$B:$B,Boundaries!Q:Q,"",0)</f>
        <v>0</v>
      </c>
      <c r="AH355" s="7">
        <f t="array" ref="AH355">XLOOKUP($R355,Boundaries!$B:$B,Boundaries!R:R,"",0)</f>
        <v>0</v>
      </c>
      <c r="AI355" s="7">
        <f t="array" ref="AI355">XLOOKUP($R355,Boundaries!$B:$B,Boundaries!S:S,"",0)</f>
        <v>0</v>
      </c>
      <c r="AJ355" s="7">
        <f t="array" ref="AJ355">XLOOKUP($R355,Boundaries!$B:$B,Boundaries!T:T,"",0)</f>
        <v>0</v>
      </c>
      <c r="AK355" s="7">
        <f t="array" ref="AK355">XLOOKUP($R355,Boundaries!$B:$B,Boundaries!U:U,"",0)</f>
        <v>0</v>
      </c>
    </row>
    <row r="356">
      <c r="A356" s="7" t="str">
        <f t="shared" si="1"/>
        <v>2</v>
      </c>
      <c r="B356" s="8">
        <v>6658.0</v>
      </c>
      <c r="C356" s="7" t="s">
        <v>1234</v>
      </c>
      <c r="D356" s="9" t="s">
        <v>1234</v>
      </c>
      <c r="E356" s="10" t="s">
        <v>1235</v>
      </c>
      <c r="F356" s="16" t="s">
        <v>91</v>
      </c>
      <c r="G356" s="8" t="s">
        <v>64</v>
      </c>
      <c r="H356" s="8" t="s">
        <v>110</v>
      </c>
      <c r="I356" s="11" t="s">
        <v>111</v>
      </c>
      <c r="J356" s="7" t="s">
        <v>1049</v>
      </c>
      <c r="K356" s="9" t="s">
        <v>1050</v>
      </c>
      <c r="L356" s="17">
        <f t="shared" ref="L356:M356" si="107">O356</f>
        <v>55.4692643</v>
      </c>
      <c r="M356" s="17">
        <f t="shared" si="107"/>
        <v>-3.736325087</v>
      </c>
      <c r="N356" s="16" t="str">
        <f t="array" ref="N356">XLOOKUP(K356,'GSP Groups'!D:D,'GSP Groups'!E:E,"",0)</f>
        <v>Leadhills</v>
      </c>
      <c r="O356" s="13">
        <f t="array" ref="O356">XLOOKUP(N356,'GSP Groups'!$E:$E,'GSP Groups'!F:F,"",0)</f>
        <v>55.4692643</v>
      </c>
      <c r="P356" s="13">
        <f t="array" ref="P356">XLOOKUP(N356,'GSP Groups'!$E:$E,'GSP Groups'!G:G,"",0)</f>
        <v>-3.736325087</v>
      </c>
      <c r="Q356" s="7" t="str">
        <f t="shared" si="2"/>
        <v>CENTER</v>
      </c>
      <c r="R356" s="7" t="s">
        <v>25</v>
      </c>
      <c r="S356" s="7">
        <f t="array" ref="S356">XLOOKUP($R356,Boundaries!$B:$B,Boundaries!C:C,"",0)</f>
        <v>15000</v>
      </c>
      <c r="T356" s="7">
        <f t="array" ref="T356">XLOOKUP($R356,Boundaries!$B:$B,Boundaries!D:D,"",0)</f>
        <v>5000</v>
      </c>
      <c r="U356" s="7">
        <f t="array" ref="U356">XLOOKUP($R356,Boundaries!$B:$B,Boundaries!E:E,"",0)</f>
        <v>0</v>
      </c>
      <c r="V356" s="7">
        <f t="array" ref="V356">XLOOKUP($R356,Boundaries!$B:$B,Boundaries!F:F,"",0)</f>
        <v>0</v>
      </c>
      <c r="W356" s="7">
        <f t="array" ref="W356">XLOOKUP($R356,Boundaries!$B:$B,Boundaries!G:G,"",0)</f>
        <v>770</v>
      </c>
      <c r="X356" s="7">
        <f t="array" ref="X356">XLOOKUP($R356,Boundaries!$B:$B,Boundaries!H:H,"",0)</f>
        <v>0</v>
      </c>
      <c r="Y356" s="7">
        <f t="array" ref="Y356">XLOOKUP($R356,Boundaries!$B:$B,Boundaries!I:I,"",0)</f>
        <v>3100</v>
      </c>
      <c r="Z356" s="7" t="str">
        <f t="array" ref="Z356">XLOOKUP($R356,Boundaries!$B:$B,Boundaries!J:J,"",0)</f>
        <v>NaN</v>
      </c>
      <c r="AA356" s="7">
        <f t="array" ref="AA356">XLOOKUP($R356,Boundaries!$B:$B,Boundaries!K:K,"",0)</f>
        <v>2800</v>
      </c>
      <c r="AB356" s="7">
        <f t="array" ref="AB356">XLOOKUP($R356,Boundaries!$B:$B,Boundaries!L:L,"",0)</f>
        <v>0</v>
      </c>
      <c r="AC356" s="7">
        <f t="array" ref="AC356">XLOOKUP($R356,Boundaries!$B:$B,Boundaries!M:M,"",0)</f>
        <v>2250</v>
      </c>
      <c r="AD356" s="7">
        <f t="array" ref="AD356">XLOOKUP($R356,Boundaries!$B:$B,Boundaries!N:N,"",0)</f>
        <v>0</v>
      </c>
      <c r="AE356" s="7">
        <f t="array" ref="AE356">XLOOKUP($R356,Boundaries!$B:$B,Boundaries!O:O,"",0)</f>
        <v>0</v>
      </c>
      <c r="AF356" s="7">
        <f t="array" ref="AF356">XLOOKUP($R356,Boundaries!$B:$B,Boundaries!P:P,"",0)</f>
        <v>0</v>
      </c>
      <c r="AG356" s="7">
        <f t="array" ref="AG356">XLOOKUP($R356,Boundaries!$B:$B,Boundaries!Q:Q,"",0)</f>
        <v>0</v>
      </c>
      <c r="AH356" s="7">
        <f t="array" ref="AH356">XLOOKUP($R356,Boundaries!$B:$B,Boundaries!R:R,"",0)</f>
        <v>0</v>
      </c>
      <c r="AI356" s="7">
        <f t="array" ref="AI356">XLOOKUP($R356,Boundaries!$B:$B,Boundaries!S:S,"",0)</f>
        <v>0</v>
      </c>
      <c r="AJ356" s="7">
        <f t="array" ref="AJ356">XLOOKUP($R356,Boundaries!$B:$B,Boundaries!T:T,"",0)</f>
        <v>0</v>
      </c>
      <c r="AK356" s="7">
        <f t="array" ref="AK356">XLOOKUP($R356,Boundaries!$B:$B,Boundaries!U:U,"",0)</f>
        <v>0</v>
      </c>
    </row>
    <row r="357">
      <c r="A357" s="7" t="str">
        <f t="shared" si="1"/>
        <v>2</v>
      </c>
      <c r="B357" s="8">
        <v>6747.0</v>
      </c>
      <c r="C357" s="7" t="s">
        <v>1236</v>
      </c>
      <c r="D357" s="9" t="s">
        <v>1237</v>
      </c>
      <c r="E357" s="10" t="s">
        <v>1238</v>
      </c>
      <c r="F357" s="16" t="s">
        <v>133</v>
      </c>
      <c r="G357" s="8" t="s">
        <v>134</v>
      </c>
      <c r="H357" s="8" t="s">
        <v>209</v>
      </c>
      <c r="I357" s="11" t="s">
        <v>210</v>
      </c>
      <c r="J357" s="7" t="s">
        <v>1049</v>
      </c>
      <c r="K357" s="9" t="s">
        <v>1050</v>
      </c>
      <c r="L357" s="17">
        <f t="shared" ref="L357:M357" si="108">O357</f>
        <v>55.4692643</v>
      </c>
      <c r="M357" s="17">
        <f t="shared" si="108"/>
        <v>-3.736325087</v>
      </c>
      <c r="N357" s="16" t="str">
        <f t="array" ref="N357">XLOOKUP(K357,'GSP Groups'!D:D,'GSP Groups'!E:E,"",0)</f>
        <v>Leadhills</v>
      </c>
      <c r="O357" s="13">
        <f t="array" ref="O357">XLOOKUP(N357,'GSP Groups'!$E:$E,'GSP Groups'!F:F,"",0)</f>
        <v>55.4692643</v>
      </c>
      <c r="P357" s="13">
        <f t="array" ref="P357">XLOOKUP(N357,'GSP Groups'!$E:$E,'GSP Groups'!G:G,"",0)</f>
        <v>-3.736325087</v>
      </c>
      <c r="Q357" s="7" t="str">
        <f t="shared" si="2"/>
        <v>CENTER</v>
      </c>
      <c r="R357" s="7" t="s">
        <v>25</v>
      </c>
      <c r="S357" s="7">
        <f t="array" ref="S357">XLOOKUP($R357,Boundaries!$B:$B,Boundaries!C:C,"",0)</f>
        <v>15000</v>
      </c>
      <c r="T357" s="7">
        <f t="array" ref="T357">XLOOKUP($R357,Boundaries!$B:$B,Boundaries!D:D,"",0)</f>
        <v>5000</v>
      </c>
      <c r="U357" s="7">
        <f t="array" ref="U357">XLOOKUP($R357,Boundaries!$B:$B,Boundaries!E:E,"",0)</f>
        <v>0</v>
      </c>
      <c r="V357" s="7">
        <f t="array" ref="V357">XLOOKUP($R357,Boundaries!$B:$B,Boundaries!F:F,"",0)</f>
        <v>0</v>
      </c>
      <c r="W357" s="7">
        <f t="array" ref="W357">XLOOKUP($R357,Boundaries!$B:$B,Boundaries!G:G,"",0)</f>
        <v>770</v>
      </c>
      <c r="X357" s="7">
        <f t="array" ref="X357">XLOOKUP($R357,Boundaries!$B:$B,Boundaries!H:H,"",0)</f>
        <v>0</v>
      </c>
      <c r="Y357" s="7">
        <f t="array" ref="Y357">XLOOKUP($R357,Boundaries!$B:$B,Boundaries!I:I,"",0)</f>
        <v>3100</v>
      </c>
      <c r="Z357" s="7" t="str">
        <f t="array" ref="Z357">XLOOKUP($R357,Boundaries!$B:$B,Boundaries!J:J,"",0)</f>
        <v>NaN</v>
      </c>
      <c r="AA357" s="7">
        <f t="array" ref="AA357">XLOOKUP($R357,Boundaries!$B:$B,Boundaries!K:K,"",0)</f>
        <v>2800</v>
      </c>
      <c r="AB357" s="7">
        <f t="array" ref="AB357">XLOOKUP($R357,Boundaries!$B:$B,Boundaries!L:L,"",0)</f>
        <v>0</v>
      </c>
      <c r="AC357" s="7">
        <f t="array" ref="AC357">XLOOKUP($R357,Boundaries!$B:$B,Boundaries!M:M,"",0)</f>
        <v>2250</v>
      </c>
      <c r="AD357" s="7">
        <f t="array" ref="AD357">XLOOKUP($R357,Boundaries!$B:$B,Boundaries!N:N,"",0)</f>
        <v>0</v>
      </c>
      <c r="AE357" s="7">
        <f t="array" ref="AE357">XLOOKUP($R357,Boundaries!$B:$B,Boundaries!O:O,"",0)</f>
        <v>0</v>
      </c>
      <c r="AF357" s="7">
        <f t="array" ref="AF357">XLOOKUP($R357,Boundaries!$B:$B,Boundaries!P:P,"",0)</f>
        <v>0</v>
      </c>
      <c r="AG357" s="7">
        <f t="array" ref="AG357">XLOOKUP($R357,Boundaries!$B:$B,Boundaries!Q:Q,"",0)</f>
        <v>0</v>
      </c>
      <c r="AH357" s="7">
        <f t="array" ref="AH357">XLOOKUP($R357,Boundaries!$B:$B,Boundaries!R:R,"",0)</f>
        <v>0</v>
      </c>
      <c r="AI357" s="7">
        <f t="array" ref="AI357">XLOOKUP($R357,Boundaries!$B:$B,Boundaries!S:S,"",0)</f>
        <v>0</v>
      </c>
      <c r="AJ357" s="7">
        <f t="array" ref="AJ357">XLOOKUP($R357,Boundaries!$B:$B,Boundaries!T:T,"",0)</f>
        <v>0</v>
      </c>
      <c r="AK357" s="7">
        <f t="array" ref="AK357">XLOOKUP($R357,Boundaries!$B:$B,Boundaries!U:U,"",0)</f>
        <v>0</v>
      </c>
    </row>
    <row r="358">
      <c r="A358" s="7" t="str">
        <f t="shared" si="1"/>
        <v>2</v>
      </c>
      <c r="B358" s="8">
        <v>6981.0</v>
      </c>
      <c r="C358" s="7" t="s">
        <v>1239</v>
      </c>
      <c r="D358" s="9" t="s">
        <v>1239</v>
      </c>
      <c r="E358" s="10" t="s">
        <v>1240</v>
      </c>
      <c r="F358" s="16" t="s">
        <v>91</v>
      </c>
      <c r="G358" s="8" t="s">
        <v>64</v>
      </c>
      <c r="H358" s="8" t="s">
        <v>110</v>
      </c>
      <c r="I358" s="11" t="s">
        <v>111</v>
      </c>
      <c r="J358" s="7" t="s">
        <v>1049</v>
      </c>
      <c r="K358" s="9" t="s">
        <v>1050</v>
      </c>
      <c r="L358" s="17">
        <f t="shared" ref="L358:M358" si="109">O358</f>
        <v>55.4692643</v>
      </c>
      <c r="M358" s="17">
        <f t="shared" si="109"/>
        <v>-3.736325087</v>
      </c>
      <c r="N358" s="16" t="str">
        <f t="array" ref="N358">XLOOKUP(K358,'GSP Groups'!D:D,'GSP Groups'!E:E,"",0)</f>
        <v>Leadhills</v>
      </c>
      <c r="O358" s="13">
        <f t="array" ref="O358">XLOOKUP(N358,'GSP Groups'!$E:$E,'GSP Groups'!F:F,"",0)</f>
        <v>55.4692643</v>
      </c>
      <c r="P358" s="13">
        <f t="array" ref="P358">XLOOKUP(N358,'GSP Groups'!$E:$E,'GSP Groups'!G:G,"",0)</f>
        <v>-3.736325087</v>
      </c>
      <c r="Q358" s="7" t="str">
        <f t="shared" si="2"/>
        <v>CENTER</v>
      </c>
      <c r="R358" s="7" t="s">
        <v>25</v>
      </c>
      <c r="S358" s="7">
        <f t="array" ref="S358">XLOOKUP($R358,Boundaries!$B:$B,Boundaries!C:C,"",0)</f>
        <v>15000</v>
      </c>
      <c r="T358" s="7">
        <f t="array" ref="T358">XLOOKUP($R358,Boundaries!$B:$B,Boundaries!D:D,"",0)</f>
        <v>5000</v>
      </c>
      <c r="U358" s="7">
        <f t="array" ref="U358">XLOOKUP($R358,Boundaries!$B:$B,Boundaries!E:E,"",0)</f>
        <v>0</v>
      </c>
      <c r="V358" s="7">
        <f t="array" ref="V358">XLOOKUP($R358,Boundaries!$B:$B,Boundaries!F:F,"",0)</f>
        <v>0</v>
      </c>
      <c r="W358" s="7">
        <f t="array" ref="W358">XLOOKUP($R358,Boundaries!$B:$B,Boundaries!G:G,"",0)</f>
        <v>770</v>
      </c>
      <c r="X358" s="7">
        <f t="array" ref="X358">XLOOKUP($R358,Boundaries!$B:$B,Boundaries!H:H,"",0)</f>
        <v>0</v>
      </c>
      <c r="Y358" s="7">
        <f t="array" ref="Y358">XLOOKUP($R358,Boundaries!$B:$B,Boundaries!I:I,"",0)</f>
        <v>3100</v>
      </c>
      <c r="Z358" s="7" t="str">
        <f t="array" ref="Z358">XLOOKUP($R358,Boundaries!$B:$B,Boundaries!J:J,"",0)</f>
        <v>NaN</v>
      </c>
      <c r="AA358" s="7">
        <f t="array" ref="AA358">XLOOKUP($R358,Boundaries!$B:$B,Boundaries!K:K,"",0)</f>
        <v>2800</v>
      </c>
      <c r="AB358" s="7">
        <f t="array" ref="AB358">XLOOKUP($R358,Boundaries!$B:$B,Boundaries!L:L,"",0)</f>
        <v>0</v>
      </c>
      <c r="AC358" s="7">
        <f t="array" ref="AC358">XLOOKUP($R358,Boundaries!$B:$B,Boundaries!M:M,"",0)</f>
        <v>2250</v>
      </c>
      <c r="AD358" s="7">
        <f t="array" ref="AD358">XLOOKUP($R358,Boundaries!$B:$B,Boundaries!N:N,"",0)</f>
        <v>0</v>
      </c>
      <c r="AE358" s="7">
        <f t="array" ref="AE358">XLOOKUP($R358,Boundaries!$B:$B,Boundaries!O:O,"",0)</f>
        <v>0</v>
      </c>
      <c r="AF358" s="7">
        <f t="array" ref="AF358">XLOOKUP($R358,Boundaries!$B:$B,Boundaries!P:P,"",0)</f>
        <v>0</v>
      </c>
      <c r="AG358" s="7">
        <f t="array" ref="AG358">XLOOKUP($R358,Boundaries!$B:$B,Boundaries!Q:Q,"",0)</f>
        <v>0</v>
      </c>
      <c r="AH358" s="7">
        <f t="array" ref="AH358">XLOOKUP($R358,Boundaries!$B:$B,Boundaries!R:R,"",0)</f>
        <v>0</v>
      </c>
      <c r="AI358" s="7">
        <f t="array" ref="AI358">XLOOKUP($R358,Boundaries!$B:$B,Boundaries!S:S,"",0)</f>
        <v>0</v>
      </c>
      <c r="AJ358" s="7">
        <f t="array" ref="AJ358">XLOOKUP($R358,Boundaries!$B:$B,Boundaries!T:T,"",0)</f>
        <v>0</v>
      </c>
      <c r="AK358" s="7">
        <f t="array" ref="AK358">XLOOKUP($R358,Boundaries!$B:$B,Boundaries!U:U,"",0)</f>
        <v>0</v>
      </c>
    </row>
    <row r="359">
      <c r="A359" s="7" t="str">
        <f t="shared" si="1"/>
        <v>2</v>
      </c>
      <c r="B359" s="8">
        <v>6982.0</v>
      </c>
      <c r="C359" s="7" t="s">
        <v>1241</v>
      </c>
      <c r="D359" s="9" t="s">
        <v>1241</v>
      </c>
      <c r="E359" s="10" t="s">
        <v>1242</v>
      </c>
      <c r="F359" s="16" t="s">
        <v>91</v>
      </c>
      <c r="G359" s="8" t="s">
        <v>64</v>
      </c>
      <c r="H359" s="8" t="s">
        <v>110</v>
      </c>
      <c r="I359" s="11" t="s">
        <v>111</v>
      </c>
      <c r="J359" s="7" t="s">
        <v>1049</v>
      </c>
      <c r="K359" s="9" t="s">
        <v>1050</v>
      </c>
      <c r="L359" s="17">
        <f t="shared" ref="L359:M359" si="110">O359</f>
        <v>55.4692643</v>
      </c>
      <c r="M359" s="17">
        <f t="shared" si="110"/>
        <v>-3.736325087</v>
      </c>
      <c r="N359" s="16" t="str">
        <f t="array" ref="N359">XLOOKUP(K359,'GSP Groups'!D:D,'GSP Groups'!E:E,"",0)</f>
        <v>Leadhills</v>
      </c>
      <c r="O359" s="13">
        <f t="array" ref="O359">XLOOKUP(N359,'GSP Groups'!$E:$E,'GSP Groups'!F:F,"",0)</f>
        <v>55.4692643</v>
      </c>
      <c r="P359" s="13">
        <f t="array" ref="P359">XLOOKUP(N359,'GSP Groups'!$E:$E,'GSP Groups'!G:G,"",0)</f>
        <v>-3.736325087</v>
      </c>
      <c r="Q359" s="7" t="str">
        <f t="shared" si="2"/>
        <v>CENTER</v>
      </c>
      <c r="R359" s="7" t="s">
        <v>25</v>
      </c>
      <c r="S359" s="7">
        <f t="array" ref="S359">XLOOKUP($R359,Boundaries!$B:$B,Boundaries!C:C,"",0)</f>
        <v>15000</v>
      </c>
      <c r="T359" s="7">
        <f t="array" ref="T359">XLOOKUP($R359,Boundaries!$B:$B,Boundaries!D:D,"",0)</f>
        <v>5000</v>
      </c>
      <c r="U359" s="7">
        <f t="array" ref="U359">XLOOKUP($R359,Boundaries!$B:$B,Boundaries!E:E,"",0)</f>
        <v>0</v>
      </c>
      <c r="V359" s="7">
        <f t="array" ref="V359">XLOOKUP($R359,Boundaries!$B:$B,Boundaries!F:F,"",0)</f>
        <v>0</v>
      </c>
      <c r="W359" s="7">
        <f t="array" ref="W359">XLOOKUP($R359,Boundaries!$B:$B,Boundaries!G:G,"",0)</f>
        <v>770</v>
      </c>
      <c r="X359" s="7">
        <f t="array" ref="X359">XLOOKUP($R359,Boundaries!$B:$B,Boundaries!H:H,"",0)</f>
        <v>0</v>
      </c>
      <c r="Y359" s="7">
        <f t="array" ref="Y359">XLOOKUP($R359,Boundaries!$B:$B,Boundaries!I:I,"",0)</f>
        <v>3100</v>
      </c>
      <c r="Z359" s="7" t="str">
        <f t="array" ref="Z359">XLOOKUP($R359,Boundaries!$B:$B,Boundaries!J:J,"",0)</f>
        <v>NaN</v>
      </c>
      <c r="AA359" s="7">
        <f t="array" ref="AA359">XLOOKUP($R359,Boundaries!$B:$B,Boundaries!K:K,"",0)</f>
        <v>2800</v>
      </c>
      <c r="AB359" s="7">
        <f t="array" ref="AB359">XLOOKUP($R359,Boundaries!$B:$B,Boundaries!L:L,"",0)</f>
        <v>0</v>
      </c>
      <c r="AC359" s="7">
        <f t="array" ref="AC359">XLOOKUP($R359,Boundaries!$B:$B,Boundaries!M:M,"",0)</f>
        <v>2250</v>
      </c>
      <c r="AD359" s="7">
        <f t="array" ref="AD359">XLOOKUP($R359,Boundaries!$B:$B,Boundaries!N:N,"",0)</f>
        <v>0</v>
      </c>
      <c r="AE359" s="7">
        <f t="array" ref="AE359">XLOOKUP($R359,Boundaries!$B:$B,Boundaries!O:O,"",0)</f>
        <v>0</v>
      </c>
      <c r="AF359" s="7">
        <f t="array" ref="AF359">XLOOKUP($R359,Boundaries!$B:$B,Boundaries!P:P,"",0)</f>
        <v>0</v>
      </c>
      <c r="AG359" s="7">
        <f t="array" ref="AG359">XLOOKUP($R359,Boundaries!$B:$B,Boundaries!Q:Q,"",0)</f>
        <v>0</v>
      </c>
      <c r="AH359" s="7">
        <f t="array" ref="AH359">XLOOKUP($R359,Boundaries!$B:$B,Boundaries!R:R,"",0)</f>
        <v>0</v>
      </c>
      <c r="AI359" s="7">
        <f t="array" ref="AI359">XLOOKUP($R359,Boundaries!$B:$B,Boundaries!S:S,"",0)</f>
        <v>0</v>
      </c>
      <c r="AJ359" s="7">
        <f t="array" ref="AJ359">XLOOKUP($R359,Boundaries!$B:$B,Boundaries!T:T,"",0)</f>
        <v>0</v>
      </c>
      <c r="AK359" s="7">
        <f t="array" ref="AK359">XLOOKUP($R359,Boundaries!$B:$B,Boundaries!U:U,"",0)</f>
        <v>0</v>
      </c>
    </row>
    <row r="360">
      <c r="A360" s="7" t="str">
        <f t="shared" si="1"/>
        <v>2</v>
      </c>
      <c r="B360" s="8">
        <v>6983.0</v>
      </c>
      <c r="C360" s="7" t="s">
        <v>1243</v>
      </c>
      <c r="D360" s="9" t="s">
        <v>1243</v>
      </c>
      <c r="E360" s="10" t="s">
        <v>1244</v>
      </c>
      <c r="F360" s="16" t="s">
        <v>91</v>
      </c>
      <c r="G360" s="8" t="s">
        <v>64</v>
      </c>
      <c r="H360" s="8" t="s">
        <v>110</v>
      </c>
      <c r="I360" s="11" t="s">
        <v>111</v>
      </c>
      <c r="J360" s="7" t="s">
        <v>1049</v>
      </c>
      <c r="K360" s="9" t="s">
        <v>1050</v>
      </c>
      <c r="L360" s="17">
        <f t="shared" ref="L360:M360" si="111">O360</f>
        <v>55.4692643</v>
      </c>
      <c r="M360" s="17">
        <f t="shared" si="111"/>
        <v>-3.736325087</v>
      </c>
      <c r="N360" s="16" t="str">
        <f t="array" ref="N360">XLOOKUP(K360,'GSP Groups'!D:D,'GSP Groups'!E:E,"",0)</f>
        <v>Leadhills</v>
      </c>
      <c r="O360" s="13">
        <f t="array" ref="O360">XLOOKUP(N360,'GSP Groups'!$E:$E,'GSP Groups'!F:F,"",0)</f>
        <v>55.4692643</v>
      </c>
      <c r="P360" s="13">
        <f t="array" ref="P360">XLOOKUP(N360,'GSP Groups'!$E:$E,'GSP Groups'!G:G,"",0)</f>
        <v>-3.736325087</v>
      </c>
      <c r="Q360" s="7" t="str">
        <f t="shared" si="2"/>
        <v>CENTER</v>
      </c>
      <c r="R360" s="7" t="s">
        <v>25</v>
      </c>
      <c r="S360" s="7">
        <f t="array" ref="S360">XLOOKUP($R360,Boundaries!$B:$B,Boundaries!C:C,"",0)</f>
        <v>15000</v>
      </c>
      <c r="T360" s="7">
        <f t="array" ref="T360">XLOOKUP($R360,Boundaries!$B:$B,Boundaries!D:D,"",0)</f>
        <v>5000</v>
      </c>
      <c r="U360" s="7">
        <f t="array" ref="U360">XLOOKUP($R360,Boundaries!$B:$B,Boundaries!E:E,"",0)</f>
        <v>0</v>
      </c>
      <c r="V360" s="7">
        <f t="array" ref="V360">XLOOKUP($R360,Boundaries!$B:$B,Boundaries!F:F,"",0)</f>
        <v>0</v>
      </c>
      <c r="W360" s="7">
        <f t="array" ref="W360">XLOOKUP($R360,Boundaries!$B:$B,Boundaries!G:G,"",0)</f>
        <v>770</v>
      </c>
      <c r="X360" s="7">
        <f t="array" ref="X360">XLOOKUP($R360,Boundaries!$B:$B,Boundaries!H:H,"",0)</f>
        <v>0</v>
      </c>
      <c r="Y360" s="7">
        <f t="array" ref="Y360">XLOOKUP($R360,Boundaries!$B:$B,Boundaries!I:I,"",0)</f>
        <v>3100</v>
      </c>
      <c r="Z360" s="7" t="str">
        <f t="array" ref="Z360">XLOOKUP($R360,Boundaries!$B:$B,Boundaries!J:J,"",0)</f>
        <v>NaN</v>
      </c>
      <c r="AA360" s="7">
        <f t="array" ref="AA360">XLOOKUP($R360,Boundaries!$B:$B,Boundaries!K:K,"",0)</f>
        <v>2800</v>
      </c>
      <c r="AB360" s="7">
        <f t="array" ref="AB360">XLOOKUP($R360,Boundaries!$B:$B,Boundaries!L:L,"",0)</f>
        <v>0</v>
      </c>
      <c r="AC360" s="7">
        <f t="array" ref="AC360">XLOOKUP($R360,Boundaries!$B:$B,Boundaries!M:M,"",0)</f>
        <v>2250</v>
      </c>
      <c r="AD360" s="7">
        <f t="array" ref="AD360">XLOOKUP($R360,Boundaries!$B:$B,Boundaries!N:N,"",0)</f>
        <v>0</v>
      </c>
      <c r="AE360" s="7">
        <f t="array" ref="AE360">XLOOKUP($R360,Boundaries!$B:$B,Boundaries!O:O,"",0)</f>
        <v>0</v>
      </c>
      <c r="AF360" s="7">
        <f t="array" ref="AF360">XLOOKUP($R360,Boundaries!$B:$B,Boundaries!P:P,"",0)</f>
        <v>0</v>
      </c>
      <c r="AG360" s="7">
        <f t="array" ref="AG360">XLOOKUP($R360,Boundaries!$B:$B,Boundaries!Q:Q,"",0)</f>
        <v>0</v>
      </c>
      <c r="AH360" s="7">
        <f t="array" ref="AH360">XLOOKUP($R360,Boundaries!$B:$B,Boundaries!R:R,"",0)</f>
        <v>0</v>
      </c>
      <c r="AI360" s="7">
        <f t="array" ref="AI360">XLOOKUP($R360,Boundaries!$B:$B,Boundaries!S:S,"",0)</f>
        <v>0</v>
      </c>
      <c r="AJ360" s="7">
        <f t="array" ref="AJ360">XLOOKUP($R360,Boundaries!$B:$B,Boundaries!T:T,"",0)</f>
        <v>0</v>
      </c>
      <c r="AK360" s="7">
        <f t="array" ref="AK360">XLOOKUP($R360,Boundaries!$B:$B,Boundaries!U:U,"",0)</f>
        <v>0</v>
      </c>
    </row>
    <row r="361">
      <c r="A361" s="7" t="str">
        <f t="shared" si="1"/>
        <v>2</v>
      </c>
      <c r="B361" s="8">
        <v>7036.0</v>
      </c>
      <c r="C361" s="7" t="s">
        <v>1245</v>
      </c>
      <c r="D361" s="9" t="s">
        <v>1246</v>
      </c>
      <c r="E361" s="10" t="s">
        <v>1247</v>
      </c>
      <c r="F361" s="16" t="s">
        <v>91</v>
      </c>
      <c r="G361" s="8" t="s">
        <v>64</v>
      </c>
      <c r="H361" s="8" t="s">
        <v>218</v>
      </c>
      <c r="I361" s="11" t="s">
        <v>219</v>
      </c>
      <c r="J361" s="7" t="s">
        <v>1049</v>
      </c>
      <c r="K361" s="9" t="s">
        <v>1050</v>
      </c>
      <c r="L361" s="17">
        <f t="shared" ref="L361:M361" si="112">O361</f>
        <v>55.4692643</v>
      </c>
      <c r="M361" s="17">
        <f t="shared" si="112"/>
        <v>-3.736325087</v>
      </c>
      <c r="N361" s="16" t="str">
        <f t="array" ref="N361">XLOOKUP(K361,'GSP Groups'!D:D,'GSP Groups'!E:E,"",0)</f>
        <v>Leadhills</v>
      </c>
      <c r="O361" s="13">
        <f t="array" ref="O361">XLOOKUP(N361,'GSP Groups'!$E:$E,'GSP Groups'!F:F,"",0)</f>
        <v>55.4692643</v>
      </c>
      <c r="P361" s="13">
        <f t="array" ref="P361">XLOOKUP(N361,'GSP Groups'!$E:$E,'GSP Groups'!G:G,"",0)</f>
        <v>-3.736325087</v>
      </c>
      <c r="Q361" s="7" t="str">
        <f t="shared" si="2"/>
        <v>CENTER</v>
      </c>
      <c r="R361" s="7" t="s">
        <v>25</v>
      </c>
      <c r="S361" s="7">
        <f t="array" ref="S361">XLOOKUP($R361,Boundaries!$B:$B,Boundaries!C:C,"",0)</f>
        <v>15000</v>
      </c>
      <c r="T361" s="7">
        <f t="array" ref="T361">XLOOKUP($R361,Boundaries!$B:$B,Boundaries!D:D,"",0)</f>
        <v>5000</v>
      </c>
      <c r="U361" s="7">
        <f t="array" ref="U361">XLOOKUP($R361,Boundaries!$B:$B,Boundaries!E:E,"",0)</f>
        <v>0</v>
      </c>
      <c r="V361" s="7">
        <f t="array" ref="V361">XLOOKUP($R361,Boundaries!$B:$B,Boundaries!F:F,"",0)</f>
        <v>0</v>
      </c>
      <c r="W361" s="7">
        <f t="array" ref="W361">XLOOKUP($R361,Boundaries!$B:$B,Boundaries!G:G,"",0)</f>
        <v>770</v>
      </c>
      <c r="X361" s="7">
        <f t="array" ref="X361">XLOOKUP($R361,Boundaries!$B:$B,Boundaries!H:H,"",0)</f>
        <v>0</v>
      </c>
      <c r="Y361" s="7">
        <f t="array" ref="Y361">XLOOKUP($R361,Boundaries!$B:$B,Boundaries!I:I,"",0)</f>
        <v>3100</v>
      </c>
      <c r="Z361" s="7" t="str">
        <f t="array" ref="Z361">XLOOKUP($R361,Boundaries!$B:$B,Boundaries!J:J,"",0)</f>
        <v>NaN</v>
      </c>
      <c r="AA361" s="7">
        <f t="array" ref="AA361">XLOOKUP($R361,Boundaries!$B:$B,Boundaries!K:K,"",0)</f>
        <v>2800</v>
      </c>
      <c r="AB361" s="7">
        <f t="array" ref="AB361">XLOOKUP($R361,Boundaries!$B:$B,Boundaries!L:L,"",0)</f>
        <v>0</v>
      </c>
      <c r="AC361" s="7">
        <f t="array" ref="AC361">XLOOKUP($R361,Boundaries!$B:$B,Boundaries!M:M,"",0)</f>
        <v>2250</v>
      </c>
      <c r="AD361" s="7">
        <f t="array" ref="AD361">XLOOKUP($R361,Boundaries!$B:$B,Boundaries!N:N,"",0)</f>
        <v>0</v>
      </c>
      <c r="AE361" s="7">
        <f t="array" ref="AE361">XLOOKUP($R361,Boundaries!$B:$B,Boundaries!O:O,"",0)</f>
        <v>0</v>
      </c>
      <c r="AF361" s="7">
        <f t="array" ref="AF361">XLOOKUP($R361,Boundaries!$B:$B,Boundaries!P:P,"",0)</f>
        <v>0</v>
      </c>
      <c r="AG361" s="7">
        <f t="array" ref="AG361">XLOOKUP($R361,Boundaries!$B:$B,Boundaries!Q:Q,"",0)</f>
        <v>0</v>
      </c>
      <c r="AH361" s="7">
        <f t="array" ref="AH361">XLOOKUP($R361,Boundaries!$B:$B,Boundaries!R:R,"",0)</f>
        <v>0</v>
      </c>
      <c r="AI361" s="7">
        <f t="array" ref="AI361">XLOOKUP($R361,Boundaries!$B:$B,Boundaries!S:S,"",0)</f>
        <v>0</v>
      </c>
      <c r="AJ361" s="7">
        <f t="array" ref="AJ361">XLOOKUP($R361,Boundaries!$B:$B,Boundaries!T:T,"",0)</f>
        <v>0</v>
      </c>
      <c r="AK361" s="7">
        <f t="array" ref="AK361">XLOOKUP($R361,Boundaries!$B:$B,Boundaries!U:U,"",0)</f>
        <v>0</v>
      </c>
    </row>
    <row r="362">
      <c r="A362" s="7" t="str">
        <f t="shared" si="1"/>
        <v>T</v>
      </c>
      <c r="B362" s="8">
        <v>1386.0</v>
      </c>
      <c r="C362" s="7" t="s">
        <v>1248</v>
      </c>
      <c r="D362" s="9" t="s">
        <v>1249</v>
      </c>
      <c r="E362" s="10" t="s">
        <v>1250</v>
      </c>
      <c r="F362" s="7" t="s">
        <v>68</v>
      </c>
      <c r="G362" s="8" t="s">
        <v>69</v>
      </c>
      <c r="H362" s="8" t="s">
        <v>1251</v>
      </c>
      <c r="I362" s="11" t="s">
        <v>1252</v>
      </c>
      <c r="J362" s="7" t="s">
        <v>1049</v>
      </c>
      <c r="K362" s="9" t="s">
        <v>1050</v>
      </c>
      <c r="L362" s="12">
        <v>55.2510499437337</v>
      </c>
      <c r="M362" s="12">
        <v>-4.70652726419515</v>
      </c>
      <c r="N362" s="7" t="str">
        <f t="array" ref="N362">XLOOKUP(K362,'GSP Groups'!D:D,'GSP Groups'!E:E,"",0)</f>
        <v>Leadhills</v>
      </c>
      <c r="O362" s="13">
        <f t="array" ref="O362">XLOOKUP(N362,'GSP Groups'!$E:$E,'GSP Groups'!F:F,"",0)</f>
        <v>55.4692643</v>
      </c>
      <c r="P362" s="13">
        <f t="array" ref="P362">XLOOKUP(N362,'GSP Groups'!$E:$E,'GSP Groups'!G:G,"",0)</f>
        <v>-3.736325087</v>
      </c>
      <c r="Q362" s="7" t="str">
        <f t="shared" si="2"/>
        <v>EXACT LOCATION</v>
      </c>
      <c r="R362" s="7" t="s">
        <v>25</v>
      </c>
      <c r="S362" s="7">
        <f t="array" ref="S362">XLOOKUP($R362,Boundaries!$B:$B,Boundaries!C:C,"",0)</f>
        <v>15000</v>
      </c>
      <c r="T362" s="7">
        <f t="array" ref="T362">XLOOKUP($R362,Boundaries!$B:$B,Boundaries!D:D,"",0)</f>
        <v>5000</v>
      </c>
      <c r="U362" s="7">
        <f t="array" ref="U362">XLOOKUP($R362,Boundaries!$B:$B,Boundaries!E:E,"",0)</f>
        <v>0</v>
      </c>
      <c r="V362" s="7">
        <f t="array" ref="V362">XLOOKUP($R362,Boundaries!$B:$B,Boundaries!F:F,"",0)</f>
        <v>0</v>
      </c>
      <c r="W362" s="7">
        <f t="array" ref="W362">XLOOKUP($R362,Boundaries!$B:$B,Boundaries!G:G,"",0)</f>
        <v>770</v>
      </c>
      <c r="X362" s="7">
        <f t="array" ref="X362">XLOOKUP($R362,Boundaries!$B:$B,Boundaries!H:H,"",0)</f>
        <v>0</v>
      </c>
      <c r="Y362" s="7">
        <f t="array" ref="Y362">XLOOKUP($R362,Boundaries!$B:$B,Boundaries!I:I,"",0)</f>
        <v>3100</v>
      </c>
      <c r="Z362" s="7" t="str">
        <f t="array" ref="Z362">XLOOKUP($R362,Boundaries!$B:$B,Boundaries!J:J,"",0)</f>
        <v>NaN</v>
      </c>
      <c r="AA362" s="7">
        <f t="array" ref="AA362">XLOOKUP($R362,Boundaries!$B:$B,Boundaries!K:K,"",0)</f>
        <v>2800</v>
      </c>
      <c r="AB362" s="7">
        <f t="array" ref="AB362">XLOOKUP($R362,Boundaries!$B:$B,Boundaries!L:L,"",0)</f>
        <v>0</v>
      </c>
      <c r="AC362" s="7">
        <f t="array" ref="AC362">XLOOKUP($R362,Boundaries!$B:$B,Boundaries!M:M,"",0)</f>
        <v>2250</v>
      </c>
      <c r="AD362" s="7">
        <f t="array" ref="AD362">XLOOKUP($R362,Boundaries!$B:$B,Boundaries!N:N,"",0)</f>
        <v>0</v>
      </c>
      <c r="AE362" s="7">
        <f t="array" ref="AE362">XLOOKUP($R362,Boundaries!$B:$B,Boundaries!O:O,"",0)</f>
        <v>0</v>
      </c>
      <c r="AF362" s="7">
        <f t="array" ref="AF362">XLOOKUP($R362,Boundaries!$B:$B,Boundaries!P:P,"",0)</f>
        <v>0</v>
      </c>
      <c r="AG362" s="7">
        <f t="array" ref="AG362">XLOOKUP($R362,Boundaries!$B:$B,Boundaries!Q:Q,"",0)</f>
        <v>0</v>
      </c>
      <c r="AH362" s="7">
        <f t="array" ref="AH362">XLOOKUP($R362,Boundaries!$B:$B,Boundaries!R:R,"",0)</f>
        <v>0</v>
      </c>
      <c r="AI362" s="7">
        <f t="array" ref="AI362">XLOOKUP($R362,Boundaries!$B:$B,Boundaries!S:S,"",0)</f>
        <v>0</v>
      </c>
      <c r="AJ362" s="7">
        <f t="array" ref="AJ362">XLOOKUP($R362,Boundaries!$B:$B,Boundaries!T:T,"",0)</f>
        <v>0</v>
      </c>
      <c r="AK362" s="7">
        <f t="array" ref="AK362">XLOOKUP($R362,Boundaries!$B:$B,Boundaries!U:U,"",0)</f>
        <v>0</v>
      </c>
    </row>
    <row r="363">
      <c r="A363" s="7" t="str">
        <f t="shared" si="1"/>
        <v>E</v>
      </c>
      <c r="B363" s="8">
        <v>3573.0</v>
      </c>
      <c r="C363" s="7" t="s">
        <v>1253</v>
      </c>
      <c r="D363" s="9" t="s">
        <v>1254</v>
      </c>
      <c r="E363" s="10" t="s">
        <v>1255</v>
      </c>
      <c r="F363" s="7" t="s">
        <v>68</v>
      </c>
      <c r="G363" s="8" t="s">
        <v>69</v>
      </c>
      <c r="H363" s="8" t="s">
        <v>1053</v>
      </c>
      <c r="I363" s="11" t="s">
        <v>1054</v>
      </c>
      <c r="J363" s="7" t="s">
        <v>1049</v>
      </c>
      <c r="K363" s="9" t="s">
        <v>1050</v>
      </c>
      <c r="L363" s="12">
        <v>55.3694336868265</v>
      </c>
      <c r="M363" s="12">
        <v>-4.11088977583807</v>
      </c>
      <c r="N363" s="7" t="str">
        <f t="array" ref="N363">XLOOKUP(K363,'GSP Groups'!D:D,'GSP Groups'!E:E,"",0)</f>
        <v>Leadhills</v>
      </c>
      <c r="O363" s="13">
        <f t="array" ref="O363">XLOOKUP(N363,'GSP Groups'!$E:$E,'GSP Groups'!F:F,"",0)</f>
        <v>55.4692643</v>
      </c>
      <c r="P363" s="13">
        <f t="array" ref="P363">XLOOKUP(N363,'GSP Groups'!$E:$E,'GSP Groups'!G:G,"",0)</f>
        <v>-3.736325087</v>
      </c>
      <c r="Q363" s="7" t="str">
        <f t="shared" si="2"/>
        <v>EXACT LOCATION</v>
      </c>
      <c r="R363" s="7" t="s">
        <v>25</v>
      </c>
      <c r="S363" s="7">
        <f t="array" ref="S363">XLOOKUP($R363,Boundaries!$B:$B,Boundaries!C:C,"",0)</f>
        <v>15000</v>
      </c>
      <c r="T363" s="7">
        <f t="array" ref="T363">XLOOKUP($R363,Boundaries!$B:$B,Boundaries!D:D,"",0)</f>
        <v>5000</v>
      </c>
      <c r="U363" s="7">
        <f t="array" ref="U363">XLOOKUP($R363,Boundaries!$B:$B,Boundaries!E:E,"",0)</f>
        <v>0</v>
      </c>
      <c r="V363" s="7">
        <f t="array" ref="V363">XLOOKUP($R363,Boundaries!$B:$B,Boundaries!F:F,"",0)</f>
        <v>0</v>
      </c>
      <c r="W363" s="7">
        <f t="array" ref="W363">XLOOKUP($R363,Boundaries!$B:$B,Boundaries!G:G,"",0)</f>
        <v>770</v>
      </c>
      <c r="X363" s="7">
        <f t="array" ref="X363">XLOOKUP($R363,Boundaries!$B:$B,Boundaries!H:H,"",0)</f>
        <v>0</v>
      </c>
      <c r="Y363" s="7">
        <f t="array" ref="Y363">XLOOKUP($R363,Boundaries!$B:$B,Boundaries!I:I,"",0)</f>
        <v>3100</v>
      </c>
      <c r="Z363" s="7" t="str">
        <f t="array" ref="Z363">XLOOKUP($R363,Boundaries!$B:$B,Boundaries!J:J,"",0)</f>
        <v>NaN</v>
      </c>
      <c r="AA363" s="7">
        <f t="array" ref="AA363">XLOOKUP($R363,Boundaries!$B:$B,Boundaries!K:K,"",0)</f>
        <v>2800</v>
      </c>
      <c r="AB363" s="7">
        <f t="array" ref="AB363">XLOOKUP($R363,Boundaries!$B:$B,Boundaries!L:L,"",0)</f>
        <v>0</v>
      </c>
      <c r="AC363" s="7">
        <f t="array" ref="AC363">XLOOKUP($R363,Boundaries!$B:$B,Boundaries!M:M,"",0)</f>
        <v>2250</v>
      </c>
      <c r="AD363" s="7">
        <f t="array" ref="AD363">XLOOKUP($R363,Boundaries!$B:$B,Boundaries!N:N,"",0)</f>
        <v>0</v>
      </c>
      <c r="AE363" s="7">
        <f t="array" ref="AE363">XLOOKUP($R363,Boundaries!$B:$B,Boundaries!O:O,"",0)</f>
        <v>0</v>
      </c>
      <c r="AF363" s="7">
        <f t="array" ref="AF363">XLOOKUP($R363,Boundaries!$B:$B,Boundaries!P:P,"",0)</f>
        <v>0</v>
      </c>
      <c r="AG363" s="7">
        <f t="array" ref="AG363">XLOOKUP($R363,Boundaries!$B:$B,Boundaries!Q:Q,"",0)</f>
        <v>0</v>
      </c>
      <c r="AH363" s="7">
        <f t="array" ref="AH363">XLOOKUP($R363,Boundaries!$B:$B,Boundaries!R:R,"",0)</f>
        <v>0</v>
      </c>
      <c r="AI363" s="7">
        <f t="array" ref="AI363">XLOOKUP($R363,Boundaries!$B:$B,Boundaries!S:S,"",0)</f>
        <v>0</v>
      </c>
      <c r="AJ363" s="7">
        <f t="array" ref="AJ363">XLOOKUP($R363,Boundaries!$B:$B,Boundaries!T:T,"",0)</f>
        <v>0</v>
      </c>
      <c r="AK363" s="7">
        <f t="array" ref="AK363">XLOOKUP($R363,Boundaries!$B:$B,Boundaries!U:U,"",0)</f>
        <v>0</v>
      </c>
    </row>
    <row r="364">
      <c r="A364" s="7" t="str">
        <f t="shared" si="1"/>
        <v>T</v>
      </c>
      <c r="B364" s="8">
        <v>3608.0</v>
      </c>
      <c r="C364" s="7" t="s">
        <v>1256</v>
      </c>
      <c r="D364" s="9" t="s">
        <v>1257</v>
      </c>
      <c r="E364" s="10" t="s">
        <v>1258</v>
      </c>
      <c r="F364" s="7" t="s">
        <v>68</v>
      </c>
      <c r="G364" s="8" t="s">
        <v>69</v>
      </c>
      <c r="H364" s="8" t="s">
        <v>1259</v>
      </c>
      <c r="I364" s="11" t="s">
        <v>1260</v>
      </c>
      <c r="J364" s="7" t="s">
        <v>1049</v>
      </c>
      <c r="K364" s="9" t="s">
        <v>1050</v>
      </c>
      <c r="L364" s="12">
        <v>55.5346751477325</v>
      </c>
      <c r="M364" s="12">
        <v>-3.92180907874332</v>
      </c>
      <c r="N364" s="7" t="str">
        <f t="array" ref="N364">XLOOKUP(K364,'GSP Groups'!D:D,'GSP Groups'!E:E,"",0)</f>
        <v>Leadhills</v>
      </c>
      <c r="O364" s="13">
        <f t="array" ref="O364">XLOOKUP(N364,'GSP Groups'!$E:$E,'GSP Groups'!F:F,"",0)</f>
        <v>55.4692643</v>
      </c>
      <c r="P364" s="13">
        <f t="array" ref="P364">XLOOKUP(N364,'GSP Groups'!$E:$E,'GSP Groups'!G:G,"",0)</f>
        <v>-3.736325087</v>
      </c>
      <c r="Q364" s="7" t="str">
        <f t="shared" si="2"/>
        <v>EXACT LOCATION</v>
      </c>
      <c r="R364" s="7" t="s">
        <v>25</v>
      </c>
      <c r="S364" s="7">
        <f t="array" ref="S364">XLOOKUP($R364,Boundaries!$B:$B,Boundaries!C:C,"",0)</f>
        <v>15000</v>
      </c>
      <c r="T364" s="7">
        <f t="array" ref="T364">XLOOKUP($R364,Boundaries!$B:$B,Boundaries!D:D,"",0)</f>
        <v>5000</v>
      </c>
      <c r="U364" s="7">
        <f t="array" ref="U364">XLOOKUP($R364,Boundaries!$B:$B,Boundaries!E:E,"",0)</f>
        <v>0</v>
      </c>
      <c r="V364" s="7">
        <f t="array" ref="V364">XLOOKUP($R364,Boundaries!$B:$B,Boundaries!F:F,"",0)</f>
        <v>0</v>
      </c>
      <c r="W364" s="7">
        <f t="array" ref="W364">XLOOKUP($R364,Boundaries!$B:$B,Boundaries!G:G,"",0)</f>
        <v>770</v>
      </c>
      <c r="X364" s="7">
        <f t="array" ref="X364">XLOOKUP($R364,Boundaries!$B:$B,Boundaries!H:H,"",0)</f>
        <v>0</v>
      </c>
      <c r="Y364" s="7">
        <f t="array" ref="Y364">XLOOKUP($R364,Boundaries!$B:$B,Boundaries!I:I,"",0)</f>
        <v>3100</v>
      </c>
      <c r="Z364" s="7" t="str">
        <f t="array" ref="Z364">XLOOKUP($R364,Boundaries!$B:$B,Boundaries!J:J,"",0)</f>
        <v>NaN</v>
      </c>
      <c r="AA364" s="7">
        <f t="array" ref="AA364">XLOOKUP($R364,Boundaries!$B:$B,Boundaries!K:K,"",0)</f>
        <v>2800</v>
      </c>
      <c r="AB364" s="7">
        <f t="array" ref="AB364">XLOOKUP($R364,Boundaries!$B:$B,Boundaries!L:L,"",0)</f>
        <v>0</v>
      </c>
      <c r="AC364" s="7">
        <f t="array" ref="AC364">XLOOKUP($R364,Boundaries!$B:$B,Boundaries!M:M,"",0)</f>
        <v>2250</v>
      </c>
      <c r="AD364" s="7">
        <f t="array" ref="AD364">XLOOKUP($R364,Boundaries!$B:$B,Boundaries!N:N,"",0)</f>
        <v>0</v>
      </c>
      <c r="AE364" s="7">
        <f t="array" ref="AE364">XLOOKUP($R364,Boundaries!$B:$B,Boundaries!O:O,"",0)</f>
        <v>0</v>
      </c>
      <c r="AF364" s="7">
        <f t="array" ref="AF364">XLOOKUP($R364,Boundaries!$B:$B,Boundaries!P:P,"",0)</f>
        <v>0</v>
      </c>
      <c r="AG364" s="7">
        <f t="array" ref="AG364">XLOOKUP($R364,Boundaries!$B:$B,Boundaries!Q:Q,"",0)</f>
        <v>0</v>
      </c>
      <c r="AH364" s="7">
        <f t="array" ref="AH364">XLOOKUP($R364,Boundaries!$B:$B,Boundaries!R:R,"",0)</f>
        <v>0</v>
      </c>
      <c r="AI364" s="7">
        <f t="array" ref="AI364">XLOOKUP($R364,Boundaries!$B:$B,Boundaries!S:S,"",0)</f>
        <v>0</v>
      </c>
      <c r="AJ364" s="7">
        <f t="array" ref="AJ364">XLOOKUP($R364,Boundaries!$B:$B,Boundaries!T:T,"",0)</f>
        <v>0</v>
      </c>
      <c r="AK364" s="7">
        <f t="array" ref="AK364">XLOOKUP($R364,Boundaries!$B:$B,Boundaries!U:U,"",0)</f>
        <v>0</v>
      </c>
    </row>
    <row r="365">
      <c r="A365" s="7" t="str">
        <f t="shared" si="1"/>
        <v>T</v>
      </c>
      <c r="B365" s="8">
        <v>3808.0</v>
      </c>
      <c r="C365" s="7" t="s">
        <v>1261</v>
      </c>
      <c r="D365" s="9" t="s">
        <v>1262</v>
      </c>
      <c r="E365" s="10" t="s">
        <v>1263</v>
      </c>
      <c r="F365" s="7" t="s">
        <v>68</v>
      </c>
      <c r="G365" s="8" t="s">
        <v>69</v>
      </c>
      <c r="H365" s="8" t="s">
        <v>1053</v>
      </c>
      <c r="I365" s="11" t="s">
        <v>1054</v>
      </c>
      <c r="J365" s="7" t="s">
        <v>1049</v>
      </c>
      <c r="K365" s="9" t="s">
        <v>1050</v>
      </c>
      <c r="L365" s="12">
        <v>55.0222906814446</v>
      </c>
      <c r="M365" s="12">
        <v>-5.00578186396417</v>
      </c>
      <c r="N365" s="7" t="str">
        <f t="array" ref="N365">XLOOKUP(K365,'GSP Groups'!D:D,'GSP Groups'!E:E,"",0)</f>
        <v>Leadhills</v>
      </c>
      <c r="O365" s="13">
        <f t="array" ref="O365">XLOOKUP(N365,'GSP Groups'!$E:$E,'GSP Groups'!F:F,"",0)</f>
        <v>55.4692643</v>
      </c>
      <c r="P365" s="13">
        <f t="array" ref="P365">XLOOKUP(N365,'GSP Groups'!$E:$E,'GSP Groups'!G:G,"",0)</f>
        <v>-3.736325087</v>
      </c>
      <c r="Q365" s="7" t="str">
        <f t="shared" si="2"/>
        <v>EXACT LOCATION</v>
      </c>
      <c r="R365" s="7" t="s">
        <v>25</v>
      </c>
      <c r="S365" s="7">
        <f t="array" ref="S365">XLOOKUP($R365,Boundaries!$B:$B,Boundaries!C:C,"",0)</f>
        <v>15000</v>
      </c>
      <c r="T365" s="7">
        <f t="array" ref="T365">XLOOKUP($R365,Boundaries!$B:$B,Boundaries!D:D,"",0)</f>
        <v>5000</v>
      </c>
      <c r="U365" s="7">
        <f t="array" ref="U365">XLOOKUP($R365,Boundaries!$B:$B,Boundaries!E:E,"",0)</f>
        <v>0</v>
      </c>
      <c r="V365" s="7">
        <f t="array" ref="V365">XLOOKUP($R365,Boundaries!$B:$B,Boundaries!F:F,"",0)</f>
        <v>0</v>
      </c>
      <c r="W365" s="7">
        <f t="array" ref="W365">XLOOKUP($R365,Boundaries!$B:$B,Boundaries!G:G,"",0)</f>
        <v>770</v>
      </c>
      <c r="X365" s="7">
        <f t="array" ref="X365">XLOOKUP($R365,Boundaries!$B:$B,Boundaries!H:H,"",0)</f>
        <v>0</v>
      </c>
      <c r="Y365" s="7">
        <f t="array" ref="Y365">XLOOKUP($R365,Boundaries!$B:$B,Boundaries!I:I,"",0)</f>
        <v>3100</v>
      </c>
      <c r="Z365" s="7" t="str">
        <f t="array" ref="Z365">XLOOKUP($R365,Boundaries!$B:$B,Boundaries!J:J,"",0)</f>
        <v>NaN</v>
      </c>
      <c r="AA365" s="7">
        <f t="array" ref="AA365">XLOOKUP($R365,Boundaries!$B:$B,Boundaries!K:K,"",0)</f>
        <v>2800</v>
      </c>
      <c r="AB365" s="7">
        <f t="array" ref="AB365">XLOOKUP($R365,Boundaries!$B:$B,Boundaries!L:L,"",0)</f>
        <v>0</v>
      </c>
      <c r="AC365" s="7">
        <f t="array" ref="AC365">XLOOKUP($R365,Boundaries!$B:$B,Boundaries!M:M,"",0)</f>
        <v>2250</v>
      </c>
      <c r="AD365" s="7">
        <f t="array" ref="AD365">XLOOKUP($R365,Boundaries!$B:$B,Boundaries!N:N,"",0)</f>
        <v>0</v>
      </c>
      <c r="AE365" s="7">
        <f t="array" ref="AE365">XLOOKUP($R365,Boundaries!$B:$B,Boundaries!O:O,"",0)</f>
        <v>0</v>
      </c>
      <c r="AF365" s="7">
        <f t="array" ref="AF365">XLOOKUP($R365,Boundaries!$B:$B,Boundaries!P:P,"",0)</f>
        <v>0</v>
      </c>
      <c r="AG365" s="7">
        <f t="array" ref="AG365">XLOOKUP($R365,Boundaries!$B:$B,Boundaries!Q:Q,"",0)</f>
        <v>0</v>
      </c>
      <c r="AH365" s="7">
        <f t="array" ref="AH365">XLOOKUP($R365,Boundaries!$B:$B,Boundaries!R:R,"",0)</f>
        <v>0</v>
      </c>
      <c r="AI365" s="7">
        <f t="array" ref="AI365">XLOOKUP($R365,Boundaries!$B:$B,Boundaries!S:S,"",0)</f>
        <v>0</v>
      </c>
      <c r="AJ365" s="7">
        <f t="array" ref="AJ365">XLOOKUP($R365,Boundaries!$B:$B,Boundaries!T:T,"",0)</f>
        <v>0</v>
      </c>
      <c r="AK365" s="7">
        <f t="array" ref="AK365">XLOOKUP($R365,Boundaries!$B:$B,Boundaries!U:U,"",0)</f>
        <v>0</v>
      </c>
    </row>
    <row r="366">
      <c r="A366" s="7" t="str">
        <f t="shared" si="1"/>
        <v>M</v>
      </c>
      <c r="B366" s="8">
        <v>1279.0</v>
      </c>
      <c r="C366" s="7" t="s">
        <v>1264</v>
      </c>
      <c r="D366" s="9" t="s">
        <v>1265</v>
      </c>
      <c r="E366" s="10"/>
      <c r="F366" s="7" t="s">
        <v>315</v>
      </c>
      <c r="G366" s="8" t="s">
        <v>316</v>
      </c>
      <c r="H366" s="8" t="s">
        <v>1071</v>
      </c>
      <c r="I366" s="11" t="s">
        <v>1072</v>
      </c>
      <c r="J366" s="7" t="s">
        <v>1266</v>
      </c>
      <c r="K366" s="9" t="s">
        <v>878</v>
      </c>
      <c r="L366" s="12">
        <v>57.44</v>
      </c>
      <c r="M366" s="12">
        <v>-4.55</v>
      </c>
      <c r="N366" s="7" t="str">
        <f t="array" ref="N366">XLOOKUP(K366,'GSP Groups'!D:D,'GSP Groups'!E:E,"",0)</f>
        <v>Kingussie</v>
      </c>
      <c r="O366" s="13">
        <f t="array" ref="O366">XLOOKUP(N366,'GSP Groups'!$E:$E,'GSP Groups'!F:F,"",0)</f>
        <v>57.22900924</v>
      </c>
      <c r="P366" s="13">
        <f t="array" ref="P366">XLOOKUP(N366,'GSP Groups'!$E:$E,'GSP Groups'!G:G,"",0)</f>
        <v>-4.078819251</v>
      </c>
      <c r="Q366" s="7" t="str">
        <f t="shared" si="2"/>
        <v>EXACT LOCATION</v>
      </c>
      <c r="R366" s="7" t="s">
        <v>20</v>
      </c>
      <c r="S366" s="7">
        <f t="array" ref="S366">XLOOKUP($R366,Boundaries!$B:$B,Boundaries!C:C,"",0)</f>
        <v>15000</v>
      </c>
      <c r="T366" s="7">
        <f t="array" ref="T366">XLOOKUP($R366,Boundaries!$B:$B,Boundaries!D:D,"",0)</f>
        <v>5000</v>
      </c>
      <c r="U366" s="7" t="str">
        <f t="array" ref="U366">XLOOKUP($R366,Boundaries!$B:$B,Boundaries!E:E,"",0)</f>
        <v>NaN</v>
      </c>
      <c r="V366" s="7">
        <f t="array" ref="V366">XLOOKUP($R366,Boundaries!$B:$B,Boundaries!F:F,"",0)</f>
        <v>1920</v>
      </c>
      <c r="W366" s="7">
        <f t="array" ref="W366">XLOOKUP($R366,Boundaries!$B:$B,Boundaries!G:G,"",0)</f>
        <v>0</v>
      </c>
      <c r="X366" s="7">
        <f t="array" ref="X366">XLOOKUP($R366,Boundaries!$B:$B,Boundaries!H:H,"",0)</f>
        <v>1180</v>
      </c>
      <c r="Y366" s="7">
        <f t="array" ref="Y366">XLOOKUP($R366,Boundaries!$B:$B,Boundaries!I:I,"",0)</f>
        <v>0</v>
      </c>
      <c r="Z366" s="7">
        <f t="array" ref="Z366">XLOOKUP($R366,Boundaries!$B:$B,Boundaries!J:J,"",0)</f>
        <v>0</v>
      </c>
      <c r="AA366" s="7">
        <f t="array" ref="AA366">XLOOKUP($R366,Boundaries!$B:$B,Boundaries!K:K,"",0)</f>
        <v>0</v>
      </c>
      <c r="AB366" s="7">
        <f t="array" ref="AB366">XLOOKUP($R366,Boundaries!$B:$B,Boundaries!L:L,"",0)</f>
        <v>0</v>
      </c>
      <c r="AC366" s="7">
        <f t="array" ref="AC366">XLOOKUP($R366,Boundaries!$B:$B,Boundaries!M:M,"",0)</f>
        <v>0</v>
      </c>
      <c r="AD366" s="7">
        <f t="array" ref="AD366">XLOOKUP($R366,Boundaries!$B:$B,Boundaries!N:N,"",0)</f>
        <v>0</v>
      </c>
      <c r="AE366" s="7">
        <f t="array" ref="AE366">XLOOKUP($R366,Boundaries!$B:$B,Boundaries!O:O,"",0)</f>
        <v>0</v>
      </c>
      <c r="AF366" s="7">
        <f t="array" ref="AF366">XLOOKUP($R366,Boundaries!$B:$B,Boundaries!P:P,"",0)</f>
        <v>0</v>
      </c>
      <c r="AG366" s="7">
        <f t="array" ref="AG366">XLOOKUP($R366,Boundaries!$B:$B,Boundaries!Q:Q,"",0)</f>
        <v>0</v>
      </c>
      <c r="AH366" s="7">
        <f t="array" ref="AH366">XLOOKUP($R366,Boundaries!$B:$B,Boundaries!R:R,"",0)</f>
        <v>0</v>
      </c>
      <c r="AI366" s="7">
        <f t="array" ref="AI366">XLOOKUP($R366,Boundaries!$B:$B,Boundaries!S:S,"",0)</f>
        <v>0</v>
      </c>
      <c r="AJ366" s="7">
        <f t="array" ref="AJ366">XLOOKUP($R366,Boundaries!$B:$B,Boundaries!T:T,"",0)</f>
        <v>0</v>
      </c>
      <c r="AK366" s="7">
        <f t="array" ref="AK366">XLOOKUP($R366,Boundaries!$B:$B,Boundaries!U:U,"",0)</f>
        <v>0</v>
      </c>
    </row>
    <row r="367">
      <c r="A367" s="7" t="str">
        <f t="shared" si="1"/>
        <v>M</v>
      </c>
      <c r="B367" s="8">
        <v>1281.0</v>
      </c>
      <c r="C367" s="7" t="s">
        <v>1267</v>
      </c>
      <c r="D367" s="9" t="s">
        <v>1268</v>
      </c>
      <c r="E367" s="10"/>
      <c r="F367" s="7" t="s">
        <v>315</v>
      </c>
      <c r="G367" s="8" t="s">
        <v>316</v>
      </c>
      <c r="H367" s="8" t="s">
        <v>1071</v>
      </c>
      <c r="I367" s="11" t="s">
        <v>1072</v>
      </c>
      <c r="J367" s="7" t="s">
        <v>1266</v>
      </c>
      <c r="K367" s="9" t="s">
        <v>878</v>
      </c>
      <c r="L367" s="12">
        <v>57.61954413416</v>
      </c>
      <c r="M367" s="12">
        <v>-4.83159697976469</v>
      </c>
      <c r="N367" s="7" t="str">
        <f t="array" ref="N367">XLOOKUP(K367,'GSP Groups'!D:D,'GSP Groups'!E:E,"",0)</f>
        <v>Kingussie</v>
      </c>
      <c r="O367" s="13">
        <f t="array" ref="O367">XLOOKUP(N367,'GSP Groups'!$E:$E,'GSP Groups'!F:F,"",0)</f>
        <v>57.22900924</v>
      </c>
      <c r="P367" s="13">
        <f t="array" ref="P367">XLOOKUP(N367,'GSP Groups'!$E:$E,'GSP Groups'!G:G,"",0)</f>
        <v>-4.078819251</v>
      </c>
      <c r="Q367" s="7" t="str">
        <f t="shared" si="2"/>
        <v>EXACT LOCATION</v>
      </c>
      <c r="R367" s="7" t="s">
        <v>20</v>
      </c>
      <c r="S367" s="7">
        <f t="array" ref="S367">XLOOKUP($R367,Boundaries!$B:$B,Boundaries!C:C,"",0)</f>
        <v>15000</v>
      </c>
      <c r="T367" s="7">
        <f t="array" ref="T367">XLOOKUP($R367,Boundaries!$B:$B,Boundaries!D:D,"",0)</f>
        <v>5000</v>
      </c>
      <c r="U367" s="7" t="str">
        <f t="array" ref="U367">XLOOKUP($R367,Boundaries!$B:$B,Boundaries!E:E,"",0)</f>
        <v>NaN</v>
      </c>
      <c r="V367" s="7">
        <f t="array" ref="V367">XLOOKUP($R367,Boundaries!$B:$B,Boundaries!F:F,"",0)</f>
        <v>1920</v>
      </c>
      <c r="W367" s="7">
        <f t="array" ref="W367">XLOOKUP($R367,Boundaries!$B:$B,Boundaries!G:G,"",0)</f>
        <v>0</v>
      </c>
      <c r="X367" s="7">
        <f t="array" ref="X367">XLOOKUP($R367,Boundaries!$B:$B,Boundaries!H:H,"",0)</f>
        <v>1180</v>
      </c>
      <c r="Y367" s="7">
        <f t="array" ref="Y367">XLOOKUP($R367,Boundaries!$B:$B,Boundaries!I:I,"",0)</f>
        <v>0</v>
      </c>
      <c r="Z367" s="7">
        <f t="array" ref="Z367">XLOOKUP($R367,Boundaries!$B:$B,Boundaries!J:J,"",0)</f>
        <v>0</v>
      </c>
      <c r="AA367" s="7">
        <f t="array" ref="AA367">XLOOKUP($R367,Boundaries!$B:$B,Boundaries!K:K,"",0)</f>
        <v>0</v>
      </c>
      <c r="AB367" s="7">
        <f t="array" ref="AB367">XLOOKUP($R367,Boundaries!$B:$B,Boundaries!L:L,"",0)</f>
        <v>0</v>
      </c>
      <c r="AC367" s="7">
        <f t="array" ref="AC367">XLOOKUP($R367,Boundaries!$B:$B,Boundaries!M:M,"",0)</f>
        <v>0</v>
      </c>
      <c r="AD367" s="7">
        <f t="array" ref="AD367">XLOOKUP($R367,Boundaries!$B:$B,Boundaries!N:N,"",0)</f>
        <v>0</v>
      </c>
      <c r="AE367" s="7">
        <f t="array" ref="AE367">XLOOKUP($R367,Boundaries!$B:$B,Boundaries!O:O,"",0)</f>
        <v>0</v>
      </c>
      <c r="AF367" s="7">
        <f t="array" ref="AF367">XLOOKUP($R367,Boundaries!$B:$B,Boundaries!P:P,"",0)</f>
        <v>0</v>
      </c>
      <c r="AG367" s="7">
        <f t="array" ref="AG367">XLOOKUP($R367,Boundaries!$B:$B,Boundaries!Q:Q,"",0)</f>
        <v>0</v>
      </c>
      <c r="AH367" s="7">
        <f t="array" ref="AH367">XLOOKUP($R367,Boundaries!$B:$B,Boundaries!R:R,"",0)</f>
        <v>0</v>
      </c>
      <c r="AI367" s="7">
        <f t="array" ref="AI367">XLOOKUP($R367,Boundaries!$B:$B,Boundaries!S:S,"",0)</f>
        <v>0</v>
      </c>
      <c r="AJ367" s="7">
        <f t="array" ref="AJ367">XLOOKUP($R367,Boundaries!$B:$B,Boundaries!T:T,"",0)</f>
        <v>0</v>
      </c>
      <c r="AK367" s="7">
        <f t="array" ref="AK367">XLOOKUP($R367,Boundaries!$B:$B,Boundaries!U:U,"",0)</f>
        <v>0</v>
      </c>
    </row>
    <row r="368">
      <c r="A368" s="7" t="str">
        <f t="shared" si="1"/>
        <v>M</v>
      </c>
      <c r="B368" s="8">
        <v>1282.0</v>
      </c>
      <c r="C368" s="7" t="s">
        <v>1269</v>
      </c>
      <c r="D368" s="9" t="s">
        <v>1270</v>
      </c>
      <c r="E368" s="10"/>
      <c r="F368" s="7" t="s">
        <v>315</v>
      </c>
      <c r="G368" s="8" t="s">
        <v>316</v>
      </c>
      <c r="H368" s="8" t="s">
        <v>1071</v>
      </c>
      <c r="I368" s="11" t="s">
        <v>1072</v>
      </c>
      <c r="J368" s="7" t="s">
        <v>1266</v>
      </c>
      <c r="K368" s="9" t="s">
        <v>878</v>
      </c>
      <c r="L368" s="12">
        <v>57.0632146909121</v>
      </c>
      <c r="M368" s="12">
        <v>-5.12392896486729</v>
      </c>
      <c r="N368" s="7" t="str">
        <f t="array" ref="N368">XLOOKUP(K368,'GSP Groups'!D:D,'GSP Groups'!E:E,"",0)</f>
        <v>Kingussie</v>
      </c>
      <c r="O368" s="13">
        <f t="array" ref="O368">XLOOKUP(N368,'GSP Groups'!$E:$E,'GSP Groups'!F:F,"",0)</f>
        <v>57.22900924</v>
      </c>
      <c r="P368" s="13">
        <f t="array" ref="P368">XLOOKUP(N368,'GSP Groups'!$E:$E,'GSP Groups'!G:G,"",0)</f>
        <v>-4.078819251</v>
      </c>
      <c r="Q368" s="7" t="str">
        <f t="shared" si="2"/>
        <v>EXACT LOCATION</v>
      </c>
      <c r="R368" s="7" t="s">
        <v>20</v>
      </c>
      <c r="S368" s="7">
        <f t="array" ref="S368">XLOOKUP($R368,Boundaries!$B:$B,Boundaries!C:C,"",0)</f>
        <v>15000</v>
      </c>
      <c r="T368" s="7">
        <f t="array" ref="T368">XLOOKUP($R368,Boundaries!$B:$B,Boundaries!D:D,"",0)</f>
        <v>5000</v>
      </c>
      <c r="U368" s="7" t="str">
        <f t="array" ref="U368">XLOOKUP($R368,Boundaries!$B:$B,Boundaries!E:E,"",0)</f>
        <v>NaN</v>
      </c>
      <c r="V368" s="7">
        <f t="array" ref="V368">XLOOKUP($R368,Boundaries!$B:$B,Boundaries!F:F,"",0)</f>
        <v>1920</v>
      </c>
      <c r="W368" s="7">
        <f t="array" ref="W368">XLOOKUP($R368,Boundaries!$B:$B,Boundaries!G:G,"",0)</f>
        <v>0</v>
      </c>
      <c r="X368" s="7">
        <f t="array" ref="X368">XLOOKUP($R368,Boundaries!$B:$B,Boundaries!H:H,"",0)</f>
        <v>1180</v>
      </c>
      <c r="Y368" s="7">
        <f t="array" ref="Y368">XLOOKUP($R368,Boundaries!$B:$B,Boundaries!I:I,"",0)</f>
        <v>0</v>
      </c>
      <c r="Z368" s="7">
        <f t="array" ref="Z368">XLOOKUP($R368,Boundaries!$B:$B,Boundaries!J:J,"",0)</f>
        <v>0</v>
      </c>
      <c r="AA368" s="7">
        <f t="array" ref="AA368">XLOOKUP($R368,Boundaries!$B:$B,Boundaries!K:K,"",0)</f>
        <v>0</v>
      </c>
      <c r="AB368" s="7">
        <f t="array" ref="AB368">XLOOKUP($R368,Boundaries!$B:$B,Boundaries!L:L,"",0)</f>
        <v>0</v>
      </c>
      <c r="AC368" s="7">
        <f t="array" ref="AC368">XLOOKUP($R368,Boundaries!$B:$B,Boundaries!M:M,"",0)</f>
        <v>0</v>
      </c>
      <c r="AD368" s="7">
        <f t="array" ref="AD368">XLOOKUP($R368,Boundaries!$B:$B,Boundaries!N:N,"",0)</f>
        <v>0</v>
      </c>
      <c r="AE368" s="7">
        <f t="array" ref="AE368">XLOOKUP($R368,Boundaries!$B:$B,Boundaries!O:O,"",0)</f>
        <v>0</v>
      </c>
      <c r="AF368" s="7">
        <f t="array" ref="AF368">XLOOKUP($R368,Boundaries!$B:$B,Boundaries!P:P,"",0)</f>
        <v>0</v>
      </c>
      <c r="AG368" s="7">
        <f t="array" ref="AG368">XLOOKUP($R368,Boundaries!$B:$B,Boundaries!Q:Q,"",0)</f>
        <v>0</v>
      </c>
      <c r="AH368" s="7">
        <f t="array" ref="AH368">XLOOKUP($R368,Boundaries!$B:$B,Boundaries!R:R,"",0)</f>
        <v>0</v>
      </c>
      <c r="AI368" s="7">
        <f t="array" ref="AI368">XLOOKUP($R368,Boundaries!$B:$B,Boundaries!S:S,"",0)</f>
        <v>0</v>
      </c>
      <c r="AJ368" s="7">
        <f t="array" ref="AJ368">XLOOKUP($R368,Boundaries!$B:$B,Boundaries!T:T,"",0)</f>
        <v>0</v>
      </c>
      <c r="AK368" s="7">
        <f t="array" ref="AK368">XLOOKUP($R368,Boundaries!$B:$B,Boundaries!U:U,"",0)</f>
        <v>0</v>
      </c>
    </row>
    <row r="369">
      <c r="A369" s="7" t="str">
        <f t="shared" si="1"/>
        <v>M</v>
      </c>
      <c r="B369" s="8">
        <v>1284.0</v>
      </c>
      <c r="C369" s="7" t="s">
        <v>1271</v>
      </c>
      <c r="D369" s="9" t="s">
        <v>1272</v>
      </c>
      <c r="E369" s="10"/>
      <c r="F369" s="7" t="s">
        <v>315</v>
      </c>
      <c r="G369" s="8" t="s">
        <v>316</v>
      </c>
      <c r="H369" s="8" t="s">
        <v>1071</v>
      </c>
      <c r="I369" s="11" t="s">
        <v>1072</v>
      </c>
      <c r="J369" s="7" t="s">
        <v>1266</v>
      </c>
      <c r="K369" s="9" t="s">
        <v>878</v>
      </c>
      <c r="L369" s="12">
        <v>57.1417865187992</v>
      </c>
      <c r="M369" s="12">
        <v>-4.9605628334098</v>
      </c>
      <c r="N369" s="7" t="str">
        <f t="array" ref="N369">XLOOKUP(K369,'GSP Groups'!D:D,'GSP Groups'!E:E,"",0)</f>
        <v>Kingussie</v>
      </c>
      <c r="O369" s="13">
        <f t="array" ref="O369">XLOOKUP(N369,'GSP Groups'!$E:$E,'GSP Groups'!F:F,"",0)</f>
        <v>57.22900924</v>
      </c>
      <c r="P369" s="13">
        <f t="array" ref="P369">XLOOKUP(N369,'GSP Groups'!$E:$E,'GSP Groups'!G:G,"",0)</f>
        <v>-4.078819251</v>
      </c>
      <c r="Q369" s="7" t="str">
        <f t="shared" si="2"/>
        <v>EXACT LOCATION</v>
      </c>
      <c r="R369" s="7" t="s">
        <v>20</v>
      </c>
      <c r="S369" s="7">
        <f t="array" ref="S369">XLOOKUP($R369,Boundaries!$B:$B,Boundaries!C:C,"",0)</f>
        <v>15000</v>
      </c>
      <c r="T369" s="7">
        <f t="array" ref="T369">XLOOKUP($R369,Boundaries!$B:$B,Boundaries!D:D,"",0)</f>
        <v>5000</v>
      </c>
      <c r="U369" s="7" t="str">
        <f t="array" ref="U369">XLOOKUP($R369,Boundaries!$B:$B,Boundaries!E:E,"",0)</f>
        <v>NaN</v>
      </c>
      <c r="V369" s="7">
        <f t="array" ref="V369">XLOOKUP($R369,Boundaries!$B:$B,Boundaries!F:F,"",0)</f>
        <v>1920</v>
      </c>
      <c r="W369" s="7">
        <f t="array" ref="W369">XLOOKUP($R369,Boundaries!$B:$B,Boundaries!G:G,"",0)</f>
        <v>0</v>
      </c>
      <c r="X369" s="7">
        <f t="array" ref="X369">XLOOKUP($R369,Boundaries!$B:$B,Boundaries!H:H,"",0)</f>
        <v>1180</v>
      </c>
      <c r="Y369" s="7">
        <f t="array" ref="Y369">XLOOKUP($R369,Boundaries!$B:$B,Boundaries!I:I,"",0)</f>
        <v>0</v>
      </c>
      <c r="Z369" s="7">
        <f t="array" ref="Z369">XLOOKUP($R369,Boundaries!$B:$B,Boundaries!J:J,"",0)</f>
        <v>0</v>
      </c>
      <c r="AA369" s="7">
        <f t="array" ref="AA369">XLOOKUP($R369,Boundaries!$B:$B,Boundaries!K:K,"",0)</f>
        <v>0</v>
      </c>
      <c r="AB369" s="7">
        <f t="array" ref="AB369">XLOOKUP($R369,Boundaries!$B:$B,Boundaries!L:L,"",0)</f>
        <v>0</v>
      </c>
      <c r="AC369" s="7">
        <f t="array" ref="AC369">XLOOKUP($R369,Boundaries!$B:$B,Boundaries!M:M,"",0)</f>
        <v>0</v>
      </c>
      <c r="AD369" s="7">
        <f t="array" ref="AD369">XLOOKUP($R369,Boundaries!$B:$B,Boundaries!N:N,"",0)</f>
        <v>0</v>
      </c>
      <c r="AE369" s="7">
        <f t="array" ref="AE369">XLOOKUP($R369,Boundaries!$B:$B,Boundaries!O:O,"",0)</f>
        <v>0</v>
      </c>
      <c r="AF369" s="7">
        <f t="array" ref="AF369">XLOOKUP($R369,Boundaries!$B:$B,Boundaries!P:P,"",0)</f>
        <v>0</v>
      </c>
      <c r="AG369" s="7">
        <f t="array" ref="AG369">XLOOKUP($R369,Boundaries!$B:$B,Boundaries!Q:Q,"",0)</f>
        <v>0</v>
      </c>
      <c r="AH369" s="7">
        <f t="array" ref="AH369">XLOOKUP($R369,Boundaries!$B:$B,Boundaries!R:R,"",0)</f>
        <v>0</v>
      </c>
      <c r="AI369" s="7">
        <f t="array" ref="AI369">XLOOKUP($R369,Boundaries!$B:$B,Boundaries!S:S,"",0)</f>
        <v>0</v>
      </c>
      <c r="AJ369" s="7">
        <f t="array" ref="AJ369">XLOOKUP($R369,Boundaries!$B:$B,Boundaries!T:T,"",0)</f>
        <v>0</v>
      </c>
      <c r="AK369" s="7">
        <f t="array" ref="AK369">XLOOKUP($R369,Boundaries!$B:$B,Boundaries!U:U,"",0)</f>
        <v>0</v>
      </c>
    </row>
    <row r="370">
      <c r="A370" s="7" t="str">
        <f t="shared" si="1"/>
        <v>T</v>
      </c>
      <c r="B370" s="8">
        <v>1313.0</v>
      </c>
      <c r="C370" s="7" t="s">
        <v>1273</v>
      </c>
      <c r="D370" s="9" t="s">
        <v>1274</v>
      </c>
      <c r="E370" s="10" t="s">
        <v>1275</v>
      </c>
      <c r="F370" s="7" t="s">
        <v>315</v>
      </c>
      <c r="G370" s="8" t="s">
        <v>316</v>
      </c>
      <c r="H370" s="8" t="s">
        <v>1071</v>
      </c>
      <c r="I370" s="11" t="s">
        <v>1072</v>
      </c>
      <c r="J370" s="7" t="s">
        <v>1266</v>
      </c>
      <c r="K370" s="9" t="s">
        <v>878</v>
      </c>
      <c r="L370" s="12">
        <v>57.3259047865696</v>
      </c>
      <c r="M370" s="12">
        <v>-4.79433491945011</v>
      </c>
      <c r="N370" s="7" t="str">
        <f t="array" ref="N370">XLOOKUP(K370,'GSP Groups'!D:D,'GSP Groups'!E:E,"",0)</f>
        <v>Kingussie</v>
      </c>
      <c r="O370" s="13">
        <f t="array" ref="O370">XLOOKUP(N370,'GSP Groups'!$E:$E,'GSP Groups'!F:F,"",0)</f>
        <v>57.22900924</v>
      </c>
      <c r="P370" s="13">
        <f t="array" ref="P370">XLOOKUP(N370,'GSP Groups'!$E:$E,'GSP Groups'!G:G,"",0)</f>
        <v>-4.078819251</v>
      </c>
      <c r="Q370" s="7" t="str">
        <f t="shared" si="2"/>
        <v>EXACT LOCATION</v>
      </c>
      <c r="R370" s="7" t="s">
        <v>20</v>
      </c>
      <c r="S370" s="7">
        <f t="array" ref="S370">XLOOKUP($R370,Boundaries!$B:$B,Boundaries!C:C,"",0)</f>
        <v>15000</v>
      </c>
      <c r="T370" s="7">
        <f t="array" ref="T370">XLOOKUP($R370,Boundaries!$B:$B,Boundaries!D:D,"",0)</f>
        <v>5000</v>
      </c>
      <c r="U370" s="7" t="str">
        <f t="array" ref="U370">XLOOKUP($R370,Boundaries!$B:$B,Boundaries!E:E,"",0)</f>
        <v>NaN</v>
      </c>
      <c r="V370" s="7">
        <f t="array" ref="V370">XLOOKUP($R370,Boundaries!$B:$B,Boundaries!F:F,"",0)</f>
        <v>1920</v>
      </c>
      <c r="W370" s="7">
        <f t="array" ref="W370">XLOOKUP($R370,Boundaries!$B:$B,Boundaries!G:G,"",0)</f>
        <v>0</v>
      </c>
      <c r="X370" s="7">
        <f t="array" ref="X370">XLOOKUP($R370,Boundaries!$B:$B,Boundaries!H:H,"",0)</f>
        <v>1180</v>
      </c>
      <c r="Y370" s="7">
        <f t="array" ref="Y370">XLOOKUP($R370,Boundaries!$B:$B,Boundaries!I:I,"",0)</f>
        <v>0</v>
      </c>
      <c r="Z370" s="7">
        <f t="array" ref="Z370">XLOOKUP($R370,Boundaries!$B:$B,Boundaries!J:J,"",0)</f>
        <v>0</v>
      </c>
      <c r="AA370" s="7">
        <f t="array" ref="AA370">XLOOKUP($R370,Boundaries!$B:$B,Boundaries!K:K,"",0)</f>
        <v>0</v>
      </c>
      <c r="AB370" s="7">
        <f t="array" ref="AB370">XLOOKUP($R370,Boundaries!$B:$B,Boundaries!L:L,"",0)</f>
        <v>0</v>
      </c>
      <c r="AC370" s="7">
        <f t="array" ref="AC370">XLOOKUP($R370,Boundaries!$B:$B,Boundaries!M:M,"",0)</f>
        <v>0</v>
      </c>
      <c r="AD370" s="7">
        <f t="array" ref="AD370">XLOOKUP($R370,Boundaries!$B:$B,Boundaries!N:N,"",0)</f>
        <v>0</v>
      </c>
      <c r="AE370" s="7">
        <f t="array" ref="AE370">XLOOKUP($R370,Boundaries!$B:$B,Boundaries!O:O,"",0)</f>
        <v>0</v>
      </c>
      <c r="AF370" s="7">
        <f t="array" ref="AF370">XLOOKUP($R370,Boundaries!$B:$B,Boundaries!P:P,"",0)</f>
        <v>0</v>
      </c>
      <c r="AG370" s="7">
        <f t="array" ref="AG370">XLOOKUP($R370,Boundaries!$B:$B,Boundaries!Q:Q,"",0)</f>
        <v>0</v>
      </c>
      <c r="AH370" s="7">
        <f t="array" ref="AH370">XLOOKUP($R370,Boundaries!$B:$B,Boundaries!R:R,"",0)</f>
        <v>0</v>
      </c>
      <c r="AI370" s="7">
        <f t="array" ref="AI370">XLOOKUP($R370,Boundaries!$B:$B,Boundaries!S:S,"",0)</f>
        <v>0</v>
      </c>
      <c r="AJ370" s="7">
        <f t="array" ref="AJ370">XLOOKUP($R370,Boundaries!$B:$B,Boundaries!T:T,"",0)</f>
        <v>0</v>
      </c>
      <c r="AK370" s="7">
        <f t="array" ref="AK370">XLOOKUP($R370,Boundaries!$B:$B,Boundaries!U:U,"",0)</f>
        <v>0</v>
      </c>
    </row>
    <row r="371">
      <c r="A371" s="7" t="str">
        <f t="shared" si="1"/>
        <v>T</v>
      </c>
      <c r="B371" s="8">
        <v>1317.0</v>
      </c>
      <c r="C371" s="7" t="s">
        <v>1276</v>
      </c>
      <c r="D371" s="9" t="s">
        <v>1277</v>
      </c>
      <c r="E371" s="10" t="s">
        <v>1278</v>
      </c>
      <c r="F371" s="7" t="s">
        <v>328</v>
      </c>
      <c r="G371" s="8" t="s">
        <v>329</v>
      </c>
      <c r="H371" s="8" t="s">
        <v>1071</v>
      </c>
      <c r="I371" s="11" t="s">
        <v>1072</v>
      </c>
      <c r="J371" s="7" t="s">
        <v>1266</v>
      </c>
      <c r="K371" s="9" t="s">
        <v>878</v>
      </c>
      <c r="L371" s="12">
        <v>57.2621955179856</v>
      </c>
      <c r="M371" s="12">
        <v>-4.48374087025742</v>
      </c>
      <c r="N371" s="7" t="str">
        <f t="array" ref="N371">XLOOKUP(K371,'GSP Groups'!D:D,'GSP Groups'!E:E,"",0)</f>
        <v>Kingussie</v>
      </c>
      <c r="O371" s="13">
        <f t="array" ref="O371">XLOOKUP(N371,'GSP Groups'!$E:$E,'GSP Groups'!F:F,"",0)</f>
        <v>57.22900924</v>
      </c>
      <c r="P371" s="13">
        <f t="array" ref="P371">XLOOKUP(N371,'GSP Groups'!$E:$E,'GSP Groups'!G:G,"",0)</f>
        <v>-4.078819251</v>
      </c>
      <c r="Q371" s="7" t="str">
        <f t="shared" si="2"/>
        <v>EXACT LOCATION</v>
      </c>
      <c r="R371" s="7" t="s">
        <v>20</v>
      </c>
      <c r="S371" s="7">
        <f t="array" ref="S371">XLOOKUP($R371,Boundaries!$B:$B,Boundaries!C:C,"",0)</f>
        <v>15000</v>
      </c>
      <c r="T371" s="7">
        <f t="array" ref="T371">XLOOKUP($R371,Boundaries!$B:$B,Boundaries!D:D,"",0)</f>
        <v>5000</v>
      </c>
      <c r="U371" s="7" t="str">
        <f t="array" ref="U371">XLOOKUP($R371,Boundaries!$B:$B,Boundaries!E:E,"",0)</f>
        <v>NaN</v>
      </c>
      <c r="V371" s="7">
        <f t="array" ref="V371">XLOOKUP($R371,Boundaries!$B:$B,Boundaries!F:F,"",0)</f>
        <v>1920</v>
      </c>
      <c r="W371" s="7">
        <f t="array" ref="W371">XLOOKUP($R371,Boundaries!$B:$B,Boundaries!G:G,"",0)</f>
        <v>0</v>
      </c>
      <c r="X371" s="7">
        <f t="array" ref="X371">XLOOKUP($R371,Boundaries!$B:$B,Boundaries!H:H,"",0)</f>
        <v>1180</v>
      </c>
      <c r="Y371" s="7">
        <f t="array" ref="Y371">XLOOKUP($R371,Boundaries!$B:$B,Boundaries!I:I,"",0)</f>
        <v>0</v>
      </c>
      <c r="Z371" s="7">
        <f t="array" ref="Z371">XLOOKUP($R371,Boundaries!$B:$B,Boundaries!J:J,"",0)</f>
        <v>0</v>
      </c>
      <c r="AA371" s="7">
        <f t="array" ref="AA371">XLOOKUP($R371,Boundaries!$B:$B,Boundaries!K:K,"",0)</f>
        <v>0</v>
      </c>
      <c r="AB371" s="7">
        <f t="array" ref="AB371">XLOOKUP($R371,Boundaries!$B:$B,Boundaries!L:L,"",0)</f>
        <v>0</v>
      </c>
      <c r="AC371" s="7">
        <f t="array" ref="AC371">XLOOKUP($R371,Boundaries!$B:$B,Boundaries!M:M,"",0)</f>
        <v>0</v>
      </c>
      <c r="AD371" s="7">
        <f t="array" ref="AD371">XLOOKUP($R371,Boundaries!$B:$B,Boundaries!N:N,"",0)</f>
        <v>0</v>
      </c>
      <c r="AE371" s="7">
        <f t="array" ref="AE371">XLOOKUP($R371,Boundaries!$B:$B,Boundaries!O:O,"",0)</f>
        <v>0</v>
      </c>
      <c r="AF371" s="7">
        <f t="array" ref="AF371">XLOOKUP($R371,Boundaries!$B:$B,Boundaries!P:P,"",0)</f>
        <v>0</v>
      </c>
      <c r="AG371" s="7">
        <f t="array" ref="AG371">XLOOKUP($R371,Boundaries!$B:$B,Boundaries!Q:Q,"",0)</f>
        <v>0</v>
      </c>
      <c r="AH371" s="7">
        <f t="array" ref="AH371">XLOOKUP($R371,Boundaries!$B:$B,Boundaries!R:R,"",0)</f>
        <v>0</v>
      </c>
      <c r="AI371" s="7">
        <f t="array" ref="AI371">XLOOKUP($R371,Boundaries!$B:$B,Boundaries!S:S,"",0)</f>
        <v>0</v>
      </c>
      <c r="AJ371" s="7">
        <f t="array" ref="AJ371">XLOOKUP($R371,Boundaries!$B:$B,Boundaries!T:T,"",0)</f>
        <v>0</v>
      </c>
      <c r="AK371" s="7">
        <f t="array" ref="AK371">XLOOKUP($R371,Boundaries!$B:$B,Boundaries!U:U,"",0)</f>
        <v>0</v>
      </c>
    </row>
    <row r="372">
      <c r="A372" s="7" t="str">
        <f t="shared" si="1"/>
        <v>T</v>
      </c>
      <c r="B372" s="8">
        <v>1318.0</v>
      </c>
      <c r="C372" s="7" t="s">
        <v>1279</v>
      </c>
      <c r="D372" s="9" t="s">
        <v>1280</v>
      </c>
      <c r="E372" s="10" t="s">
        <v>1281</v>
      </c>
      <c r="F372" s="7" t="s">
        <v>328</v>
      </c>
      <c r="G372" s="8" t="s">
        <v>329</v>
      </c>
      <c r="H372" s="8" t="s">
        <v>1071</v>
      </c>
      <c r="I372" s="11" t="s">
        <v>1072</v>
      </c>
      <c r="J372" s="7" t="s">
        <v>1266</v>
      </c>
      <c r="K372" s="9" t="s">
        <v>878</v>
      </c>
      <c r="L372" s="12">
        <v>57.2621955179856</v>
      </c>
      <c r="M372" s="12">
        <v>-4.48374087025742</v>
      </c>
      <c r="N372" s="7" t="str">
        <f t="array" ref="N372">XLOOKUP(K372,'GSP Groups'!D:D,'GSP Groups'!E:E,"",0)</f>
        <v>Kingussie</v>
      </c>
      <c r="O372" s="13">
        <f t="array" ref="O372">XLOOKUP(N372,'GSP Groups'!$E:$E,'GSP Groups'!F:F,"",0)</f>
        <v>57.22900924</v>
      </c>
      <c r="P372" s="13">
        <f t="array" ref="P372">XLOOKUP(N372,'GSP Groups'!$E:$E,'GSP Groups'!G:G,"",0)</f>
        <v>-4.078819251</v>
      </c>
      <c r="Q372" s="7" t="str">
        <f t="shared" si="2"/>
        <v>EXACT LOCATION</v>
      </c>
      <c r="R372" s="7" t="s">
        <v>20</v>
      </c>
      <c r="S372" s="7">
        <f t="array" ref="S372">XLOOKUP($R372,Boundaries!$B:$B,Boundaries!C:C,"",0)</f>
        <v>15000</v>
      </c>
      <c r="T372" s="7">
        <f t="array" ref="T372">XLOOKUP($R372,Boundaries!$B:$B,Boundaries!D:D,"",0)</f>
        <v>5000</v>
      </c>
      <c r="U372" s="7" t="str">
        <f t="array" ref="U372">XLOOKUP($R372,Boundaries!$B:$B,Boundaries!E:E,"",0)</f>
        <v>NaN</v>
      </c>
      <c r="V372" s="7">
        <f t="array" ref="V372">XLOOKUP($R372,Boundaries!$B:$B,Boundaries!F:F,"",0)</f>
        <v>1920</v>
      </c>
      <c r="W372" s="7">
        <f t="array" ref="W372">XLOOKUP($R372,Boundaries!$B:$B,Boundaries!G:G,"",0)</f>
        <v>0</v>
      </c>
      <c r="X372" s="7">
        <f t="array" ref="X372">XLOOKUP($R372,Boundaries!$B:$B,Boundaries!H:H,"",0)</f>
        <v>1180</v>
      </c>
      <c r="Y372" s="7">
        <f t="array" ref="Y372">XLOOKUP($R372,Boundaries!$B:$B,Boundaries!I:I,"",0)</f>
        <v>0</v>
      </c>
      <c r="Z372" s="7">
        <f t="array" ref="Z372">XLOOKUP($R372,Boundaries!$B:$B,Boundaries!J:J,"",0)</f>
        <v>0</v>
      </c>
      <c r="AA372" s="7">
        <f t="array" ref="AA372">XLOOKUP($R372,Boundaries!$B:$B,Boundaries!K:K,"",0)</f>
        <v>0</v>
      </c>
      <c r="AB372" s="7">
        <f t="array" ref="AB372">XLOOKUP($R372,Boundaries!$B:$B,Boundaries!L:L,"",0)</f>
        <v>0</v>
      </c>
      <c r="AC372" s="7">
        <f t="array" ref="AC372">XLOOKUP($R372,Boundaries!$B:$B,Boundaries!M:M,"",0)</f>
        <v>0</v>
      </c>
      <c r="AD372" s="7">
        <f t="array" ref="AD372">XLOOKUP($R372,Boundaries!$B:$B,Boundaries!N:N,"",0)</f>
        <v>0</v>
      </c>
      <c r="AE372" s="7">
        <f t="array" ref="AE372">XLOOKUP($R372,Boundaries!$B:$B,Boundaries!O:O,"",0)</f>
        <v>0</v>
      </c>
      <c r="AF372" s="7">
        <f t="array" ref="AF372">XLOOKUP($R372,Boundaries!$B:$B,Boundaries!P:P,"",0)</f>
        <v>0</v>
      </c>
      <c r="AG372" s="7">
        <f t="array" ref="AG372">XLOOKUP($R372,Boundaries!$B:$B,Boundaries!Q:Q,"",0)</f>
        <v>0</v>
      </c>
      <c r="AH372" s="7">
        <f t="array" ref="AH372">XLOOKUP($R372,Boundaries!$B:$B,Boundaries!R:R,"",0)</f>
        <v>0</v>
      </c>
      <c r="AI372" s="7">
        <f t="array" ref="AI372">XLOOKUP($R372,Boundaries!$B:$B,Boundaries!S:S,"",0)</f>
        <v>0</v>
      </c>
      <c r="AJ372" s="7">
        <f t="array" ref="AJ372">XLOOKUP($R372,Boundaries!$B:$B,Boundaries!T:T,"",0)</f>
        <v>0</v>
      </c>
      <c r="AK372" s="7">
        <f t="array" ref="AK372">XLOOKUP($R372,Boundaries!$B:$B,Boundaries!U:U,"",0)</f>
        <v>0</v>
      </c>
    </row>
    <row r="373">
      <c r="A373" s="7" t="str">
        <f t="shared" si="1"/>
        <v>E</v>
      </c>
      <c r="B373" s="8">
        <v>1364.0</v>
      </c>
      <c r="C373" s="7" t="s">
        <v>1282</v>
      </c>
      <c r="D373" s="9" t="s">
        <v>1283</v>
      </c>
      <c r="E373" s="10" t="s">
        <v>1284</v>
      </c>
      <c r="F373" s="7" t="s">
        <v>315</v>
      </c>
      <c r="G373" s="8" t="s">
        <v>316</v>
      </c>
      <c r="H373" s="8" t="s">
        <v>1071</v>
      </c>
      <c r="I373" s="11" t="s">
        <v>1072</v>
      </c>
      <c r="J373" s="7" t="s">
        <v>1266</v>
      </c>
      <c r="K373" s="9" t="s">
        <v>878</v>
      </c>
      <c r="L373" s="12">
        <v>57.3261048539113</v>
      </c>
      <c r="M373" s="12">
        <v>-4.79422833118048</v>
      </c>
      <c r="N373" s="7" t="str">
        <f t="array" ref="N373">XLOOKUP(K373,'GSP Groups'!D:D,'GSP Groups'!E:E,"",0)</f>
        <v>Kingussie</v>
      </c>
      <c r="O373" s="13">
        <f t="array" ref="O373">XLOOKUP(N373,'GSP Groups'!$E:$E,'GSP Groups'!F:F,"",0)</f>
        <v>57.22900924</v>
      </c>
      <c r="P373" s="13">
        <f t="array" ref="P373">XLOOKUP(N373,'GSP Groups'!$E:$E,'GSP Groups'!G:G,"",0)</f>
        <v>-4.078819251</v>
      </c>
      <c r="Q373" s="7" t="str">
        <f t="shared" si="2"/>
        <v>EXACT LOCATION</v>
      </c>
      <c r="R373" s="7" t="s">
        <v>20</v>
      </c>
      <c r="S373" s="7">
        <f t="array" ref="S373">XLOOKUP($R373,Boundaries!$B:$B,Boundaries!C:C,"",0)</f>
        <v>15000</v>
      </c>
      <c r="T373" s="7">
        <f t="array" ref="T373">XLOOKUP($R373,Boundaries!$B:$B,Boundaries!D:D,"",0)</f>
        <v>5000</v>
      </c>
      <c r="U373" s="7" t="str">
        <f t="array" ref="U373">XLOOKUP($R373,Boundaries!$B:$B,Boundaries!E:E,"",0)</f>
        <v>NaN</v>
      </c>
      <c r="V373" s="7">
        <f t="array" ref="V373">XLOOKUP($R373,Boundaries!$B:$B,Boundaries!F:F,"",0)</f>
        <v>1920</v>
      </c>
      <c r="W373" s="7">
        <f t="array" ref="W373">XLOOKUP($R373,Boundaries!$B:$B,Boundaries!G:G,"",0)</f>
        <v>0</v>
      </c>
      <c r="X373" s="7">
        <f t="array" ref="X373">XLOOKUP($R373,Boundaries!$B:$B,Boundaries!H:H,"",0)</f>
        <v>1180</v>
      </c>
      <c r="Y373" s="7">
        <f t="array" ref="Y373">XLOOKUP($R373,Boundaries!$B:$B,Boundaries!I:I,"",0)</f>
        <v>0</v>
      </c>
      <c r="Z373" s="7">
        <f t="array" ref="Z373">XLOOKUP($R373,Boundaries!$B:$B,Boundaries!J:J,"",0)</f>
        <v>0</v>
      </c>
      <c r="AA373" s="7">
        <f t="array" ref="AA373">XLOOKUP($R373,Boundaries!$B:$B,Boundaries!K:K,"",0)</f>
        <v>0</v>
      </c>
      <c r="AB373" s="7">
        <f t="array" ref="AB373">XLOOKUP($R373,Boundaries!$B:$B,Boundaries!L:L,"",0)</f>
        <v>0</v>
      </c>
      <c r="AC373" s="7">
        <f t="array" ref="AC373">XLOOKUP($R373,Boundaries!$B:$B,Boundaries!M:M,"",0)</f>
        <v>0</v>
      </c>
      <c r="AD373" s="7">
        <f t="array" ref="AD373">XLOOKUP($R373,Boundaries!$B:$B,Boundaries!N:N,"",0)</f>
        <v>0</v>
      </c>
      <c r="AE373" s="7">
        <f t="array" ref="AE373">XLOOKUP($R373,Boundaries!$B:$B,Boundaries!O:O,"",0)</f>
        <v>0</v>
      </c>
      <c r="AF373" s="7">
        <f t="array" ref="AF373">XLOOKUP($R373,Boundaries!$B:$B,Boundaries!P:P,"",0)</f>
        <v>0</v>
      </c>
      <c r="AG373" s="7">
        <f t="array" ref="AG373">XLOOKUP($R373,Boundaries!$B:$B,Boundaries!Q:Q,"",0)</f>
        <v>0</v>
      </c>
      <c r="AH373" s="7">
        <f t="array" ref="AH373">XLOOKUP($R373,Boundaries!$B:$B,Boundaries!R:R,"",0)</f>
        <v>0</v>
      </c>
      <c r="AI373" s="7">
        <f t="array" ref="AI373">XLOOKUP($R373,Boundaries!$B:$B,Boundaries!S:S,"",0)</f>
        <v>0</v>
      </c>
      <c r="AJ373" s="7">
        <f t="array" ref="AJ373">XLOOKUP($R373,Boundaries!$B:$B,Boundaries!T:T,"",0)</f>
        <v>0</v>
      </c>
      <c r="AK373" s="7">
        <f t="array" ref="AK373">XLOOKUP($R373,Boundaries!$B:$B,Boundaries!U:U,"",0)</f>
        <v>0</v>
      </c>
    </row>
    <row r="374">
      <c r="A374" s="7" t="str">
        <f t="shared" si="1"/>
        <v>T</v>
      </c>
      <c r="B374" s="8">
        <v>1365.0</v>
      </c>
      <c r="C374" s="7" t="s">
        <v>1285</v>
      </c>
      <c r="D374" s="9" t="s">
        <v>1286</v>
      </c>
      <c r="E374" s="10" t="s">
        <v>1287</v>
      </c>
      <c r="F374" s="7" t="s">
        <v>315</v>
      </c>
      <c r="G374" s="8" t="s">
        <v>316</v>
      </c>
      <c r="H374" s="8" t="s">
        <v>1071</v>
      </c>
      <c r="I374" s="11" t="s">
        <v>1072</v>
      </c>
      <c r="J374" s="7" t="s">
        <v>1266</v>
      </c>
      <c r="K374" s="9" t="s">
        <v>878</v>
      </c>
      <c r="L374" s="12">
        <v>57.3259047865696</v>
      </c>
      <c r="M374" s="12">
        <v>-4.79433491945011</v>
      </c>
      <c r="N374" s="7" t="str">
        <f t="array" ref="N374">XLOOKUP(K374,'GSP Groups'!D:D,'GSP Groups'!E:E,"",0)</f>
        <v>Kingussie</v>
      </c>
      <c r="O374" s="13">
        <f t="array" ref="O374">XLOOKUP(N374,'GSP Groups'!$E:$E,'GSP Groups'!F:F,"",0)</f>
        <v>57.22900924</v>
      </c>
      <c r="P374" s="13">
        <f t="array" ref="P374">XLOOKUP(N374,'GSP Groups'!$E:$E,'GSP Groups'!G:G,"",0)</f>
        <v>-4.078819251</v>
      </c>
      <c r="Q374" s="7" t="str">
        <f t="shared" si="2"/>
        <v>EXACT LOCATION</v>
      </c>
      <c r="R374" s="7" t="s">
        <v>20</v>
      </c>
      <c r="S374" s="7">
        <f t="array" ref="S374">XLOOKUP($R374,Boundaries!$B:$B,Boundaries!C:C,"",0)</f>
        <v>15000</v>
      </c>
      <c r="T374" s="7">
        <f t="array" ref="T374">XLOOKUP($R374,Boundaries!$B:$B,Boundaries!D:D,"",0)</f>
        <v>5000</v>
      </c>
      <c r="U374" s="7" t="str">
        <f t="array" ref="U374">XLOOKUP($R374,Boundaries!$B:$B,Boundaries!E:E,"",0)</f>
        <v>NaN</v>
      </c>
      <c r="V374" s="7">
        <f t="array" ref="V374">XLOOKUP($R374,Boundaries!$B:$B,Boundaries!F:F,"",0)</f>
        <v>1920</v>
      </c>
      <c r="W374" s="7">
        <f t="array" ref="W374">XLOOKUP($R374,Boundaries!$B:$B,Boundaries!G:G,"",0)</f>
        <v>0</v>
      </c>
      <c r="X374" s="7">
        <f t="array" ref="X374">XLOOKUP($R374,Boundaries!$B:$B,Boundaries!H:H,"",0)</f>
        <v>1180</v>
      </c>
      <c r="Y374" s="7">
        <f t="array" ref="Y374">XLOOKUP($R374,Boundaries!$B:$B,Boundaries!I:I,"",0)</f>
        <v>0</v>
      </c>
      <c r="Z374" s="7">
        <f t="array" ref="Z374">XLOOKUP($R374,Boundaries!$B:$B,Boundaries!J:J,"",0)</f>
        <v>0</v>
      </c>
      <c r="AA374" s="7">
        <f t="array" ref="AA374">XLOOKUP($R374,Boundaries!$B:$B,Boundaries!K:K,"",0)</f>
        <v>0</v>
      </c>
      <c r="AB374" s="7">
        <f t="array" ref="AB374">XLOOKUP($R374,Boundaries!$B:$B,Boundaries!L:L,"",0)</f>
        <v>0</v>
      </c>
      <c r="AC374" s="7">
        <f t="array" ref="AC374">XLOOKUP($R374,Boundaries!$B:$B,Boundaries!M:M,"",0)</f>
        <v>0</v>
      </c>
      <c r="AD374" s="7">
        <f t="array" ref="AD374">XLOOKUP($R374,Boundaries!$B:$B,Boundaries!N:N,"",0)</f>
        <v>0</v>
      </c>
      <c r="AE374" s="7">
        <f t="array" ref="AE374">XLOOKUP($R374,Boundaries!$B:$B,Boundaries!O:O,"",0)</f>
        <v>0</v>
      </c>
      <c r="AF374" s="7">
        <f t="array" ref="AF374">XLOOKUP($R374,Boundaries!$B:$B,Boundaries!P:P,"",0)</f>
        <v>0</v>
      </c>
      <c r="AG374" s="7">
        <f t="array" ref="AG374">XLOOKUP($R374,Boundaries!$B:$B,Boundaries!Q:Q,"",0)</f>
        <v>0</v>
      </c>
      <c r="AH374" s="7">
        <f t="array" ref="AH374">XLOOKUP($R374,Boundaries!$B:$B,Boundaries!R:R,"",0)</f>
        <v>0</v>
      </c>
      <c r="AI374" s="7">
        <f t="array" ref="AI374">XLOOKUP($R374,Boundaries!$B:$B,Boundaries!S:S,"",0)</f>
        <v>0</v>
      </c>
      <c r="AJ374" s="7">
        <f t="array" ref="AJ374">XLOOKUP($R374,Boundaries!$B:$B,Boundaries!T:T,"",0)</f>
        <v>0</v>
      </c>
      <c r="AK374" s="7">
        <f t="array" ref="AK374">XLOOKUP($R374,Boundaries!$B:$B,Boundaries!U:U,"",0)</f>
        <v>0</v>
      </c>
    </row>
    <row r="375">
      <c r="A375" s="7" t="str">
        <f t="shared" si="1"/>
        <v>T</v>
      </c>
      <c r="B375" s="8">
        <v>1367.0</v>
      </c>
      <c r="C375" s="7" t="s">
        <v>1288</v>
      </c>
      <c r="D375" s="9" t="s">
        <v>1289</v>
      </c>
      <c r="E375" s="10" t="s">
        <v>1290</v>
      </c>
      <c r="F375" s="7" t="s">
        <v>68</v>
      </c>
      <c r="G375" s="8" t="s">
        <v>69</v>
      </c>
      <c r="H375" s="8" t="s">
        <v>395</v>
      </c>
      <c r="I375" s="11" t="s">
        <v>396</v>
      </c>
      <c r="J375" s="7" t="s">
        <v>1266</v>
      </c>
      <c r="K375" s="9" t="s">
        <v>878</v>
      </c>
      <c r="L375" s="12">
        <v>57.342781045029</v>
      </c>
      <c r="M375" s="12">
        <v>-4.15925440771523</v>
      </c>
      <c r="N375" s="7" t="str">
        <f t="array" ref="N375">XLOOKUP(K375,'GSP Groups'!D:D,'GSP Groups'!E:E,"",0)</f>
        <v>Kingussie</v>
      </c>
      <c r="O375" s="13">
        <f t="array" ref="O375">XLOOKUP(N375,'GSP Groups'!$E:$E,'GSP Groups'!F:F,"",0)</f>
        <v>57.22900924</v>
      </c>
      <c r="P375" s="13">
        <f t="array" ref="P375">XLOOKUP(N375,'GSP Groups'!$E:$E,'GSP Groups'!G:G,"",0)</f>
        <v>-4.078819251</v>
      </c>
      <c r="Q375" s="7" t="str">
        <f t="shared" si="2"/>
        <v>EXACT LOCATION</v>
      </c>
      <c r="R375" s="7" t="s">
        <v>20</v>
      </c>
      <c r="S375" s="7">
        <f t="array" ref="S375">XLOOKUP($R375,Boundaries!$B:$B,Boundaries!C:C,"",0)</f>
        <v>15000</v>
      </c>
      <c r="T375" s="7">
        <f t="array" ref="T375">XLOOKUP($R375,Boundaries!$B:$B,Boundaries!D:D,"",0)</f>
        <v>5000</v>
      </c>
      <c r="U375" s="7" t="str">
        <f t="array" ref="U375">XLOOKUP($R375,Boundaries!$B:$B,Boundaries!E:E,"",0)</f>
        <v>NaN</v>
      </c>
      <c r="V375" s="7">
        <f t="array" ref="V375">XLOOKUP($R375,Boundaries!$B:$B,Boundaries!F:F,"",0)</f>
        <v>1920</v>
      </c>
      <c r="W375" s="7">
        <f t="array" ref="W375">XLOOKUP($R375,Boundaries!$B:$B,Boundaries!G:G,"",0)</f>
        <v>0</v>
      </c>
      <c r="X375" s="7">
        <f t="array" ref="X375">XLOOKUP($R375,Boundaries!$B:$B,Boundaries!H:H,"",0)</f>
        <v>1180</v>
      </c>
      <c r="Y375" s="7">
        <f t="array" ref="Y375">XLOOKUP($R375,Boundaries!$B:$B,Boundaries!I:I,"",0)</f>
        <v>0</v>
      </c>
      <c r="Z375" s="7">
        <f t="array" ref="Z375">XLOOKUP($R375,Boundaries!$B:$B,Boundaries!J:J,"",0)</f>
        <v>0</v>
      </c>
      <c r="AA375" s="7">
        <f t="array" ref="AA375">XLOOKUP($R375,Boundaries!$B:$B,Boundaries!K:K,"",0)</f>
        <v>0</v>
      </c>
      <c r="AB375" s="7">
        <f t="array" ref="AB375">XLOOKUP($R375,Boundaries!$B:$B,Boundaries!L:L,"",0)</f>
        <v>0</v>
      </c>
      <c r="AC375" s="7">
        <f t="array" ref="AC375">XLOOKUP($R375,Boundaries!$B:$B,Boundaries!M:M,"",0)</f>
        <v>0</v>
      </c>
      <c r="AD375" s="7">
        <f t="array" ref="AD375">XLOOKUP($R375,Boundaries!$B:$B,Boundaries!N:N,"",0)</f>
        <v>0</v>
      </c>
      <c r="AE375" s="7">
        <f t="array" ref="AE375">XLOOKUP($R375,Boundaries!$B:$B,Boundaries!O:O,"",0)</f>
        <v>0</v>
      </c>
      <c r="AF375" s="7">
        <f t="array" ref="AF375">XLOOKUP($R375,Boundaries!$B:$B,Boundaries!P:P,"",0)</f>
        <v>0</v>
      </c>
      <c r="AG375" s="7">
        <f t="array" ref="AG375">XLOOKUP($R375,Boundaries!$B:$B,Boundaries!Q:Q,"",0)</f>
        <v>0</v>
      </c>
      <c r="AH375" s="7">
        <f t="array" ref="AH375">XLOOKUP($R375,Boundaries!$B:$B,Boundaries!R:R,"",0)</f>
        <v>0</v>
      </c>
      <c r="AI375" s="7">
        <f t="array" ref="AI375">XLOOKUP($R375,Boundaries!$B:$B,Boundaries!S:S,"",0)</f>
        <v>0</v>
      </c>
      <c r="AJ375" s="7">
        <f t="array" ref="AJ375">XLOOKUP($R375,Boundaries!$B:$B,Boundaries!T:T,"",0)</f>
        <v>0</v>
      </c>
      <c r="AK375" s="7">
        <f t="array" ref="AK375">XLOOKUP($R375,Boundaries!$B:$B,Boundaries!U:U,"",0)</f>
        <v>0</v>
      </c>
    </row>
    <row r="376">
      <c r="A376" s="7" t="str">
        <f t="shared" si="1"/>
        <v>T</v>
      </c>
      <c r="B376" s="8">
        <v>1368.0</v>
      </c>
      <c r="C376" s="7" t="s">
        <v>1291</v>
      </c>
      <c r="D376" s="9" t="s">
        <v>1292</v>
      </c>
      <c r="E376" s="10" t="s">
        <v>1293</v>
      </c>
      <c r="F376" s="7" t="s">
        <v>68</v>
      </c>
      <c r="G376" s="8" t="s">
        <v>69</v>
      </c>
      <c r="H376" s="8" t="s">
        <v>395</v>
      </c>
      <c r="I376" s="11" t="s">
        <v>396</v>
      </c>
      <c r="J376" s="7" t="s">
        <v>1266</v>
      </c>
      <c r="K376" s="9" t="s">
        <v>878</v>
      </c>
      <c r="L376" s="12">
        <v>57.342781045029</v>
      </c>
      <c r="M376" s="12">
        <v>-4.15925440771523</v>
      </c>
      <c r="N376" s="7" t="str">
        <f t="array" ref="N376">XLOOKUP(K376,'GSP Groups'!D:D,'GSP Groups'!E:E,"",0)</f>
        <v>Kingussie</v>
      </c>
      <c r="O376" s="13">
        <f t="array" ref="O376">XLOOKUP(N376,'GSP Groups'!$E:$E,'GSP Groups'!F:F,"",0)</f>
        <v>57.22900924</v>
      </c>
      <c r="P376" s="13">
        <f t="array" ref="P376">XLOOKUP(N376,'GSP Groups'!$E:$E,'GSP Groups'!G:G,"",0)</f>
        <v>-4.078819251</v>
      </c>
      <c r="Q376" s="7" t="str">
        <f t="shared" si="2"/>
        <v>EXACT LOCATION</v>
      </c>
      <c r="R376" s="7" t="s">
        <v>20</v>
      </c>
      <c r="S376" s="7">
        <f t="array" ref="S376">XLOOKUP($R376,Boundaries!$B:$B,Boundaries!C:C,"",0)</f>
        <v>15000</v>
      </c>
      <c r="T376" s="7">
        <f t="array" ref="T376">XLOOKUP($R376,Boundaries!$B:$B,Boundaries!D:D,"",0)</f>
        <v>5000</v>
      </c>
      <c r="U376" s="7" t="str">
        <f t="array" ref="U376">XLOOKUP($R376,Boundaries!$B:$B,Boundaries!E:E,"",0)</f>
        <v>NaN</v>
      </c>
      <c r="V376" s="7">
        <f t="array" ref="V376">XLOOKUP($R376,Boundaries!$B:$B,Boundaries!F:F,"",0)</f>
        <v>1920</v>
      </c>
      <c r="W376" s="7">
        <f t="array" ref="W376">XLOOKUP($R376,Boundaries!$B:$B,Boundaries!G:G,"",0)</f>
        <v>0</v>
      </c>
      <c r="X376" s="7">
        <f t="array" ref="X376">XLOOKUP($R376,Boundaries!$B:$B,Boundaries!H:H,"",0)</f>
        <v>1180</v>
      </c>
      <c r="Y376" s="7">
        <f t="array" ref="Y376">XLOOKUP($R376,Boundaries!$B:$B,Boundaries!I:I,"",0)</f>
        <v>0</v>
      </c>
      <c r="Z376" s="7">
        <f t="array" ref="Z376">XLOOKUP($R376,Boundaries!$B:$B,Boundaries!J:J,"",0)</f>
        <v>0</v>
      </c>
      <c r="AA376" s="7">
        <f t="array" ref="AA376">XLOOKUP($R376,Boundaries!$B:$B,Boundaries!K:K,"",0)</f>
        <v>0</v>
      </c>
      <c r="AB376" s="7">
        <f t="array" ref="AB376">XLOOKUP($R376,Boundaries!$B:$B,Boundaries!L:L,"",0)</f>
        <v>0</v>
      </c>
      <c r="AC376" s="7">
        <f t="array" ref="AC376">XLOOKUP($R376,Boundaries!$B:$B,Boundaries!M:M,"",0)</f>
        <v>0</v>
      </c>
      <c r="AD376" s="7">
        <f t="array" ref="AD376">XLOOKUP($R376,Boundaries!$B:$B,Boundaries!N:N,"",0)</f>
        <v>0</v>
      </c>
      <c r="AE376" s="7">
        <f t="array" ref="AE376">XLOOKUP($R376,Boundaries!$B:$B,Boundaries!O:O,"",0)</f>
        <v>0</v>
      </c>
      <c r="AF376" s="7">
        <f t="array" ref="AF376">XLOOKUP($R376,Boundaries!$B:$B,Boundaries!P:P,"",0)</f>
        <v>0</v>
      </c>
      <c r="AG376" s="7">
        <f t="array" ref="AG376">XLOOKUP($R376,Boundaries!$B:$B,Boundaries!Q:Q,"",0)</f>
        <v>0</v>
      </c>
      <c r="AH376" s="7">
        <f t="array" ref="AH376">XLOOKUP($R376,Boundaries!$B:$B,Boundaries!R:R,"",0)</f>
        <v>0</v>
      </c>
      <c r="AI376" s="7">
        <f t="array" ref="AI376">XLOOKUP($R376,Boundaries!$B:$B,Boundaries!S:S,"",0)</f>
        <v>0</v>
      </c>
      <c r="AJ376" s="7">
        <f t="array" ref="AJ376">XLOOKUP($R376,Boundaries!$B:$B,Boundaries!T:T,"",0)</f>
        <v>0</v>
      </c>
      <c r="AK376" s="7">
        <f t="array" ref="AK376">XLOOKUP($R376,Boundaries!$B:$B,Boundaries!U:U,"",0)</f>
        <v>0</v>
      </c>
    </row>
    <row r="377">
      <c r="A377" s="7" t="str">
        <f t="shared" si="1"/>
        <v>E</v>
      </c>
      <c r="B377" s="8">
        <v>1387.0</v>
      </c>
      <c r="C377" s="7" t="s">
        <v>1294</v>
      </c>
      <c r="D377" s="9" t="s">
        <v>1295</v>
      </c>
      <c r="E377" s="10" t="s">
        <v>1296</v>
      </c>
      <c r="F377" s="7" t="s">
        <v>68</v>
      </c>
      <c r="G377" s="8" t="s">
        <v>69</v>
      </c>
      <c r="H377" s="8" t="s">
        <v>1053</v>
      </c>
      <c r="I377" s="11" t="s">
        <v>1054</v>
      </c>
      <c r="J377" s="7" t="s">
        <v>1266</v>
      </c>
      <c r="K377" s="9" t="s">
        <v>878</v>
      </c>
      <c r="L377" s="12">
        <v>57.800927</v>
      </c>
      <c r="M377" s="12">
        <v>-4.329937</v>
      </c>
      <c r="N377" s="7" t="str">
        <f t="array" ref="N377">XLOOKUP(K377,'GSP Groups'!D:D,'GSP Groups'!E:E,"",0)</f>
        <v>Kingussie</v>
      </c>
      <c r="O377" s="13">
        <f t="array" ref="O377">XLOOKUP(N377,'GSP Groups'!$E:$E,'GSP Groups'!F:F,"",0)</f>
        <v>57.22900924</v>
      </c>
      <c r="P377" s="13">
        <f t="array" ref="P377">XLOOKUP(N377,'GSP Groups'!$E:$E,'GSP Groups'!G:G,"",0)</f>
        <v>-4.078819251</v>
      </c>
      <c r="Q377" s="7" t="str">
        <f t="shared" si="2"/>
        <v>EXACT LOCATION</v>
      </c>
      <c r="R377" s="7" t="s">
        <v>20</v>
      </c>
      <c r="S377" s="7">
        <f t="array" ref="S377">XLOOKUP($R377,Boundaries!$B:$B,Boundaries!C:C,"",0)</f>
        <v>15000</v>
      </c>
      <c r="T377" s="7">
        <f t="array" ref="T377">XLOOKUP($R377,Boundaries!$B:$B,Boundaries!D:D,"",0)</f>
        <v>5000</v>
      </c>
      <c r="U377" s="7" t="str">
        <f t="array" ref="U377">XLOOKUP($R377,Boundaries!$B:$B,Boundaries!E:E,"",0)</f>
        <v>NaN</v>
      </c>
      <c r="V377" s="7">
        <f t="array" ref="V377">XLOOKUP($R377,Boundaries!$B:$B,Boundaries!F:F,"",0)</f>
        <v>1920</v>
      </c>
      <c r="W377" s="7">
        <f t="array" ref="W377">XLOOKUP($R377,Boundaries!$B:$B,Boundaries!G:G,"",0)</f>
        <v>0</v>
      </c>
      <c r="X377" s="7">
        <f t="array" ref="X377">XLOOKUP($R377,Boundaries!$B:$B,Boundaries!H:H,"",0)</f>
        <v>1180</v>
      </c>
      <c r="Y377" s="7">
        <f t="array" ref="Y377">XLOOKUP($R377,Boundaries!$B:$B,Boundaries!I:I,"",0)</f>
        <v>0</v>
      </c>
      <c r="Z377" s="7">
        <f t="array" ref="Z377">XLOOKUP($R377,Boundaries!$B:$B,Boundaries!J:J,"",0)</f>
        <v>0</v>
      </c>
      <c r="AA377" s="7">
        <f t="array" ref="AA377">XLOOKUP($R377,Boundaries!$B:$B,Boundaries!K:K,"",0)</f>
        <v>0</v>
      </c>
      <c r="AB377" s="7">
        <f t="array" ref="AB377">XLOOKUP($R377,Boundaries!$B:$B,Boundaries!L:L,"",0)</f>
        <v>0</v>
      </c>
      <c r="AC377" s="7">
        <f t="array" ref="AC377">XLOOKUP($R377,Boundaries!$B:$B,Boundaries!M:M,"",0)</f>
        <v>0</v>
      </c>
      <c r="AD377" s="7">
        <f t="array" ref="AD377">XLOOKUP($R377,Boundaries!$B:$B,Boundaries!N:N,"",0)</f>
        <v>0</v>
      </c>
      <c r="AE377" s="7">
        <f t="array" ref="AE377">XLOOKUP($R377,Boundaries!$B:$B,Boundaries!O:O,"",0)</f>
        <v>0</v>
      </c>
      <c r="AF377" s="7">
        <f t="array" ref="AF377">XLOOKUP($R377,Boundaries!$B:$B,Boundaries!P:P,"",0)</f>
        <v>0</v>
      </c>
      <c r="AG377" s="7">
        <f t="array" ref="AG377">XLOOKUP($R377,Boundaries!$B:$B,Boundaries!Q:Q,"",0)</f>
        <v>0</v>
      </c>
      <c r="AH377" s="7">
        <f t="array" ref="AH377">XLOOKUP($R377,Boundaries!$B:$B,Boundaries!R:R,"",0)</f>
        <v>0</v>
      </c>
      <c r="AI377" s="7">
        <f t="array" ref="AI377">XLOOKUP($R377,Boundaries!$B:$B,Boundaries!S:S,"",0)</f>
        <v>0</v>
      </c>
      <c r="AJ377" s="7">
        <f t="array" ref="AJ377">XLOOKUP($R377,Boundaries!$B:$B,Boundaries!T:T,"",0)</f>
        <v>0</v>
      </c>
      <c r="AK377" s="7">
        <f t="array" ref="AK377">XLOOKUP($R377,Boundaries!$B:$B,Boundaries!U:U,"",0)</f>
        <v>0</v>
      </c>
    </row>
    <row r="378">
      <c r="A378" s="7" t="str">
        <f t="shared" si="1"/>
        <v>E</v>
      </c>
      <c r="B378" s="8">
        <v>1403.0</v>
      </c>
      <c r="C378" s="7" t="s">
        <v>1297</v>
      </c>
      <c r="D378" s="9" t="s">
        <v>1298</v>
      </c>
      <c r="E378" s="10" t="s">
        <v>1299</v>
      </c>
      <c r="F378" s="7" t="s">
        <v>315</v>
      </c>
      <c r="G378" s="8" t="s">
        <v>316</v>
      </c>
      <c r="H378" s="8" t="s">
        <v>1071</v>
      </c>
      <c r="I378" s="11" t="s">
        <v>1072</v>
      </c>
      <c r="J378" s="7" t="s">
        <v>1266</v>
      </c>
      <c r="K378" s="9" t="s">
        <v>878</v>
      </c>
      <c r="L378" s="12">
        <v>57.3261048539113</v>
      </c>
      <c r="M378" s="12">
        <v>-4.79422833118048</v>
      </c>
      <c r="N378" s="7" t="str">
        <f t="array" ref="N378">XLOOKUP(K378,'GSP Groups'!D:D,'GSP Groups'!E:E,"",0)</f>
        <v>Kingussie</v>
      </c>
      <c r="O378" s="13">
        <f t="array" ref="O378">XLOOKUP(N378,'GSP Groups'!$E:$E,'GSP Groups'!F:F,"",0)</f>
        <v>57.22900924</v>
      </c>
      <c r="P378" s="13">
        <f t="array" ref="P378">XLOOKUP(N378,'GSP Groups'!$E:$E,'GSP Groups'!G:G,"",0)</f>
        <v>-4.078819251</v>
      </c>
      <c r="Q378" s="7" t="str">
        <f t="shared" si="2"/>
        <v>EXACT LOCATION</v>
      </c>
      <c r="R378" s="7" t="s">
        <v>20</v>
      </c>
      <c r="S378" s="7">
        <f t="array" ref="S378">XLOOKUP($R378,Boundaries!$B:$B,Boundaries!C:C,"",0)</f>
        <v>15000</v>
      </c>
      <c r="T378" s="7">
        <f t="array" ref="T378">XLOOKUP($R378,Boundaries!$B:$B,Boundaries!D:D,"",0)</f>
        <v>5000</v>
      </c>
      <c r="U378" s="7" t="str">
        <f t="array" ref="U378">XLOOKUP($R378,Boundaries!$B:$B,Boundaries!E:E,"",0)</f>
        <v>NaN</v>
      </c>
      <c r="V378" s="7">
        <f t="array" ref="V378">XLOOKUP($R378,Boundaries!$B:$B,Boundaries!F:F,"",0)</f>
        <v>1920</v>
      </c>
      <c r="W378" s="7">
        <f t="array" ref="W378">XLOOKUP($R378,Boundaries!$B:$B,Boundaries!G:G,"",0)</f>
        <v>0</v>
      </c>
      <c r="X378" s="7">
        <f t="array" ref="X378">XLOOKUP($R378,Boundaries!$B:$B,Boundaries!H:H,"",0)</f>
        <v>1180</v>
      </c>
      <c r="Y378" s="7">
        <f t="array" ref="Y378">XLOOKUP($R378,Boundaries!$B:$B,Boundaries!I:I,"",0)</f>
        <v>0</v>
      </c>
      <c r="Z378" s="7">
        <f t="array" ref="Z378">XLOOKUP($R378,Boundaries!$B:$B,Boundaries!J:J,"",0)</f>
        <v>0</v>
      </c>
      <c r="AA378" s="7">
        <f t="array" ref="AA378">XLOOKUP($R378,Boundaries!$B:$B,Boundaries!K:K,"",0)</f>
        <v>0</v>
      </c>
      <c r="AB378" s="7">
        <f t="array" ref="AB378">XLOOKUP($R378,Boundaries!$B:$B,Boundaries!L:L,"",0)</f>
        <v>0</v>
      </c>
      <c r="AC378" s="7">
        <f t="array" ref="AC378">XLOOKUP($R378,Boundaries!$B:$B,Boundaries!M:M,"",0)</f>
        <v>0</v>
      </c>
      <c r="AD378" s="7">
        <f t="array" ref="AD378">XLOOKUP($R378,Boundaries!$B:$B,Boundaries!N:N,"",0)</f>
        <v>0</v>
      </c>
      <c r="AE378" s="7">
        <f t="array" ref="AE378">XLOOKUP($R378,Boundaries!$B:$B,Boundaries!O:O,"",0)</f>
        <v>0</v>
      </c>
      <c r="AF378" s="7">
        <f t="array" ref="AF378">XLOOKUP($R378,Boundaries!$B:$B,Boundaries!P:P,"",0)</f>
        <v>0</v>
      </c>
      <c r="AG378" s="7">
        <f t="array" ref="AG378">XLOOKUP($R378,Boundaries!$B:$B,Boundaries!Q:Q,"",0)</f>
        <v>0</v>
      </c>
      <c r="AH378" s="7">
        <f t="array" ref="AH378">XLOOKUP($R378,Boundaries!$B:$B,Boundaries!R:R,"",0)</f>
        <v>0</v>
      </c>
      <c r="AI378" s="7">
        <f t="array" ref="AI378">XLOOKUP($R378,Boundaries!$B:$B,Boundaries!S:S,"",0)</f>
        <v>0</v>
      </c>
      <c r="AJ378" s="7">
        <f t="array" ref="AJ378">XLOOKUP($R378,Boundaries!$B:$B,Boundaries!T:T,"",0)</f>
        <v>0</v>
      </c>
      <c r="AK378" s="7">
        <f t="array" ref="AK378">XLOOKUP($R378,Boundaries!$B:$B,Boundaries!U:U,"",0)</f>
        <v>0</v>
      </c>
    </row>
    <row r="379">
      <c r="A379" s="7" t="str">
        <f t="shared" si="1"/>
        <v>T</v>
      </c>
      <c r="B379" s="8">
        <v>1557.0</v>
      </c>
      <c r="C379" s="7" t="s">
        <v>1300</v>
      </c>
      <c r="D379" s="9" t="s">
        <v>1301</v>
      </c>
      <c r="E379" s="10" t="s">
        <v>1302</v>
      </c>
      <c r="F379" s="7" t="s">
        <v>68</v>
      </c>
      <c r="G379" s="8" t="s">
        <v>69</v>
      </c>
      <c r="H379" s="8" t="s">
        <v>1303</v>
      </c>
      <c r="I379" s="11" t="s">
        <v>1304</v>
      </c>
      <c r="J379" s="7" t="s">
        <v>1266</v>
      </c>
      <c r="K379" s="9" t="s">
        <v>878</v>
      </c>
      <c r="L379" s="12">
        <v>58.04</v>
      </c>
      <c r="M379" s="12">
        <v>-4.06</v>
      </c>
      <c r="N379" s="7" t="str">
        <f t="array" ref="N379">XLOOKUP(K379,'GSP Groups'!D:D,'GSP Groups'!E:E,"",0)</f>
        <v>Kingussie</v>
      </c>
      <c r="O379" s="13">
        <f t="array" ref="O379">XLOOKUP(N379,'GSP Groups'!$E:$E,'GSP Groups'!F:F,"",0)</f>
        <v>57.22900924</v>
      </c>
      <c r="P379" s="13">
        <f t="array" ref="P379">XLOOKUP(N379,'GSP Groups'!$E:$E,'GSP Groups'!G:G,"",0)</f>
        <v>-4.078819251</v>
      </c>
      <c r="Q379" s="7" t="str">
        <f t="shared" si="2"/>
        <v>EXACT LOCATION</v>
      </c>
      <c r="R379" s="7" t="s">
        <v>20</v>
      </c>
      <c r="S379" s="7">
        <f t="array" ref="S379">XLOOKUP($R379,Boundaries!$B:$B,Boundaries!C:C,"",0)</f>
        <v>15000</v>
      </c>
      <c r="T379" s="7">
        <f t="array" ref="T379">XLOOKUP($R379,Boundaries!$B:$B,Boundaries!D:D,"",0)</f>
        <v>5000</v>
      </c>
      <c r="U379" s="7" t="str">
        <f t="array" ref="U379">XLOOKUP($R379,Boundaries!$B:$B,Boundaries!E:E,"",0)</f>
        <v>NaN</v>
      </c>
      <c r="V379" s="7">
        <f t="array" ref="V379">XLOOKUP($R379,Boundaries!$B:$B,Boundaries!F:F,"",0)</f>
        <v>1920</v>
      </c>
      <c r="W379" s="7">
        <f t="array" ref="W379">XLOOKUP($R379,Boundaries!$B:$B,Boundaries!G:G,"",0)</f>
        <v>0</v>
      </c>
      <c r="X379" s="7">
        <f t="array" ref="X379">XLOOKUP($R379,Boundaries!$B:$B,Boundaries!H:H,"",0)</f>
        <v>1180</v>
      </c>
      <c r="Y379" s="7">
        <f t="array" ref="Y379">XLOOKUP($R379,Boundaries!$B:$B,Boundaries!I:I,"",0)</f>
        <v>0</v>
      </c>
      <c r="Z379" s="7">
        <f t="array" ref="Z379">XLOOKUP($R379,Boundaries!$B:$B,Boundaries!J:J,"",0)</f>
        <v>0</v>
      </c>
      <c r="AA379" s="7">
        <f t="array" ref="AA379">XLOOKUP($R379,Boundaries!$B:$B,Boundaries!K:K,"",0)</f>
        <v>0</v>
      </c>
      <c r="AB379" s="7">
        <f t="array" ref="AB379">XLOOKUP($R379,Boundaries!$B:$B,Boundaries!L:L,"",0)</f>
        <v>0</v>
      </c>
      <c r="AC379" s="7">
        <f t="array" ref="AC379">XLOOKUP($R379,Boundaries!$B:$B,Boundaries!M:M,"",0)</f>
        <v>0</v>
      </c>
      <c r="AD379" s="7">
        <f t="array" ref="AD379">XLOOKUP($R379,Boundaries!$B:$B,Boundaries!N:N,"",0)</f>
        <v>0</v>
      </c>
      <c r="AE379" s="7">
        <f t="array" ref="AE379">XLOOKUP($R379,Boundaries!$B:$B,Boundaries!O:O,"",0)</f>
        <v>0</v>
      </c>
      <c r="AF379" s="7">
        <f t="array" ref="AF379">XLOOKUP($R379,Boundaries!$B:$B,Boundaries!P:P,"",0)</f>
        <v>0</v>
      </c>
      <c r="AG379" s="7">
        <f t="array" ref="AG379">XLOOKUP($R379,Boundaries!$B:$B,Boundaries!Q:Q,"",0)</f>
        <v>0</v>
      </c>
      <c r="AH379" s="7">
        <f t="array" ref="AH379">XLOOKUP($R379,Boundaries!$B:$B,Boundaries!R:R,"",0)</f>
        <v>0</v>
      </c>
      <c r="AI379" s="7">
        <f t="array" ref="AI379">XLOOKUP($R379,Boundaries!$B:$B,Boundaries!S:S,"",0)</f>
        <v>0</v>
      </c>
      <c r="AJ379" s="7">
        <f t="array" ref="AJ379">XLOOKUP($R379,Boundaries!$B:$B,Boundaries!T:T,"",0)</f>
        <v>0</v>
      </c>
      <c r="AK379" s="7">
        <f t="array" ref="AK379">XLOOKUP($R379,Boundaries!$B:$B,Boundaries!U:U,"",0)</f>
        <v>0</v>
      </c>
    </row>
    <row r="380">
      <c r="A380" s="7" t="str">
        <f t="shared" si="1"/>
        <v>T</v>
      </c>
      <c r="B380" s="8">
        <v>1559.0</v>
      </c>
      <c r="C380" s="7" t="s">
        <v>1305</v>
      </c>
      <c r="D380" s="9" t="s">
        <v>1306</v>
      </c>
      <c r="E380" s="10" t="s">
        <v>1307</v>
      </c>
      <c r="F380" s="7" t="s">
        <v>68</v>
      </c>
      <c r="G380" s="8" t="s">
        <v>69</v>
      </c>
      <c r="H380" s="8" t="s">
        <v>1308</v>
      </c>
      <c r="I380" s="11" t="s">
        <v>1309</v>
      </c>
      <c r="J380" s="7" t="s">
        <v>1266</v>
      </c>
      <c r="K380" s="9" t="s">
        <v>878</v>
      </c>
      <c r="L380" s="12">
        <v>57.1541089798326</v>
      </c>
      <c r="M380" s="12">
        <v>-4.8696476003393</v>
      </c>
      <c r="N380" s="7" t="str">
        <f t="array" ref="N380">XLOOKUP(K380,'GSP Groups'!D:D,'GSP Groups'!E:E,"",0)</f>
        <v>Kingussie</v>
      </c>
      <c r="O380" s="13">
        <f t="array" ref="O380">XLOOKUP(N380,'GSP Groups'!$E:$E,'GSP Groups'!F:F,"",0)</f>
        <v>57.22900924</v>
      </c>
      <c r="P380" s="13">
        <f t="array" ref="P380">XLOOKUP(N380,'GSP Groups'!$E:$E,'GSP Groups'!G:G,"",0)</f>
        <v>-4.078819251</v>
      </c>
      <c r="Q380" s="7" t="str">
        <f t="shared" si="2"/>
        <v>EXACT LOCATION</v>
      </c>
      <c r="R380" s="7" t="s">
        <v>20</v>
      </c>
      <c r="S380" s="7">
        <f t="array" ref="S380">XLOOKUP($R380,Boundaries!$B:$B,Boundaries!C:C,"",0)</f>
        <v>15000</v>
      </c>
      <c r="T380" s="7">
        <f t="array" ref="T380">XLOOKUP($R380,Boundaries!$B:$B,Boundaries!D:D,"",0)</f>
        <v>5000</v>
      </c>
      <c r="U380" s="7" t="str">
        <f t="array" ref="U380">XLOOKUP($R380,Boundaries!$B:$B,Boundaries!E:E,"",0)</f>
        <v>NaN</v>
      </c>
      <c r="V380" s="7">
        <f t="array" ref="V380">XLOOKUP($R380,Boundaries!$B:$B,Boundaries!F:F,"",0)</f>
        <v>1920</v>
      </c>
      <c r="W380" s="7">
        <f t="array" ref="W380">XLOOKUP($R380,Boundaries!$B:$B,Boundaries!G:G,"",0)</f>
        <v>0</v>
      </c>
      <c r="X380" s="7">
        <f t="array" ref="X380">XLOOKUP($R380,Boundaries!$B:$B,Boundaries!H:H,"",0)</f>
        <v>1180</v>
      </c>
      <c r="Y380" s="7">
        <f t="array" ref="Y380">XLOOKUP($R380,Boundaries!$B:$B,Boundaries!I:I,"",0)</f>
        <v>0</v>
      </c>
      <c r="Z380" s="7">
        <f t="array" ref="Z380">XLOOKUP($R380,Boundaries!$B:$B,Boundaries!J:J,"",0)</f>
        <v>0</v>
      </c>
      <c r="AA380" s="7">
        <f t="array" ref="AA380">XLOOKUP($R380,Boundaries!$B:$B,Boundaries!K:K,"",0)</f>
        <v>0</v>
      </c>
      <c r="AB380" s="7">
        <f t="array" ref="AB380">XLOOKUP($R380,Boundaries!$B:$B,Boundaries!L:L,"",0)</f>
        <v>0</v>
      </c>
      <c r="AC380" s="7">
        <f t="array" ref="AC380">XLOOKUP($R380,Boundaries!$B:$B,Boundaries!M:M,"",0)</f>
        <v>0</v>
      </c>
      <c r="AD380" s="7">
        <f t="array" ref="AD380">XLOOKUP($R380,Boundaries!$B:$B,Boundaries!N:N,"",0)</f>
        <v>0</v>
      </c>
      <c r="AE380" s="7">
        <f t="array" ref="AE380">XLOOKUP($R380,Boundaries!$B:$B,Boundaries!O:O,"",0)</f>
        <v>0</v>
      </c>
      <c r="AF380" s="7">
        <f t="array" ref="AF380">XLOOKUP($R380,Boundaries!$B:$B,Boundaries!P:P,"",0)</f>
        <v>0</v>
      </c>
      <c r="AG380" s="7">
        <f t="array" ref="AG380">XLOOKUP($R380,Boundaries!$B:$B,Boundaries!Q:Q,"",0)</f>
        <v>0</v>
      </c>
      <c r="AH380" s="7">
        <f t="array" ref="AH380">XLOOKUP($R380,Boundaries!$B:$B,Boundaries!R:R,"",0)</f>
        <v>0</v>
      </c>
      <c r="AI380" s="7">
        <f t="array" ref="AI380">XLOOKUP($R380,Boundaries!$B:$B,Boundaries!S:S,"",0)</f>
        <v>0</v>
      </c>
      <c r="AJ380" s="7">
        <f t="array" ref="AJ380">XLOOKUP($R380,Boundaries!$B:$B,Boundaries!T:T,"",0)</f>
        <v>0</v>
      </c>
      <c r="AK380" s="7">
        <f t="array" ref="AK380">XLOOKUP($R380,Boundaries!$B:$B,Boundaries!U:U,"",0)</f>
        <v>0</v>
      </c>
    </row>
    <row r="381">
      <c r="A381" s="7" t="str">
        <f t="shared" si="1"/>
        <v>T</v>
      </c>
      <c r="B381" s="8">
        <v>1766.0</v>
      </c>
      <c r="C381" s="7" t="s">
        <v>1310</v>
      </c>
      <c r="D381" s="9" t="s">
        <v>1311</v>
      </c>
      <c r="E381" s="10" t="s">
        <v>1312</v>
      </c>
      <c r="F381" s="7" t="s">
        <v>68</v>
      </c>
      <c r="G381" s="8" t="s">
        <v>69</v>
      </c>
      <c r="H381" s="8" t="s">
        <v>1313</v>
      </c>
      <c r="I381" s="11" t="s">
        <v>1314</v>
      </c>
      <c r="J381" s="7" t="s">
        <v>1266</v>
      </c>
      <c r="K381" s="9" t="s">
        <v>878</v>
      </c>
      <c r="L381" s="12">
        <v>57.4099701876226</v>
      </c>
      <c r="M381" s="12">
        <v>-6.41799676194226</v>
      </c>
      <c r="N381" s="7" t="str">
        <f t="array" ref="N381">XLOOKUP(K381,'GSP Groups'!D:D,'GSP Groups'!E:E,"",0)</f>
        <v>Kingussie</v>
      </c>
      <c r="O381" s="13">
        <f t="array" ref="O381">XLOOKUP(N381,'GSP Groups'!$E:$E,'GSP Groups'!F:F,"",0)</f>
        <v>57.22900924</v>
      </c>
      <c r="P381" s="13">
        <f t="array" ref="P381">XLOOKUP(N381,'GSP Groups'!$E:$E,'GSP Groups'!G:G,"",0)</f>
        <v>-4.078819251</v>
      </c>
      <c r="Q381" s="7" t="str">
        <f t="shared" si="2"/>
        <v>EXACT LOCATION</v>
      </c>
      <c r="R381" s="7" t="s">
        <v>20</v>
      </c>
      <c r="S381" s="7">
        <f t="array" ref="S381">XLOOKUP($R381,Boundaries!$B:$B,Boundaries!C:C,"",0)</f>
        <v>15000</v>
      </c>
      <c r="T381" s="7">
        <f t="array" ref="T381">XLOOKUP($R381,Boundaries!$B:$B,Boundaries!D:D,"",0)</f>
        <v>5000</v>
      </c>
      <c r="U381" s="7" t="str">
        <f t="array" ref="U381">XLOOKUP($R381,Boundaries!$B:$B,Boundaries!E:E,"",0)</f>
        <v>NaN</v>
      </c>
      <c r="V381" s="7">
        <f t="array" ref="V381">XLOOKUP($R381,Boundaries!$B:$B,Boundaries!F:F,"",0)</f>
        <v>1920</v>
      </c>
      <c r="W381" s="7">
        <f t="array" ref="W381">XLOOKUP($R381,Boundaries!$B:$B,Boundaries!G:G,"",0)</f>
        <v>0</v>
      </c>
      <c r="X381" s="7">
        <f t="array" ref="X381">XLOOKUP($R381,Boundaries!$B:$B,Boundaries!H:H,"",0)</f>
        <v>1180</v>
      </c>
      <c r="Y381" s="7">
        <f t="array" ref="Y381">XLOOKUP($R381,Boundaries!$B:$B,Boundaries!I:I,"",0)</f>
        <v>0</v>
      </c>
      <c r="Z381" s="7">
        <f t="array" ref="Z381">XLOOKUP($R381,Boundaries!$B:$B,Boundaries!J:J,"",0)</f>
        <v>0</v>
      </c>
      <c r="AA381" s="7">
        <f t="array" ref="AA381">XLOOKUP($R381,Boundaries!$B:$B,Boundaries!K:K,"",0)</f>
        <v>0</v>
      </c>
      <c r="AB381" s="7">
        <f t="array" ref="AB381">XLOOKUP($R381,Boundaries!$B:$B,Boundaries!L:L,"",0)</f>
        <v>0</v>
      </c>
      <c r="AC381" s="7">
        <f t="array" ref="AC381">XLOOKUP($R381,Boundaries!$B:$B,Boundaries!M:M,"",0)</f>
        <v>0</v>
      </c>
      <c r="AD381" s="7">
        <f t="array" ref="AD381">XLOOKUP($R381,Boundaries!$B:$B,Boundaries!N:N,"",0)</f>
        <v>0</v>
      </c>
      <c r="AE381" s="7">
        <f t="array" ref="AE381">XLOOKUP($R381,Boundaries!$B:$B,Boundaries!O:O,"",0)</f>
        <v>0</v>
      </c>
      <c r="AF381" s="7">
        <f t="array" ref="AF381">XLOOKUP($R381,Boundaries!$B:$B,Boundaries!P:P,"",0)</f>
        <v>0</v>
      </c>
      <c r="AG381" s="7">
        <f t="array" ref="AG381">XLOOKUP($R381,Boundaries!$B:$B,Boundaries!Q:Q,"",0)</f>
        <v>0</v>
      </c>
      <c r="AH381" s="7">
        <f t="array" ref="AH381">XLOOKUP($R381,Boundaries!$B:$B,Boundaries!R:R,"",0)</f>
        <v>0</v>
      </c>
      <c r="AI381" s="7">
        <f t="array" ref="AI381">XLOOKUP($R381,Boundaries!$B:$B,Boundaries!S:S,"",0)</f>
        <v>0</v>
      </c>
      <c r="AJ381" s="7">
        <f t="array" ref="AJ381">XLOOKUP($R381,Boundaries!$B:$B,Boundaries!T:T,"",0)</f>
        <v>0</v>
      </c>
      <c r="AK381" s="7">
        <f t="array" ref="AK381">XLOOKUP($R381,Boundaries!$B:$B,Boundaries!U:U,"",0)</f>
        <v>0</v>
      </c>
    </row>
    <row r="382">
      <c r="A382" s="7" t="str">
        <f t="shared" si="1"/>
        <v>T</v>
      </c>
      <c r="B382" s="8">
        <v>2115.0</v>
      </c>
      <c r="C382" s="7" t="s">
        <v>1315</v>
      </c>
      <c r="D382" s="9" t="s">
        <v>1316</v>
      </c>
      <c r="E382" s="10" t="s">
        <v>1317</v>
      </c>
      <c r="F382" s="7" t="s">
        <v>68</v>
      </c>
      <c r="G382" s="8" t="s">
        <v>69</v>
      </c>
      <c r="H382" s="8" t="s">
        <v>1071</v>
      </c>
      <c r="I382" s="11" t="s">
        <v>1072</v>
      </c>
      <c r="J382" s="7" t="s">
        <v>1266</v>
      </c>
      <c r="K382" s="9" t="s">
        <v>878</v>
      </c>
      <c r="L382" s="12">
        <v>58.1124232249298</v>
      </c>
      <c r="M382" s="12">
        <v>-3.92594901889758</v>
      </c>
      <c r="N382" s="7" t="str">
        <f t="array" ref="N382">XLOOKUP(K382,'GSP Groups'!D:D,'GSP Groups'!E:E,"",0)</f>
        <v>Kingussie</v>
      </c>
      <c r="O382" s="13">
        <f t="array" ref="O382">XLOOKUP(N382,'GSP Groups'!$E:$E,'GSP Groups'!F:F,"",0)</f>
        <v>57.22900924</v>
      </c>
      <c r="P382" s="13">
        <f t="array" ref="P382">XLOOKUP(N382,'GSP Groups'!$E:$E,'GSP Groups'!G:G,"",0)</f>
        <v>-4.078819251</v>
      </c>
      <c r="Q382" s="7" t="str">
        <f t="shared" si="2"/>
        <v>EXACT LOCATION</v>
      </c>
      <c r="R382" s="7" t="s">
        <v>20</v>
      </c>
      <c r="S382" s="7">
        <f t="array" ref="S382">XLOOKUP($R382,Boundaries!$B:$B,Boundaries!C:C,"",0)</f>
        <v>15000</v>
      </c>
      <c r="T382" s="7">
        <f t="array" ref="T382">XLOOKUP($R382,Boundaries!$B:$B,Boundaries!D:D,"",0)</f>
        <v>5000</v>
      </c>
      <c r="U382" s="7" t="str">
        <f t="array" ref="U382">XLOOKUP($R382,Boundaries!$B:$B,Boundaries!E:E,"",0)</f>
        <v>NaN</v>
      </c>
      <c r="V382" s="7">
        <f t="array" ref="V382">XLOOKUP($R382,Boundaries!$B:$B,Boundaries!F:F,"",0)</f>
        <v>1920</v>
      </c>
      <c r="W382" s="7">
        <f t="array" ref="W382">XLOOKUP($R382,Boundaries!$B:$B,Boundaries!G:G,"",0)</f>
        <v>0</v>
      </c>
      <c r="X382" s="7">
        <f t="array" ref="X382">XLOOKUP($R382,Boundaries!$B:$B,Boundaries!H:H,"",0)</f>
        <v>1180</v>
      </c>
      <c r="Y382" s="7">
        <f t="array" ref="Y382">XLOOKUP($R382,Boundaries!$B:$B,Boundaries!I:I,"",0)</f>
        <v>0</v>
      </c>
      <c r="Z382" s="7">
        <f t="array" ref="Z382">XLOOKUP($R382,Boundaries!$B:$B,Boundaries!J:J,"",0)</f>
        <v>0</v>
      </c>
      <c r="AA382" s="7">
        <f t="array" ref="AA382">XLOOKUP($R382,Boundaries!$B:$B,Boundaries!K:K,"",0)</f>
        <v>0</v>
      </c>
      <c r="AB382" s="7">
        <f t="array" ref="AB382">XLOOKUP($R382,Boundaries!$B:$B,Boundaries!L:L,"",0)</f>
        <v>0</v>
      </c>
      <c r="AC382" s="7">
        <f t="array" ref="AC382">XLOOKUP($R382,Boundaries!$B:$B,Boundaries!M:M,"",0)</f>
        <v>0</v>
      </c>
      <c r="AD382" s="7">
        <f t="array" ref="AD382">XLOOKUP($R382,Boundaries!$B:$B,Boundaries!N:N,"",0)</f>
        <v>0</v>
      </c>
      <c r="AE382" s="7">
        <f t="array" ref="AE382">XLOOKUP($R382,Boundaries!$B:$B,Boundaries!O:O,"",0)</f>
        <v>0</v>
      </c>
      <c r="AF382" s="7">
        <f t="array" ref="AF382">XLOOKUP($R382,Boundaries!$B:$B,Boundaries!P:P,"",0)</f>
        <v>0</v>
      </c>
      <c r="AG382" s="7">
        <f t="array" ref="AG382">XLOOKUP($R382,Boundaries!$B:$B,Boundaries!Q:Q,"",0)</f>
        <v>0</v>
      </c>
      <c r="AH382" s="7">
        <f t="array" ref="AH382">XLOOKUP($R382,Boundaries!$B:$B,Boundaries!R:R,"",0)</f>
        <v>0</v>
      </c>
      <c r="AI382" s="7">
        <f t="array" ref="AI382">XLOOKUP($R382,Boundaries!$B:$B,Boundaries!S:S,"",0)</f>
        <v>0</v>
      </c>
      <c r="AJ382" s="7">
        <f t="array" ref="AJ382">XLOOKUP($R382,Boundaries!$B:$B,Boundaries!T:T,"",0)</f>
        <v>0</v>
      </c>
      <c r="AK382" s="7">
        <f t="array" ref="AK382">XLOOKUP($R382,Boundaries!$B:$B,Boundaries!U:U,"",0)</f>
        <v>0</v>
      </c>
    </row>
    <row r="383">
      <c r="A383" s="7" t="str">
        <f t="shared" si="1"/>
        <v>E</v>
      </c>
      <c r="B383" s="8">
        <v>2116.0</v>
      </c>
      <c r="C383" s="7" t="s">
        <v>1318</v>
      </c>
      <c r="D383" s="9" t="s">
        <v>1319</v>
      </c>
      <c r="E383" s="10" t="s">
        <v>1320</v>
      </c>
      <c r="F383" s="7" t="s">
        <v>68</v>
      </c>
      <c r="G383" s="8" t="s">
        <v>69</v>
      </c>
      <c r="H383" s="8" t="s">
        <v>1321</v>
      </c>
      <c r="I383" s="11" t="s">
        <v>1322</v>
      </c>
      <c r="J383" s="7" t="s">
        <v>1266</v>
      </c>
      <c r="K383" s="9" t="s">
        <v>878</v>
      </c>
      <c r="L383" s="12">
        <v>57.5001785444562</v>
      </c>
      <c r="M383" s="12">
        <v>-3.03322296437631</v>
      </c>
      <c r="N383" s="7" t="str">
        <f t="array" ref="N383">XLOOKUP(K383,'GSP Groups'!D:D,'GSP Groups'!E:E,"",0)</f>
        <v>Kingussie</v>
      </c>
      <c r="O383" s="13">
        <f t="array" ref="O383">XLOOKUP(N383,'GSP Groups'!$E:$E,'GSP Groups'!F:F,"",0)</f>
        <v>57.22900924</v>
      </c>
      <c r="P383" s="13">
        <f t="array" ref="P383">XLOOKUP(N383,'GSP Groups'!$E:$E,'GSP Groups'!G:G,"",0)</f>
        <v>-4.078819251</v>
      </c>
      <c r="Q383" s="7" t="str">
        <f t="shared" si="2"/>
        <v>EXACT LOCATION</v>
      </c>
      <c r="R383" s="7" t="s">
        <v>20</v>
      </c>
      <c r="S383" s="7">
        <f t="array" ref="S383">XLOOKUP($R383,Boundaries!$B:$B,Boundaries!C:C,"",0)</f>
        <v>15000</v>
      </c>
      <c r="T383" s="7">
        <f t="array" ref="T383">XLOOKUP($R383,Boundaries!$B:$B,Boundaries!D:D,"",0)</f>
        <v>5000</v>
      </c>
      <c r="U383" s="7" t="str">
        <f t="array" ref="U383">XLOOKUP($R383,Boundaries!$B:$B,Boundaries!E:E,"",0)</f>
        <v>NaN</v>
      </c>
      <c r="V383" s="7">
        <f t="array" ref="V383">XLOOKUP($R383,Boundaries!$B:$B,Boundaries!F:F,"",0)</f>
        <v>1920</v>
      </c>
      <c r="W383" s="7">
        <f t="array" ref="W383">XLOOKUP($R383,Boundaries!$B:$B,Boundaries!G:G,"",0)</f>
        <v>0</v>
      </c>
      <c r="X383" s="7">
        <f t="array" ref="X383">XLOOKUP($R383,Boundaries!$B:$B,Boundaries!H:H,"",0)</f>
        <v>1180</v>
      </c>
      <c r="Y383" s="7">
        <f t="array" ref="Y383">XLOOKUP($R383,Boundaries!$B:$B,Boundaries!I:I,"",0)</f>
        <v>0</v>
      </c>
      <c r="Z383" s="7">
        <f t="array" ref="Z383">XLOOKUP($R383,Boundaries!$B:$B,Boundaries!J:J,"",0)</f>
        <v>0</v>
      </c>
      <c r="AA383" s="7">
        <f t="array" ref="AA383">XLOOKUP($R383,Boundaries!$B:$B,Boundaries!K:K,"",0)</f>
        <v>0</v>
      </c>
      <c r="AB383" s="7">
        <f t="array" ref="AB383">XLOOKUP($R383,Boundaries!$B:$B,Boundaries!L:L,"",0)</f>
        <v>0</v>
      </c>
      <c r="AC383" s="7">
        <f t="array" ref="AC383">XLOOKUP($R383,Boundaries!$B:$B,Boundaries!M:M,"",0)</f>
        <v>0</v>
      </c>
      <c r="AD383" s="7">
        <f t="array" ref="AD383">XLOOKUP($R383,Boundaries!$B:$B,Boundaries!N:N,"",0)</f>
        <v>0</v>
      </c>
      <c r="AE383" s="7">
        <f t="array" ref="AE383">XLOOKUP($R383,Boundaries!$B:$B,Boundaries!O:O,"",0)</f>
        <v>0</v>
      </c>
      <c r="AF383" s="7">
        <f t="array" ref="AF383">XLOOKUP($R383,Boundaries!$B:$B,Boundaries!P:P,"",0)</f>
        <v>0</v>
      </c>
      <c r="AG383" s="7">
        <f t="array" ref="AG383">XLOOKUP($R383,Boundaries!$B:$B,Boundaries!Q:Q,"",0)</f>
        <v>0</v>
      </c>
      <c r="AH383" s="7">
        <f t="array" ref="AH383">XLOOKUP($R383,Boundaries!$B:$B,Boundaries!R:R,"",0)</f>
        <v>0</v>
      </c>
      <c r="AI383" s="7">
        <f t="array" ref="AI383">XLOOKUP($R383,Boundaries!$B:$B,Boundaries!S:S,"",0)</f>
        <v>0</v>
      </c>
      <c r="AJ383" s="7">
        <f t="array" ref="AJ383">XLOOKUP($R383,Boundaries!$B:$B,Boundaries!T:T,"",0)</f>
        <v>0</v>
      </c>
      <c r="AK383" s="7">
        <f t="array" ref="AK383">XLOOKUP($R383,Boundaries!$B:$B,Boundaries!U:U,"",0)</f>
        <v>0</v>
      </c>
    </row>
    <row r="384">
      <c r="A384" s="7" t="str">
        <f t="shared" si="1"/>
        <v>E</v>
      </c>
      <c r="B384" s="8">
        <v>2289.0</v>
      </c>
      <c r="C384" s="7" t="s">
        <v>1323</v>
      </c>
      <c r="D384" s="9" t="s">
        <v>1324</v>
      </c>
      <c r="E384" s="10" t="s">
        <v>1325</v>
      </c>
      <c r="F384" s="7" t="s">
        <v>68</v>
      </c>
      <c r="G384" s="8" t="s">
        <v>69</v>
      </c>
      <c r="H384" s="8" t="s">
        <v>218</v>
      </c>
      <c r="I384" s="11" t="s">
        <v>219</v>
      </c>
      <c r="J384" s="7" t="s">
        <v>1266</v>
      </c>
      <c r="K384" s="9" t="s">
        <v>878</v>
      </c>
      <c r="L384" s="12">
        <v>58.568706</v>
      </c>
      <c r="M384" s="12">
        <v>-3.676014</v>
      </c>
      <c r="N384" s="7" t="str">
        <f t="array" ref="N384">XLOOKUP(K384,'GSP Groups'!D:D,'GSP Groups'!E:E,"",0)</f>
        <v>Kingussie</v>
      </c>
      <c r="O384" s="13">
        <f t="array" ref="O384">XLOOKUP(N384,'GSP Groups'!$E:$E,'GSP Groups'!F:F,"",0)</f>
        <v>57.22900924</v>
      </c>
      <c r="P384" s="13">
        <f t="array" ref="P384">XLOOKUP(N384,'GSP Groups'!$E:$E,'GSP Groups'!G:G,"",0)</f>
        <v>-4.078819251</v>
      </c>
      <c r="Q384" s="7" t="str">
        <f t="shared" si="2"/>
        <v>EXACT LOCATION</v>
      </c>
      <c r="R384" s="7" t="s">
        <v>20</v>
      </c>
      <c r="S384" s="7">
        <f t="array" ref="S384">XLOOKUP($R384,Boundaries!$B:$B,Boundaries!C:C,"",0)</f>
        <v>15000</v>
      </c>
      <c r="T384" s="7">
        <f t="array" ref="T384">XLOOKUP($R384,Boundaries!$B:$B,Boundaries!D:D,"",0)</f>
        <v>5000</v>
      </c>
      <c r="U384" s="7" t="str">
        <f t="array" ref="U384">XLOOKUP($R384,Boundaries!$B:$B,Boundaries!E:E,"",0)</f>
        <v>NaN</v>
      </c>
      <c r="V384" s="7">
        <f t="array" ref="V384">XLOOKUP($R384,Boundaries!$B:$B,Boundaries!F:F,"",0)</f>
        <v>1920</v>
      </c>
      <c r="W384" s="7">
        <f t="array" ref="W384">XLOOKUP($R384,Boundaries!$B:$B,Boundaries!G:G,"",0)</f>
        <v>0</v>
      </c>
      <c r="X384" s="7">
        <f t="array" ref="X384">XLOOKUP($R384,Boundaries!$B:$B,Boundaries!H:H,"",0)</f>
        <v>1180</v>
      </c>
      <c r="Y384" s="7">
        <f t="array" ref="Y384">XLOOKUP($R384,Boundaries!$B:$B,Boundaries!I:I,"",0)</f>
        <v>0</v>
      </c>
      <c r="Z384" s="7">
        <f t="array" ref="Z384">XLOOKUP($R384,Boundaries!$B:$B,Boundaries!J:J,"",0)</f>
        <v>0</v>
      </c>
      <c r="AA384" s="7">
        <f t="array" ref="AA384">XLOOKUP($R384,Boundaries!$B:$B,Boundaries!K:K,"",0)</f>
        <v>0</v>
      </c>
      <c r="AB384" s="7">
        <f t="array" ref="AB384">XLOOKUP($R384,Boundaries!$B:$B,Boundaries!L:L,"",0)</f>
        <v>0</v>
      </c>
      <c r="AC384" s="7">
        <f t="array" ref="AC384">XLOOKUP($R384,Boundaries!$B:$B,Boundaries!M:M,"",0)</f>
        <v>0</v>
      </c>
      <c r="AD384" s="7">
        <f t="array" ref="AD384">XLOOKUP($R384,Boundaries!$B:$B,Boundaries!N:N,"",0)</f>
        <v>0</v>
      </c>
      <c r="AE384" s="7">
        <f t="array" ref="AE384">XLOOKUP($R384,Boundaries!$B:$B,Boundaries!O:O,"",0)</f>
        <v>0</v>
      </c>
      <c r="AF384" s="7">
        <f t="array" ref="AF384">XLOOKUP($R384,Boundaries!$B:$B,Boundaries!P:P,"",0)</f>
        <v>0</v>
      </c>
      <c r="AG384" s="7">
        <f t="array" ref="AG384">XLOOKUP($R384,Boundaries!$B:$B,Boundaries!Q:Q,"",0)</f>
        <v>0</v>
      </c>
      <c r="AH384" s="7">
        <f t="array" ref="AH384">XLOOKUP($R384,Boundaries!$B:$B,Boundaries!R:R,"",0)</f>
        <v>0</v>
      </c>
      <c r="AI384" s="7">
        <f t="array" ref="AI384">XLOOKUP($R384,Boundaries!$B:$B,Boundaries!S:S,"",0)</f>
        <v>0</v>
      </c>
      <c r="AJ384" s="7">
        <f t="array" ref="AJ384">XLOOKUP($R384,Boundaries!$B:$B,Boundaries!T:T,"",0)</f>
        <v>0</v>
      </c>
      <c r="AK384" s="7">
        <f t="array" ref="AK384">XLOOKUP($R384,Boundaries!$B:$B,Boundaries!U:U,"",0)</f>
        <v>0</v>
      </c>
    </row>
    <row r="385">
      <c r="A385" s="7" t="str">
        <f t="shared" si="1"/>
        <v>E</v>
      </c>
      <c r="B385" s="8">
        <v>2561.0</v>
      </c>
      <c r="C385" s="7" t="s">
        <v>1326</v>
      </c>
      <c r="D385" s="9" t="s">
        <v>1327</v>
      </c>
      <c r="E385" s="10" t="s">
        <v>1328</v>
      </c>
      <c r="F385" s="7" t="s">
        <v>68</v>
      </c>
      <c r="G385" s="8" t="s">
        <v>69</v>
      </c>
      <c r="H385" s="8" t="s">
        <v>218</v>
      </c>
      <c r="I385" s="11" t="s">
        <v>219</v>
      </c>
      <c r="J385" s="7" t="s">
        <v>1266</v>
      </c>
      <c r="K385" s="9" t="s">
        <v>878</v>
      </c>
      <c r="L385" s="12">
        <v>57.4894916700457</v>
      </c>
      <c r="M385" s="12">
        <v>-3.54751464685516</v>
      </c>
      <c r="N385" s="7" t="str">
        <f t="array" ref="N385">XLOOKUP(K385,'GSP Groups'!D:D,'GSP Groups'!E:E,"",0)</f>
        <v>Kingussie</v>
      </c>
      <c r="O385" s="13">
        <f t="array" ref="O385">XLOOKUP(N385,'GSP Groups'!$E:$E,'GSP Groups'!F:F,"",0)</f>
        <v>57.22900924</v>
      </c>
      <c r="P385" s="13">
        <f t="array" ref="P385">XLOOKUP(N385,'GSP Groups'!$E:$E,'GSP Groups'!G:G,"",0)</f>
        <v>-4.078819251</v>
      </c>
      <c r="Q385" s="7" t="str">
        <f t="shared" si="2"/>
        <v>EXACT LOCATION</v>
      </c>
      <c r="R385" s="7" t="s">
        <v>20</v>
      </c>
      <c r="S385" s="7">
        <f t="array" ref="S385">XLOOKUP($R385,Boundaries!$B:$B,Boundaries!C:C,"",0)</f>
        <v>15000</v>
      </c>
      <c r="T385" s="7">
        <f t="array" ref="T385">XLOOKUP($R385,Boundaries!$B:$B,Boundaries!D:D,"",0)</f>
        <v>5000</v>
      </c>
      <c r="U385" s="7" t="str">
        <f t="array" ref="U385">XLOOKUP($R385,Boundaries!$B:$B,Boundaries!E:E,"",0)</f>
        <v>NaN</v>
      </c>
      <c r="V385" s="7">
        <f t="array" ref="V385">XLOOKUP($R385,Boundaries!$B:$B,Boundaries!F:F,"",0)</f>
        <v>1920</v>
      </c>
      <c r="W385" s="7">
        <f t="array" ref="W385">XLOOKUP($R385,Boundaries!$B:$B,Boundaries!G:G,"",0)</f>
        <v>0</v>
      </c>
      <c r="X385" s="7">
        <f t="array" ref="X385">XLOOKUP($R385,Boundaries!$B:$B,Boundaries!H:H,"",0)</f>
        <v>1180</v>
      </c>
      <c r="Y385" s="7">
        <f t="array" ref="Y385">XLOOKUP($R385,Boundaries!$B:$B,Boundaries!I:I,"",0)</f>
        <v>0</v>
      </c>
      <c r="Z385" s="7">
        <f t="array" ref="Z385">XLOOKUP($R385,Boundaries!$B:$B,Boundaries!J:J,"",0)</f>
        <v>0</v>
      </c>
      <c r="AA385" s="7">
        <f t="array" ref="AA385">XLOOKUP($R385,Boundaries!$B:$B,Boundaries!K:K,"",0)</f>
        <v>0</v>
      </c>
      <c r="AB385" s="7">
        <f t="array" ref="AB385">XLOOKUP($R385,Boundaries!$B:$B,Boundaries!L:L,"",0)</f>
        <v>0</v>
      </c>
      <c r="AC385" s="7">
        <f t="array" ref="AC385">XLOOKUP($R385,Boundaries!$B:$B,Boundaries!M:M,"",0)</f>
        <v>0</v>
      </c>
      <c r="AD385" s="7">
        <f t="array" ref="AD385">XLOOKUP($R385,Boundaries!$B:$B,Boundaries!N:N,"",0)</f>
        <v>0</v>
      </c>
      <c r="AE385" s="7">
        <f t="array" ref="AE385">XLOOKUP($R385,Boundaries!$B:$B,Boundaries!O:O,"",0)</f>
        <v>0</v>
      </c>
      <c r="AF385" s="7">
        <f t="array" ref="AF385">XLOOKUP($R385,Boundaries!$B:$B,Boundaries!P:P,"",0)</f>
        <v>0</v>
      </c>
      <c r="AG385" s="7">
        <f t="array" ref="AG385">XLOOKUP($R385,Boundaries!$B:$B,Boundaries!Q:Q,"",0)</f>
        <v>0</v>
      </c>
      <c r="AH385" s="7">
        <f t="array" ref="AH385">XLOOKUP($R385,Boundaries!$B:$B,Boundaries!R:R,"",0)</f>
        <v>0</v>
      </c>
      <c r="AI385" s="7">
        <f t="array" ref="AI385">XLOOKUP($R385,Boundaries!$B:$B,Boundaries!S:S,"",0)</f>
        <v>0</v>
      </c>
      <c r="AJ385" s="7">
        <f t="array" ref="AJ385">XLOOKUP($R385,Boundaries!$B:$B,Boundaries!T:T,"",0)</f>
        <v>0</v>
      </c>
      <c r="AK385" s="7">
        <f t="array" ref="AK385">XLOOKUP($R385,Boundaries!$B:$B,Boundaries!U:U,"",0)</f>
        <v>0</v>
      </c>
    </row>
    <row r="386">
      <c r="A386" s="7" t="str">
        <f t="shared" si="1"/>
        <v>T</v>
      </c>
      <c r="B386" s="8">
        <v>2562.0</v>
      </c>
      <c r="C386" s="7" t="s">
        <v>1329</v>
      </c>
      <c r="D386" s="9" t="s">
        <v>1330</v>
      </c>
      <c r="E386" s="10" t="s">
        <v>1331</v>
      </c>
      <c r="F386" s="7" t="s">
        <v>68</v>
      </c>
      <c r="G386" s="8" t="s">
        <v>69</v>
      </c>
      <c r="H386" s="8" t="s">
        <v>1332</v>
      </c>
      <c r="I386" s="11" t="s">
        <v>1333</v>
      </c>
      <c r="J386" s="7" t="s">
        <v>1266</v>
      </c>
      <c r="K386" s="9" t="s">
        <v>878</v>
      </c>
      <c r="L386" s="12">
        <v>57.6956167116826</v>
      </c>
      <c r="M386" s="12">
        <v>-4.79293721390949</v>
      </c>
      <c r="N386" s="7" t="str">
        <f t="array" ref="N386">XLOOKUP(K386,'GSP Groups'!D:D,'GSP Groups'!E:E,"",0)</f>
        <v>Kingussie</v>
      </c>
      <c r="O386" s="13">
        <f t="array" ref="O386">XLOOKUP(N386,'GSP Groups'!$E:$E,'GSP Groups'!F:F,"",0)</f>
        <v>57.22900924</v>
      </c>
      <c r="P386" s="13">
        <f t="array" ref="P386">XLOOKUP(N386,'GSP Groups'!$E:$E,'GSP Groups'!G:G,"",0)</f>
        <v>-4.078819251</v>
      </c>
      <c r="Q386" s="7" t="str">
        <f t="shared" si="2"/>
        <v>EXACT LOCATION</v>
      </c>
      <c r="R386" s="7" t="s">
        <v>20</v>
      </c>
      <c r="S386" s="7">
        <f t="array" ref="S386">XLOOKUP($R386,Boundaries!$B:$B,Boundaries!C:C,"",0)</f>
        <v>15000</v>
      </c>
      <c r="T386" s="7">
        <f t="array" ref="T386">XLOOKUP($R386,Boundaries!$B:$B,Boundaries!D:D,"",0)</f>
        <v>5000</v>
      </c>
      <c r="U386" s="7" t="str">
        <f t="array" ref="U386">XLOOKUP($R386,Boundaries!$B:$B,Boundaries!E:E,"",0)</f>
        <v>NaN</v>
      </c>
      <c r="V386" s="7">
        <f t="array" ref="V386">XLOOKUP($R386,Boundaries!$B:$B,Boundaries!F:F,"",0)</f>
        <v>1920</v>
      </c>
      <c r="W386" s="7">
        <f t="array" ref="W386">XLOOKUP($R386,Boundaries!$B:$B,Boundaries!G:G,"",0)</f>
        <v>0</v>
      </c>
      <c r="X386" s="7">
        <f t="array" ref="X386">XLOOKUP($R386,Boundaries!$B:$B,Boundaries!H:H,"",0)</f>
        <v>1180</v>
      </c>
      <c r="Y386" s="7">
        <f t="array" ref="Y386">XLOOKUP($R386,Boundaries!$B:$B,Boundaries!I:I,"",0)</f>
        <v>0</v>
      </c>
      <c r="Z386" s="7">
        <f t="array" ref="Z386">XLOOKUP($R386,Boundaries!$B:$B,Boundaries!J:J,"",0)</f>
        <v>0</v>
      </c>
      <c r="AA386" s="7">
        <f t="array" ref="AA386">XLOOKUP($R386,Boundaries!$B:$B,Boundaries!K:K,"",0)</f>
        <v>0</v>
      </c>
      <c r="AB386" s="7">
        <f t="array" ref="AB386">XLOOKUP($R386,Boundaries!$B:$B,Boundaries!L:L,"",0)</f>
        <v>0</v>
      </c>
      <c r="AC386" s="7">
        <f t="array" ref="AC386">XLOOKUP($R386,Boundaries!$B:$B,Boundaries!M:M,"",0)</f>
        <v>0</v>
      </c>
      <c r="AD386" s="7">
        <f t="array" ref="AD386">XLOOKUP($R386,Boundaries!$B:$B,Boundaries!N:N,"",0)</f>
        <v>0</v>
      </c>
      <c r="AE386" s="7">
        <f t="array" ref="AE386">XLOOKUP($R386,Boundaries!$B:$B,Boundaries!O:O,"",0)</f>
        <v>0</v>
      </c>
      <c r="AF386" s="7">
        <f t="array" ref="AF386">XLOOKUP($R386,Boundaries!$B:$B,Boundaries!P:P,"",0)</f>
        <v>0</v>
      </c>
      <c r="AG386" s="7">
        <f t="array" ref="AG386">XLOOKUP($R386,Boundaries!$B:$B,Boundaries!Q:Q,"",0)</f>
        <v>0</v>
      </c>
      <c r="AH386" s="7">
        <f t="array" ref="AH386">XLOOKUP($R386,Boundaries!$B:$B,Boundaries!R:R,"",0)</f>
        <v>0</v>
      </c>
      <c r="AI386" s="7">
        <f t="array" ref="AI386">XLOOKUP($R386,Boundaries!$B:$B,Boundaries!S:S,"",0)</f>
        <v>0</v>
      </c>
      <c r="AJ386" s="7">
        <f t="array" ref="AJ386">XLOOKUP($R386,Boundaries!$B:$B,Boundaries!T:T,"",0)</f>
        <v>0</v>
      </c>
      <c r="AK386" s="7">
        <f t="array" ref="AK386">XLOOKUP($R386,Boundaries!$B:$B,Boundaries!U:U,"",0)</f>
        <v>0</v>
      </c>
    </row>
    <row r="387">
      <c r="A387" s="7" t="str">
        <f t="shared" si="1"/>
        <v>2</v>
      </c>
      <c r="B387" s="8">
        <v>2610.0</v>
      </c>
      <c r="C387" s="7" t="s">
        <v>1334</v>
      </c>
      <c r="D387" s="9" t="s">
        <v>1335</v>
      </c>
      <c r="E387" s="10" t="s">
        <v>1336</v>
      </c>
      <c r="F387" s="7" t="s">
        <v>68</v>
      </c>
      <c r="G387" s="8" t="s">
        <v>69</v>
      </c>
      <c r="H387" s="8" t="s">
        <v>218</v>
      </c>
      <c r="I387" s="11" t="s">
        <v>219</v>
      </c>
      <c r="J387" s="7" t="s">
        <v>1266</v>
      </c>
      <c r="K387" s="9" t="s">
        <v>878</v>
      </c>
      <c r="L387" s="12">
        <v>57.5226560763992</v>
      </c>
      <c r="M387" s="12">
        <v>-3.42105030758673</v>
      </c>
      <c r="N387" s="7" t="str">
        <f t="array" ref="N387">XLOOKUP(K387,'GSP Groups'!D:D,'GSP Groups'!E:E,"",0)</f>
        <v>Kingussie</v>
      </c>
      <c r="O387" s="13">
        <f t="array" ref="O387">XLOOKUP(N387,'GSP Groups'!$E:$E,'GSP Groups'!F:F,"",0)</f>
        <v>57.22900924</v>
      </c>
      <c r="P387" s="13">
        <f t="array" ref="P387">XLOOKUP(N387,'GSP Groups'!$E:$E,'GSP Groups'!G:G,"",0)</f>
        <v>-4.078819251</v>
      </c>
      <c r="Q387" s="7" t="str">
        <f t="shared" si="2"/>
        <v>EXACT LOCATION</v>
      </c>
      <c r="R387" s="7" t="s">
        <v>20</v>
      </c>
      <c r="S387" s="7">
        <f t="array" ref="S387">XLOOKUP($R387,Boundaries!$B:$B,Boundaries!C:C,"",0)</f>
        <v>15000</v>
      </c>
      <c r="T387" s="7">
        <f t="array" ref="T387">XLOOKUP($R387,Boundaries!$B:$B,Boundaries!D:D,"",0)</f>
        <v>5000</v>
      </c>
      <c r="U387" s="7" t="str">
        <f t="array" ref="U387">XLOOKUP($R387,Boundaries!$B:$B,Boundaries!E:E,"",0)</f>
        <v>NaN</v>
      </c>
      <c r="V387" s="7">
        <f t="array" ref="V387">XLOOKUP($R387,Boundaries!$B:$B,Boundaries!F:F,"",0)</f>
        <v>1920</v>
      </c>
      <c r="W387" s="7">
        <f t="array" ref="W387">XLOOKUP($R387,Boundaries!$B:$B,Boundaries!G:G,"",0)</f>
        <v>0</v>
      </c>
      <c r="X387" s="7">
        <f t="array" ref="X387">XLOOKUP($R387,Boundaries!$B:$B,Boundaries!H:H,"",0)</f>
        <v>1180</v>
      </c>
      <c r="Y387" s="7">
        <f t="array" ref="Y387">XLOOKUP($R387,Boundaries!$B:$B,Boundaries!I:I,"",0)</f>
        <v>0</v>
      </c>
      <c r="Z387" s="7">
        <f t="array" ref="Z387">XLOOKUP($R387,Boundaries!$B:$B,Boundaries!J:J,"",0)</f>
        <v>0</v>
      </c>
      <c r="AA387" s="7">
        <f t="array" ref="AA387">XLOOKUP($R387,Boundaries!$B:$B,Boundaries!K:K,"",0)</f>
        <v>0</v>
      </c>
      <c r="AB387" s="7">
        <f t="array" ref="AB387">XLOOKUP($R387,Boundaries!$B:$B,Boundaries!L:L,"",0)</f>
        <v>0</v>
      </c>
      <c r="AC387" s="7">
        <f t="array" ref="AC387">XLOOKUP($R387,Boundaries!$B:$B,Boundaries!M:M,"",0)</f>
        <v>0</v>
      </c>
      <c r="AD387" s="7">
        <f t="array" ref="AD387">XLOOKUP($R387,Boundaries!$B:$B,Boundaries!N:N,"",0)</f>
        <v>0</v>
      </c>
      <c r="AE387" s="7">
        <f t="array" ref="AE387">XLOOKUP($R387,Boundaries!$B:$B,Boundaries!O:O,"",0)</f>
        <v>0</v>
      </c>
      <c r="AF387" s="7">
        <f t="array" ref="AF387">XLOOKUP($R387,Boundaries!$B:$B,Boundaries!P:P,"",0)</f>
        <v>0</v>
      </c>
      <c r="AG387" s="7">
        <f t="array" ref="AG387">XLOOKUP($R387,Boundaries!$B:$B,Boundaries!Q:Q,"",0)</f>
        <v>0</v>
      </c>
      <c r="AH387" s="7">
        <f t="array" ref="AH387">XLOOKUP($R387,Boundaries!$B:$B,Boundaries!R:R,"",0)</f>
        <v>0</v>
      </c>
      <c r="AI387" s="7">
        <f t="array" ref="AI387">XLOOKUP($R387,Boundaries!$B:$B,Boundaries!S:S,"",0)</f>
        <v>0</v>
      </c>
      <c r="AJ387" s="7">
        <f t="array" ref="AJ387">XLOOKUP($R387,Boundaries!$B:$B,Boundaries!T:T,"",0)</f>
        <v>0</v>
      </c>
      <c r="AK387" s="7">
        <f t="array" ref="AK387">XLOOKUP($R387,Boundaries!$B:$B,Boundaries!U:U,"",0)</f>
        <v>0</v>
      </c>
    </row>
    <row r="388">
      <c r="A388" s="7" t="str">
        <f t="shared" si="1"/>
        <v>E</v>
      </c>
      <c r="B388" s="8">
        <v>2728.0</v>
      </c>
      <c r="C388" s="7" t="s">
        <v>1337</v>
      </c>
      <c r="D388" s="9" t="s">
        <v>1338</v>
      </c>
      <c r="E388" s="10" t="s">
        <v>1339</v>
      </c>
      <c r="F388" s="7" t="s">
        <v>68</v>
      </c>
      <c r="G388" s="8" t="s">
        <v>69</v>
      </c>
      <c r="H388" s="8" t="s">
        <v>1340</v>
      </c>
      <c r="I388" s="11" t="s">
        <v>1341</v>
      </c>
      <c r="J388" s="7" t="s">
        <v>1266</v>
      </c>
      <c r="K388" s="9" t="s">
        <v>878</v>
      </c>
      <c r="L388" s="12">
        <v>57.363367</v>
      </c>
      <c r="M388" s="12">
        <v>-2.96384</v>
      </c>
      <c r="N388" s="7" t="str">
        <f t="array" ref="N388">XLOOKUP(K388,'GSP Groups'!D:D,'GSP Groups'!E:E,"",0)</f>
        <v>Kingussie</v>
      </c>
      <c r="O388" s="13">
        <f t="array" ref="O388">XLOOKUP(N388,'GSP Groups'!$E:$E,'GSP Groups'!F:F,"",0)</f>
        <v>57.22900924</v>
      </c>
      <c r="P388" s="13">
        <f t="array" ref="P388">XLOOKUP(N388,'GSP Groups'!$E:$E,'GSP Groups'!G:G,"",0)</f>
        <v>-4.078819251</v>
      </c>
      <c r="Q388" s="7" t="str">
        <f t="shared" si="2"/>
        <v>EXACT LOCATION</v>
      </c>
      <c r="R388" s="7" t="s">
        <v>20</v>
      </c>
      <c r="S388" s="7">
        <f t="array" ref="S388">XLOOKUP($R388,Boundaries!$B:$B,Boundaries!C:C,"",0)</f>
        <v>15000</v>
      </c>
      <c r="T388" s="7">
        <f t="array" ref="T388">XLOOKUP($R388,Boundaries!$B:$B,Boundaries!D:D,"",0)</f>
        <v>5000</v>
      </c>
      <c r="U388" s="7" t="str">
        <f t="array" ref="U388">XLOOKUP($R388,Boundaries!$B:$B,Boundaries!E:E,"",0)</f>
        <v>NaN</v>
      </c>
      <c r="V388" s="7">
        <f t="array" ref="V388">XLOOKUP($R388,Boundaries!$B:$B,Boundaries!F:F,"",0)</f>
        <v>1920</v>
      </c>
      <c r="W388" s="7">
        <f t="array" ref="W388">XLOOKUP($R388,Boundaries!$B:$B,Boundaries!G:G,"",0)</f>
        <v>0</v>
      </c>
      <c r="X388" s="7">
        <f t="array" ref="X388">XLOOKUP($R388,Boundaries!$B:$B,Boundaries!H:H,"",0)</f>
        <v>1180</v>
      </c>
      <c r="Y388" s="7">
        <f t="array" ref="Y388">XLOOKUP($R388,Boundaries!$B:$B,Boundaries!I:I,"",0)</f>
        <v>0</v>
      </c>
      <c r="Z388" s="7">
        <f t="array" ref="Z388">XLOOKUP($R388,Boundaries!$B:$B,Boundaries!J:J,"",0)</f>
        <v>0</v>
      </c>
      <c r="AA388" s="7">
        <f t="array" ref="AA388">XLOOKUP($R388,Boundaries!$B:$B,Boundaries!K:K,"",0)</f>
        <v>0</v>
      </c>
      <c r="AB388" s="7">
        <f t="array" ref="AB388">XLOOKUP($R388,Boundaries!$B:$B,Boundaries!L:L,"",0)</f>
        <v>0</v>
      </c>
      <c r="AC388" s="7">
        <f t="array" ref="AC388">XLOOKUP($R388,Boundaries!$B:$B,Boundaries!M:M,"",0)</f>
        <v>0</v>
      </c>
      <c r="AD388" s="7">
        <f t="array" ref="AD388">XLOOKUP($R388,Boundaries!$B:$B,Boundaries!N:N,"",0)</f>
        <v>0</v>
      </c>
      <c r="AE388" s="7">
        <f t="array" ref="AE388">XLOOKUP($R388,Boundaries!$B:$B,Boundaries!O:O,"",0)</f>
        <v>0</v>
      </c>
      <c r="AF388" s="7">
        <f t="array" ref="AF388">XLOOKUP($R388,Boundaries!$B:$B,Boundaries!P:P,"",0)</f>
        <v>0</v>
      </c>
      <c r="AG388" s="7">
        <f t="array" ref="AG388">XLOOKUP($R388,Boundaries!$B:$B,Boundaries!Q:Q,"",0)</f>
        <v>0</v>
      </c>
      <c r="AH388" s="7">
        <f t="array" ref="AH388">XLOOKUP($R388,Boundaries!$B:$B,Boundaries!R:R,"",0)</f>
        <v>0</v>
      </c>
      <c r="AI388" s="7">
        <f t="array" ref="AI388">XLOOKUP($R388,Boundaries!$B:$B,Boundaries!S:S,"",0)</f>
        <v>0</v>
      </c>
      <c r="AJ388" s="7">
        <f t="array" ref="AJ388">XLOOKUP($R388,Boundaries!$B:$B,Boundaries!T:T,"",0)</f>
        <v>0</v>
      </c>
      <c r="AK388" s="7">
        <f t="array" ref="AK388">XLOOKUP($R388,Boundaries!$B:$B,Boundaries!U:U,"",0)</f>
        <v>0</v>
      </c>
    </row>
    <row r="389">
      <c r="A389" s="7" t="str">
        <f t="shared" si="1"/>
        <v>T</v>
      </c>
      <c r="B389" s="8">
        <v>2842.0</v>
      </c>
      <c r="C389" s="7" t="s">
        <v>1342</v>
      </c>
      <c r="D389" s="9" t="s">
        <v>1343</v>
      </c>
      <c r="E389" s="10" t="s">
        <v>1344</v>
      </c>
      <c r="F389" s="7" t="s">
        <v>68</v>
      </c>
      <c r="G389" s="8" t="s">
        <v>69</v>
      </c>
      <c r="H389" s="8" t="s">
        <v>1345</v>
      </c>
      <c r="I389" s="11" t="s">
        <v>1346</v>
      </c>
      <c r="J389" s="7" t="s">
        <v>1266</v>
      </c>
      <c r="K389" s="9" t="s">
        <v>878</v>
      </c>
      <c r="L389" s="12">
        <v>58.5103132217071</v>
      </c>
      <c r="M389" s="12">
        <v>-4.02102406077269</v>
      </c>
      <c r="N389" s="7" t="str">
        <f t="array" ref="N389">XLOOKUP(K389,'GSP Groups'!D:D,'GSP Groups'!E:E,"",0)</f>
        <v>Kingussie</v>
      </c>
      <c r="O389" s="13">
        <f t="array" ref="O389">XLOOKUP(N389,'GSP Groups'!$E:$E,'GSP Groups'!F:F,"",0)</f>
        <v>57.22900924</v>
      </c>
      <c r="P389" s="13">
        <f t="array" ref="P389">XLOOKUP(N389,'GSP Groups'!$E:$E,'GSP Groups'!G:G,"",0)</f>
        <v>-4.078819251</v>
      </c>
      <c r="Q389" s="7" t="str">
        <f t="shared" si="2"/>
        <v>EXACT LOCATION</v>
      </c>
      <c r="R389" s="7" t="s">
        <v>20</v>
      </c>
      <c r="S389" s="7">
        <f t="array" ref="S389">XLOOKUP($R389,Boundaries!$B:$B,Boundaries!C:C,"",0)</f>
        <v>15000</v>
      </c>
      <c r="T389" s="7">
        <f t="array" ref="T389">XLOOKUP($R389,Boundaries!$B:$B,Boundaries!D:D,"",0)</f>
        <v>5000</v>
      </c>
      <c r="U389" s="7" t="str">
        <f t="array" ref="U389">XLOOKUP($R389,Boundaries!$B:$B,Boundaries!E:E,"",0)</f>
        <v>NaN</v>
      </c>
      <c r="V389" s="7">
        <f t="array" ref="V389">XLOOKUP($R389,Boundaries!$B:$B,Boundaries!F:F,"",0)</f>
        <v>1920</v>
      </c>
      <c r="W389" s="7">
        <f t="array" ref="W389">XLOOKUP($R389,Boundaries!$B:$B,Boundaries!G:G,"",0)</f>
        <v>0</v>
      </c>
      <c r="X389" s="7">
        <f t="array" ref="X389">XLOOKUP($R389,Boundaries!$B:$B,Boundaries!H:H,"",0)</f>
        <v>1180</v>
      </c>
      <c r="Y389" s="7">
        <f t="array" ref="Y389">XLOOKUP($R389,Boundaries!$B:$B,Boundaries!I:I,"",0)</f>
        <v>0</v>
      </c>
      <c r="Z389" s="7">
        <f t="array" ref="Z389">XLOOKUP($R389,Boundaries!$B:$B,Boundaries!J:J,"",0)</f>
        <v>0</v>
      </c>
      <c r="AA389" s="7">
        <f t="array" ref="AA389">XLOOKUP($R389,Boundaries!$B:$B,Boundaries!K:K,"",0)</f>
        <v>0</v>
      </c>
      <c r="AB389" s="7">
        <f t="array" ref="AB389">XLOOKUP($R389,Boundaries!$B:$B,Boundaries!L:L,"",0)</f>
        <v>0</v>
      </c>
      <c r="AC389" s="7">
        <f t="array" ref="AC389">XLOOKUP($R389,Boundaries!$B:$B,Boundaries!M:M,"",0)</f>
        <v>0</v>
      </c>
      <c r="AD389" s="7">
        <f t="array" ref="AD389">XLOOKUP($R389,Boundaries!$B:$B,Boundaries!N:N,"",0)</f>
        <v>0</v>
      </c>
      <c r="AE389" s="7">
        <f t="array" ref="AE389">XLOOKUP($R389,Boundaries!$B:$B,Boundaries!O:O,"",0)</f>
        <v>0</v>
      </c>
      <c r="AF389" s="7">
        <f t="array" ref="AF389">XLOOKUP($R389,Boundaries!$B:$B,Boundaries!P:P,"",0)</f>
        <v>0</v>
      </c>
      <c r="AG389" s="7">
        <f t="array" ref="AG389">XLOOKUP($R389,Boundaries!$B:$B,Boundaries!Q:Q,"",0)</f>
        <v>0</v>
      </c>
      <c r="AH389" s="7">
        <f t="array" ref="AH389">XLOOKUP($R389,Boundaries!$B:$B,Boundaries!R:R,"",0)</f>
        <v>0</v>
      </c>
      <c r="AI389" s="7">
        <f t="array" ref="AI389">XLOOKUP($R389,Boundaries!$B:$B,Boundaries!S:S,"",0)</f>
        <v>0</v>
      </c>
      <c r="AJ389" s="7">
        <f t="array" ref="AJ389">XLOOKUP($R389,Boundaries!$B:$B,Boundaries!T:T,"",0)</f>
        <v>0</v>
      </c>
      <c r="AK389" s="7">
        <f t="array" ref="AK389">XLOOKUP($R389,Boundaries!$B:$B,Boundaries!U:U,"",0)</f>
        <v>0</v>
      </c>
    </row>
    <row r="390">
      <c r="A390" s="7" t="str">
        <f t="shared" si="1"/>
        <v>E</v>
      </c>
      <c r="B390" s="8">
        <v>3172.0</v>
      </c>
      <c r="C390" s="7" t="s">
        <v>1347</v>
      </c>
      <c r="D390" s="9" t="s">
        <v>1348</v>
      </c>
      <c r="E390" s="10" t="s">
        <v>1349</v>
      </c>
      <c r="F390" s="7" t="s">
        <v>68</v>
      </c>
      <c r="G390" s="8" t="s">
        <v>69</v>
      </c>
      <c r="H390" s="8" t="s">
        <v>1332</v>
      </c>
      <c r="I390" s="11" t="s">
        <v>1333</v>
      </c>
      <c r="J390" s="7" t="s">
        <v>1266</v>
      </c>
      <c r="K390" s="9" t="s">
        <v>878</v>
      </c>
      <c r="L390" s="12">
        <v>57.3899078123167</v>
      </c>
      <c r="M390" s="12">
        <v>-4.0654219818228</v>
      </c>
      <c r="N390" s="7" t="str">
        <f t="array" ref="N390">XLOOKUP(K390,'GSP Groups'!D:D,'GSP Groups'!E:E,"",0)</f>
        <v>Kingussie</v>
      </c>
      <c r="O390" s="13">
        <f t="array" ref="O390">XLOOKUP(N390,'GSP Groups'!$E:$E,'GSP Groups'!F:F,"",0)</f>
        <v>57.22900924</v>
      </c>
      <c r="P390" s="13">
        <f t="array" ref="P390">XLOOKUP(N390,'GSP Groups'!$E:$E,'GSP Groups'!G:G,"",0)</f>
        <v>-4.078819251</v>
      </c>
      <c r="Q390" s="7" t="str">
        <f t="shared" si="2"/>
        <v>EXACT LOCATION</v>
      </c>
      <c r="R390" s="7" t="s">
        <v>20</v>
      </c>
      <c r="S390" s="7">
        <f t="array" ref="S390">XLOOKUP($R390,Boundaries!$B:$B,Boundaries!C:C,"",0)</f>
        <v>15000</v>
      </c>
      <c r="T390" s="7">
        <f t="array" ref="T390">XLOOKUP($R390,Boundaries!$B:$B,Boundaries!D:D,"",0)</f>
        <v>5000</v>
      </c>
      <c r="U390" s="7" t="str">
        <f t="array" ref="U390">XLOOKUP($R390,Boundaries!$B:$B,Boundaries!E:E,"",0)</f>
        <v>NaN</v>
      </c>
      <c r="V390" s="7">
        <f t="array" ref="V390">XLOOKUP($R390,Boundaries!$B:$B,Boundaries!F:F,"",0)</f>
        <v>1920</v>
      </c>
      <c r="W390" s="7">
        <f t="array" ref="W390">XLOOKUP($R390,Boundaries!$B:$B,Boundaries!G:G,"",0)</f>
        <v>0</v>
      </c>
      <c r="X390" s="7">
        <f t="array" ref="X390">XLOOKUP($R390,Boundaries!$B:$B,Boundaries!H:H,"",0)</f>
        <v>1180</v>
      </c>
      <c r="Y390" s="7">
        <f t="array" ref="Y390">XLOOKUP($R390,Boundaries!$B:$B,Boundaries!I:I,"",0)</f>
        <v>0</v>
      </c>
      <c r="Z390" s="7">
        <f t="array" ref="Z390">XLOOKUP($R390,Boundaries!$B:$B,Boundaries!J:J,"",0)</f>
        <v>0</v>
      </c>
      <c r="AA390" s="7">
        <f t="array" ref="AA390">XLOOKUP($R390,Boundaries!$B:$B,Boundaries!K:K,"",0)</f>
        <v>0</v>
      </c>
      <c r="AB390" s="7">
        <f t="array" ref="AB390">XLOOKUP($R390,Boundaries!$B:$B,Boundaries!L:L,"",0)</f>
        <v>0</v>
      </c>
      <c r="AC390" s="7">
        <f t="array" ref="AC390">XLOOKUP($R390,Boundaries!$B:$B,Boundaries!M:M,"",0)</f>
        <v>0</v>
      </c>
      <c r="AD390" s="7">
        <f t="array" ref="AD390">XLOOKUP($R390,Boundaries!$B:$B,Boundaries!N:N,"",0)</f>
        <v>0</v>
      </c>
      <c r="AE390" s="7">
        <f t="array" ref="AE390">XLOOKUP($R390,Boundaries!$B:$B,Boundaries!O:O,"",0)</f>
        <v>0</v>
      </c>
      <c r="AF390" s="7">
        <f t="array" ref="AF390">XLOOKUP($R390,Boundaries!$B:$B,Boundaries!P:P,"",0)</f>
        <v>0</v>
      </c>
      <c r="AG390" s="7">
        <f t="array" ref="AG390">XLOOKUP($R390,Boundaries!$B:$B,Boundaries!Q:Q,"",0)</f>
        <v>0</v>
      </c>
      <c r="AH390" s="7">
        <f t="array" ref="AH390">XLOOKUP($R390,Boundaries!$B:$B,Boundaries!R:R,"",0)</f>
        <v>0</v>
      </c>
      <c r="AI390" s="7">
        <f t="array" ref="AI390">XLOOKUP($R390,Boundaries!$B:$B,Boundaries!S:S,"",0)</f>
        <v>0</v>
      </c>
      <c r="AJ390" s="7">
        <f t="array" ref="AJ390">XLOOKUP($R390,Boundaries!$B:$B,Boundaries!T:T,"",0)</f>
        <v>0</v>
      </c>
      <c r="AK390" s="7">
        <f t="array" ref="AK390">XLOOKUP($R390,Boundaries!$B:$B,Boundaries!U:U,"",0)</f>
        <v>0</v>
      </c>
    </row>
    <row r="391">
      <c r="A391" s="7" t="str">
        <f t="shared" si="1"/>
        <v>T</v>
      </c>
      <c r="B391" s="8">
        <v>3426.0</v>
      </c>
      <c r="C391" s="7" t="s">
        <v>1350</v>
      </c>
      <c r="D391" s="9" t="s">
        <v>1351</v>
      </c>
      <c r="E391" s="10" t="s">
        <v>1352</v>
      </c>
      <c r="F391" s="7" t="s">
        <v>68</v>
      </c>
      <c r="G391" s="8" t="s">
        <v>69</v>
      </c>
      <c r="H391" s="8" t="s">
        <v>1353</v>
      </c>
      <c r="I391" s="11" t="s">
        <v>1354</v>
      </c>
      <c r="J391" s="7" t="s">
        <v>1266</v>
      </c>
      <c r="K391" s="9" t="s">
        <v>878</v>
      </c>
      <c r="L391" s="12">
        <v>57.186734869327</v>
      </c>
      <c r="M391" s="12">
        <v>-4.36755362609915</v>
      </c>
      <c r="N391" s="7" t="str">
        <f t="array" ref="N391">XLOOKUP(K391,'GSP Groups'!D:D,'GSP Groups'!E:E,"",0)</f>
        <v>Kingussie</v>
      </c>
      <c r="O391" s="13">
        <f t="array" ref="O391">XLOOKUP(N391,'GSP Groups'!$E:$E,'GSP Groups'!F:F,"",0)</f>
        <v>57.22900924</v>
      </c>
      <c r="P391" s="13">
        <f t="array" ref="P391">XLOOKUP(N391,'GSP Groups'!$E:$E,'GSP Groups'!G:G,"",0)</f>
        <v>-4.078819251</v>
      </c>
      <c r="Q391" s="7" t="str">
        <f t="shared" si="2"/>
        <v>EXACT LOCATION</v>
      </c>
      <c r="R391" s="7" t="s">
        <v>20</v>
      </c>
      <c r="S391" s="7">
        <f t="array" ref="S391">XLOOKUP($R391,Boundaries!$B:$B,Boundaries!C:C,"",0)</f>
        <v>15000</v>
      </c>
      <c r="T391" s="7">
        <f t="array" ref="T391">XLOOKUP($R391,Boundaries!$B:$B,Boundaries!D:D,"",0)</f>
        <v>5000</v>
      </c>
      <c r="U391" s="7" t="str">
        <f t="array" ref="U391">XLOOKUP($R391,Boundaries!$B:$B,Boundaries!E:E,"",0)</f>
        <v>NaN</v>
      </c>
      <c r="V391" s="7">
        <f t="array" ref="V391">XLOOKUP($R391,Boundaries!$B:$B,Boundaries!F:F,"",0)</f>
        <v>1920</v>
      </c>
      <c r="W391" s="7">
        <f t="array" ref="W391">XLOOKUP($R391,Boundaries!$B:$B,Boundaries!G:G,"",0)</f>
        <v>0</v>
      </c>
      <c r="X391" s="7">
        <f t="array" ref="X391">XLOOKUP($R391,Boundaries!$B:$B,Boundaries!H:H,"",0)</f>
        <v>1180</v>
      </c>
      <c r="Y391" s="7">
        <f t="array" ref="Y391">XLOOKUP($R391,Boundaries!$B:$B,Boundaries!I:I,"",0)</f>
        <v>0</v>
      </c>
      <c r="Z391" s="7">
        <f t="array" ref="Z391">XLOOKUP($R391,Boundaries!$B:$B,Boundaries!J:J,"",0)</f>
        <v>0</v>
      </c>
      <c r="AA391" s="7">
        <f t="array" ref="AA391">XLOOKUP($R391,Boundaries!$B:$B,Boundaries!K:K,"",0)</f>
        <v>0</v>
      </c>
      <c r="AB391" s="7">
        <f t="array" ref="AB391">XLOOKUP($R391,Boundaries!$B:$B,Boundaries!L:L,"",0)</f>
        <v>0</v>
      </c>
      <c r="AC391" s="7">
        <f t="array" ref="AC391">XLOOKUP($R391,Boundaries!$B:$B,Boundaries!M:M,"",0)</f>
        <v>0</v>
      </c>
      <c r="AD391" s="7">
        <f t="array" ref="AD391">XLOOKUP($R391,Boundaries!$B:$B,Boundaries!N:N,"",0)</f>
        <v>0</v>
      </c>
      <c r="AE391" s="7">
        <f t="array" ref="AE391">XLOOKUP($R391,Boundaries!$B:$B,Boundaries!O:O,"",0)</f>
        <v>0</v>
      </c>
      <c r="AF391" s="7">
        <f t="array" ref="AF391">XLOOKUP($R391,Boundaries!$B:$B,Boundaries!P:P,"",0)</f>
        <v>0</v>
      </c>
      <c r="AG391" s="7">
        <f t="array" ref="AG391">XLOOKUP($R391,Boundaries!$B:$B,Boundaries!Q:Q,"",0)</f>
        <v>0</v>
      </c>
      <c r="AH391" s="7">
        <f t="array" ref="AH391">XLOOKUP($R391,Boundaries!$B:$B,Boundaries!R:R,"",0)</f>
        <v>0</v>
      </c>
      <c r="AI391" s="7">
        <f t="array" ref="AI391">XLOOKUP($R391,Boundaries!$B:$B,Boundaries!S:S,"",0)</f>
        <v>0</v>
      </c>
      <c r="AJ391" s="7">
        <f t="array" ref="AJ391">XLOOKUP($R391,Boundaries!$B:$B,Boundaries!T:T,"",0)</f>
        <v>0</v>
      </c>
      <c r="AK391" s="7">
        <f t="array" ref="AK391">XLOOKUP($R391,Boundaries!$B:$B,Boundaries!U:U,"",0)</f>
        <v>0</v>
      </c>
    </row>
    <row r="392">
      <c r="A392" s="7" t="str">
        <f t="shared" si="1"/>
        <v>T</v>
      </c>
      <c r="B392" s="8">
        <v>3567.0</v>
      </c>
      <c r="C392" s="7" t="s">
        <v>1355</v>
      </c>
      <c r="D392" s="9" t="s">
        <v>1356</v>
      </c>
      <c r="E392" s="10" t="s">
        <v>1357</v>
      </c>
      <c r="F392" s="7" t="s">
        <v>68</v>
      </c>
      <c r="G392" s="8" t="s">
        <v>69</v>
      </c>
      <c r="H392" s="8" t="s">
        <v>1358</v>
      </c>
      <c r="I392" s="11" t="s">
        <v>1359</v>
      </c>
      <c r="J392" s="7" t="s">
        <v>1266</v>
      </c>
      <c r="K392" s="9" t="s">
        <v>878</v>
      </c>
      <c r="L392" s="12">
        <v>57.2401202056123</v>
      </c>
      <c r="M392" s="12">
        <v>-4.26847664627098</v>
      </c>
      <c r="N392" s="7" t="str">
        <f t="array" ref="N392">XLOOKUP(K392,'GSP Groups'!D:D,'GSP Groups'!E:E,"",0)</f>
        <v>Kingussie</v>
      </c>
      <c r="O392" s="13">
        <f t="array" ref="O392">XLOOKUP(N392,'GSP Groups'!$E:$E,'GSP Groups'!F:F,"",0)</f>
        <v>57.22900924</v>
      </c>
      <c r="P392" s="13">
        <f t="array" ref="P392">XLOOKUP(N392,'GSP Groups'!$E:$E,'GSP Groups'!G:G,"",0)</f>
        <v>-4.078819251</v>
      </c>
      <c r="Q392" s="7" t="str">
        <f t="shared" si="2"/>
        <v>EXACT LOCATION</v>
      </c>
      <c r="R392" s="7" t="s">
        <v>20</v>
      </c>
      <c r="S392" s="7">
        <f t="array" ref="S392">XLOOKUP($R392,Boundaries!$B:$B,Boundaries!C:C,"",0)</f>
        <v>15000</v>
      </c>
      <c r="T392" s="7">
        <f t="array" ref="T392">XLOOKUP($R392,Boundaries!$B:$B,Boundaries!D:D,"",0)</f>
        <v>5000</v>
      </c>
      <c r="U392" s="7" t="str">
        <f t="array" ref="U392">XLOOKUP($R392,Boundaries!$B:$B,Boundaries!E:E,"",0)</f>
        <v>NaN</v>
      </c>
      <c r="V392" s="7">
        <f t="array" ref="V392">XLOOKUP($R392,Boundaries!$B:$B,Boundaries!F:F,"",0)</f>
        <v>1920</v>
      </c>
      <c r="W392" s="7">
        <f t="array" ref="W392">XLOOKUP($R392,Boundaries!$B:$B,Boundaries!G:G,"",0)</f>
        <v>0</v>
      </c>
      <c r="X392" s="7">
        <f t="array" ref="X392">XLOOKUP($R392,Boundaries!$B:$B,Boundaries!H:H,"",0)</f>
        <v>1180</v>
      </c>
      <c r="Y392" s="7">
        <f t="array" ref="Y392">XLOOKUP($R392,Boundaries!$B:$B,Boundaries!I:I,"",0)</f>
        <v>0</v>
      </c>
      <c r="Z392" s="7">
        <f t="array" ref="Z392">XLOOKUP($R392,Boundaries!$B:$B,Boundaries!J:J,"",0)</f>
        <v>0</v>
      </c>
      <c r="AA392" s="7">
        <f t="array" ref="AA392">XLOOKUP($R392,Boundaries!$B:$B,Boundaries!K:K,"",0)</f>
        <v>0</v>
      </c>
      <c r="AB392" s="7">
        <f t="array" ref="AB392">XLOOKUP($R392,Boundaries!$B:$B,Boundaries!L:L,"",0)</f>
        <v>0</v>
      </c>
      <c r="AC392" s="7">
        <f t="array" ref="AC392">XLOOKUP($R392,Boundaries!$B:$B,Boundaries!M:M,"",0)</f>
        <v>0</v>
      </c>
      <c r="AD392" s="7">
        <f t="array" ref="AD392">XLOOKUP($R392,Boundaries!$B:$B,Boundaries!N:N,"",0)</f>
        <v>0</v>
      </c>
      <c r="AE392" s="7">
        <f t="array" ref="AE392">XLOOKUP($R392,Boundaries!$B:$B,Boundaries!O:O,"",0)</f>
        <v>0</v>
      </c>
      <c r="AF392" s="7">
        <f t="array" ref="AF392">XLOOKUP($R392,Boundaries!$B:$B,Boundaries!P:P,"",0)</f>
        <v>0</v>
      </c>
      <c r="AG392" s="7">
        <f t="array" ref="AG392">XLOOKUP($R392,Boundaries!$B:$B,Boundaries!Q:Q,"",0)</f>
        <v>0</v>
      </c>
      <c r="AH392" s="7">
        <f t="array" ref="AH392">XLOOKUP($R392,Boundaries!$B:$B,Boundaries!R:R,"",0)</f>
        <v>0</v>
      </c>
      <c r="AI392" s="7">
        <f t="array" ref="AI392">XLOOKUP($R392,Boundaries!$B:$B,Boundaries!S:S,"",0)</f>
        <v>0</v>
      </c>
      <c r="AJ392" s="7">
        <f t="array" ref="AJ392">XLOOKUP($R392,Boundaries!$B:$B,Boundaries!T:T,"",0)</f>
        <v>0</v>
      </c>
      <c r="AK392" s="7">
        <f t="array" ref="AK392">XLOOKUP($R392,Boundaries!$B:$B,Boundaries!U:U,"",0)</f>
        <v>0</v>
      </c>
    </row>
    <row r="393">
      <c r="A393" s="7" t="str">
        <f t="shared" si="1"/>
        <v>T</v>
      </c>
      <c r="B393" s="8">
        <v>3574.0</v>
      </c>
      <c r="C393" s="7" t="s">
        <v>1360</v>
      </c>
      <c r="D393" s="9" t="s">
        <v>1361</v>
      </c>
      <c r="E393" s="10" t="s">
        <v>1362</v>
      </c>
      <c r="F393" s="7" t="s">
        <v>68</v>
      </c>
      <c r="G393" s="8" t="s">
        <v>69</v>
      </c>
      <c r="H393" s="8" t="s">
        <v>123</v>
      </c>
      <c r="I393" s="11" t="s">
        <v>124</v>
      </c>
      <c r="J393" s="7" t="s">
        <v>1266</v>
      </c>
      <c r="K393" s="9" t="s">
        <v>878</v>
      </c>
      <c r="L393" s="12">
        <v>57.69743413774</v>
      </c>
      <c r="M393" s="12">
        <v>-4.79376572974599</v>
      </c>
      <c r="N393" s="7" t="str">
        <f t="array" ref="N393">XLOOKUP(K393,'GSP Groups'!D:D,'GSP Groups'!E:E,"",0)</f>
        <v>Kingussie</v>
      </c>
      <c r="O393" s="13">
        <f t="array" ref="O393">XLOOKUP(N393,'GSP Groups'!$E:$E,'GSP Groups'!F:F,"",0)</f>
        <v>57.22900924</v>
      </c>
      <c r="P393" s="13">
        <f t="array" ref="P393">XLOOKUP(N393,'GSP Groups'!$E:$E,'GSP Groups'!G:G,"",0)</f>
        <v>-4.078819251</v>
      </c>
      <c r="Q393" s="7" t="str">
        <f t="shared" si="2"/>
        <v>EXACT LOCATION</v>
      </c>
      <c r="R393" s="7" t="s">
        <v>20</v>
      </c>
      <c r="S393" s="7">
        <f t="array" ref="S393">XLOOKUP($R393,Boundaries!$B:$B,Boundaries!C:C,"",0)</f>
        <v>15000</v>
      </c>
      <c r="T393" s="7">
        <f t="array" ref="T393">XLOOKUP($R393,Boundaries!$B:$B,Boundaries!D:D,"",0)</f>
        <v>5000</v>
      </c>
      <c r="U393" s="7" t="str">
        <f t="array" ref="U393">XLOOKUP($R393,Boundaries!$B:$B,Boundaries!E:E,"",0)</f>
        <v>NaN</v>
      </c>
      <c r="V393" s="7">
        <f t="array" ref="V393">XLOOKUP($R393,Boundaries!$B:$B,Boundaries!F:F,"",0)</f>
        <v>1920</v>
      </c>
      <c r="W393" s="7">
        <f t="array" ref="W393">XLOOKUP($R393,Boundaries!$B:$B,Boundaries!G:G,"",0)</f>
        <v>0</v>
      </c>
      <c r="X393" s="7">
        <f t="array" ref="X393">XLOOKUP($R393,Boundaries!$B:$B,Boundaries!H:H,"",0)</f>
        <v>1180</v>
      </c>
      <c r="Y393" s="7">
        <f t="array" ref="Y393">XLOOKUP($R393,Boundaries!$B:$B,Boundaries!I:I,"",0)</f>
        <v>0</v>
      </c>
      <c r="Z393" s="7">
        <f t="array" ref="Z393">XLOOKUP($R393,Boundaries!$B:$B,Boundaries!J:J,"",0)</f>
        <v>0</v>
      </c>
      <c r="AA393" s="7">
        <f t="array" ref="AA393">XLOOKUP($R393,Boundaries!$B:$B,Boundaries!K:K,"",0)</f>
        <v>0</v>
      </c>
      <c r="AB393" s="7">
        <f t="array" ref="AB393">XLOOKUP($R393,Boundaries!$B:$B,Boundaries!L:L,"",0)</f>
        <v>0</v>
      </c>
      <c r="AC393" s="7">
        <f t="array" ref="AC393">XLOOKUP($R393,Boundaries!$B:$B,Boundaries!M:M,"",0)</f>
        <v>0</v>
      </c>
      <c r="AD393" s="7">
        <f t="array" ref="AD393">XLOOKUP($R393,Boundaries!$B:$B,Boundaries!N:N,"",0)</f>
        <v>0</v>
      </c>
      <c r="AE393" s="7">
        <f t="array" ref="AE393">XLOOKUP($R393,Boundaries!$B:$B,Boundaries!O:O,"",0)</f>
        <v>0</v>
      </c>
      <c r="AF393" s="7">
        <f t="array" ref="AF393">XLOOKUP($R393,Boundaries!$B:$B,Boundaries!P:P,"",0)</f>
        <v>0</v>
      </c>
      <c r="AG393" s="7">
        <f t="array" ref="AG393">XLOOKUP($R393,Boundaries!$B:$B,Boundaries!Q:Q,"",0)</f>
        <v>0</v>
      </c>
      <c r="AH393" s="7">
        <f t="array" ref="AH393">XLOOKUP($R393,Boundaries!$B:$B,Boundaries!R:R,"",0)</f>
        <v>0</v>
      </c>
      <c r="AI393" s="7">
        <f t="array" ref="AI393">XLOOKUP($R393,Boundaries!$B:$B,Boundaries!S:S,"",0)</f>
        <v>0</v>
      </c>
      <c r="AJ393" s="7">
        <f t="array" ref="AJ393">XLOOKUP($R393,Boundaries!$B:$B,Boundaries!T:T,"",0)</f>
        <v>0</v>
      </c>
      <c r="AK393" s="7">
        <f t="array" ref="AK393">XLOOKUP($R393,Boundaries!$B:$B,Boundaries!U:U,"",0)</f>
        <v>0</v>
      </c>
    </row>
    <row r="394">
      <c r="A394" s="7" t="str">
        <f t="shared" si="1"/>
        <v>T</v>
      </c>
      <c r="B394" s="8">
        <v>3905.0</v>
      </c>
      <c r="C394" s="7" t="s">
        <v>1363</v>
      </c>
      <c r="D394" s="9" t="s">
        <v>1364</v>
      </c>
      <c r="E394" s="10" t="s">
        <v>1365</v>
      </c>
      <c r="F394" s="7" t="s">
        <v>68</v>
      </c>
      <c r="G394" s="8" t="s">
        <v>69</v>
      </c>
      <c r="H394" s="8" t="s">
        <v>1366</v>
      </c>
      <c r="I394" s="11" t="s">
        <v>1367</v>
      </c>
      <c r="J394" s="7" t="s">
        <v>1266</v>
      </c>
      <c r="K394" s="9" t="s">
        <v>878</v>
      </c>
      <c r="L394" s="12">
        <v>57.1165469072517</v>
      </c>
      <c r="M394" s="12">
        <v>-4.94725680180648</v>
      </c>
      <c r="N394" s="7" t="str">
        <f t="array" ref="N394">XLOOKUP(K394,'GSP Groups'!D:D,'GSP Groups'!E:E,"",0)</f>
        <v>Kingussie</v>
      </c>
      <c r="O394" s="13">
        <f t="array" ref="O394">XLOOKUP(N394,'GSP Groups'!$E:$E,'GSP Groups'!F:F,"",0)</f>
        <v>57.22900924</v>
      </c>
      <c r="P394" s="13">
        <f t="array" ref="P394">XLOOKUP(N394,'GSP Groups'!$E:$E,'GSP Groups'!G:G,"",0)</f>
        <v>-4.078819251</v>
      </c>
      <c r="Q394" s="7" t="str">
        <f t="shared" si="2"/>
        <v>EXACT LOCATION</v>
      </c>
      <c r="R394" s="7" t="s">
        <v>20</v>
      </c>
      <c r="S394" s="7">
        <f t="array" ref="S394">XLOOKUP($R394,Boundaries!$B:$B,Boundaries!C:C,"",0)</f>
        <v>15000</v>
      </c>
      <c r="T394" s="7">
        <f t="array" ref="T394">XLOOKUP($R394,Boundaries!$B:$B,Boundaries!D:D,"",0)</f>
        <v>5000</v>
      </c>
      <c r="U394" s="7" t="str">
        <f t="array" ref="U394">XLOOKUP($R394,Boundaries!$B:$B,Boundaries!E:E,"",0)</f>
        <v>NaN</v>
      </c>
      <c r="V394" s="7">
        <f t="array" ref="V394">XLOOKUP($R394,Boundaries!$B:$B,Boundaries!F:F,"",0)</f>
        <v>1920</v>
      </c>
      <c r="W394" s="7">
        <f t="array" ref="W394">XLOOKUP($R394,Boundaries!$B:$B,Boundaries!G:G,"",0)</f>
        <v>0</v>
      </c>
      <c r="X394" s="7">
        <f t="array" ref="X394">XLOOKUP($R394,Boundaries!$B:$B,Boundaries!H:H,"",0)</f>
        <v>1180</v>
      </c>
      <c r="Y394" s="7">
        <f t="array" ref="Y394">XLOOKUP($R394,Boundaries!$B:$B,Boundaries!I:I,"",0)</f>
        <v>0</v>
      </c>
      <c r="Z394" s="7">
        <f t="array" ref="Z394">XLOOKUP($R394,Boundaries!$B:$B,Boundaries!J:J,"",0)</f>
        <v>0</v>
      </c>
      <c r="AA394" s="7">
        <f t="array" ref="AA394">XLOOKUP($R394,Boundaries!$B:$B,Boundaries!K:K,"",0)</f>
        <v>0</v>
      </c>
      <c r="AB394" s="7">
        <f t="array" ref="AB394">XLOOKUP($R394,Boundaries!$B:$B,Boundaries!L:L,"",0)</f>
        <v>0</v>
      </c>
      <c r="AC394" s="7">
        <f t="array" ref="AC394">XLOOKUP($R394,Boundaries!$B:$B,Boundaries!M:M,"",0)</f>
        <v>0</v>
      </c>
      <c r="AD394" s="7">
        <f t="array" ref="AD394">XLOOKUP($R394,Boundaries!$B:$B,Boundaries!N:N,"",0)</f>
        <v>0</v>
      </c>
      <c r="AE394" s="7">
        <f t="array" ref="AE394">XLOOKUP($R394,Boundaries!$B:$B,Boundaries!O:O,"",0)</f>
        <v>0</v>
      </c>
      <c r="AF394" s="7">
        <f t="array" ref="AF394">XLOOKUP($R394,Boundaries!$B:$B,Boundaries!P:P,"",0)</f>
        <v>0</v>
      </c>
      <c r="AG394" s="7">
        <f t="array" ref="AG394">XLOOKUP($R394,Boundaries!$B:$B,Boundaries!Q:Q,"",0)</f>
        <v>0</v>
      </c>
      <c r="AH394" s="7">
        <f t="array" ref="AH394">XLOOKUP($R394,Boundaries!$B:$B,Boundaries!R:R,"",0)</f>
        <v>0</v>
      </c>
      <c r="AI394" s="7">
        <f t="array" ref="AI394">XLOOKUP($R394,Boundaries!$B:$B,Boundaries!S:S,"",0)</f>
        <v>0</v>
      </c>
      <c r="AJ394" s="7">
        <f t="array" ref="AJ394">XLOOKUP($R394,Boundaries!$B:$B,Boundaries!T:T,"",0)</f>
        <v>0</v>
      </c>
      <c r="AK394" s="7">
        <f t="array" ref="AK394">XLOOKUP($R394,Boundaries!$B:$B,Boundaries!U:U,"",0)</f>
        <v>0</v>
      </c>
    </row>
    <row r="395">
      <c r="A395" s="7" t="str">
        <f t="shared" si="1"/>
        <v>T</v>
      </c>
      <c r="B395" s="8">
        <v>3993.0</v>
      </c>
      <c r="C395" s="7" t="s">
        <v>1368</v>
      </c>
      <c r="D395" s="9" t="s">
        <v>1369</v>
      </c>
      <c r="E395" s="10" t="s">
        <v>1370</v>
      </c>
      <c r="F395" s="7" t="s">
        <v>68</v>
      </c>
      <c r="G395" s="8" t="s">
        <v>69</v>
      </c>
      <c r="H395" s="8" t="s">
        <v>1071</v>
      </c>
      <c r="I395" s="11" t="s">
        <v>1072</v>
      </c>
      <c r="J395" s="7" t="s">
        <v>1266</v>
      </c>
      <c r="K395" s="9" t="s">
        <v>878</v>
      </c>
      <c r="L395" s="12">
        <v>57.217764162988</v>
      </c>
      <c r="M395" s="12">
        <v>-4.65859996164017</v>
      </c>
      <c r="N395" s="7" t="str">
        <f t="array" ref="N395">XLOOKUP(K395,'GSP Groups'!D:D,'GSP Groups'!E:E,"",0)</f>
        <v>Kingussie</v>
      </c>
      <c r="O395" s="13">
        <f t="array" ref="O395">XLOOKUP(N395,'GSP Groups'!$E:$E,'GSP Groups'!F:F,"",0)</f>
        <v>57.22900924</v>
      </c>
      <c r="P395" s="13">
        <f t="array" ref="P395">XLOOKUP(N395,'GSP Groups'!$E:$E,'GSP Groups'!G:G,"",0)</f>
        <v>-4.078819251</v>
      </c>
      <c r="Q395" s="7" t="str">
        <f t="shared" si="2"/>
        <v>EXACT LOCATION</v>
      </c>
      <c r="R395" s="7" t="s">
        <v>20</v>
      </c>
      <c r="S395" s="7">
        <f t="array" ref="S395">XLOOKUP($R395,Boundaries!$B:$B,Boundaries!C:C,"",0)</f>
        <v>15000</v>
      </c>
      <c r="T395" s="7">
        <f t="array" ref="T395">XLOOKUP($R395,Boundaries!$B:$B,Boundaries!D:D,"",0)</f>
        <v>5000</v>
      </c>
      <c r="U395" s="7" t="str">
        <f t="array" ref="U395">XLOOKUP($R395,Boundaries!$B:$B,Boundaries!E:E,"",0)</f>
        <v>NaN</v>
      </c>
      <c r="V395" s="7">
        <f t="array" ref="V395">XLOOKUP($R395,Boundaries!$B:$B,Boundaries!F:F,"",0)</f>
        <v>1920</v>
      </c>
      <c r="W395" s="7">
        <f t="array" ref="W395">XLOOKUP($R395,Boundaries!$B:$B,Boundaries!G:G,"",0)</f>
        <v>0</v>
      </c>
      <c r="X395" s="7">
        <f t="array" ref="X395">XLOOKUP($R395,Boundaries!$B:$B,Boundaries!H:H,"",0)</f>
        <v>1180</v>
      </c>
      <c r="Y395" s="7">
        <f t="array" ref="Y395">XLOOKUP($R395,Boundaries!$B:$B,Boundaries!I:I,"",0)</f>
        <v>0</v>
      </c>
      <c r="Z395" s="7">
        <f t="array" ref="Z395">XLOOKUP($R395,Boundaries!$B:$B,Boundaries!J:J,"",0)</f>
        <v>0</v>
      </c>
      <c r="AA395" s="7">
        <f t="array" ref="AA395">XLOOKUP($R395,Boundaries!$B:$B,Boundaries!K:K,"",0)</f>
        <v>0</v>
      </c>
      <c r="AB395" s="7">
        <f t="array" ref="AB395">XLOOKUP($R395,Boundaries!$B:$B,Boundaries!L:L,"",0)</f>
        <v>0</v>
      </c>
      <c r="AC395" s="7">
        <f t="array" ref="AC395">XLOOKUP($R395,Boundaries!$B:$B,Boundaries!M:M,"",0)</f>
        <v>0</v>
      </c>
      <c r="AD395" s="7">
        <f t="array" ref="AD395">XLOOKUP($R395,Boundaries!$B:$B,Boundaries!N:N,"",0)</f>
        <v>0</v>
      </c>
      <c r="AE395" s="7">
        <f t="array" ref="AE395">XLOOKUP($R395,Boundaries!$B:$B,Boundaries!O:O,"",0)</f>
        <v>0</v>
      </c>
      <c r="AF395" s="7">
        <f t="array" ref="AF395">XLOOKUP($R395,Boundaries!$B:$B,Boundaries!P:P,"",0)</f>
        <v>0</v>
      </c>
      <c r="AG395" s="7">
        <f t="array" ref="AG395">XLOOKUP($R395,Boundaries!$B:$B,Boundaries!Q:Q,"",0)</f>
        <v>0</v>
      </c>
      <c r="AH395" s="7">
        <f t="array" ref="AH395">XLOOKUP($R395,Boundaries!$B:$B,Boundaries!R:R,"",0)</f>
        <v>0</v>
      </c>
      <c r="AI395" s="7">
        <f t="array" ref="AI395">XLOOKUP($R395,Boundaries!$B:$B,Boundaries!S:S,"",0)</f>
        <v>0</v>
      </c>
      <c r="AJ395" s="7">
        <f t="array" ref="AJ395">XLOOKUP($R395,Boundaries!$B:$B,Boundaries!T:T,"",0)</f>
        <v>0</v>
      </c>
      <c r="AK395" s="7">
        <f t="array" ref="AK395">XLOOKUP($R395,Boundaries!$B:$B,Boundaries!U:U,"",0)</f>
        <v>0</v>
      </c>
    </row>
    <row r="396">
      <c r="A396" s="7" t="str">
        <f t="shared" si="1"/>
        <v>2</v>
      </c>
      <c r="B396" s="8">
        <v>3998.0</v>
      </c>
      <c r="C396" s="7" t="s">
        <v>1371</v>
      </c>
      <c r="D396" s="9" t="s">
        <v>1372</v>
      </c>
      <c r="E396" s="10" t="s">
        <v>1373</v>
      </c>
      <c r="F396" s="7" t="s">
        <v>68</v>
      </c>
      <c r="G396" s="8" t="s">
        <v>69</v>
      </c>
      <c r="H396" s="8" t="s">
        <v>41</v>
      </c>
      <c r="I396" s="11" t="s">
        <v>42</v>
      </c>
      <c r="J396" s="7" t="s">
        <v>1266</v>
      </c>
      <c r="K396" s="9" t="s">
        <v>878</v>
      </c>
      <c r="L396" s="12">
        <v>58.4076991208032</v>
      </c>
      <c r="M396" s="12">
        <v>-3.27360653845174</v>
      </c>
      <c r="N396" s="7" t="str">
        <f t="array" ref="N396">XLOOKUP(K396,'GSP Groups'!D:D,'GSP Groups'!E:E,"",0)</f>
        <v>Kingussie</v>
      </c>
      <c r="O396" s="13">
        <f t="array" ref="O396">XLOOKUP(N396,'GSP Groups'!$E:$E,'GSP Groups'!F:F,"",0)</f>
        <v>57.22900924</v>
      </c>
      <c r="P396" s="13">
        <f t="array" ref="P396">XLOOKUP(N396,'GSP Groups'!$E:$E,'GSP Groups'!G:G,"",0)</f>
        <v>-4.078819251</v>
      </c>
      <c r="Q396" s="7" t="str">
        <f t="shared" si="2"/>
        <v>EXACT LOCATION</v>
      </c>
      <c r="R396" s="7" t="s">
        <v>20</v>
      </c>
      <c r="S396" s="7">
        <f t="array" ref="S396">XLOOKUP($R396,Boundaries!$B:$B,Boundaries!C:C,"",0)</f>
        <v>15000</v>
      </c>
      <c r="T396" s="7">
        <f t="array" ref="T396">XLOOKUP($R396,Boundaries!$B:$B,Boundaries!D:D,"",0)</f>
        <v>5000</v>
      </c>
      <c r="U396" s="7" t="str">
        <f t="array" ref="U396">XLOOKUP($R396,Boundaries!$B:$B,Boundaries!E:E,"",0)</f>
        <v>NaN</v>
      </c>
      <c r="V396" s="7">
        <f t="array" ref="V396">XLOOKUP($R396,Boundaries!$B:$B,Boundaries!F:F,"",0)</f>
        <v>1920</v>
      </c>
      <c r="W396" s="7">
        <f t="array" ref="W396">XLOOKUP($R396,Boundaries!$B:$B,Boundaries!G:G,"",0)</f>
        <v>0</v>
      </c>
      <c r="X396" s="7">
        <f t="array" ref="X396">XLOOKUP($R396,Boundaries!$B:$B,Boundaries!H:H,"",0)</f>
        <v>1180</v>
      </c>
      <c r="Y396" s="7">
        <f t="array" ref="Y396">XLOOKUP($R396,Boundaries!$B:$B,Boundaries!I:I,"",0)</f>
        <v>0</v>
      </c>
      <c r="Z396" s="7">
        <f t="array" ref="Z396">XLOOKUP($R396,Boundaries!$B:$B,Boundaries!J:J,"",0)</f>
        <v>0</v>
      </c>
      <c r="AA396" s="7">
        <f t="array" ref="AA396">XLOOKUP($R396,Boundaries!$B:$B,Boundaries!K:K,"",0)</f>
        <v>0</v>
      </c>
      <c r="AB396" s="7">
        <f t="array" ref="AB396">XLOOKUP($R396,Boundaries!$B:$B,Boundaries!L:L,"",0)</f>
        <v>0</v>
      </c>
      <c r="AC396" s="7">
        <f t="array" ref="AC396">XLOOKUP($R396,Boundaries!$B:$B,Boundaries!M:M,"",0)</f>
        <v>0</v>
      </c>
      <c r="AD396" s="7">
        <f t="array" ref="AD396">XLOOKUP($R396,Boundaries!$B:$B,Boundaries!N:N,"",0)</f>
        <v>0</v>
      </c>
      <c r="AE396" s="7">
        <f t="array" ref="AE396">XLOOKUP($R396,Boundaries!$B:$B,Boundaries!O:O,"",0)</f>
        <v>0</v>
      </c>
      <c r="AF396" s="7">
        <f t="array" ref="AF396">XLOOKUP($R396,Boundaries!$B:$B,Boundaries!P:P,"",0)</f>
        <v>0</v>
      </c>
      <c r="AG396" s="7">
        <f t="array" ref="AG396">XLOOKUP($R396,Boundaries!$B:$B,Boundaries!Q:Q,"",0)</f>
        <v>0</v>
      </c>
      <c r="AH396" s="7">
        <f t="array" ref="AH396">XLOOKUP($R396,Boundaries!$B:$B,Boundaries!R:R,"",0)</f>
        <v>0</v>
      </c>
      <c r="AI396" s="7">
        <f t="array" ref="AI396">XLOOKUP($R396,Boundaries!$B:$B,Boundaries!S:S,"",0)</f>
        <v>0</v>
      </c>
      <c r="AJ396" s="7">
        <f t="array" ref="AJ396">XLOOKUP($R396,Boundaries!$B:$B,Boundaries!T:T,"",0)</f>
        <v>0</v>
      </c>
      <c r="AK396" s="7">
        <f t="array" ref="AK396">XLOOKUP($R396,Boundaries!$B:$B,Boundaries!U:U,"",0)</f>
        <v>0</v>
      </c>
    </row>
    <row r="397">
      <c r="A397" s="7" t="str">
        <f t="shared" si="1"/>
        <v>E</v>
      </c>
      <c r="B397" s="8">
        <v>4047.0</v>
      </c>
      <c r="C397" s="7" t="s">
        <v>1374</v>
      </c>
      <c r="D397" s="9" t="s">
        <v>1375</v>
      </c>
      <c r="E397" s="10" t="s">
        <v>1376</v>
      </c>
      <c r="F397" s="7" t="s">
        <v>68</v>
      </c>
      <c r="G397" s="8" t="s">
        <v>69</v>
      </c>
      <c r="H397" s="8" t="s">
        <v>1332</v>
      </c>
      <c r="I397" s="11" t="s">
        <v>1333</v>
      </c>
      <c r="J397" s="7" t="s">
        <v>1266</v>
      </c>
      <c r="K397" s="9" t="s">
        <v>878</v>
      </c>
      <c r="L397" s="12">
        <v>58.3505137940427</v>
      </c>
      <c r="M397" s="12">
        <v>-3.20504275508685</v>
      </c>
      <c r="N397" s="7" t="str">
        <f t="array" ref="N397">XLOOKUP(K397,'GSP Groups'!D:D,'GSP Groups'!E:E,"",0)</f>
        <v>Kingussie</v>
      </c>
      <c r="O397" s="13">
        <f t="array" ref="O397">XLOOKUP(N397,'GSP Groups'!$E:$E,'GSP Groups'!F:F,"",0)</f>
        <v>57.22900924</v>
      </c>
      <c r="P397" s="13">
        <f t="array" ref="P397">XLOOKUP(N397,'GSP Groups'!$E:$E,'GSP Groups'!G:G,"",0)</f>
        <v>-4.078819251</v>
      </c>
      <c r="Q397" s="7" t="str">
        <f t="shared" si="2"/>
        <v>EXACT LOCATION</v>
      </c>
      <c r="R397" s="7" t="s">
        <v>20</v>
      </c>
      <c r="S397" s="7">
        <f t="array" ref="S397">XLOOKUP($R397,Boundaries!$B:$B,Boundaries!C:C,"",0)</f>
        <v>15000</v>
      </c>
      <c r="T397" s="7">
        <f t="array" ref="T397">XLOOKUP($R397,Boundaries!$B:$B,Boundaries!D:D,"",0)</f>
        <v>5000</v>
      </c>
      <c r="U397" s="7" t="str">
        <f t="array" ref="U397">XLOOKUP($R397,Boundaries!$B:$B,Boundaries!E:E,"",0)</f>
        <v>NaN</v>
      </c>
      <c r="V397" s="7">
        <f t="array" ref="V397">XLOOKUP($R397,Boundaries!$B:$B,Boundaries!F:F,"",0)</f>
        <v>1920</v>
      </c>
      <c r="W397" s="7">
        <f t="array" ref="W397">XLOOKUP($R397,Boundaries!$B:$B,Boundaries!G:G,"",0)</f>
        <v>0</v>
      </c>
      <c r="X397" s="7">
        <f t="array" ref="X397">XLOOKUP($R397,Boundaries!$B:$B,Boundaries!H:H,"",0)</f>
        <v>1180</v>
      </c>
      <c r="Y397" s="7">
        <f t="array" ref="Y397">XLOOKUP($R397,Boundaries!$B:$B,Boundaries!I:I,"",0)</f>
        <v>0</v>
      </c>
      <c r="Z397" s="7">
        <f t="array" ref="Z397">XLOOKUP($R397,Boundaries!$B:$B,Boundaries!J:J,"",0)</f>
        <v>0</v>
      </c>
      <c r="AA397" s="7">
        <f t="array" ref="AA397">XLOOKUP($R397,Boundaries!$B:$B,Boundaries!K:K,"",0)</f>
        <v>0</v>
      </c>
      <c r="AB397" s="7">
        <f t="array" ref="AB397">XLOOKUP($R397,Boundaries!$B:$B,Boundaries!L:L,"",0)</f>
        <v>0</v>
      </c>
      <c r="AC397" s="7">
        <f t="array" ref="AC397">XLOOKUP($R397,Boundaries!$B:$B,Boundaries!M:M,"",0)</f>
        <v>0</v>
      </c>
      <c r="AD397" s="7">
        <f t="array" ref="AD397">XLOOKUP($R397,Boundaries!$B:$B,Boundaries!N:N,"",0)</f>
        <v>0</v>
      </c>
      <c r="AE397" s="7">
        <f t="array" ref="AE397">XLOOKUP($R397,Boundaries!$B:$B,Boundaries!O:O,"",0)</f>
        <v>0</v>
      </c>
      <c r="AF397" s="7">
        <f t="array" ref="AF397">XLOOKUP($R397,Boundaries!$B:$B,Boundaries!P:P,"",0)</f>
        <v>0</v>
      </c>
      <c r="AG397" s="7">
        <f t="array" ref="AG397">XLOOKUP($R397,Boundaries!$B:$B,Boundaries!Q:Q,"",0)</f>
        <v>0</v>
      </c>
      <c r="AH397" s="7">
        <f t="array" ref="AH397">XLOOKUP($R397,Boundaries!$B:$B,Boundaries!R:R,"",0)</f>
        <v>0</v>
      </c>
      <c r="AI397" s="7">
        <f t="array" ref="AI397">XLOOKUP($R397,Boundaries!$B:$B,Boundaries!S:S,"",0)</f>
        <v>0</v>
      </c>
      <c r="AJ397" s="7">
        <f t="array" ref="AJ397">XLOOKUP($R397,Boundaries!$B:$B,Boundaries!T:T,"",0)</f>
        <v>0</v>
      </c>
      <c r="AK397" s="7">
        <f t="array" ref="AK397">XLOOKUP($R397,Boundaries!$B:$B,Boundaries!U:U,"",0)</f>
        <v>0</v>
      </c>
    </row>
    <row r="398">
      <c r="A398" s="7" t="str">
        <f t="shared" si="1"/>
        <v>T</v>
      </c>
      <c r="B398" s="8">
        <v>4506.0</v>
      </c>
      <c r="C398" s="7" t="s">
        <v>1377</v>
      </c>
      <c r="D398" s="9" t="s">
        <v>1378</v>
      </c>
      <c r="E398" s="10" t="s">
        <v>1379</v>
      </c>
      <c r="F398" s="7" t="s">
        <v>68</v>
      </c>
      <c r="G398" s="8" t="s">
        <v>69</v>
      </c>
      <c r="H398" s="8" t="s">
        <v>1380</v>
      </c>
      <c r="I398" s="11" t="s">
        <v>1381</v>
      </c>
      <c r="J398" s="7" t="s">
        <v>1266</v>
      </c>
      <c r="K398" s="9" t="s">
        <v>878</v>
      </c>
      <c r="L398" s="12">
        <v>57.1445865616146</v>
      </c>
      <c r="M398" s="12">
        <v>-4.64422010775487</v>
      </c>
      <c r="N398" s="7" t="str">
        <f t="array" ref="N398">XLOOKUP(K398,'GSP Groups'!D:D,'GSP Groups'!E:E,"",0)</f>
        <v>Kingussie</v>
      </c>
      <c r="O398" s="13">
        <f t="array" ref="O398">XLOOKUP(N398,'GSP Groups'!$E:$E,'GSP Groups'!F:F,"",0)</f>
        <v>57.22900924</v>
      </c>
      <c r="P398" s="13">
        <f t="array" ref="P398">XLOOKUP(N398,'GSP Groups'!$E:$E,'GSP Groups'!G:G,"",0)</f>
        <v>-4.078819251</v>
      </c>
      <c r="Q398" s="7" t="str">
        <f t="shared" si="2"/>
        <v>EXACT LOCATION</v>
      </c>
      <c r="R398" s="7" t="s">
        <v>20</v>
      </c>
      <c r="S398" s="7">
        <f t="array" ref="S398">XLOOKUP($R398,Boundaries!$B:$B,Boundaries!C:C,"",0)</f>
        <v>15000</v>
      </c>
      <c r="T398" s="7">
        <f t="array" ref="T398">XLOOKUP($R398,Boundaries!$B:$B,Boundaries!D:D,"",0)</f>
        <v>5000</v>
      </c>
      <c r="U398" s="7" t="str">
        <f t="array" ref="U398">XLOOKUP($R398,Boundaries!$B:$B,Boundaries!E:E,"",0)</f>
        <v>NaN</v>
      </c>
      <c r="V398" s="7">
        <f t="array" ref="V398">XLOOKUP($R398,Boundaries!$B:$B,Boundaries!F:F,"",0)</f>
        <v>1920</v>
      </c>
      <c r="W398" s="7">
        <f t="array" ref="W398">XLOOKUP($R398,Boundaries!$B:$B,Boundaries!G:G,"",0)</f>
        <v>0</v>
      </c>
      <c r="X398" s="7">
        <f t="array" ref="X398">XLOOKUP($R398,Boundaries!$B:$B,Boundaries!H:H,"",0)</f>
        <v>1180</v>
      </c>
      <c r="Y398" s="7">
        <f t="array" ref="Y398">XLOOKUP($R398,Boundaries!$B:$B,Boundaries!I:I,"",0)</f>
        <v>0</v>
      </c>
      <c r="Z398" s="7">
        <f t="array" ref="Z398">XLOOKUP($R398,Boundaries!$B:$B,Boundaries!J:J,"",0)</f>
        <v>0</v>
      </c>
      <c r="AA398" s="7">
        <f t="array" ref="AA398">XLOOKUP($R398,Boundaries!$B:$B,Boundaries!K:K,"",0)</f>
        <v>0</v>
      </c>
      <c r="AB398" s="7">
        <f t="array" ref="AB398">XLOOKUP($R398,Boundaries!$B:$B,Boundaries!L:L,"",0)</f>
        <v>0</v>
      </c>
      <c r="AC398" s="7">
        <f t="array" ref="AC398">XLOOKUP($R398,Boundaries!$B:$B,Boundaries!M:M,"",0)</f>
        <v>0</v>
      </c>
      <c r="AD398" s="7">
        <f t="array" ref="AD398">XLOOKUP($R398,Boundaries!$B:$B,Boundaries!N:N,"",0)</f>
        <v>0</v>
      </c>
      <c r="AE398" s="7">
        <f t="array" ref="AE398">XLOOKUP($R398,Boundaries!$B:$B,Boundaries!O:O,"",0)</f>
        <v>0</v>
      </c>
      <c r="AF398" s="7">
        <f t="array" ref="AF398">XLOOKUP($R398,Boundaries!$B:$B,Boundaries!P:P,"",0)</f>
        <v>0</v>
      </c>
      <c r="AG398" s="7">
        <f t="array" ref="AG398">XLOOKUP($R398,Boundaries!$B:$B,Boundaries!Q:Q,"",0)</f>
        <v>0</v>
      </c>
      <c r="AH398" s="7">
        <f t="array" ref="AH398">XLOOKUP($R398,Boundaries!$B:$B,Boundaries!R:R,"",0)</f>
        <v>0</v>
      </c>
      <c r="AI398" s="7">
        <f t="array" ref="AI398">XLOOKUP($R398,Boundaries!$B:$B,Boundaries!S:S,"",0)</f>
        <v>0</v>
      </c>
      <c r="AJ398" s="7">
        <f t="array" ref="AJ398">XLOOKUP($R398,Boundaries!$B:$B,Boundaries!T:T,"",0)</f>
        <v>0</v>
      </c>
      <c r="AK398" s="7">
        <f t="array" ref="AK398">XLOOKUP($R398,Boundaries!$B:$B,Boundaries!U:U,"",0)</f>
        <v>0</v>
      </c>
    </row>
    <row r="399">
      <c r="A399" s="7" t="str">
        <f t="shared" si="1"/>
        <v>T</v>
      </c>
      <c r="B399" s="8">
        <v>4507.0</v>
      </c>
      <c r="C399" s="7" t="s">
        <v>1382</v>
      </c>
      <c r="D399" s="9" t="s">
        <v>1383</v>
      </c>
      <c r="E399" s="10" t="s">
        <v>1384</v>
      </c>
      <c r="F399" s="7" t="s">
        <v>68</v>
      </c>
      <c r="G399" s="8" t="s">
        <v>69</v>
      </c>
      <c r="H399" s="8" t="s">
        <v>1380</v>
      </c>
      <c r="I399" s="11" t="s">
        <v>1381</v>
      </c>
      <c r="J399" s="7" t="s">
        <v>1266</v>
      </c>
      <c r="K399" s="9" t="s">
        <v>878</v>
      </c>
      <c r="L399" s="12">
        <v>57.1445865616146</v>
      </c>
      <c r="M399" s="12">
        <v>-4.64422010775487</v>
      </c>
      <c r="N399" s="7" t="str">
        <f t="array" ref="N399">XLOOKUP(K399,'GSP Groups'!D:D,'GSP Groups'!E:E,"",0)</f>
        <v>Kingussie</v>
      </c>
      <c r="O399" s="13">
        <f t="array" ref="O399">XLOOKUP(N399,'GSP Groups'!$E:$E,'GSP Groups'!F:F,"",0)</f>
        <v>57.22900924</v>
      </c>
      <c r="P399" s="13">
        <f t="array" ref="P399">XLOOKUP(N399,'GSP Groups'!$E:$E,'GSP Groups'!G:G,"",0)</f>
        <v>-4.078819251</v>
      </c>
      <c r="Q399" s="7" t="str">
        <f t="shared" si="2"/>
        <v>EXACT LOCATION</v>
      </c>
      <c r="R399" s="7" t="s">
        <v>20</v>
      </c>
      <c r="S399" s="7">
        <f t="array" ref="S399">XLOOKUP($R399,Boundaries!$B:$B,Boundaries!C:C,"",0)</f>
        <v>15000</v>
      </c>
      <c r="T399" s="7">
        <f t="array" ref="T399">XLOOKUP($R399,Boundaries!$B:$B,Boundaries!D:D,"",0)</f>
        <v>5000</v>
      </c>
      <c r="U399" s="7" t="str">
        <f t="array" ref="U399">XLOOKUP($R399,Boundaries!$B:$B,Boundaries!E:E,"",0)</f>
        <v>NaN</v>
      </c>
      <c r="V399" s="7">
        <f t="array" ref="V399">XLOOKUP($R399,Boundaries!$B:$B,Boundaries!F:F,"",0)</f>
        <v>1920</v>
      </c>
      <c r="W399" s="7">
        <f t="array" ref="W399">XLOOKUP($R399,Boundaries!$B:$B,Boundaries!G:G,"",0)</f>
        <v>0</v>
      </c>
      <c r="X399" s="7">
        <f t="array" ref="X399">XLOOKUP($R399,Boundaries!$B:$B,Boundaries!H:H,"",0)</f>
        <v>1180</v>
      </c>
      <c r="Y399" s="7">
        <f t="array" ref="Y399">XLOOKUP($R399,Boundaries!$B:$B,Boundaries!I:I,"",0)</f>
        <v>0</v>
      </c>
      <c r="Z399" s="7">
        <f t="array" ref="Z399">XLOOKUP($R399,Boundaries!$B:$B,Boundaries!J:J,"",0)</f>
        <v>0</v>
      </c>
      <c r="AA399" s="7">
        <f t="array" ref="AA399">XLOOKUP($R399,Boundaries!$B:$B,Boundaries!K:K,"",0)</f>
        <v>0</v>
      </c>
      <c r="AB399" s="7">
        <f t="array" ref="AB399">XLOOKUP($R399,Boundaries!$B:$B,Boundaries!L:L,"",0)</f>
        <v>0</v>
      </c>
      <c r="AC399" s="7">
        <f t="array" ref="AC399">XLOOKUP($R399,Boundaries!$B:$B,Boundaries!M:M,"",0)</f>
        <v>0</v>
      </c>
      <c r="AD399" s="7">
        <f t="array" ref="AD399">XLOOKUP($R399,Boundaries!$B:$B,Boundaries!N:N,"",0)</f>
        <v>0</v>
      </c>
      <c r="AE399" s="7">
        <f t="array" ref="AE399">XLOOKUP($R399,Boundaries!$B:$B,Boundaries!O:O,"",0)</f>
        <v>0</v>
      </c>
      <c r="AF399" s="7">
        <f t="array" ref="AF399">XLOOKUP($R399,Boundaries!$B:$B,Boundaries!P:P,"",0)</f>
        <v>0</v>
      </c>
      <c r="AG399" s="7">
        <f t="array" ref="AG399">XLOOKUP($R399,Boundaries!$B:$B,Boundaries!Q:Q,"",0)</f>
        <v>0</v>
      </c>
      <c r="AH399" s="7">
        <f t="array" ref="AH399">XLOOKUP($R399,Boundaries!$B:$B,Boundaries!R:R,"",0)</f>
        <v>0</v>
      </c>
      <c r="AI399" s="7">
        <f t="array" ref="AI399">XLOOKUP($R399,Boundaries!$B:$B,Boundaries!S:S,"",0)</f>
        <v>0</v>
      </c>
      <c r="AJ399" s="7">
        <f t="array" ref="AJ399">XLOOKUP($R399,Boundaries!$B:$B,Boundaries!T:T,"",0)</f>
        <v>0</v>
      </c>
      <c r="AK399" s="7">
        <f t="array" ref="AK399">XLOOKUP($R399,Boundaries!$B:$B,Boundaries!U:U,"",0)</f>
        <v>0</v>
      </c>
    </row>
    <row r="400">
      <c r="A400" s="7" t="str">
        <f t="shared" si="1"/>
        <v>T</v>
      </c>
      <c r="B400" s="8">
        <v>4508.0</v>
      </c>
      <c r="C400" s="7" t="s">
        <v>1385</v>
      </c>
      <c r="D400" s="9" t="s">
        <v>1386</v>
      </c>
      <c r="E400" s="10" t="s">
        <v>1387</v>
      </c>
      <c r="F400" s="7" t="s">
        <v>68</v>
      </c>
      <c r="G400" s="8" t="s">
        <v>69</v>
      </c>
      <c r="H400" s="8" t="s">
        <v>1380</v>
      </c>
      <c r="I400" s="11" t="s">
        <v>1381</v>
      </c>
      <c r="J400" s="7" t="s">
        <v>1266</v>
      </c>
      <c r="K400" s="9" t="s">
        <v>878</v>
      </c>
      <c r="L400" s="12">
        <v>57.1445865616146</v>
      </c>
      <c r="M400" s="12">
        <v>-4.64422010775487</v>
      </c>
      <c r="N400" s="7" t="str">
        <f t="array" ref="N400">XLOOKUP(K400,'GSP Groups'!D:D,'GSP Groups'!E:E,"",0)</f>
        <v>Kingussie</v>
      </c>
      <c r="O400" s="13">
        <f t="array" ref="O400">XLOOKUP(N400,'GSP Groups'!$E:$E,'GSP Groups'!F:F,"",0)</f>
        <v>57.22900924</v>
      </c>
      <c r="P400" s="13">
        <f t="array" ref="P400">XLOOKUP(N400,'GSP Groups'!$E:$E,'GSP Groups'!G:G,"",0)</f>
        <v>-4.078819251</v>
      </c>
      <c r="Q400" s="7" t="str">
        <f t="shared" si="2"/>
        <v>EXACT LOCATION</v>
      </c>
      <c r="R400" s="7" t="s">
        <v>20</v>
      </c>
      <c r="S400" s="7">
        <f t="array" ref="S400">XLOOKUP($R400,Boundaries!$B:$B,Boundaries!C:C,"",0)</f>
        <v>15000</v>
      </c>
      <c r="T400" s="7">
        <f t="array" ref="T400">XLOOKUP($R400,Boundaries!$B:$B,Boundaries!D:D,"",0)</f>
        <v>5000</v>
      </c>
      <c r="U400" s="7" t="str">
        <f t="array" ref="U400">XLOOKUP($R400,Boundaries!$B:$B,Boundaries!E:E,"",0)</f>
        <v>NaN</v>
      </c>
      <c r="V400" s="7">
        <f t="array" ref="V400">XLOOKUP($R400,Boundaries!$B:$B,Boundaries!F:F,"",0)</f>
        <v>1920</v>
      </c>
      <c r="W400" s="7">
        <f t="array" ref="W400">XLOOKUP($R400,Boundaries!$B:$B,Boundaries!G:G,"",0)</f>
        <v>0</v>
      </c>
      <c r="X400" s="7">
        <f t="array" ref="X400">XLOOKUP($R400,Boundaries!$B:$B,Boundaries!H:H,"",0)</f>
        <v>1180</v>
      </c>
      <c r="Y400" s="7">
        <f t="array" ref="Y400">XLOOKUP($R400,Boundaries!$B:$B,Boundaries!I:I,"",0)</f>
        <v>0</v>
      </c>
      <c r="Z400" s="7">
        <f t="array" ref="Z400">XLOOKUP($R400,Boundaries!$B:$B,Boundaries!J:J,"",0)</f>
        <v>0</v>
      </c>
      <c r="AA400" s="7">
        <f t="array" ref="AA400">XLOOKUP($R400,Boundaries!$B:$B,Boundaries!K:K,"",0)</f>
        <v>0</v>
      </c>
      <c r="AB400" s="7">
        <f t="array" ref="AB400">XLOOKUP($R400,Boundaries!$B:$B,Boundaries!L:L,"",0)</f>
        <v>0</v>
      </c>
      <c r="AC400" s="7">
        <f t="array" ref="AC400">XLOOKUP($R400,Boundaries!$B:$B,Boundaries!M:M,"",0)</f>
        <v>0</v>
      </c>
      <c r="AD400" s="7">
        <f t="array" ref="AD400">XLOOKUP($R400,Boundaries!$B:$B,Boundaries!N:N,"",0)</f>
        <v>0</v>
      </c>
      <c r="AE400" s="7">
        <f t="array" ref="AE400">XLOOKUP($R400,Boundaries!$B:$B,Boundaries!O:O,"",0)</f>
        <v>0</v>
      </c>
      <c r="AF400" s="7">
        <f t="array" ref="AF400">XLOOKUP($R400,Boundaries!$B:$B,Boundaries!P:P,"",0)</f>
        <v>0</v>
      </c>
      <c r="AG400" s="7">
        <f t="array" ref="AG400">XLOOKUP($R400,Boundaries!$B:$B,Boundaries!Q:Q,"",0)</f>
        <v>0</v>
      </c>
      <c r="AH400" s="7">
        <f t="array" ref="AH400">XLOOKUP($R400,Boundaries!$B:$B,Boundaries!R:R,"",0)</f>
        <v>0</v>
      </c>
      <c r="AI400" s="7">
        <f t="array" ref="AI400">XLOOKUP($R400,Boundaries!$B:$B,Boundaries!S:S,"",0)</f>
        <v>0</v>
      </c>
      <c r="AJ400" s="7">
        <f t="array" ref="AJ400">XLOOKUP($R400,Boundaries!$B:$B,Boundaries!T:T,"",0)</f>
        <v>0</v>
      </c>
      <c r="AK400" s="7">
        <f t="array" ref="AK400">XLOOKUP($R400,Boundaries!$B:$B,Boundaries!U:U,"",0)</f>
        <v>0</v>
      </c>
    </row>
    <row r="401">
      <c r="A401" s="7" t="str">
        <f t="shared" si="1"/>
        <v>T</v>
      </c>
      <c r="B401" s="8">
        <v>4717.0</v>
      </c>
      <c r="C401" s="7" t="s">
        <v>1388</v>
      </c>
      <c r="D401" s="9" t="s">
        <v>1389</v>
      </c>
      <c r="E401" s="10" t="s">
        <v>1390</v>
      </c>
      <c r="F401" s="7" t="s">
        <v>68</v>
      </c>
      <c r="G401" s="8" t="s">
        <v>69</v>
      </c>
      <c r="H401" s="8" t="s">
        <v>1391</v>
      </c>
      <c r="I401" s="11" t="s">
        <v>1392</v>
      </c>
      <c r="J401" s="7" t="s">
        <v>1266</v>
      </c>
      <c r="K401" s="9" t="s">
        <v>878</v>
      </c>
      <c r="L401" s="12">
        <v>57.343875</v>
      </c>
      <c r="M401" s="12">
        <v>-3.124626</v>
      </c>
      <c r="N401" s="7" t="str">
        <f t="array" ref="N401">XLOOKUP(K401,'GSP Groups'!D:D,'GSP Groups'!E:E,"",0)</f>
        <v>Kingussie</v>
      </c>
      <c r="O401" s="13">
        <f t="array" ref="O401">XLOOKUP(N401,'GSP Groups'!$E:$E,'GSP Groups'!F:F,"",0)</f>
        <v>57.22900924</v>
      </c>
      <c r="P401" s="13">
        <f t="array" ref="P401">XLOOKUP(N401,'GSP Groups'!$E:$E,'GSP Groups'!G:G,"",0)</f>
        <v>-4.078819251</v>
      </c>
      <c r="Q401" s="7" t="str">
        <f t="shared" si="2"/>
        <v>EXACT LOCATION</v>
      </c>
      <c r="R401" s="7" t="s">
        <v>20</v>
      </c>
      <c r="S401" s="7">
        <f t="array" ref="S401">XLOOKUP($R401,Boundaries!$B:$B,Boundaries!C:C,"",0)</f>
        <v>15000</v>
      </c>
      <c r="T401" s="7">
        <f t="array" ref="T401">XLOOKUP($R401,Boundaries!$B:$B,Boundaries!D:D,"",0)</f>
        <v>5000</v>
      </c>
      <c r="U401" s="7" t="str">
        <f t="array" ref="U401">XLOOKUP($R401,Boundaries!$B:$B,Boundaries!E:E,"",0)</f>
        <v>NaN</v>
      </c>
      <c r="V401" s="7">
        <f t="array" ref="V401">XLOOKUP($R401,Boundaries!$B:$B,Boundaries!F:F,"",0)</f>
        <v>1920</v>
      </c>
      <c r="W401" s="7">
        <f t="array" ref="W401">XLOOKUP($R401,Boundaries!$B:$B,Boundaries!G:G,"",0)</f>
        <v>0</v>
      </c>
      <c r="X401" s="7">
        <f t="array" ref="X401">XLOOKUP($R401,Boundaries!$B:$B,Boundaries!H:H,"",0)</f>
        <v>1180</v>
      </c>
      <c r="Y401" s="7">
        <f t="array" ref="Y401">XLOOKUP($R401,Boundaries!$B:$B,Boundaries!I:I,"",0)</f>
        <v>0</v>
      </c>
      <c r="Z401" s="7">
        <f t="array" ref="Z401">XLOOKUP($R401,Boundaries!$B:$B,Boundaries!J:J,"",0)</f>
        <v>0</v>
      </c>
      <c r="AA401" s="7">
        <f t="array" ref="AA401">XLOOKUP($R401,Boundaries!$B:$B,Boundaries!K:K,"",0)</f>
        <v>0</v>
      </c>
      <c r="AB401" s="7">
        <f t="array" ref="AB401">XLOOKUP($R401,Boundaries!$B:$B,Boundaries!L:L,"",0)</f>
        <v>0</v>
      </c>
      <c r="AC401" s="7">
        <f t="array" ref="AC401">XLOOKUP($R401,Boundaries!$B:$B,Boundaries!M:M,"",0)</f>
        <v>0</v>
      </c>
      <c r="AD401" s="7">
        <f t="array" ref="AD401">XLOOKUP($R401,Boundaries!$B:$B,Boundaries!N:N,"",0)</f>
        <v>0</v>
      </c>
      <c r="AE401" s="7">
        <f t="array" ref="AE401">XLOOKUP($R401,Boundaries!$B:$B,Boundaries!O:O,"",0)</f>
        <v>0</v>
      </c>
      <c r="AF401" s="7">
        <f t="array" ref="AF401">XLOOKUP($R401,Boundaries!$B:$B,Boundaries!P:P,"",0)</f>
        <v>0</v>
      </c>
      <c r="AG401" s="7">
        <f t="array" ref="AG401">XLOOKUP($R401,Boundaries!$B:$B,Boundaries!Q:Q,"",0)</f>
        <v>0</v>
      </c>
      <c r="AH401" s="7">
        <f t="array" ref="AH401">XLOOKUP($R401,Boundaries!$B:$B,Boundaries!R:R,"",0)</f>
        <v>0</v>
      </c>
      <c r="AI401" s="7">
        <f t="array" ref="AI401">XLOOKUP($R401,Boundaries!$B:$B,Boundaries!S:S,"",0)</f>
        <v>0</v>
      </c>
      <c r="AJ401" s="7">
        <f t="array" ref="AJ401">XLOOKUP($R401,Boundaries!$B:$B,Boundaries!T:T,"",0)</f>
        <v>0</v>
      </c>
      <c r="AK401" s="7">
        <f t="array" ref="AK401">XLOOKUP($R401,Boundaries!$B:$B,Boundaries!U:U,"",0)</f>
        <v>0</v>
      </c>
    </row>
    <row r="402">
      <c r="A402" s="7" t="str">
        <f t="shared" si="1"/>
        <v>T</v>
      </c>
      <c r="B402" s="8">
        <v>4718.0</v>
      </c>
      <c r="C402" s="7" t="s">
        <v>1393</v>
      </c>
      <c r="D402" s="9" t="s">
        <v>1394</v>
      </c>
      <c r="E402" s="10" t="s">
        <v>1395</v>
      </c>
      <c r="F402" s="7" t="s">
        <v>68</v>
      </c>
      <c r="G402" s="8" t="s">
        <v>69</v>
      </c>
      <c r="H402" s="8" t="s">
        <v>1391</v>
      </c>
      <c r="I402" s="11" t="s">
        <v>1392</v>
      </c>
      <c r="J402" s="7" t="s">
        <v>1266</v>
      </c>
      <c r="K402" s="9" t="s">
        <v>878</v>
      </c>
      <c r="L402" s="12">
        <v>57.343875</v>
      </c>
      <c r="M402" s="12">
        <v>-3.124626</v>
      </c>
      <c r="N402" s="7" t="str">
        <f t="array" ref="N402">XLOOKUP(K402,'GSP Groups'!D:D,'GSP Groups'!E:E,"",0)</f>
        <v>Kingussie</v>
      </c>
      <c r="O402" s="13">
        <f t="array" ref="O402">XLOOKUP(N402,'GSP Groups'!$E:$E,'GSP Groups'!F:F,"",0)</f>
        <v>57.22900924</v>
      </c>
      <c r="P402" s="13">
        <f t="array" ref="P402">XLOOKUP(N402,'GSP Groups'!$E:$E,'GSP Groups'!G:G,"",0)</f>
        <v>-4.078819251</v>
      </c>
      <c r="Q402" s="7" t="str">
        <f t="shared" si="2"/>
        <v>EXACT LOCATION</v>
      </c>
      <c r="R402" s="7" t="s">
        <v>20</v>
      </c>
      <c r="S402" s="7">
        <f t="array" ref="S402">XLOOKUP($R402,Boundaries!$B:$B,Boundaries!C:C,"",0)</f>
        <v>15000</v>
      </c>
      <c r="T402" s="7">
        <f t="array" ref="T402">XLOOKUP($R402,Boundaries!$B:$B,Boundaries!D:D,"",0)</f>
        <v>5000</v>
      </c>
      <c r="U402" s="7" t="str">
        <f t="array" ref="U402">XLOOKUP($R402,Boundaries!$B:$B,Boundaries!E:E,"",0)</f>
        <v>NaN</v>
      </c>
      <c r="V402" s="7">
        <f t="array" ref="V402">XLOOKUP($R402,Boundaries!$B:$B,Boundaries!F:F,"",0)</f>
        <v>1920</v>
      </c>
      <c r="W402" s="7">
        <f t="array" ref="W402">XLOOKUP($R402,Boundaries!$B:$B,Boundaries!G:G,"",0)</f>
        <v>0</v>
      </c>
      <c r="X402" s="7">
        <f t="array" ref="X402">XLOOKUP($R402,Boundaries!$B:$B,Boundaries!H:H,"",0)</f>
        <v>1180</v>
      </c>
      <c r="Y402" s="7">
        <f t="array" ref="Y402">XLOOKUP($R402,Boundaries!$B:$B,Boundaries!I:I,"",0)</f>
        <v>0</v>
      </c>
      <c r="Z402" s="7">
        <f t="array" ref="Z402">XLOOKUP($R402,Boundaries!$B:$B,Boundaries!J:J,"",0)</f>
        <v>0</v>
      </c>
      <c r="AA402" s="7">
        <f t="array" ref="AA402">XLOOKUP($R402,Boundaries!$B:$B,Boundaries!K:K,"",0)</f>
        <v>0</v>
      </c>
      <c r="AB402" s="7">
        <f t="array" ref="AB402">XLOOKUP($R402,Boundaries!$B:$B,Boundaries!L:L,"",0)</f>
        <v>0</v>
      </c>
      <c r="AC402" s="7">
        <f t="array" ref="AC402">XLOOKUP($R402,Boundaries!$B:$B,Boundaries!M:M,"",0)</f>
        <v>0</v>
      </c>
      <c r="AD402" s="7">
        <f t="array" ref="AD402">XLOOKUP($R402,Boundaries!$B:$B,Boundaries!N:N,"",0)</f>
        <v>0</v>
      </c>
      <c r="AE402" s="7">
        <f t="array" ref="AE402">XLOOKUP($R402,Boundaries!$B:$B,Boundaries!O:O,"",0)</f>
        <v>0</v>
      </c>
      <c r="AF402" s="7">
        <f t="array" ref="AF402">XLOOKUP($R402,Boundaries!$B:$B,Boundaries!P:P,"",0)</f>
        <v>0</v>
      </c>
      <c r="AG402" s="7">
        <f t="array" ref="AG402">XLOOKUP($R402,Boundaries!$B:$B,Boundaries!Q:Q,"",0)</f>
        <v>0</v>
      </c>
      <c r="AH402" s="7">
        <f t="array" ref="AH402">XLOOKUP($R402,Boundaries!$B:$B,Boundaries!R:R,"",0)</f>
        <v>0</v>
      </c>
      <c r="AI402" s="7">
        <f t="array" ref="AI402">XLOOKUP($R402,Boundaries!$B:$B,Boundaries!S:S,"",0)</f>
        <v>0</v>
      </c>
      <c r="AJ402" s="7">
        <f t="array" ref="AJ402">XLOOKUP($R402,Boundaries!$B:$B,Boundaries!T:T,"",0)</f>
        <v>0</v>
      </c>
      <c r="AK402" s="7">
        <f t="array" ref="AK402">XLOOKUP($R402,Boundaries!$B:$B,Boundaries!U:U,"",0)</f>
        <v>0</v>
      </c>
    </row>
    <row r="403">
      <c r="A403" s="7" t="str">
        <f t="shared" si="1"/>
        <v>T</v>
      </c>
      <c r="B403" s="8">
        <v>4738.0</v>
      </c>
      <c r="C403" s="7" t="s">
        <v>1396</v>
      </c>
      <c r="D403" s="9" t="s">
        <v>1397</v>
      </c>
      <c r="E403" s="10" t="s">
        <v>1398</v>
      </c>
      <c r="F403" s="7" t="s">
        <v>68</v>
      </c>
      <c r="G403" s="8" t="s">
        <v>69</v>
      </c>
      <c r="H403" s="8" t="s">
        <v>41</v>
      </c>
      <c r="I403" s="11" t="s">
        <v>42</v>
      </c>
      <c r="J403" s="7" t="s">
        <v>1266</v>
      </c>
      <c r="K403" s="9" t="s">
        <v>878</v>
      </c>
      <c r="L403" s="12">
        <v>58.895244030046</v>
      </c>
      <c r="M403" s="12">
        <v>-3.26917809614228</v>
      </c>
      <c r="N403" s="7" t="str">
        <f t="array" ref="N403">XLOOKUP(K403,'GSP Groups'!D:D,'GSP Groups'!E:E,"",0)</f>
        <v>Kingussie</v>
      </c>
      <c r="O403" s="13">
        <f t="array" ref="O403">XLOOKUP(N403,'GSP Groups'!$E:$E,'GSP Groups'!F:F,"",0)</f>
        <v>57.22900924</v>
      </c>
      <c r="P403" s="13">
        <f t="array" ref="P403">XLOOKUP(N403,'GSP Groups'!$E:$E,'GSP Groups'!G:G,"",0)</f>
        <v>-4.078819251</v>
      </c>
      <c r="Q403" s="7" t="str">
        <f t="shared" si="2"/>
        <v>EXACT LOCATION</v>
      </c>
      <c r="R403" s="7" t="s">
        <v>20</v>
      </c>
      <c r="S403" s="7">
        <f t="array" ref="S403">XLOOKUP($R403,Boundaries!$B:$B,Boundaries!C:C,"",0)</f>
        <v>15000</v>
      </c>
      <c r="T403" s="7">
        <f t="array" ref="T403">XLOOKUP($R403,Boundaries!$B:$B,Boundaries!D:D,"",0)</f>
        <v>5000</v>
      </c>
      <c r="U403" s="7" t="str">
        <f t="array" ref="U403">XLOOKUP($R403,Boundaries!$B:$B,Boundaries!E:E,"",0)</f>
        <v>NaN</v>
      </c>
      <c r="V403" s="7">
        <f t="array" ref="V403">XLOOKUP($R403,Boundaries!$B:$B,Boundaries!F:F,"",0)</f>
        <v>1920</v>
      </c>
      <c r="W403" s="7">
        <f t="array" ref="W403">XLOOKUP($R403,Boundaries!$B:$B,Boundaries!G:G,"",0)</f>
        <v>0</v>
      </c>
      <c r="X403" s="7">
        <f t="array" ref="X403">XLOOKUP($R403,Boundaries!$B:$B,Boundaries!H:H,"",0)</f>
        <v>1180</v>
      </c>
      <c r="Y403" s="7">
        <f t="array" ref="Y403">XLOOKUP($R403,Boundaries!$B:$B,Boundaries!I:I,"",0)</f>
        <v>0</v>
      </c>
      <c r="Z403" s="7">
        <f t="array" ref="Z403">XLOOKUP($R403,Boundaries!$B:$B,Boundaries!J:J,"",0)</f>
        <v>0</v>
      </c>
      <c r="AA403" s="7">
        <f t="array" ref="AA403">XLOOKUP($R403,Boundaries!$B:$B,Boundaries!K:K,"",0)</f>
        <v>0</v>
      </c>
      <c r="AB403" s="7">
        <f t="array" ref="AB403">XLOOKUP($R403,Boundaries!$B:$B,Boundaries!L:L,"",0)</f>
        <v>0</v>
      </c>
      <c r="AC403" s="7">
        <f t="array" ref="AC403">XLOOKUP($R403,Boundaries!$B:$B,Boundaries!M:M,"",0)</f>
        <v>0</v>
      </c>
      <c r="AD403" s="7">
        <f t="array" ref="AD403">XLOOKUP($R403,Boundaries!$B:$B,Boundaries!N:N,"",0)</f>
        <v>0</v>
      </c>
      <c r="AE403" s="7">
        <f t="array" ref="AE403">XLOOKUP($R403,Boundaries!$B:$B,Boundaries!O:O,"",0)</f>
        <v>0</v>
      </c>
      <c r="AF403" s="7">
        <f t="array" ref="AF403">XLOOKUP($R403,Boundaries!$B:$B,Boundaries!P:P,"",0)</f>
        <v>0</v>
      </c>
      <c r="AG403" s="7">
        <f t="array" ref="AG403">XLOOKUP($R403,Boundaries!$B:$B,Boundaries!Q:Q,"",0)</f>
        <v>0</v>
      </c>
      <c r="AH403" s="7">
        <f t="array" ref="AH403">XLOOKUP($R403,Boundaries!$B:$B,Boundaries!R:R,"",0)</f>
        <v>0</v>
      </c>
      <c r="AI403" s="7">
        <f t="array" ref="AI403">XLOOKUP($R403,Boundaries!$B:$B,Boundaries!S:S,"",0)</f>
        <v>0</v>
      </c>
      <c r="AJ403" s="7">
        <f t="array" ref="AJ403">XLOOKUP($R403,Boundaries!$B:$B,Boundaries!T:T,"",0)</f>
        <v>0</v>
      </c>
      <c r="AK403" s="7">
        <f t="array" ref="AK403">XLOOKUP($R403,Boundaries!$B:$B,Boundaries!U:U,"",0)</f>
        <v>0</v>
      </c>
    </row>
    <row r="404">
      <c r="A404" s="7" t="str">
        <f t="shared" si="1"/>
        <v>C</v>
      </c>
      <c r="B404" s="8">
        <v>5499.0</v>
      </c>
      <c r="C404" s="7" t="s">
        <v>1399</v>
      </c>
      <c r="D404" s="9" t="s">
        <v>1400</v>
      </c>
      <c r="E404" s="10"/>
      <c r="F404" s="7" t="s">
        <v>68</v>
      </c>
      <c r="G404" s="8"/>
      <c r="H404" s="8" t="s">
        <v>218</v>
      </c>
      <c r="I404" s="11" t="s">
        <v>219</v>
      </c>
      <c r="J404" s="7" t="s">
        <v>1266</v>
      </c>
      <c r="K404" s="9" t="s">
        <v>878</v>
      </c>
      <c r="L404" s="17">
        <f t="shared" ref="L404:M404" si="113">O404</f>
        <v>57.22900924</v>
      </c>
      <c r="M404" s="17">
        <f t="shared" si="113"/>
        <v>-4.078819251</v>
      </c>
      <c r="N404" s="16" t="str">
        <f t="array" ref="N404">XLOOKUP(K404,'GSP Groups'!D:D,'GSP Groups'!E:E,"",0)</f>
        <v>Kingussie</v>
      </c>
      <c r="O404" s="13">
        <f t="array" ref="O404">XLOOKUP(N404,'GSP Groups'!$E:$E,'GSP Groups'!F:F,"",0)</f>
        <v>57.22900924</v>
      </c>
      <c r="P404" s="13">
        <f t="array" ref="P404">XLOOKUP(N404,'GSP Groups'!$E:$E,'GSP Groups'!G:G,"",0)</f>
        <v>-4.078819251</v>
      </c>
      <c r="Q404" s="7" t="str">
        <f t="shared" si="2"/>
        <v>CENTER</v>
      </c>
      <c r="R404" s="7" t="s">
        <v>20</v>
      </c>
      <c r="S404" s="7">
        <f t="array" ref="S404">XLOOKUP($R404,Boundaries!$B:$B,Boundaries!C:C,"",0)</f>
        <v>15000</v>
      </c>
      <c r="T404" s="7">
        <f t="array" ref="T404">XLOOKUP($R404,Boundaries!$B:$B,Boundaries!D:D,"",0)</f>
        <v>5000</v>
      </c>
      <c r="U404" s="7" t="str">
        <f t="array" ref="U404">XLOOKUP($R404,Boundaries!$B:$B,Boundaries!E:E,"",0)</f>
        <v>NaN</v>
      </c>
      <c r="V404" s="7">
        <f t="array" ref="V404">XLOOKUP($R404,Boundaries!$B:$B,Boundaries!F:F,"",0)</f>
        <v>1920</v>
      </c>
      <c r="W404" s="7">
        <f t="array" ref="W404">XLOOKUP($R404,Boundaries!$B:$B,Boundaries!G:G,"",0)</f>
        <v>0</v>
      </c>
      <c r="X404" s="7">
        <f t="array" ref="X404">XLOOKUP($R404,Boundaries!$B:$B,Boundaries!H:H,"",0)</f>
        <v>1180</v>
      </c>
      <c r="Y404" s="7">
        <f t="array" ref="Y404">XLOOKUP($R404,Boundaries!$B:$B,Boundaries!I:I,"",0)</f>
        <v>0</v>
      </c>
      <c r="Z404" s="7">
        <f t="array" ref="Z404">XLOOKUP($R404,Boundaries!$B:$B,Boundaries!J:J,"",0)</f>
        <v>0</v>
      </c>
      <c r="AA404" s="7">
        <f t="array" ref="AA404">XLOOKUP($R404,Boundaries!$B:$B,Boundaries!K:K,"",0)</f>
        <v>0</v>
      </c>
      <c r="AB404" s="7">
        <f t="array" ref="AB404">XLOOKUP($R404,Boundaries!$B:$B,Boundaries!L:L,"",0)</f>
        <v>0</v>
      </c>
      <c r="AC404" s="7">
        <f t="array" ref="AC404">XLOOKUP($R404,Boundaries!$B:$B,Boundaries!M:M,"",0)</f>
        <v>0</v>
      </c>
      <c r="AD404" s="7">
        <f t="array" ref="AD404">XLOOKUP($R404,Boundaries!$B:$B,Boundaries!N:N,"",0)</f>
        <v>0</v>
      </c>
      <c r="AE404" s="7">
        <f t="array" ref="AE404">XLOOKUP($R404,Boundaries!$B:$B,Boundaries!O:O,"",0)</f>
        <v>0</v>
      </c>
      <c r="AF404" s="7">
        <f t="array" ref="AF404">XLOOKUP($R404,Boundaries!$B:$B,Boundaries!P:P,"",0)</f>
        <v>0</v>
      </c>
      <c r="AG404" s="7">
        <f t="array" ref="AG404">XLOOKUP($R404,Boundaries!$B:$B,Boundaries!Q:Q,"",0)</f>
        <v>0</v>
      </c>
      <c r="AH404" s="7">
        <f t="array" ref="AH404">XLOOKUP($R404,Boundaries!$B:$B,Boundaries!R:R,"",0)</f>
        <v>0</v>
      </c>
      <c r="AI404" s="7">
        <f t="array" ref="AI404">XLOOKUP($R404,Boundaries!$B:$B,Boundaries!S:S,"",0)</f>
        <v>0</v>
      </c>
      <c r="AJ404" s="7">
        <f t="array" ref="AJ404">XLOOKUP($R404,Boundaries!$B:$B,Boundaries!T:T,"",0)</f>
        <v>0</v>
      </c>
      <c r="AK404" s="7">
        <f t="array" ref="AK404">XLOOKUP($R404,Boundaries!$B:$B,Boundaries!U:U,"",0)</f>
        <v>0</v>
      </c>
    </row>
    <row r="405">
      <c r="A405" s="7" t="str">
        <f t="shared" si="1"/>
        <v>2</v>
      </c>
      <c r="B405" s="8">
        <v>5631.0</v>
      </c>
      <c r="C405" s="7" t="s">
        <v>1401</v>
      </c>
      <c r="D405" s="9" t="s">
        <v>1402</v>
      </c>
      <c r="E405" s="10"/>
      <c r="F405" s="7" t="s">
        <v>315</v>
      </c>
      <c r="G405" s="8" t="s">
        <v>316</v>
      </c>
      <c r="H405" s="8" t="s">
        <v>1403</v>
      </c>
      <c r="I405" s="11" t="s">
        <v>1404</v>
      </c>
      <c r="J405" s="7" t="s">
        <v>1266</v>
      </c>
      <c r="K405" s="9" t="s">
        <v>878</v>
      </c>
      <c r="L405" s="12">
        <v>56.8216520399689</v>
      </c>
      <c r="M405" s="12">
        <v>-5.08782233576295</v>
      </c>
      <c r="N405" s="7" t="str">
        <f t="array" ref="N405">XLOOKUP(K405,'GSP Groups'!D:D,'GSP Groups'!E:E,"",0)</f>
        <v>Kingussie</v>
      </c>
      <c r="O405" s="13">
        <f t="array" ref="O405">XLOOKUP(N405,'GSP Groups'!$E:$E,'GSP Groups'!F:F,"",0)</f>
        <v>57.22900924</v>
      </c>
      <c r="P405" s="13">
        <f t="array" ref="P405">XLOOKUP(N405,'GSP Groups'!$E:$E,'GSP Groups'!G:G,"",0)</f>
        <v>-4.078819251</v>
      </c>
      <c r="Q405" s="7" t="str">
        <f t="shared" si="2"/>
        <v>EXACT LOCATION</v>
      </c>
      <c r="R405" s="7" t="s">
        <v>20</v>
      </c>
      <c r="S405" s="7">
        <f t="array" ref="S405">XLOOKUP($R405,Boundaries!$B:$B,Boundaries!C:C,"",0)</f>
        <v>15000</v>
      </c>
      <c r="T405" s="7">
        <f t="array" ref="T405">XLOOKUP($R405,Boundaries!$B:$B,Boundaries!D:D,"",0)</f>
        <v>5000</v>
      </c>
      <c r="U405" s="7" t="str">
        <f t="array" ref="U405">XLOOKUP($R405,Boundaries!$B:$B,Boundaries!E:E,"",0)</f>
        <v>NaN</v>
      </c>
      <c r="V405" s="7">
        <f t="array" ref="V405">XLOOKUP($R405,Boundaries!$B:$B,Boundaries!F:F,"",0)</f>
        <v>1920</v>
      </c>
      <c r="W405" s="7">
        <f t="array" ref="W405">XLOOKUP($R405,Boundaries!$B:$B,Boundaries!G:G,"",0)</f>
        <v>0</v>
      </c>
      <c r="X405" s="7">
        <f t="array" ref="X405">XLOOKUP($R405,Boundaries!$B:$B,Boundaries!H:H,"",0)</f>
        <v>1180</v>
      </c>
      <c r="Y405" s="7">
        <f t="array" ref="Y405">XLOOKUP($R405,Boundaries!$B:$B,Boundaries!I:I,"",0)</f>
        <v>0</v>
      </c>
      <c r="Z405" s="7">
        <f t="array" ref="Z405">XLOOKUP($R405,Boundaries!$B:$B,Boundaries!J:J,"",0)</f>
        <v>0</v>
      </c>
      <c r="AA405" s="7">
        <f t="array" ref="AA405">XLOOKUP($R405,Boundaries!$B:$B,Boundaries!K:K,"",0)</f>
        <v>0</v>
      </c>
      <c r="AB405" s="7">
        <f t="array" ref="AB405">XLOOKUP($R405,Boundaries!$B:$B,Boundaries!L:L,"",0)</f>
        <v>0</v>
      </c>
      <c r="AC405" s="7">
        <f t="array" ref="AC405">XLOOKUP($R405,Boundaries!$B:$B,Boundaries!M:M,"",0)</f>
        <v>0</v>
      </c>
      <c r="AD405" s="7">
        <f t="array" ref="AD405">XLOOKUP($R405,Boundaries!$B:$B,Boundaries!N:N,"",0)</f>
        <v>0</v>
      </c>
      <c r="AE405" s="7">
        <f t="array" ref="AE405">XLOOKUP($R405,Boundaries!$B:$B,Boundaries!O:O,"",0)</f>
        <v>0</v>
      </c>
      <c r="AF405" s="7">
        <f t="array" ref="AF405">XLOOKUP($R405,Boundaries!$B:$B,Boundaries!P:P,"",0)</f>
        <v>0</v>
      </c>
      <c r="AG405" s="7">
        <f t="array" ref="AG405">XLOOKUP($R405,Boundaries!$B:$B,Boundaries!Q:Q,"",0)</f>
        <v>0</v>
      </c>
      <c r="AH405" s="7">
        <f t="array" ref="AH405">XLOOKUP($R405,Boundaries!$B:$B,Boundaries!R:R,"",0)</f>
        <v>0</v>
      </c>
      <c r="AI405" s="7">
        <f t="array" ref="AI405">XLOOKUP($R405,Boundaries!$B:$B,Boundaries!S:S,"",0)</f>
        <v>0</v>
      </c>
      <c r="AJ405" s="7">
        <f t="array" ref="AJ405">XLOOKUP($R405,Boundaries!$B:$B,Boundaries!T:T,"",0)</f>
        <v>0</v>
      </c>
      <c r="AK405" s="7">
        <f t="array" ref="AK405">XLOOKUP($R405,Boundaries!$B:$B,Boundaries!U:U,"",0)</f>
        <v>0</v>
      </c>
    </row>
    <row r="406">
      <c r="A406" s="7" t="str">
        <f t="shared" si="1"/>
        <v>2</v>
      </c>
      <c r="B406" s="8">
        <v>5970.0</v>
      </c>
      <c r="C406" s="7" t="s">
        <v>1405</v>
      </c>
      <c r="D406" s="9" t="s">
        <v>1406</v>
      </c>
      <c r="E406" s="10" t="s">
        <v>1407</v>
      </c>
      <c r="F406" s="7" t="s">
        <v>68</v>
      </c>
      <c r="G406" s="8" t="s">
        <v>69</v>
      </c>
      <c r="H406" s="8" t="s">
        <v>1332</v>
      </c>
      <c r="I406" s="11" t="s">
        <v>1333</v>
      </c>
      <c r="J406" s="7" t="s">
        <v>1266</v>
      </c>
      <c r="K406" s="9" t="s">
        <v>878</v>
      </c>
      <c r="L406" s="12">
        <v>57.5406811380623</v>
      </c>
      <c r="M406" s="12">
        <v>-3.42040286849458</v>
      </c>
      <c r="N406" s="7" t="str">
        <f t="array" ref="N406">XLOOKUP(K406,'GSP Groups'!D:D,'GSP Groups'!E:E,"",0)</f>
        <v>Kingussie</v>
      </c>
      <c r="O406" s="13">
        <f t="array" ref="O406">XLOOKUP(N406,'GSP Groups'!$E:$E,'GSP Groups'!F:F,"",0)</f>
        <v>57.22900924</v>
      </c>
      <c r="P406" s="13">
        <f t="array" ref="P406">XLOOKUP(N406,'GSP Groups'!$E:$E,'GSP Groups'!G:G,"",0)</f>
        <v>-4.078819251</v>
      </c>
      <c r="Q406" s="7" t="str">
        <f t="shared" si="2"/>
        <v>EXACT LOCATION</v>
      </c>
      <c r="R406" s="7" t="s">
        <v>20</v>
      </c>
      <c r="S406" s="7">
        <f t="array" ref="S406">XLOOKUP($R406,Boundaries!$B:$B,Boundaries!C:C,"",0)</f>
        <v>15000</v>
      </c>
      <c r="T406" s="7">
        <f t="array" ref="T406">XLOOKUP($R406,Boundaries!$B:$B,Boundaries!D:D,"",0)</f>
        <v>5000</v>
      </c>
      <c r="U406" s="7" t="str">
        <f t="array" ref="U406">XLOOKUP($R406,Boundaries!$B:$B,Boundaries!E:E,"",0)</f>
        <v>NaN</v>
      </c>
      <c r="V406" s="7">
        <f t="array" ref="V406">XLOOKUP($R406,Boundaries!$B:$B,Boundaries!F:F,"",0)</f>
        <v>1920</v>
      </c>
      <c r="W406" s="7">
        <f t="array" ref="W406">XLOOKUP($R406,Boundaries!$B:$B,Boundaries!G:G,"",0)</f>
        <v>0</v>
      </c>
      <c r="X406" s="7">
        <f t="array" ref="X406">XLOOKUP($R406,Boundaries!$B:$B,Boundaries!H:H,"",0)</f>
        <v>1180</v>
      </c>
      <c r="Y406" s="7">
        <f t="array" ref="Y406">XLOOKUP($R406,Boundaries!$B:$B,Boundaries!I:I,"",0)</f>
        <v>0</v>
      </c>
      <c r="Z406" s="7">
        <f t="array" ref="Z406">XLOOKUP($R406,Boundaries!$B:$B,Boundaries!J:J,"",0)</f>
        <v>0</v>
      </c>
      <c r="AA406" s="7">
        <f t="array" ref="AA406">XLOOKUP($R406,Boundaries!$B:$B,Boundaries!K:K,"",0)</f>
        <v>0</v>
      </c>
      <c r="AB406" s="7">
        <f t="array" ref="AB406">XLOOKUP($R406,Boundaries!$B:$B,Boundaries!L:L,"",0)</f>
        <v>0</v>
      </c>
      <c r="AC406" s="7">
        <f t="array" ref="AC406">XLOOKUP($R406,Boundaries!$B:$B,Boundaries!M:M,"",0)</f>
        <v>0</v>
      </c>
      <c r="AD406" s="7">
        <f t="array" ref="AD406">XLOOKUP($R406,Boundaries!$B:$B,Boundaries!N:N,"",0)</f>
        <v>0</v>
      </c>
      <c r="AE406" s="7">
        <f t="array" ref="AE406">XLOOKUP($R406,Boundaries!$B:$B,Boundaries!O:O,"",0)</f>
        <v>0</v>
      </c>
      <c r="AF406" s="7">
        <f t="array" ref="AF406">XLOOKUP($R406,Boundaries!$B:$B,Boundaries!P:P,"",0)</f>
        <v>0</v>
      </c>
      <c r="AG406" s="7">
        <f t="array" ref="AG406">XLOOKUP($R406,Boundaries!$B:$B,Boundaries!Q:Q,"",0)</f>
        <v>0</v>
      </c>
      <c r="AH406" s="7">
        <f t="array" ref="AH406">XLOOKUP($R406,Boundaries!$B:$B,Boundaries!R:R,"",0)</f>
        <v>0</v>
      </c>
      <c r="AI406" s="7">
        <f t="array" ref="AI406">XLOOKUP($R406,Boundaries!$B:$B,Boundaries!S:S,"",0)</f>
        <v>0</v>
      </c>
      <c r="AJ406" s="7">
        <f t="array" ref="AJ406">XLOOKUP($R406,Boundaries!$B:$B,Boundaries!T:T,"",0)</f>
        <v>0</v>
      </c>
      <c r="AK406" s="7">
        <f t="array" ref="AK406">XLOOKUP($R406,Boundaries!$B:$B,Boundaries!U:U,"",0)</f>
        <v>0</v>
      </c>
    </row>
    <row r="407">
      <c r="A407" s="7" t="str">
        <f t="shared" si="1"/>
        <v>T</v>
      </c>
      <c r="B407" s="8">
        <v>6195.0</v>
      </c>
      <c r="C407" s="7" t="s">
        <v>1408</v>
      </c>
      <c r="D407" s="9" t="s">
        <v>1409</v>
      </c>
      <c r="E407" s="10" t="s">
        <v>1410</v>
      </c>
      <c r="F407" s="7" t="s">
        <v>68</v>
      </c>
      <c r="G407" s="8" t="s">
        <v>69</v>
      </c>
      <c r="H407" s="8" t="s">
        <v>1053</v>
      </c>
      <c r="I407" s="11" t="s">
        <v>1054</v>
      </c>
      <c r="J407" s="7" t="s">
        <v>1266</v>
      </c>
      <c r="K407" s="9" t="s">
        <v>878</v>
      </c>
      <c r="L407" s="12">
        <v>58.4344175226905</v>
      </c>
      <c r="M407" s="12">
        <v>-3.4512894304196</v>
      </c>
      <c r="N407" s="7" t="str">
        <f t="array" ref="N407">XLOOKUP(K407,'GSP Groups'!D:D,'GSP Groups'!E:E,"",0)</f>
        <v>Kingussie</v>
      </c>
      <c r="O407" s="13">
        <f t="array" ref="O407">XLOOKUP(N407,'GSP Groups'!$E:$E,'GSP Groups'!F:F,"",0)</f>
        <v>57.22900924</v>
      </c>
      <c r="P407" s="13">
        <f t="array" ref="P407">XLOOKUP(N407,'GSP Groups'!$E:$E,'GSP Groups'!G:G,"",0)</f>
        <v>-4.078819251</v>
      </c>
      <c r="Q407" s="7" t="str">
        <f t="shared" si="2"/>
        <v>EXACT LOCATION</v>
      </c>
      <c r="R407" s="7" t="s">
        <v>20</v>
      </c>
      <c r="S407" s="7">
        <f t="array" ref="S407">XLOOKUP($R407,Boundaries!$B:$B,Boundaries!C:C,"",0)</f>
        <v>15000</v>
      </c>
      <c r="T407" s="7">
        <f t="array" ref="T407">XLOOKUP($R407,Boundaries!$B:$B,Boundaries!D:D,"",0)</f>
        <v>5000</v>
      </c>
      <c r="U407" s="7" t="str">
        <f t="array" ref="U407">XLOOKUP($R407,Boundaries!$B:$B,Boundaries!E:E,"",0)</f>
        <v>NaN</v>
      </c>
      <c r="V407" s="7">
        <f t="array" ref="V407">XLOOKUP($R407,Boundaries!$B:$B,Boundaries!F:F,"",0)</f>
        <v>1920</v>
      </c>
      <c r="W407" s="7">
        <f t="array" ref="W407">XLOOKUP($R407,Boundaries!$B:$B,Boundaries!G:G,"",0)</f>
        <v>0</v>
      </c>
      <c r="X407" s="7">
        <f t="array" ref="X407">XLOOKUP($R407,Boundaries!$B:$B,Boundaries!H:H,"",0)</f>
        <v>1180</v>
      </c>
      <c r="Y407" s="7">
        <f t="array" ref="Y407">XLOOKUP($R407,Boundaries!$B:$B,Boundaries!I:I,"",0)</f>
        <v>0</v>
      </c>
      <c r="Z407" s="7">
        <f t="array" ref="Z407">XLOOKUP($R407,Boundaries!$B:$B,Boundaries!J:J,"",0)</f>
        <v>0</v>
      </c>
      <c r="AA407" s="7">
        <f t="array" ref="AA407">XLOOKUP($R407,Boundaries!$B:$B,Boundaries!K:K,"",0)</f>
        <v>0</v>
      </c>
      <c r="AB407" s="7">
        <f t="array" ref="AB407">XLOOKUP($R407,Boundaries!$B:$B,Boundaries!L:L,"",0)</f>
        <v>0</v>
      </c>
      <c r="AC407" s="7">
        <f t="array" ref="AC407">XLOOKUP($R407,Boundaries!$B:$B,Boundaries!M:M,"",0)</f>
        <v>0</v>
      </c>
      <c r="AD407" s="7">
        <f t="array" ref="AD407">XLOOKUP($R407,Boundaries!$B:$B,Boundaries!N:N,"",0)</f>
        <v>0</v>
      </c>
      <c r="AE407" s="7">
        <f t="array" ref="AE407">XLOOKUP($R407,Boundaries!$B:$B,Boundaries!O:O,"",0)</f>
        <v>0</v>
      </c>
      <c r="AF407" s="7">
        <f t="array" ref="AF407">XLOOKUP($R407,Boundaries!$B:$B,Boundaries!P:P,"",0)</f>
        <v>0</v>
      </c>
      <c r="AG407" s="7">
        <f t="array" ref="AG407">XLOOKUP($R407,Boundaries!$B:$B,Boundaries!Q:Q,"",0)</f>
        <v>0</v>
      </c>
      <c r="AH407" s="7">
        <f t="array" ref="AH407">XLOOKUP($R407,Boundaries!$B:$B,Boundaries!R:R,"",0)</f>
        <v>0</v>
      </c>
      <c r="AI407" s="7">
        <f t="array" ref="AI407">XLOOKUP($R407,Boundaries!$B:$B,Boundaries!S:S,"",0)</f>
        <v>0</v>
      </c>
      <c r="AJ407" s="7">
        <f t="array" ref="AJ407">XLOOKUP($R407,Boundaries!$B:$B,Boundaries!T:T,"",0)</f>
        <v>0</v>
      </c>
      <c r="AK407" s="7">
        <f t="array" ref="AK407">XLOOKUP($R407,Boundaries!$B:$B,Boundaries!U:U,"",0)</f>
        <v>0</v>
      </c>
    </row>
    <row r="408">
      <c r="A408" s="7" t="str">
        <f t="shared" si="1"/>
        <v>V</v>
      </c>
      <c r="B408" s="8">
        <v>6197.0</v>
      </c>
      <c r="C408" s="7" t="s">
        <v>1411</v>
      </c>
      <c r="D408" s="9" t="s">
        <v>1411</v>
      </c>
      <c r="E408" s="10" t="s">
        <v>1412</v>
      </c>
      <c r="F408" s="16" t="s">
        <v>91</v>
      </c>
      <c r="G408" s="8" t="s">
        <v>64</v>
      </c>
      <c r="H408" s="8" t="s">
        <v>110</v>
      </c>
      <c r="I408" s="11" t="s">
        <v>111</v>
      </c>
      <c r="J408" s="7" t="s">
        <v>1266</v>
      </c>
      <c r="K408" s="9" t="s">
        <v>878</v>
      </c>
      <c r="L408" s="17">
        <f t="shared" ref="L408:M408" si="114">O408</f>
        <v>57.22900924</v>
      </c>
      <c r="M408" s="17">
        <f t="shared" si="114"/>
        <v>-4.078819251</v>
      </c>
      <c r="N408" s="16" t="str">
        <f t="array" ref="N408">XLOOKUP(K408,'GSP Groups'!D:D,'GSP Groups'!E:E,"",0)</f>
        <v>Kingussie</v>
      </c>
      <c r="O408" s="13">
        <f t="array" ref="O408">XLOOKUP(N408,'GSP Groups'!$E:$E,'GSP Groups'!F:F,"",0)</f>
        <v>57.22900924</v>
      </c>
      <c r="P408" s="13">
        <f t="array" ref="P408">XLOOKUP(N408,'GSP Groups'!$E:$E,'GSP Groups'!G:G,"",0)</f>
        <v>-4.078819251</v>
      </c>
      <c r="Q408" s="7" t="str">
        <f t="shared" si="2"/>
        <v>CENTER</v>
      </c>
      <c r="R408" s="7" t="s">
        <v>20</v>
      </c>
      <c r="S408" s="7">
        <f t="array" ref="S408">XLOOKUP($R408,Boundaries!$B:$B,Boundaries!C:C,"",0)</f>
        <v>15000</v>
      </c>
      <c r="T408" s="7">
        <f t="array" ref="T408">XLOOKUP($R408,Boundaries!$B:$B,Boundaries!D:D,"",0)</f>
        <v>5000</v>
      </c>
      <c r="U408" s="7" t="str">
        <f t="array" ref="U408">XLOOKUP($R408,Boundaries!$B:$B,Boundaries!E:E,"",0)</f>
        <v>NaN</v>
      </c>
      <c r="V408" s="7">
        <f t="array" ref="V408">XLOOKUP($R408,Boundaries!$B:$B,Boundaries!F:F,"",0)</f>
        <v>1920</v>
      </c>
      <c r="W408" s="7">
        <f t="array" ref="W408">XLOOKUP($R408,Boundaries!$B:$B,Boundaries!G:G,"",0)</f>
        <v>0</v>
      </c>
      <c r="X408" s="7">
        <f t="array" ref="X408">XLOOKUP($R408,Boundaries!$B:$B,Boundaries!H:H,"",0)</f>
        <v>1180</v>
      </c>
      <c r="Y408" s="7">
        <f t="array" ref="Y408">XLOOKUP($R408,Boundaries!$B:$B,Boundaries!I:I,"",0)</f>
        <v>0</v>
      </c>
      <c r="Z408" s="7">
        <f t="array" ref="Z408">XLOOKUP($R408,Boundaries!$B:$B,Boundaries!J:J,"",0)</f>
        <v>0</v>
      </c>
      <c r="AA408" s="7">
        <f t="array" ref="AA408">XLOOKUP($R408,Boundaries!$B:$B,Boundaries!K:K,"",0)</f>
        <v>0</v>
      </c>
      <c r="AB408" s="7">
        <f t="array" ref="AB408">XLOOKUP($R408,Boundaries!$B:$B,Boundaries!L:L,"",0)</f>
        <v>0</v>
      </c>
      <c r="AC408" s="7">
        <f t="array" ref="AC408">XLOOKUP($R408,Boundaries!$B:$B,Boundaries!M:M,"",0)</f>
        <v>0</v>
      </c>
      <c r="AD408" s="7">
        <f t="array" ref="AD408">XLOOKUP($R408,Boundaries!$B:$B,Boundaries!N:N,"",0)</f>
        <v>0</v>
      </c>
      <c r="AE408" s="7">
        <f t="array" ref="AE408">XLOOKUP($R408,Boundaries!$B:$B,Boundaries!O:O,"",0)</f>
        <v>0</v>
      </c>
      <c r="AF408" s="7">
        <f t="array" ref="AF408">XLOOKUP($R408,Boundaries!$B:$B,Boundaries!P:P,"",0)</f>
        <v>0</v>
      </c>
      <c r="AG408" s="7">
        <f t="array" ref="AG408">XLOOKUP($R408,Boundaries!$B:$B,Boundaries!Q:Q,"",0)</f>
        <v>0</v>
      </c>
      <c r="AH408" s="7">
        <f t="array" ref="AH408">XLOOKUP($R408,Boundaries!$B:$B,Boundaries!R:R,"",0)</f>
        <v>0</v>
      </c>
      <c r="AI408" s="7">
        <f t="array" ref="AI408">XLOOKUP($R408,Boundaries!$B:$B,Boundaries!S:S,"",0)</f>
        <v>0</v>
      </c>
      <c r="AJ408" s="7">
        <f t="array" ref="AJ408">XLOOKUP($R408,Boundaries!$B:$B,Boundaries!T:T,"",0)</f>
        <v>0</v>
      </c>
      <c r="AK408" s="7">
        <f t="array" ref="AK408">XLOOKUP($R408,Boundaries!$B:$B,Boundaries!U:U,"",0)</f>
        <v>0</v>
      </c>
    </row>
    <row r="409">
      <c r="A409" s="7" t="str">
        <f t="shared" si="1"/>
        <v>2</v>
      </c>
      <c r="B409" s="8">
        <v>6200.0</v>
      </c>
      <c r="C409" s="7" t="s">
        <v>1413</v>
      </c>
      <c r="D409" s="9" t="s">
        <v>1414</v>
      </c>
      <c r="E409" s="10" t="s">
        <v>1415</v>
      </c>
      <c r="F409" s="7" t="s">
        <v>68</v>
      </c>
      <c r="G409" s="8" t="s">
        <v>69</v>
      </c>
      <c r="H409" s="8" t="s">
        <v>1332</v>
      </c>
      <c r="I409" s="11" t="s">
        <v>1333</v>
      </c>
      <c r="J409" s="7" t="s">
        <v>1266</v>
      </c>
      <c r="K409" s="9" t="s">
        <v>878</v>
      </c>
      <c r="L409" s="12">
        <v>57.451162</v>
      </c>
      <c r="M409" s="12">
        <v>-3.471751</v>
      </c>
      <c r="N409" s="7" t="str">
        <f t="array" ref="N409">XLOOKUP(K409,'GSP Groups'!D:D,'GSP Groups'!E:E,"",0)</f>
        <v>Kingussie</v>
      </c>
      <c r="O409" s="13">
        <f t="array" ref="O409">XLOOKUP(N409,'GSP Groups'!$E:$E,'GSP Groups'!F:F,"",0)</f>
        <v>57.22900924</v>
      </c>
      <c r="P409" s="13">
        <f t="array" ref="P409">XLOOKUP(N409,'GSP Groups'!$E:$E,'GSP Groups'!G:G,"",0)</f>
        <v>-4.078819251</v>
      </c>
      <c r="Q409" s="7" t="str">
        <f t="shared" si="2"/>
        <v>EXACT LOCATION</v>
      </c>
      <c r="R409" s="7" t="s">
        <v>20</v>
      </c>
      <c r="S409" s="7">
        <f t="array" ref="S409">XLOOKUP($R409,Boundaries!$B:$B,Boundaries!C:C,"",0)</f>
        <v>15000</v>
      </c>
      <c r="T409" s="7">
        <f t="array" ref="T409">XLOOKUP($R409,Boundaries!$B:$B,Boundaries!D:D,"",0)</f>
        <v>5000</v>
      </c>
      <c r="U409" s="7" t="str">
        <f t="array" ref="U409">XLOOKUP($R409,Boundaries!$B:$B,Boundaries!E:E,"",0)</f>
        <v>NaN</v>
      </c>
      <c r="V409" s="7">
        <f t="array" ref="V409">XLOOKUP($R409,Boundaries!$B:$B,Boundaries!F:F,"",0)</f>
        <v>1920</v>
      </c>
      <c r="W409" s="7">
        <f t="array" ref="W409">XLOOKUP($R409,Boundaries!$B:$B,Boundaries!G:G,"",0)</f>
        <v>0</v>
      </c>
      <c r="X409" s="7">
        <f t="array" ref="X409">XLOOKUP($R409,Boundaries!$B:$B,Boundaries!H:H,"",0)</f>
        <v>1180</v>
      </c>
      <c r="Y409" s="7">
        <f t="array" ref="Y409">XLOOKUP($R409,Boundaries!$B:$B,Boundaries!I:I,"",0)</f>
        <v>0</v>
      </c>
      <c r="Z409" s="7">
        <f t="array" ref="Z409">XLOOKUP($R409,Boundaries!$B:$B,Boundaries!J:J,"",0)</f>
        <v>0</v>
      </c>
      <c r="AA409" s="7">
        <f t="array" ref="AA409">XLOOKUP($R409,Boundaries!$B:$B,Boundaries!K:K,"",0)</f>
        <v>0</v>
      </c>
      <c r="AB409" s="7">
        <f t="array" ref="AB409">XLOOKUP($R409,Boundaries!$B:$B,Boundaries!L:L,"",0)</f>
        <v>0</v>
      </c>
      <c r="AC409" s="7">
        <f t="array" ref="AC409">XLOOKUP($R409,Boundaries!$B:$B,Boundaries!M:M,"",0)</f>
        <v>0</v>
      </c>
      <c r="AD409" s="7">
        <f t="array" ref="AD409">XLOOKUP($R409,Boundaries!$B:$B,Boundaries!N:N,"",0)</f>
        <v>0</v>
      </c>
      <c r="AE409" s="7">
        <f t="array" ref="AE409">XLOOKUP($R409,Boundaries!$B:$B,Boundaries!O:O,"",0)</f>
        <v>0</v>
      </c>
      <c r="AF409" s="7">
        <f t="array" ref="AF409">XLOOKUP($R409,Boundaries!$B:$B,Boundaries!P:P,"",0)</f>
        <v>0</v>
      </c>
      <c r="AG409" s="7">
        <f t="array" ref="AG409">XLOOKUP($R409,Boundaries!$B:$B,Boundaries!Q:Q,"",0)</f>
        <v>0</v>
      </c>
      <c r="AH409" s="7">
        <f t="array" ref="AH409">XLOOKUP($R409,Boundaries!$B:$B,Boundaries!R:R,"",0)</f>
        <v>0</v>
      </c>
      <c r="AI409" s="7">
        <f t="array" ref="AI409">XLOOKUP($R409,Boundaries!$B:$B,Boundaries!S:S,"",0)</f>
        <v>0</v>
      </c>
      <c r="AJ409" s="7">
        <f t="array" ref="AJ409">XLOOKUP($R409,Boundaries!$B:$B,Boundaries!T:T,"",0)</f>
        <v>0</v>
      </c>
      <c r="AK409" s="7">
        <f t="array" ref="AK409">XLOOKUP($R409,Boundaries!$B:$B,Boundaries!U:U,"",0)</f>
        <v>0</v>
      </c>
    </row>
    <row r="410">
      <c r="A410" s="7" t="str">
        <f t="shared" si="1"/>
        <v>2</v>
      </c>
      <c r="B410" s="8">
        <v>6256.0</v>
      </c>
      <c r="C410" s="7" t="s">
        <v>1416</v>
      </c>
      <c r="D410" s="9" t="s">
        <v>1416</v>
      </c>
      <c r="E410" s="10" t="s">
        <v>1417</v>
      </c>
      <c r="F410" s="7" t="s">
        <v>68</v>
      </c>
      <c r="G410" s="8"/>
      <c r="H410" s="8" t="s">
        <v>395</v>
      </c>
      <c r="I410" s="11" t="s">
        <v>396</v>
      </c>
      <c r="J410" s="7" t="s">
        <v>1266</v>
      </c>
      <c r="K410" s="9" t="s">
        <v>878</v>
      </c>
      <c r="L410" s="12">
        <v>58.447304</v>
      </c>
      <c r="M410" s="12">
        <v>-3.456137</v>
      </c>
      <c r="N410" s="7" t="str">
        <f t="array" ref="N410">XLOOKUP(K410,'GSP Groups'!D:D,'GSP Groups'!E:E,"",0)</f>
        <v>Kingussie</v>
      </c>
      <c r="O410" s="13">
        <f t="array" ref="O410">XLOOKUP(N410,'GSP Groups'!$E:$E,'GSP Groups'!F:F,"",0)</f>
        <v>57.22900924</v>
      </c>
      <c r="P410" s="13">
        <f t="array" ref="P410">XLOOKUP(N410,'GSP Groups'!$E:$E,'GSP Groups'!G:G,"",0)</f>
        <v>-4.078819251</v>
      </c>
      <c r="Q410" s="7" t="str">
        <f t="shared" si="2"/>
        <v>EXACT LOCATION</v>
      </c>
      <c r="R410" s="7" t="s">
        <v>20</v>
      </c>
      <c r="S410" s="7">
        <f t="array" ref="S410">XLOOKUP($R410,Boundaries!$B:$B,Boundaries!C:C,"",0)</f>
        <v>15000</v>
      </c>
      <c r="T410" s="7">
        <f t="array" ref="T410">XLOOKUP($R410,Boundaries!$B:$B,Boundaries!D:D,"",0)</f>
        <v>5000</v>
      </c>
      <c r="U410" s="7" t="str">
        <f t="array" ref="U410">XLOOKUP($R410,Boundaries!$B:$B,Boundaries!E:E,"",0)</f>
        <v>NaN</v>
      </c>
      <c r="V410" s="7">
        <f t="array" ref="V410">XLOOKUP($R410,Boundaries!$B:$B,Boundaries!F:F,"",0)</f>
        <v>1920</v>
      </c>
      <c r="W410" s="7">
        <f t="array" ref="W410">XLOOKUP($R410,Boundaries!$B:$B,Boundaries!G:G,"",0)</f>
        <v>0</v>
      </c>
      <c r="X410" s="7">
        <f t="array" ref="X410">XLOOKUP($R410,Boundaries!$B:$B,Boundaries!H:H,"",0)</f>
        <v>1180</v>
      </c>
      <c r="Y410" s="7">
        <f t="array" ref="Y410">XLOOKUP($R410,Boundaries!$B:$B,Boundaries!I:I,"",0)</f>
        <v>0</v>
      </c>
      <c r="Z410" s="7">
        <f t="array" ref="Z410">XLOOKUP($R410,Boundaries!$B:$B,Boundaries!J:J,"",0)</f>
        <v>0</v>
      </c>
      <c r="AA410" s="7">
        <f t="array" ref="AA410">XLOOKUP($R410,Boundaries!$B:$B,Boundaries!K:K,"",0)</f>
        <v>0</v>
      </c>
      <c r="AB410" s="7">
        <f t="array" ref="AB410">XLOOKUP($R410,Boundaries!$B:$B,Boundaries!L:L,"",0)</f>
        <v>0</v>
      </c>
      <c r="AC410" s="7">
        <f t="array" ref="AC410">XLOOKUP($R410,Boundaries!$B:$B,Boundaries!M:M,"",0)</f>
        <v>0</v>
      </c>
      <c r="AD410" s="7">
        <f t="array" ref="AD410">XLOOKUP($R410,Boundaries!$B:$B,Boundaries!N:N,"",0)</f>
        <v>0</v>
      </c>
      <c r="AE410" s="7">
        <f t="array" ref="AE410">XLOOKUP($R410,Boundaries!$B:$B,Boundaries!O:O,"",0)</f>
        <v>0</v>
      </c>
      <c r="AF410" s="7">
        <f t="array" ref="AF410">XLOOKUP($R410,Boundaries!$B:$B,Boundaries!P:P,"",0)</f>
        <v>0</v>
      </c>
      <c r="AG410" s="7">
        <f t="array" ref="AG410">XLOOKUP($R410,Boundaries!$B:$B,Boundaries!Q:Q,"",0)</f>
        <v>0</v>
      </c>
      <c r="AH410" s="7">
        <f t="array" ref="AH410">XLOOKUP($R410,Boundaries!$B:$B,Boundaries!R:R,"",0)</f>
        <v>0</v>
      </c>
      <c r="AI410" s="7">
        <f t="array" ref="AI410">XLOOKUP($R410,Boundaries!$B:$B,Boundaries!S:S,"",0)</f>
        <v>0</v>
      </c>
      <c r="AJ410" s="7">
        <f t="array" ref="AJ410">XLOOKUP($R410,Boundaries!$B:$B,Boundaries!T:T,"",0)</f>
        <v>0</v>
      </c>
      <c r="AK410" s="7">
        <f t="array" ref="AK410">XLOOKUP($R410,Boundaries!$B:$B,Boundaries!U:U,"",0)</f>
        <v>0</v>
      </c>
    </row>
    <row r="411">
      <c r="A411" s="7" t="str">
        <f t="shared" si="1"/>
        <v>2</v>
      </c>
      <c r="B411" s="8">
        <v>6385.0</v>
      </c>
      <c r="C411" s="7" t="s">
        <v>1418</v>
      </c>
      <c r="D411" s="9" t="s">
        <v>1418</v>
      </c>
      <c r="E411" s="10" t="s">
        <v>1419</v>
      </c>
      <c r="F411" s="7" t="s">
        <v>68</v>
      </c>
      <c r="G411" s="8" t="s">
        <v>64</v>
      </c>
      <c r="H411" s="8" t="s">
        <v>395</v>
      </c>
      <c r="I411" s="11" t="s">
        <v>396</v>
      </c>
      <c r="J411" s="7" t="s">
        <v>1266</v>
      </c>
      <c r="K411" s="9" t="s">
        <v>878</v>
      </c>
      <c r="L411" s="17">
        <f t="shared" ref="L411:M411" si="115">O411</f>
        <v>57.22900924</v>
      </c>
      <c r="M411" s="17">
        <f t="shared" si="115"/>
        <v>-4.078819251</v>
      </c>
      <c r="N411" s="16" t="str">
        <f t="array" ref="N411">XLOOKUP(K411,'GSP Groups'!D:D,'GSP Groups'!E:E,"",0)</f>
        <v>Kingussie</v>
      </c>
      <c r="O411" s="13">
        <f t="array" ref="O411">XLOOKUP(N411,'GSP Groups'!$E:$E,'GSP Groups'!F:F,"",0)</f>
        <v>57.22900924</v>
      </c>
      <c r="P411" s="13">
        <f t="array" ref="P411">XLOOKUP(N411,'GSP Groups'!$E:$E,'GSP Groups'!G:G,"",0)</f>
        <v>-4.078819251</v>
      </c>
      <c r="Q411" s="7" t="str">
        <f t="shared" si="2"/>
        <v>CENTER</v>
      </c>
      <c r="R411" s="7" t="s">
        <v>20</v>
      </c>
      <c r="S411" s="7">
        <f t="array" ref="S411">XLOOKUP($R411,Boundaries!$B:$B,Boundaries!C:C,"",0)</f>
        <v>15000</v>
      </c>
      <c r="T411" s="7">
        <f t="array" ref="T411">XLOOKUP($R411,Boundaries!$B:$B,Boundaries!D:D,"",0)</f>
        <v>5000</v>
      </c>
      <c r="U411" s="7" t="str">
        <f t="array" ref="U411">XLOOKUP($R411,Boundaries!$B:$B,Boundaries!E:E,"",0)</f>
        <v>NaN</v>
      </c>
      <c r="V411" s="7">
        <f t="array" ref="V411">XLOOKUP($R411,Boundaries!$B:$B,Boundaries!F:F,"",0)</f>
        <v>1920</v>
      </c>
      <c r="W411" s="7">
        <f t="array" ref="W411">XLOOKUP($R411,Boundaries!$B:$B,Boundaries!G:G,"",0)</f>
        <v>0</v>
      </c>
      <c r="X411" s="7">
        <f t="array" ref="X411">XLOOKUP($R411,Boundaries!$B:$B,Boundaries!H:H,"",0)</f>
        <v>1180</v>
      </c>
      <c r="Y411" s="7">
        <f t="array" ref="Y411">XLOOKUP($R411,Boundaries!$B:$B,Boundaries!I:I,"",0)</f>
        <v>0</v>
      </c>
      <c r="Z411" s="7">
        <f t="array" ref="Z411">XLOOKUP($R411,Boundaries!$B:$B,Boundaries!J:J,"",0)</f>
        <v>0</v>
      </c>
      <c r="AA411" s="7">
        <f t="array" ref="AA411">XLOOKUP($R411,Boundaries!$B:$B,Boundaries!K:K,"",0)</f>
        <v>0</v>
      </c>
      <c r="AB411" s="7">
        <f t="array" ref="AB411">XLOOKUP($R411,Boundaries!$B:$B,Boundaries!L:L,"",0)</f>
        <v>0</v>
      </c>
      <c r="AC411" s="7">
        <f t="array" ref="AC411">XLOOKUP($R411,Boundaries!$B:$B,Boundaries!M:M,"",0)</f>
        <v>0</v>
      </c>
      <c r="AD411" s="7">
        <f t="array" ref="AD411">XLOOKUP($R411,Boundaries!$B:$B,Boundaries!N:N,"",0)</f>
        <v>0</v>
      </c>
      <c r="AE411" s="7">
        <f t="array" ref="AE411">XLOOKUP($R411,Boundaries!$B:$B,Boundaries!O:O,"",0)</f>
        <v>0</v>
      </c>
      <c r="AF411" s="7">
        <f t="array" ref="AF411">XLOOKUP($R411,Boundaries!$B:$B,Boundaries!P:P,"",0)</f>
        <v>0</v>
      </c>
      <c r="AG411" s="7">
        <f t="array" ref="AG411">XLOOKUP($R411,Boundaries!$B:$B,Boundaries!Q:Q,"",0)</f>
        <v>0</v>
      </c>
      <c r="AH411" s="7">
        <f t="array" ref="AH411">XLOOKUP($R411,Boundaries!$B:$B,Boundaries!R:R,"",0)</f>
        <v>0</v>
      </c>
      <c r="AI411" s="7">
        <f t="array" ref="AI411">XLOOKUP($R411,Boundaries!$B:$B,Boundaries!S:S,"",0)</f>
        <v>0</v>
      </c>
      <c r="AJ411" s="7">
        <f t="array" ref="AJ411">XLOOKUP($R411,Boundaries!$B:$B,Boundaries!T:T,"",0)</f>
        <v>0</v>
      </c>
      <c r="AK411" s="7">
        <f t="array" ref="AK411">XLOOKUP($R411,Boundaries!$B:$B,Boundaries!U:U,"",0)</f>
        <v>0</v>
      </c>
    </row>
    <row r="412">
      <c r="A412" s="7" t="str">
        <f t="shared" si="1"/>
        <v>T</v>
      </c>
      <c r="B412" s="8">
        <v>6392.0</v>
      </c>
      <c r="C412" s="7" t="s">
        <v>1420</v>
      </c>
      <c r="D412" s="9" t="s">
        <v>1421</v>
      </c>
      <c r="E412" s="10" t="s">
        <v>1422</v>
      </c>
      <c r="F412" s="7" t="s">
        <v>68</v>
      </c>
      <c r="G412" s="8" t="s">
        <v>69</v>
      </c>
      <c r="H412" s="8" t="s">
        <v>1071</v>
      </c>
      <c r="I412" s="11" t="s">
        <v>1072</v>
      </c>
      <c r="J412" s="7" t="s">
        <v>1266</v>
      </c>
      <c r="K412" s="9" t="s">
        <v>878</v>
      </c>
      <c r="L412" s="12">
        <v>58.112179991687</v>
      </c>
      <c r="M412" s="12">
        <v>-3.92712493475039</v>
      </c>
      <c r="N412" s="7" t="str">
        <f t="array" ref="N412">XLOOKUP(K412,'GSP Groups'!D:D,'GSP Groups'!E:E,"",0)</f>
        <v>Kingussie</v>
      </c>
      <c r="O412" s="13">
        <f t="array" ref="O412">XLOOKUP(N412,'GSP Groups'!$E:$E,'GSP Groups'!F:F,"",0)</f>
        <v>57.22900924</v>
      </c>
      <c r="P412" s="13">
        <f t="array" ref="P412">XLOOKUP(N412,'GSP Groups'!$E:$E,'GSP Groups'!G:G,"",0)</f>
        <v>-4.078819251</v>
      </c>
      <c r="Q412" s="7" t="str">
        <f t="shared" si="2"/>
        <v>EXACT LOCATION</v>
      </c>
      <c r="R412" s="7" t="s">
        <v>20</v>
      </c>
      <c r="S412" s="7">
        <f t="array" ref="S412">XLOOKUP($R412,Boundaries!$B:$B,Boundaries!C:C,"",0)</f>
        <v>15000</v>
      </c>
      <c r="T412" s="7">
        <f t="array" ref="T412">XLOOKUP($R412,Boundaries!$B:$B,Boundaries!D:D,"",0)</f>
        <v>5000</v>
      </c>
      <c r="U412" s="7" t="str">
        <f t="array" ref="U412">XLOOKUP($R412,Boundaries!$B:$B,Boundaries!E:E,"",0)</f>
        <v>NaN</v>
      </c>
      <c r="V412" s="7">
        <f t="array" ref="V412">XLOOKUP($R412,Boundaries!$B:$B,Boundaries!F:F,"",0)</f>
        <v>1920</v>
      </c>
      <c r="W412" s="7">
        <f t="array" ref="W412">XLOOKUP($R412,Boundaries!$B:$B,Boundaries!G:G,"",0)</f>
        <v>0</v>
      </c>
      <c r="X412" s="7">
        <f t="array" ref="X412">XLOOKUP($R412,Boundaries!$B:$B,Boundaries!H:H,"",0)</f>
        <v>1180</v>
      </c>
      <c r="Y412" s="7">
        <f t="array" ref="Y412">XLOOKUP($R412,Boundaries!$B:$B,Boundaries!I:I,"",0)</f>
        <v>0</v>
      </c>
      <c r="Z412" s="7">
        <f t="array" ref="Z412">XLOOKUP($R412,Boundaries!$B:$B,Boundaries!J:J,"",0)</f>
        <v>0</v>
      </c>
      <c r="AA412" s="7">
        <f t="array" ref="AA412">XLOOKUP($R412,Boundaries!$B:$B,Boundaries!K:K,"",0)</f>
        <v>0</v>
      </c>
      <c r="AB412" s="7">
        <f t="array" ref="AB412">XLOOKUP($R412,Boundaries!$B:$B,Boundaries!L:L,"",0)</f>
        <v>0</v>
      </c>
      <c r="AC412" s="7">
        <f t="array" ref="AC412">XLOOKUP($R412,Boundaries!$B:$B,Boundaries!M:M,"",0)</f>
        <v>0</v>
      </c>
      <c r="AD412" s="7">
        <f t="array" ref="AD412">XLOOKUP($R412,Boundaries!$B:$B,Boundaries!N:N,"",0)</f>
        <v>0</v>
      </c>
      <c r="AE412" s="7">
        <f t="array" ref="AE412">XLOOKUP($R412,Boundaries!$B:$B,Boundaries!O:O,"",0)</f>
        <v>0</v>
      </c>
      <c r="AF412" s="7">
        <f t="array" ref="AF412">XLOOKUP($R412,Boundaries!$B:$B,Boundaries!P:P,"",0)</f>
        <v>0</v>
      </c>
      <c r="AG412" s="7">
        <f t="array" ref="AG412">XLOOKUP($R412,Boundaries!$B:$B,Boundaries!Q:Q,"",0)</f>
        <v>0</v>
      </c>
      <c r="AH412" s="7">
        <f t="array" ref="AH412">XLOOKUP($R412,Boundaries!$B:$B,Boundaries!R:R,"",0)</f>
        <v>0</v>
      </c>
      <c r="AI412" s="7">
        <f t="array" ref="AI412">XLOOKUP($R412,Boundaries!$B:$B,Boundaries!S:S,"",0)</f>
        <v>0</v>
      </c>
      <c r="AJ412" s="7">
        <f t="array" ref="AJ412">XLOOKUP($R412,Boundaries!$B:$B,Boundaries!T:T,"",0)</f>
        <v>0</v>
      </c>
      <c r="AK412" s="7">
        <f t="array" ref="AK412">XLOOKUP($R412,Boundaries!$B:$B,Boundaries!U:U,"",0)</f>
        <v>0</v>
      </c>
    </row>
    <row r="413">
      <c r="A413" s="7" t="str">
        <f t="shared" si="1"/>
        <v>T</v>
      </c>
      <c r="B413" s="8">
        <v>6405.0</v>
      </c>
      <c r="C413" s="7" t="s">
        <v>1423</v>
      </c>
      <c r="D413" s="9" t="s">
        <v>1424</v>
      </c>
      <c r="E413" s="10" t="s">
        <v>1425</v>
      </c>
      <c r="F413" s="7" t="s">
        <v>68</v>
      </c>
      <c r="G413" s="8" t="s">
        <v>69</v>
      </c>
      <c r="H413" s="8" t="s">
        <v>123</v>
      </c>
      <c r="I413" s="11" t="s">
        <v>124</v>
      </c>
      <c r="J413" s="7" t="s">
        <v>1266</v>
      </c>
      <c r="K413" s="9" t="s">
        <v>878</v>
      </c>
      <c r="L413" s="12">
        <v>57.4004304432231</v>
      </c>
      <c r="M413" s="12">
        <v>-4.14145605982979</v>
      </c>
      <c r="N413" s="7" t="str">
        <f t="array" ref="N413">XLOOKUP(K413,'GSP Groups'!D:D,'GSP Groups'!E:E,"",0)</f>
        <v>Kingussie</v>
      </c>
      <c r="O413" s="13">
        <f t="array" ref="O413">XLOOKUP(N413,'GSP Groups'!$E:$E,'GSP Groups'!F:F,"",0)</f>
        <v>57.22900924</v>
      </c>
      <c r="P413" s="13">
        <f t="array" ref="P413">XLOOKUP(N413,'GSP Groups'!$E:$E,'GSP Groups'!G:G,"",0)</f>
        <v>-4.078819251</v>
      </c>
      <c r="Q413" s="7" t="str">
        <f t="shared" si="2"/>
        <v>EXACT LOCATION</v>
      </c>
      <c r="R413" s="7" t="s">
        <v>20</v>
      </c>
      <c r="S413" s="7">
        <f t="array" ref="S413">XLOOKUP($R413,Boundaries!$B:$B,Boundaries!C:C,"",0)</f>
        <v>15000</v>
      </c>
      <c r="T413" s="7">
        <f t="array" ref="T413">XLOOKUP($R413,Boundaries!$B:$B,Boundaries!D:D,"",0)</f>
        <v>5000</v>
      </c>
      <c r="U413" s="7" t="str">
        <f t="array" ref="U413">XLOOKUP($R413,Boundaries!$B:$B,Boundaries!E:E,"",0)</f>
        <v>NaN</v>
      </c>
      <c r="V413" s="7">
        <f t="array" ref="V413">XLOOKUP($R413,Boundaries!$B:$B,Boundaries!F:F,"",0)</f>
        <v>1920</v>
      </c>
      <c r="W413" s="7">
        <f t="array" ref="W413">XLOOKUP($R413,Boundaries!$B:$B,Boundaries!G:G,"",0)</f>
        <v>0</v>
      </c>
      <c r="X413" s="7">
        <f t="array" ref="X413">XLOOKUP($R413,Boundaries!$B:$B,Boundaries!H:H,"",0)</f>
        <v>1180</v>
      </c>
      <c r="Y413" s="7">
        <f t="array" ref="Y413">XLOOKUP($R413,Boundaries!$B:$B,Boundaries!I:I,"",0)</f>
        <v>0</v>
      </c>
      <c r="Z413" s="7">
        <f t="array" ref="Z413">XLOOKUP($R413,Boundaries!$B:$B,Boundaries!J:J,"",0)</f>
        <v>0</v>
      </c>
      <c r="AA413" s="7">
        <f t="array" ref="AA413">XLOOKUP($R413,Boundaries!$B:$B,Boundaries!K:K,"",0)</f>
        <v>0</v>
      </c>
      <c r="AB413" s="7">
        <f t="array" ref="AB413">XLOOKUP($R413,Boundaries!$B:$B,Boundaries!L:L,"",0)</f>
        <v>0</v>
      </c>
      <c r="AC413" s="7">
        <f t="array" ref="AC413">XLOOKUP($R413,Boundaries!$B:$B,Boundaries!M:M,"",0)</f>
        <v>0</v>
      </c>
      <c r="AD413" s="7">
        <f t="array" ref="AD413">XLOOKUP($R413,Boundaries!$B:$B,Boundaries!N:N,"",0)</f>
        <v>0</v>
      </c>
      <c r="AE413" s="7">
        <f t="array" ref="AE413">XLOOKUP($R413,Boundaries!$B:$B,Boundaries!O:O,"",0)</f>
        <v>0</v>
      </c>
      <c r="AF413" s="7">
        <f t="array" ref="AF413">XLOOKUP($R413,Boundaries!$B:$B,Boundaries!P:P,"",0)</f>
        <v>0</v>
      </c>
      <c r="AG413" s="7">
        <f t="array" ref="AG413">XLOOKUP($R413,Boundaries!$B:$B,Boundaries!Q:Q,"",0)</f>
        <v>0</v>
      </c>
      <c r="AH413" s="7">
        <f t="array" ref="AH413">XLOOKUP($R413,Boundaries!$B:$B,Boundaries!R:R,"",0)</f>
        <v>0</v>
      </c>
      <c r="AI413" s="7">
        <f t="array" ref="AI413">XLOOKUP($R413,Boundaries!$B:$B,Boundaries!S:S,"",0)</f>
        <v>0</v>
      </c>
      <c r="AJ413" s="7">
        <f t="array" ref="AJ413">XLOOKUP($R413,Boundaries!$B:$B,Boundaries!T:T,"",0)</f>
        <v>0</v>
      </c>
      <c r="AK413" s="7">
        <f t="array" ref="AK413">XLOOKUP($R413,Boundaries!$B:$B,Boundaries!U:U,"",0)</f>
        <v>0</v>
      </c>
    </row>
    <row r="414">
      <c r="A414" s="7" t="str">
        <f t="shared" si="1"/>
        <v>T</v>
      </c>
      <c r="B414" s="8">
        <v>6503.0</v>
      </c>
      <c r="C414" s="7" t="s">
        <v>1426</v>
      </c>
      <c r="D414" s="9" t="s">
        <v>1427</v>
      </c>
      <c r="E414" s="10" t="s">
        <v>1428</v>
      </c>
      <c r="F414" s="7" t="s">
        <v>68</v>
      </c>
      <c r="G414" s="8" t="s">
        <v>69</v>
      </c>
      <c r="H414" s="8" t="s">
        <v>1429</v>
      </c>
      <c r="I414" s="11" t="s">
        <v>1430</v>
      </c>
      <c r="J414" s="7" t="s">
        <v>1266</v>
      </c>
      <c r="K414" s="9" t="s">
        <v>878</v>
      </c>
      <c r="L414" s="12">
        <v>58.0773841661016</v>
      </c>
      <c r="M414" s="12">
        <v>-3.12130347561817</v>
      </c>
      <c r="N414" s="7" t="str">
        <f t="array" ref="N414">XLOOKUP(K414,'GSP Groups'!D:D,'GSP Groups'!E:E,"",0)</f>
        <v>Kingussie</v>
      </c>
      <c r="O414" s="13">
        <f t="array" ref="O414">XLOOKUP(N414,'GSP Groups'!$E:$E,'GSP Groups'!F:F,"",0)</f>
        <v>57.22900924</v>
      </c>
      <c r="P414" s="13">
        <f t="array" ref="P414">XLOOKUP(N414,'GSP Groups'!$E:$E,'GSP Groups'!G:G,"",0)</f>
        <v>-4.078819251</v>
      </c>
      <c r="Q414" s="7" t="str">
        <f t="shared" si="2"/>
        <v>EXACT LOCATION</v>
      </c>
      <c r="R414" s="7" t="s">
        <v>20</v>
      </c>
      <c r="S414" s="7">
        <f t="array" ref="S414">XLOOKUP($R414,Boundaries!$B:$B,Boundaries!C:C,"",0)</f>
        <v>15000</v>
      </c>
      <c r="T414" s="7">
        <f t="array" ref="T414">XLOOKUP($R414,Boundaries!$B:$B,Boundaries!D:D,"",0)</f>
        <v>5000</v>
      </c>
      <c r="U414" s="7" t="str">
        <f t="array" ref="U414">XLOOKUP($R414,Boundaries!$B:$B,Boundaries!E:E,"",0)</f>
        <v>NaN</v>
      </c>
      <c r="V414" s="7">
        <f t="array" ref="V414">XLOOKUP($R414,Boundaries!$B:$B,Boundaries!F:F,"",0)</f>
        <v>1920</v>
      </c>
      <c r="W414" s="7">
        <f t="array" ref="W414">XLOOKUP($R414,Boundaries!$B:$B,Boundaries!G:G,"",0)</f>
        <v>0</v>
      </c>
      <c r="X414" s="7">
        <f t="array" ref="X414">XLOOKUP($R414,Boundaries!$B:$B,Boundaries!H:H,"",0)</f>
        <v>1180</v>
      </c>
      <c r="Y414" s="7">
        <f t="array" ref="Y414">XLOOKUP($R414,Boundaries!$B:$B,Boundaries!I:I,"",0)</f>
        <v>0</v>
      </c>
      <c r="Z414" s="7">
        <f t="array" ref="Z414">XLOOKUP($R414,Boundaries!$B:$B,Boundaries!J:J,"",0)</f>
        <v>0</v>
      </c>
      <c r="AA414" s="7">
        <f t="array" ref="AA414">XLOOKUP($R414,Boundaries!$B:$B,Boundaries!K:K,"",0)</f>
        <v>0</v>
      </c>
      <c r="AB414" s="7">
        <f t="array" ref="AB414">XLOOKUP($R414,Boundaries!$B:$B,Boundaries!L:L,"",0)</f>
        <v>0</v>
      </c>
      <c r="AC414" s="7">
        <f t="array" ref="AC414">XLOOKUP($R414,Boundaries!$B:$B,Boundaries!M:M,"",0)</f>
        <v>0</v>
      </c>
      <c r="AD414" s="7">
        <f t="array" ref="AD414">XLOOKUP($R414,Boundaries!$B:$B,Boundaries!N:N,"",0)</f>
        <v>0</v>
      </c>
      <c r="AE414" s="7">
        <f t="array" ref="AE414">XLOOKUP($R414,Boundaries!$B:$B,Boundaries!O:O,"",0)</f>
        <v>0</v>
      </c>
      <c r="AF414" s="7">
        <f t="array" ref="AF414">XLOOKUP($R414,Boundaries!$B:$B,Boundaries!P:P,"",0)</f>
        <v>0</v>
      </c>
      <c r="AG414" s="7">
        <f t="array" ref="AG414">XLOOKUP($R414,Boundaries!$B:$B,Boundaries!Q:Q,"",0)</f>
        <v>0</v>
      </c>
      <c r="AH414" s="7">
        <f t="array" ref="AH414">XLOOKUP($R414,Boundaries!$B:$B,Boundaries!R:R,"",0)</f>
        <v>0</v>
      </c>
      <c r="AI414" s="7">
        <f t="array" ref="AI414">XLOOKUP($R414,Boundaries!$B:$B,Boundaries!S:S,"",0)</f>
        <v>0</v>
      </c>
      <c r="AJ414" s="7">
        <f t="array" ref="AJ414">XLOOKUP($R414,Boundaries!$B:$B,Boundaries!T:T,"",0)</f>
        <v>0</v>
      </c>
      <c r="AK414" s="7">
        <f t="array" ref="AK414">XLOOKUP($R414,Boundaries!$B:$B,Boundaries!U:U,"",0)</f>
        <v>0</v>
      </c>
    </row>
    <row r="415">
      <c r="A415" s="7" t="str">
        <f t="shared" si="1"/>
        <v>T</v>
      </c>
      <c r="B415" s="8">
        <v>6551.0</v>
      </c>
      <c r="C415" s="7" t="s">
        <v>1431</v>
      </c>
      <c r="D415" s="9" t="s">
        <v>1432</v>
      </c>
      <c r="E415" s="10" t="s">
        <v>1433</v>
      </c>
      <c r="F415" s="7" t="s">
        <v>68</v>
      </c>
      <c r="G415" s="8" t="s">
        <v>69</v>
      </c>
      <c r="H415" s="8" t="s">
        <v>1429</v>
      </c>
      <c r="I415" s="11" t="s">
        <v>1430</v>
      </c>
      <c r="J415" s="7" t="s">
        <v>1266</v>
      </c>
      <c r="K415" s="9" t="s">
        <v>878</v>
      </c>
      <c r="L415" s="12">
        <v>58.0773841661016</v>
      </c>
      <c r="M415" s="12">
        <v>-3.12130347561817</v>
      </c>
      <c r="N415" s="7" t="str">
        <f t="array" ref="N415">XLOOKUP(K415,'GSP Groups'!D:D,'GSP Groups'!E:E,"",0)</f>
        <v>Kingussie</v>
      </c>
      <c r="O415" s="13">
        <f t="array" ref="O415">XLOOKUP(N415,'GSP Groups'!$E:$E,'GSP Groups'!F:F,"",0)</f>
        <v>57.22900924</v>
      </c>
      <c r="P415" s="13">
        <f t="array" ref="P415">XLOOKUP(N415,'GSP Groups'!$E:$E,'GSP Groups'!G:G,"",0)</f>
        <v>-4.078819251</v>
      </c>
      <c r="Q415" s="7" t="str">
        <f t="shared" si="2"/>
        <v>EXACT LOCATION</v>
      </c>
      <c r="R415" s="7" t="s">
        <v>20</v>
      </c>
      <c r="S415" s="7">
        <f t="array" ref="S415">XLOOKUP($R415,Boundaries!$B:$B,Boundaries!C:C,"",0)</f>
        <v>15000</v>
      </c>
      <c r="T415" s="7">
        <f t="array" ref="T415">XLOOKUP($R415,Boundaries!$B:$B,Boundaries!D:D,"",0)</f>
        <v>5000</v>
      </c>
      <c r="U415" s="7" t="str">
        <f t="array" ref="U415">XLOOKUP($R415,Boundaries!$B:$B,Boundaries!E:E,"",0)</f>
        <v>NaN</v>
      </c>
      <c r="V415" s="7">
        <f t="array" ref="V415">XLOOKUP($R415,Boundaries!$B:$B,Boundaries!F:F,"",0)</f>
        <v>1920</v>
      </c>
      <c r="W415" s="7">
        <f t="array" ref="W415">XLOOKUP($R415,Boundaries!$B:$B,Boundaries!G:G,"",0)</f>
        <v>0</v>
      </c>
      <c r="X415" s="7">
        <f t="array" ref="X415">XLOOKUP($R415,Boundaries!$B:$B,Boundaries!H:H,"",0)</f>
        <v>1180</v>
      </c>
      <c r="Y415" s="7">
        <f t="array" ref="Y415">XLOOKUP($R415,Boundaries!$B:$B,Boundaries!I:I,"",0)</f>
        <v>0</v>
      </c>
      <c r="Z415" s="7">
        <f t="array" ref="Z415">XLOOKUP($R415,Boundaries!$B:$B,Boundaries!J:J,"",0)</f>
        <v>0</v>
      </c>
      <c r="AA415" s="7">
        <f t="array" ref="AA415">XLOOKUP($R415,Boundaries!$B:$B,Boundaries!K:K,"",0)</f>
        <v>0</v>
      </c>
      <c r="AB415" s="7">
        <f t="array" ref="AB415">XLOOKUP($R415,Boundaries!$B:$B,Boundaries!L:L,"",0)</f>
        <v>0</v>
      </c>
      <c r="AC415" s="7">
        <f t="array" ref="AC415">XLOOKUP($R415,Boundaries!$B:$B,Boundaries!M:M,"",0)</f>
        <v>0</v>
      </c>
      <c r="AD415" s="7">
        <f t="array" ref="AD415">XLOOKUP($R415,Boundaries!$B:$B,Boundaries!N:N,"",0)</f>
        <v>0</v>
      </c>
      <c r="AE415" s="7">
        <f t="array" ref="AE415">XLOOKUP($R415,Boundaries!$B:$B,Boundaries!O:O,"",0)</f>
        <v>0</v>
      </c>
      <c r="AF415" s="7">
        <f t="array" ref="AF415">XLOOKUP($R415,Boundaries!$B:$B,Boundaries!P:P,"",0)</f>
        <v>0</v>
      </c>
      <c r="AG415" s="7">
        <f t="array" ref="AG415">XLOOKUP($R415,Boundaries!$B:$B,Boundaries!Q:Q,"",0)</f>
        <v>0</v>
      </c>
      <c r="AH415" s="7">
        <f t="array" ref="AH415">XLOOKUP($R415,Boundaries!$B:$B,Boundaries!R:R,"",0)</f>
        <v>0</v>
      </c>
      <c r="AI415" s="7">
        <f t="array" ref="AI415">XLOOKUP($R415,Boundaries!$B:$B,Boundaries!S:S,"",0)</f>
        <v>0</v>
      </c>
      <c r="AJ415" s="7">
        <f t="array" ref="AJ415">XLOOKUP($R415,Boundaries!$B:$B,Boundaries!T:T,"",0)</f>
        <v>0</v>
      </c>
      <c r="AK415" s="7">
        <f t="array" ref="AK415">XLOOKUP($R415,Boundaries!$B:$B,Boundaries!U:U,"",0)</f>
        <v>0</v>
      </c>
    </row>
    <row r="416">
      <c r="A416" s="7" t="str">
        <f t="shared" si="1"/>
        <v>T</v>
      </c>
      <c r="B416" s="8">
        <v>6552.0</v>
      </c>
      <c r="C416" s="7" t="s">
        <v>1434</v>
      </c>
      <c r="D416" s="9" t="s">
        <v>1435</v>
      </c>
      <c r="E416" s="10" t="s">
        <v>1436</v>
      </c>
      <c r="F416" s="7" t="s">
        <v>68</v>
      </c>
      <c r="G416" s="8" t="s">
        <v>69</v>
      </c>
      <c r="H416" s="8" t="s">
        <v>1429</v>
      </c>
      <c r="I416" s="11" t="s">
        <v>1430</v>
      </c>
      <c r="J416" s="7" t="s">
        <v>1266</v>
      </c>
      <c r="K416" s="9" t="s">
        <v>878</v>
      </c>
      <c r="L416" s="12">
        <v>58.0773841661016</v>
      </c>
      <c r="M416" s="12">
        <v>-3.12130347561817</v>
      </c>
      <c r="N416" s="7" t="str">
        <f t="array" ref="N416">XLOOKUP(K416,'GSP Groups'!D:D,'GSP Groups'!E:E,"",0)</f>
        <v>Kingussie</v>
      </c>
      <c r="O416" s="13">
        <f t="array" ref="O416">XLOOKUP(N416,'GSP Groups'!$E:$E,'GSP Groups'!F:F,"",0)</f>
        <v>57.22900924</v>
      </c>
      <c r="P416" s="13">
        <f t="array" ref="P416">XLOOKUP(N416,'GSP Groups'!$E:$E,'GSP Groups'!G:G,"",0)</f>
        <v>-4.078819251</v>
      </c>
      <c r="Q416" s="7" t="str">
        <f t="shared" si="2"/>
        <v>EXACT LOCATION</v>
      </c>
      <c r="R416" s="7" t="s">
        <v>20</v>
      </c>
      <c r="S416" s="7">
        <f t="array" ref="S416">XLOOKUP($R416,Boundaries!$B:$B,Boundaries!C:C,"",0)</f>
        <v>15000</v>
      </c>
      <c r="T416" s="7">
        <f t="array" ref="T416">XLOOKUP($R416,Boundaries!$B:$B,Boundaries!D:D,"",0)</f>
        <v>5000</v>
      </c>
      <c r="U416" s="7" t="str">
        <f t="array" ref="U416">XLOOKUP($R416,Boundaries!$B:$B,Boundaries!E:E,"",0)</f>
        <v>NaN</v>
      </c>
      <c r="V416" s="7">
        <f t="array" ref="V416">XLOOKUP($R416,Boundaries!$B:$B,Boundaries!F:F,"",0)</f>
        <v>1920</v>
      </c>
      <c r="W416" s="7">
        <f t="array" ref="W416">XLOOKUP($R416,Boundaries!$B:$B,Boundaries!G:G,"",0)</f>
        <v>0</v>
      </c>
      <c r="X416" s="7">
        <f t="array" ref="X416">XLOOKUP($R416,Boundaries!$B:$B,Boundaries!H:H,"",0)</f>
        <v>1180</v>
      </c>
      <c r="Y416" s="7">
        <f t="array" ref="Y416">XLOOKUP($R416,Boundaries!$B:$B,Boundaries!I:I,"",0)</f>
        <v>0</v>
      </c>
      <c r="Z416" s="7">
        <f t="array" ref="Z416">XLOOKUP($R416,Boundaries!$B:$B,Boundaries!J:J,"",0)</f>
        <v>0</v>
      </c>
      <c r="AA416" s="7">
        <f t="array" ref="AA416">XLOOKUP($R416,Boundaries!$B:$B,Boundaries!K:K,"",0)</f>
        <v>0</v>
      </c>
      <c r="AB416" s="7">
        <f t="array" ref="AB416">XLOOKUP($R416,Boundaries!$B:$B,Boundaries!L:L,"",0)</f>
        <v>0</v>
      </c>
      <c r="AC416" s="7">
        <f t="array" ref="AC416">XLOOKUP($R416,Boundaries!$B:$B,Boundaries!M:M,"",0)</f>
        <v>0</v>
      </c>
      <c r="AD416" s="7">
        <f t="array" ref="AD416">XLOOKUP($R416,Boundaries!$B:$B,Boundaries!N:N,"",0)</f>
        <v>0</v>
      </c>
      <c r="AE416" s="7">
        <f t="array" ref="AE416">XLOOKUP($R416,Boundaries!$B:$B,Boundaries!O:O,"",0)</f>
        <v>0</v>
      </c>
      <c r="AF416" s="7">
        <f t="array" ref="AF416">XLOOKUP($R416,Boundaries!$B:$B,Boundaries!P:P,"",0)</f>
        <v>0</v>
      </c>
      <c r="AG416" s="7">
        <f t="array" ref="AG416">XLOOKUP($R416,Boundaries!$B:$B,Boundaries!Q:Q,"",0)</f>
        <v>0</v>
      </c>
      <c r="AH416" s="7">
        <f t="array" ref="AH416">XLOOKUP($R416,Boundaries!$B:$B,Boundaries!R:R,"",0)</f>
        <v>0</v>
      </c>
      <c r="AI416" s="7">
        <f t="array" ref="AI416">XLOOKUP($R416,Boundaries!$B:$B,Boundaries!S:S,"",0)</f>
        <v>0</v>
      </c>
      <c r="AJ416" s="7">
        <f t="array" ref="AJ416">XLOOKUP($R416,Boundaries!$B:$B,Boundaries!T:T,"",0)</f>
        <v>0</v>
      </c>
      <c r="AK416" s="7">
        <f t="array" ref="AK416">XLOOKUP($R416,Boundaries!$B:$B,Boundaries!U:U,"",0)</f>
        <v>0</v>
      </c>
    </row>
    <row r="417">
      <c r="A417" s="7" t="str">
        <f t="shared" si="1"/>
        <v>2</v>
      </c>
      <c r="B417" s="8">
        <v>6753.0</v>
      </c>
      <c r="C417" s="7" t="s">
        <v>1437</v>
      </c>
      <c r="D417" s="9" t="s">
        <v>1437</v>
      </c>
      <c r="E417" s="10" t="s">
        <v>1438</v>
      </c>
      <c r="F417" s="7" t="s">
        <v>68</v>
      </c>
      <c r="G417" s="8" t="s">
        <v>69</v>
      </c>
      <c r="H417" s="8" t="s">
        <v>1439</v>
      </c>
      <c r="I417" s="11" t="s">
        <v>1440</v>
      </c>
      <c r="J417" s="7" t="s">
        <v>1266</v>
      </c>
      <c r="K417" s="9" t="s">
        <v>878</v>
      </c>
      <c r="L417" s="12">
        <v>58.3570679649465</v>
      </c>
      <c r="M417" s="12">
        <v>-3.25437683816489</v>
      </c>
      <c r="N417" s="7" t="str">
        <f t="array" ref="N417">XLOOKUP(K417,'GSP Groups'!D:D,'GSP Groups'!E:E,"",0)</f>
        <v>Kingussie</v>
      </c>
      <c r="O417" s="13">
        <f t="array" ref="O417">XLOOKUP(N417,'GSP Groups'!$E:$E,'GSP Groups'!F:F,"",0)</f>
        <v>57.22900924</v>
      </c>
      <c r="P417" s="13">
        <f t="array" ref="P417">XLOOKUP(N417,'GSP Groups'!$E:$E,'GSP Groups'!G:G,"",0)</f>
        <v>-4.078819251</v>
      </c>
      <c r="Q417" s="7" t="str">
        <f t="shared" si="2"/>
        <v>EXACT LOCATION</v>
      </c>
      <c r="R417" s="7" t="s">
        <v>20</v>
      </c>
      <c r="S417" s="7">
        <f t="array" ref="S417">XLOOKUP($R417,Boundaries!$B:$B,Boundaries!C:C,"",0)</f>
        <v>15000</v>
      </c>
      <c r="T417" s="7">
        <f t="array" ref="T417">XLOOKUP($R417,Boundaries!$B:$B,Boundaries!D:D,"",0)</f>
        <v>5000</v>
      </c>
      <c r="U417" s="7" t="str">
        <f t="array" ref="U417">XLOOKUP($R417,Boundaries!$B:$B,Boundaries!E:E,"",0)</f>
        <v>NaN</v>
      </c>
      <c r="V417" s="7">
        <f t="array" ref="V417">XLOOKUP($R417,Boundaries!$B:$B,Boundaries!F:F,"",0)</f>
        <v>1920</v>
      </c>
      <c r="W417" s="7">
        <f t="array" ref="W417">XLOOKUP($R417,Boundaries!$B:$B,Boundaries!G:G,"",0)</f>
        <v>0</v>
      </c>
      <c r="X417" s="7">
        <f t="array" ref="X417">XLOOKUP($R417,Boundaries!$B:$B,Boundaries!H:H,"",0)</f>
        <v>1180</v>
      </c>
      <c r="Y417" s="7">
        <f t="array" ref="Y417">XLOOKUP($R417,Boundaries!$B:$B,Boundaries!I:I,"",0)</f>
        <v>0</v>
      </c>
      <c r="Z417" s="7">
        <f t="array" ref="Z417">XLOOKUP($R417,Boundaries!$B:$B,Boundaries!J:J,"",0)</f>
        <v>0</v>
      </c>
      <c r="AA417" s="7">
        <f t="array" ref="AA417">XLOOKUP($R417,Boundaries!$B:$B,Boundaries!K:K,"",0)</f>
        <v>0</v>
      </c>
      <c r="AB417" s="7">
        <f t="array" ref="AB417">XLOOKUP($R417,Boundaries!$B:$B,Boundaries!L:L,"",0)</f>
        <v>0</v>
      </c>
      <c r="AC417" s="7">
        <f t="array" ref="AC417">XLOOKUP($R417,Boundaries!$B:$B,Boundaries!M:M,"",0)</f>
        <v>0</v>
      </c>
      <c r="AD417" s="7">
        <f t="array" ref="AD417">XLOOKUP($R417,Boundaries!$B:$B,Boundaries!N:N,"",0)</f>
        <v>0</v>
      </c>
      <c r="AE417" s="7">
        <f t="array" ref="AE417">XLOOKUP($R417,Boundaries!$B:$B,Boundaries!O:O,"",0)</f>
        <v>0</v>
      </c>
      <c r="AF417" s="7">
        <f t="array" ref="AF417">XLOOKUP($R417,Boundaries!$B:$B,Boundaries!P:P,"",0)</f>
        <v>0</v>
      </c>
      <c r="AG417" s="7">
        <f t="array" ref="AG417">XLOOKUP($R417,Boundaries!$B:$B,Boundaries!Q:Q,"",0)</f>
        <v>0</v>
      </c>
      <c r="AH417" s="7">
        <f t="array" ref="AH417">XLOOKUP($R417,Boundaries!$B:$B,Boundaries!R:R,"",0)</f>
        <v>0</v>
      </c>
      <c r="AI417" s="7">
        <f t="array" ref="AI417">XLOOKUP($R417,Boundaries!$B:$B,Boundaries!S:S,"",0)</f>
        <v>0</v>
      </c>
      <c r="AJ417" s="7">
        <f t="array" ref="AJ417">XLOOKUP($R417,Boundaries!$B:$B,Boundaries!T:T,"",0)</f>
        <v>0</v>
      </c>
      <c r="AK417" s="7">
        <f t="array" ref="AK417">XLOOKUP($R417,Boundaries!$B:$B,Boundaries!U:U,"",0)</f>
        <v>0</v>
      </c>
    </row>
    <row r="418">
      <c r="A418" s="7" t="str">
        <f t="shared" si="1"/>
        <v>2</v>
      </c>
      <c r="B418" s="8">
        <v>6754.0</v>
      </c>
      <c r="C418" s="7" t="s">
        <v>1441</v>
      </c>
      <c r="D418" s="9" t="s">
        <v>1441</v>
      </c>
      <c r="E418" s="10" t="s">
        <v>1442</v>
      </c>
      <c r="F418" s="7" t="s">
        <v>68</v>
      </c>
      <c r="G418" s="8" t="s">
        <v>69</v>
      </c>
      <c r="H418" s="8" t="s">
        <v>1439</v>
      </c>
      <c r="I418" s="11" t="s">
        <v>1440</v>
      </c>
      <c r="J418" s="7" t="s">
        <v>1266</v>
      </c>
      <c r="K418" s="9" t="s">
        <v>878</v>
      </c>
      <c r="L418" s="12">
        <v>57.9818166562051</v>
      </c>
      <c r="M418" s="12">
        <v>-4.49835656507695</v>
      </c>
      <c r="N418" s="7" t="str">
        <f t="array" ref="N418">XLOOKUP(K418,'GSP Groups'!D:D,'GSP Groups'!E:E,"",0)</f>
        <v>Kingussie</v>
      </c>
      <c r="O418" s="13">
        <f t="array" ref="O418">XLOOKUP(N418,'GSP Groups'!$E:$E,'GSP Groups'!F:F,"",0)</f>
        <v>57.22900924</v>
      </c>
      <c r="P418" s="13">
        <f t="array" ref="P418">XLOOKUP(N418,'GSP Groups'!$E:$E,'GSP Groups'!G:G,"",0)</f>
        <v>-4.078819251</v>
      </c>
      <c r="Q418" s="7" t="str">
        <f t="shared" si="2"/>
        <v>EXACT LOCATION</v>
      </c>
      <c r="R418" s="7" t="s">
        <v>20</v>
      </c>
      <c r="S418" s="7">
        <f t="array" ref="S418">XLOOKUP($R418,Boundaries!$B:$B,Boundaries!C:C,"",0)</f>
        <v>15000</v>
      </c>
      <c r="T418" s="7">
        <f t="array" ref="T418">XLOOKUP($R418,Boundaries!$B:$B,Boundaries!D:D,"",0)</f>
        <v>5000</v>
      </c>
      <c r="U418" s="7" t="str">
        <f t="array" ref="U418">XLOOKUP($R418,Boundaries!$B:$B,Boundaries!E:E,"",0)</f>
        <v>NaN</v>
      </c>
      <c r="V418" s="7">
        <f t="array" ref="V418">XLOOKUP($R418,Boundaries!$B:$B,Boundaries!F:F,"",0)</f>
        <v>1920</v>
      </c>
      <c r="W418" s="7">
        <f t="array" ref="W418">XLOOKUP($R418,Boundaries!$B:$B,Boundaries!G:G,"",0)</f>
        <v>0</v>
      </c>
      <c r="X418" s="7">
        <f t="array" ref="X418">XLOOKUP($R418,Boundaries!$B:$B,Boundaries!H:H,"",0)</f>
        <v>1180</v>
      </c>
      <c r="Y418" s="7">
        <f t="array" ref="Y418">XLOOKUP($R418,Boundaries!$B:$B,Boundaries!I:I,"",0)</f>
        <v>0</v>
      </c>
      <c r="Z418" s="7">
        <f t="array" ref="Z418">XLOOKUP($R418,Boundaries!$B:$B,Boundaries!J:J,"",0)</f>
        <v>0</v>
      </c>
      <c r="AA418" s="7">
        <f t="array" ref="AA418">XLOOKUP($R418,Boundaries!$B:$B,Boundaries!K:K,"",0)</f>
        <v>0</v>
      </c>
      <c r="AB418" s="7">
        <f t="array" ref="AB418">XLOOKUP($R418,Boundaries!$B:$B,Boundaries!L:L,"",0)</f>
        <v>0</v>
      </c>
      <c r="AC418" s="7">
        <f t="array" ref="AC418">XLOOKUP($R418,Boundaries!$B:$B,Boundaries!M:M,"",0)</f>
        <v>0</v>
      </c>
      <c r="AD418" s="7">
        <f t="array" ref="AD418">XLOOKUP($R418,Boundaries!$B:$B,Boundaries!N:N,"",0)</f>
        <v>0</v>
      </c>
      <c r="AE418" s="7">
        <f t="array" ref="AE418">XLOOKUP($R418,Boundaries!$B:$B,Boundaries!O:O,"",0)</f>
        <v>0</v>
      </c>
      <c r="AF418" s="7">
        <f t="array" ref="AF418">XLOOKUP($R418,Boundaries!$B:$B,Boundaries!P:P,"",0)</f>
        <v>0</v>
      </c>
      <c r="AG418" s="7">
        <f t="array" ref="AG418">XLOOKUP($R418,Boundaries!$B:$B,Boundaries!Q:Q,"",0)</f>
        <v>0</v>
      </c>
      <c r="AH418" s="7">
        <f t="array" ref="AH418">XLOOKUP($R418,Boundaries!$B:$B,Boundaries!R:R,"",0)</f>
        <v>0</v>
      </c>
      <c r="AI418" s="7">
        <f t="array" ref="AI418">XLOOKUP($R418,Boundaries!$B:$B,Boundaries!S:S,"",0)</f>
        <v>0</v>
      </c>
      <c r="AJ418" s="7">
        <f t="array" ref="AJ418">XLOOKUP($R418,Boundaries!$B:$B,Boundaries!T:T,"",0)</f>
        <v>0</v>
      </c>
      <c r="AK418" s="7">
        <f t="array" ref="AK418">XLOOKUP($R418,Boundaries!$B:$B,Boundaries!U:U,"",0)</f>
        <v>0</v>
      </c>
    </row>
    <row r="419">
      <c r="A419" s="7" t="str">
        <f t="shared" si="1"/>
        <v>T</v>
      </c>
      <c r="B419" s="8">
        <v>1668.0</v>
      </c>
      <c r="C419" s="7" t="s">
        <v>1443</v>
      </c>
      <c r="D419" s="9" t="s">
        <v>1444</v>
      </c>
      <c r="E419" s="10" t="s">
        <v>1445</v>
      </c>
      <c r="F419" s="7" t="s">
        <v>315</v>
      </c>
      <c r="G419" s="8" t="s">
        <v>316</v>
      </c>
      <c r="H419" s="8" t="s">
        <v>1071</v>
      </c>
      <c r="I419" s="11" t="s">
        <v>1072</v>
      </c>
      <c r="J419" s="7" t="s">
        <v>1266</v>
      </c>
      <c r="K419" s="9" t="s">
        <v>878</v>
      </c>
      <c r="L419" s="12">
        <v>57.1425722533809</v>
      </c>
      <c r="M419" s="12">
        <v>-4.64255651595499</v>
      </c>
      <c r="N419" s="7" t="str">
        <f t="array" ref="N419">XLOOKUP(K419,'GSP Groups'!D:D,'GSP Groups'!E:E,"",0)</f>
        <v>Kingussie</v>
      </c>
      <c r="O419" s="13">
        <f t="array" ref="O419">XLOOKUP(N419,'GSP Groups'!$E:$E,'GSP Groups'!F:F,"",0)</f>
        <v>57.22900924</v>
      </c>
      <c r="P419" s="13">
        <f t="array" ref="P419">XLOOKUP(N419,'GSP Groups'!$E:$E,'GSP Groups'!G:G,"",0)</f>
        <v>-4.078819251</v>
      </c>
      <c r="Q419" s="7" t="str">
        <f t="shared" si="2"/>
        <v>EXACT LOCATION</v>
      </c>
      <c r="R419" s="7" t="s">
        <v>20</v>
      </c>
      <c r="S419" s="7">
        <f t="array" ref="S419">XLOOKUP($R419,Boundaries!$B:$B,Boundaries!C:C,"",0)</f>
        <v>15000</v>
      </c>
      <c r="T419" s="7">
        <f t="array" ref="T419">XLOOKUP($R419,Boundaries!$B:$B,Boundaries!D:D,"",0)</f>
        <v>5000</v>
      </c>
      <c r="U419" s="7" t="str">
        <f t="array" ref="U419">XLOOKUP($R419,Boundaries!$B:$B,Boundaries!E:E,"",0)</f>
        <v>NaN</v>
      </c>
      <c r="V419" s="7">
        <f t="array" ref="V419">XLOOKUP($R419,Boundaries!$B:$B,Boundaries!F:F,"",0)</f>
        <v>1920</v>
      </c>
      <c r="W419" s="7">
        <f t="array" ref="W419">XLOOKUP($R419,Boundaries!$B:$B,Boundaries!G:G,"",0)</f>
        <v>0</v>
      </c>
      <c r="X419" s="7">
        <f t="array" ref="X419">XLOOKUP($R419,Boundaries!$B:$B,Boundaries!H:H,"",0)</f>
        <v>1180</v>
      </c>
      <c r="Y419" s="7">
        <f t="array" ref="Y419">XLOOKUP($R419,Boundaries!$B:$B,Boundaries!I:I,"",0)</f>
        <v>0</v>
      </c>
      <c r="Z419" s="7">
        <f t="array" ref="Z419">XLOOKUP($R419,Boundaries!$B:$B,Boundaries!J:J,"",0)</f>
        <v>0</v>
      </c>
      <c r="AA419" s="7">
        <f t="array" ref="AA419">XLOOKUP($R419,Boundaries!$B:$B,Boundaries!K:K,"",0)</f>
        <v>0</v>
      </c>
      <c r="AB419" s="7">
        <f t="array" ref="AB419">XLOOKUP($R419,Boundaries!$B:$B,Boundaries!L:L,"",0)</f>
        <v>0</v>
      </c>
      <c r="AC419" s="7">
        <f t="array" ref="AC419">XLOOKUP($R419,Boundaries!$B:$B,Boundaries!M:M,"",0)</f>
        <v>0</v>
      </c>
      <c r="AD419" s="7">
        <f t="array" ref="AD419">XLOOKUP($R419,Boundaries!$B:$B,Boundaries!N:N,"",0)</f>
        <v>0</v>
      </c>
      <c r="AE419" s="7">
        <f t="array" ref="AE419">XLOOKUP($R419,Boundaries!$B:$B,Boundaries!O:O,"",0)</f>
        <v>0</v>
      </c>
      <c r="AF419" s="7">
        <f t="array" ref="AF419">XLOOKUP($R419,Boundaries!$B:$B,Boundaries!P:P,"",0)</f>
        <v>0</v>
      </c>
      <c r="AG419" s="7">
        <f t="array" ref="AG419">XLOOKUP($R419,Boundaries!$B:$B,Boundaries!Q:Q,"",0)</f>
        <v>0</v>
      </c>
      <c r="AH419" s="7">
        <f t="array" ref="AH419">XLOOKUP($R419,Boundaries!$B:$B,Boundaries!R:R,"",0)</f>
        <v>0</v>
      </c>
      <c r="AI419" s="7">
        <f t="array" ref="AI419">XLOOKUP($R419,Boundaries!$B:$B,Boundaries!S:S,"",0)</f>
        <v>0</v>
      </c>
      <c r="AJ419" s="7">
        <f t="array" ref="AJ419">XLOOKUP($R419,Boundaries!$B:$B,Boundaries!T:T,"",0)</f>
        <v>0</v>
      </c>
      <c r="AK419" s="7">
        <f t="array" ref="AK419">XLOOKUP($R419,Boundaries!$B:$B,Boundaries!U:U,"",0)</f>
        <v>0</v>
      </c>
    </row>
    <row r="420">
      <c r="A420" s="7" t="str">
        <f t="shared" si="1"/>
        <v>T</v>
      </c>
      <c r="B420" s="8">
        <v>1342.0</v>
      </c>
      <c r="C420" s="7" t="s">
        <v>1446</v>
      </c>
      <c r="D420" s="9" t="s">
        <v>1447</v>
      </c>
      <c r="E420" s="10" t="s">
        <v>1448</v>
      </c>
      <c r="F420" s="7" t="s">
        <v>40</v>
      </c>
      <c r="G420" s="8" t="s">
        <v>40</v>
      </c>
      <c r="H420" s="8" t="s">
        <v>1449</v>
      </c>
      <c r="I420" s="11" t="s">
        <v>1450</v>
      </c>
      <c r="J420" s="7" t="s">
        <v>1266</v>
      </c>
      <c r="K420" s="9" t="s">
        <v>878</v>
      </c>
      <c r="L420" s="12">
        <v>57.4782331799237</v>
      </c>
      <c r="M420" s="12">
        <v>-1.78829496832225</v>
      </c>
      <c r="N420" s="7" t="str">
        <f t="array" ref="N420">XLOOKUP(K420,'GSP Groups'!D:D,'GSP Groups'!E:E,"",0)</f>
        <v>Kingussie</v>
      </c>
      <c r="O420" s="13">
        <f t="array" ref="O420">XLOOKUP(N420,'GSP Groups'!$E:$E,'GSP Groups'!F:F,"",0)</f>
        <v>57.22900924</v>
      </c>
      <c r="P420" s="13">
        <f t="array" ref="P420">XLOOKUP(N420,'GSP Groups'!$E:$E,'GSP Groups'!G:G,"",0)</f>
        <v>-4.078819251</v>
      </c>
      <c r="Q420" s="7" t="str">
        <f t="shared" si="2"/>
        <v>EXACT LOCATION</v>
      </c>
      <c r="R420" s="7" t="s">
        <v>21</v>
      </c>
      <c r="S420" s="7">
        <f t="array" ref="S420">XLOOKUP($R420,Boundaries!$B:$B,Boundaries!C:C,"",0)</f>
        <v>15000</v>
      </c>
      <c r="T420" s="7">
        <f t="array" ref="T420">XLOOKUP($R420,Boundaries!$B:$B,Boundaries!D:D,"",0)</f>
        <v>5000</v>
      </c>
      <c r="U420" s="7">
        <f t="array" ref="U420">XLOOKUP($R420,Boundaries!$B:$B,Boundaries!E:E,"",0)</f>
        <v>1920</v>
      </c>
      <c r="V420" s="7" t="str">
        <f t="array" ref="V420">XLOOKUP($R420,Boundaries!$B:$B,Boundaries!F:F,"",0)</f>
        <v>NaN</v>
      </c>
      <c r="W420" s="7">
        <f t="array" ref="W420">XLOOKUP($R420,Boundaries!$B:$B,Boundaries!G:G,"",0)</f>
        <v>0</v>
      </c>
      <c r="X420" s="7">
        <f t="array" ref="X420">XLOOKUP($R420,Boundaries!$B:$B,Boundaries!H:H,"",0)</f>
        <v>1920</v>
      </c>
      <c r="Y420" s="7">
        <f t="array" ref="Y420">XLOOKUP($R420,Boundaries!$B:$B,Boundaries!I:I,"",0)</f>
        <v>0</v>
      </c>
      <c r="Z420" s="7">
        <f t="array" ref="Z420">XLOOKUP($R420,Boundaries!$B:$B,Boundaries!J:J,"",0)</f>
        <v>0</v>
      </c>
      <c r="AA420" s="7">
        <f t="array" ref="AA420">XLOOKUP($R420,Boundaries!$B:$B,Boundaries!K:K,"",0)</f>
        <v>0</v>
      </c>
      <c r="AB420" s="7">
        <f t="array" ref="AB420">XLOOKUP($R420,Boundaries!$B:$B,Boundaries!L:L,"",0)</f>
        <v>0</v>
      </c>
      <c r="AC420" s="7">
        <f t="array" ref="AC420">XLOOKUP($R420,Boundaries!$B:$B,Boundaries!M:M,"",0)</f>
        <v>0</v>
      </c>
      <c r="AD420" s="7">
        <f t="array" ref="AD420">XLOOKUP($R420,Boundaries!$B:$B,Boundaries!N:N,"",0)</f>
        <v>0</v>
      </c>
      <c r="AE420" s="7">
        <f t="array" ref="AE420">XLOOKUP($R420,Boundaries!$B:$B,Boundaries!O:O,"",0)</f>
        <v>0</v>
      </c>
      <c r="AF420" s="7">
        <f t="array" ref="AF420">XLOOKUP($R420,Boundaries!$B:$B,Boundaries!P:P,"",0)</f>
        <v>0</v>
      </c>
      <c r="AG420" s="7">
        <f t="array" ref="AG420">XLOOKUP($R420,Boundaries!$B:$B,Boundaries!Q:Q,"",0)</f>
        <v>0</v>
      </c>
      <c r="AH420" s="7">
        <f t="array" ref="AH420">XLOOKUP($R420,Boundaries!$B:$B,Boundaries!R:R,"",0)</f>
        <v>0</v>
      </c>
      <c r="AI420" s="7">
        <f t="array" ref="AI420">XLOOKUP($R420,Boundaries!$B:$B,Boundaries!S:S,"",0)</f>
        <v>0</v>
      </c>
      <c r="AJ420" s="7">
        <f t="array" ref="AJ420">XLOOKUP($R420,Boundaries!$B:$B,Boundaries!T:T,"",0)</f>
        <v>0</v>
      </c>
      <c r="AK420" s="7">
        <f t="array" ref="AK420">XLOOKUP($R420,Boundaries!$B:$B,Boundaries!U:U,"",0)</f>
        <v>0</v>
      </c>
    </row>
    <row r="421">
      <c r="A421" s="7" t="str">
        <f t="shared" si="1"/>
        <v>E</v>
      </c>
      <c r="B421" s="8">
        <v>1363.0</v>
      </c>
      <c r="C421" s="7" t="s">
        <v>1451</v>
      </c>
      <c r="D421" s="9" t="s">
        <v>1452</v>
      </c>
      <c r="E421" s="10" t="s">
        <v>1453</v>
      </c>
      <c r="F421" s="7" t="s">
        <v>68</v>
      </c>
      <c r="G421" s="8" t="s">
        <v>69</v>
      </c>
      <c r="H421" s="8" t="s">
        <v>1454</v>
      </c>
      <c r="I421" s="11" t="s">
        <v>1455</v>
      </c>
      <c r="J421" s="7" t="s">
        <v>1266</v>
      </c>
      <c r="K421" s="9" t="s">
        <v>878</v>
      </c>
      <c r="L421" s="12">
        <v>57.4101662710119</v>
      </c>
      <c r="M421" s="12">
        <v>-2.65022638880399</v>
      </c>
      <c r="N421" s="7" t="str">
        <f t="array" ref="N421">XLOOKUP(K421,'GSP Groups'!D:D,'GSP Groups'!E:E,"",0)</f>
        <v>Kingussie</v>
      </c>
      <c r="O421" s="13">
        <f t="array" ref="O421">XLOOKUP(N421,'GSP Groups'!$E:$E,'GSP Groups'!F:F,"",0)</f>
        <v>57.22900924</v>
      </c>
      <c r="P421" s="13">
        <f t="array" ref="P421">XLOOKUP(N421,'GSP Groups'!$E:$E,'GSP Groups'!G:G,"",0)</f>
        <v>-4.078819251</v>
      </c>
      <c r="Q421" s="7" t="str">
        <f t="shared" si="2"/>
        <v>EXACT LOCATION</v>
      </c>
      <c r="R421" s="7" t="s">
        <v>21</v>
      </c>
      <c r="S421" s="7">
        <f t="array" ref="S421">XLOOKUP($R421,Boundaries!$B:$B,Boundaries!C:C,"",0)</f>
        <v>15000</v>
      </c>
      <c r="T421" s="7">
        <f t="array" ref="T421">XLOOKUP($R421,Boundaries!$B:$B,Boundaries!D:D,"",0)</f>
        <v>5000</v>
      </c>
      <c r="U421" s="7">
        <f t="array" ref="U421">XLOOKUP($R421,Boundaries!$B:$B,Boundaries!E:E,"",0)</f>
        <v>1920</v>
      </c>
      <c r="V421" s="7" t="str">
        <f t="array" ref="V421">XLOOKUP($R421,Boundaries!$B:$B,Boundaries!F:F,"",0)</f>
        <v>NaN</v>
      </c>
      <c r="W421" s="7">
        <f t="array" ref="W421">XLOOKUP($R421,Boundaries!$B:$B,Boundaries!G:G,"",0)</f>
        <v>0</v>
      </c>
      <c r="X421" s="7">
        <f t="array" ref="X421">XLOOKUP($R421,Boundaries!$B:$B,Boundaries!H:H,"",0)</f>
        <v>1920</v>
      </c>
      <c r="Y421" s="7">
        <f t="array" ref="Y421">XLOOKUP($R421,Boundaries!$B:$B,Boundaries!I:I,"",0)</f>
        <v>0</v>
      </c>
      <c r="Z421" s="7">
        <f t="array" ref="Z421">XLOOKUP($R421,Boundaries!$B:$B,Boundaries!J:J,"",0)</f>
        <v>0</v>
      </c>
      <c r="AA421" s="7">
        <f t="array" ref="AA421">XLOOKUP($R421,Boundaries!$B:$B,Boundaries!K:K,"",0)</f>
        <v>0</v>
      </c>
      <c r="AB421" s="7">
        <f t="array" ref="AB421">XLOOKUP($R421,Boundaries!$B:$B,Boundaries!L:L,"",0)</f>
        <v>0</v>
      </c>
      <c r="AC421" s="7">
        <f t="array" ref="AC421">XLOOKUP($R421,Boundaries!$B:$B,Boundaries!M:M,"",0)</f>
        <v>0</v>
      </c>
      <c r="AD421" s="7">
        <f t="array" ref="AD421">XLOOKUP($R421,Boundaries!$B:$B,Boundaries!N:N,"",0)</f>
        <v>0</v>
      </c>
      <c r="AE421" s="7">
        <f t="array" ref="AE421">XLOOKUP($R421,Boundaries!$B:$B,Boundaries!O:O,"",0)</f>
        <v>0</v>
      </c>
      <c r="AF421" s="7">
        <f t="array" ref="AF421">XLOOKUP($R421,Boundaries!$B:$B,Boundaries!P:P,"",0)</f>
        <v>0</v>
      </c>
      <c r="AG421" s="7">
        <f t="array" ref="AG421">XLOOKUP($R421,Boundaries!$B:$B,Boundaries!Q:Q,"",0)</f>
        <v>0</v>
      </c>
      <c r="AH421" s="7">
        <f t="array" ref="AH421">XLOOKUP($R421,Boundaries!$B:$B,Boundaries!R:R,"",0)</f>
        <v>0</v>
      </c>
      <c r="AI421" s="7">
        <f t="array" ref="AI421">XLOOKUP($R421,Boundaries!$B:$B,Boundaries!S:S,"",0)</f>
        <v>0</v>
      </c>
      <c r="AJ421" s="7">
        <f t="array" ref="AJ421">XLOOKUP($R421,Boundaries!$B:$B,Boundaries!T:T,"",0)</f>
        <v>0</v>
      </c>
      <c r="AK421" s="7">
        <f t="array" ref="AK421">XLOOKUP($R421,Boundaries!$B:$B,Boundaries!U:U,"",0)</f>
        <v>0</v>
      </c>
    </row>
    <row r="422">
      <c r="A422" s="7" t="str">
        <f t="shared" si="1"/>
        <v>E</v>
      </c>
      <c r="B422" s="8">
        <v>2625.0</v>
      </c>
      <c r="C422" s="7" t="s">
        <v>1456</v>
      </c>
      <c r="D422" s="9" t="s">
        <v>1457</v>
      </c>
      <c r="E422" s="10" t="s">
        <v>1458</v>
      </c>
      <c r="F422" s="7" t="s">
        <v>68</v>
      </c>
      <c r="G422" s="8" t="s">
        <v>69</v>
      </c>
      <c r="H422" s="8" t="s">
        <v>1060</v>
      </c>
      <c r="I422" s="11" t="s">
        <v>1061</v>
      </c>
      <c r="J422" s="7" t="s">
        <v>1266</v>
      </c>
      <c r="K422" s="9" t="s">
        <v>878</v>
      </c>
      <c r="L422" s="17">
        <v>57.4362318651052</v>
      </c>
      <c r="M422" s="17">
        <v>-2.47406981224972</v>
      </c>
      <c r="N422" s="7" t="str">
        <f t="array" ref="N422">XLOOKUP(K422,'GSP Groups'!D:D,'GSP Groups'!E:E,"",0)</f>
        <v>Kingussie</v>
      </c>
      <c r="O422" s="13">
        <f t="array" ref="O422">XLOOKUP(N422,'GSP Groups'!$E:$E,'GSP Groups'!F:F,"",0)</f>
        <v>57.22900924</v>
      </c>
      <c r="P422" s="13">
        <f t="array" ref="P422">XLOOKUP(N422,'GSP Groups'!$E:$E,'GSP Groups'!G:G,"",0)</f>
        <v>-4.078819251</v>
      </c>
      <c r="Q422" s="7" t="str">
        <f t="shared" si="2"/>
        <v>EXACT LOCATION</v>
      </c>
      <c r="R422" s="7" t="s">
        <v>21</v>
      </c>
      <c r="S422" s="7">
        <f t="array" ref="S422">XLOOKUP($R422,Boundaries!$B:$B,Boundaries!C:C,"",0)</f>
        <v>15000</v>
      </c>
      <c r="T422" s="7">
        <f t="array" ref="T422">XLOOKUP($R422,Boundaries!$B:$B,Boundaries!D:D,"",0)</f>
        <v>5000</v>
      </c>
      <c r="U422" s="7">
        <f t="array" ref="U422">XLOOKUP($R422,Boundaries!$B:$B,Boundaries!E:E,"",0)</f>
        <v>1920</v>
      </c>
      <c r="V422" s="7" t="str">
        <f t="array" ref="V422">XLOOKUP($R422,Boundaries!$B:$B,Boundaries!F:F,"",0)</f>
        <v>NaN</v>
      </c>
      <c r="W422" s="7">
        <f t="array" ref="W422">XLOOKUP($R422,Boundaries!$B:$B,Boundaries!G:G,"",0)</f>
        <v>0</v>
      </c>
      <c r="X422" s="7">
        <f t="array" ref="X422">XLOOKUP($R422,Boundaries!$B:$B,Boundaries!H:H,"",0)</f>
        <v>1920</v>
      </c>
      <c r="Y422" s="7">
        <f t="array" ref="Y422">XLOOKUP($R422,Boundaries!$B:$B,Boundaries!I:I,"",0)</f>
        <v>0</v>
      </c>
      <c r="Z422" s="7">
        <f t="array" ref="Z422">XLOOKUP($R422,Boundaries!$B:$B,Boundaries!J:J,"",0)</f>
        <v>0</v>
      </c>
      <c r="AA422" s="7">
        <f t="array" ref="AA422">XLOOKUP($R422,Boundaries!$B:$B,Boundaries!K:K,"",0)</f>
        <v>0</v>
      </c>
      <c r="AB422" s="7">
        <f t="array" ref="AB422">XLOOKUP($R422,Boundaries!$B:$B,Boundaries!L:L,"",0)</f>
        <v>0</v>
      </c>
      <c r="AC422" s="7">
        <f t="array" ref="AC422">XLOOKUP($R422,Boundaries!$B:$B,Boundaries!M:M,"",0)</f>
        <v>0</v>
      </c>
      <c r="AD422" s="7">
        <f t="array" ref="AD422">XLOOKUP($R422,Boundaries!$B:$B,Boundaries!N:N,"",0)</f>
        <v>0</v>
      </c>
      <c r="AE422" s="7">
        <f t="array" ref="AE422">XLOOKUP($R422,Boundaries!$B:$B,Boundaries!O:O,"",0)</f>
        <v>0</v>
      </c>
      <c r="AF422" s="7">
        <f t="array" ref="AF422">XLOOKUP($R422,Boundaries!$B:$B,Boundaries!P:P,"",0)</f>
        <v>0</v>
      </c>
      <c r="AG422" s="7">
        <f t="array" ref="AG422">XLOOKUP($R422,Boundaries!$B:$B,Boundaries!Q:Q,"",0)</f>
        <v>0</v>
      </c>
      <c r="AH422" s="7">
        <f t="array" ref="AH422">XLOOKUP($R422,Boundaries!$B:$B,Boundaries!R:R,"",0)</f>
        <v>0</v>
      </c>
      <c r="AI422" s="7">
        <f t="array" ref="AI422">XLOOKUP($R422,Boundaries!$B:$B,Boundaries!S:S,"",0)</f>
        <v>0</v>
      </c>
      <c r="AJ422" s="7">
        <f t="array" ref="AJ422">XLOOKUP($R422,Boundaries!$B:$B,Boundaries!T:T,"",0)</f>
        <v>0</v>
      </c>
      <c r="AK422" s="7">
        <f t="array" ref="AK422">XLOOKUP($R422,Boundaries!$B:$B,Boundaries!U:U,"",0)</f>
        <v>0</v>
      </c>
    </row>
    <row r="423">
      <c r="A423" s="7" t="str">
        <f t="shared" si="1"/>
        <v>2</v>
      </c>
      <c r="B423" s="8">
        <v>2688.0</v>
      </c>
      <c r="C423" s="7" t="s">
        <v>1459</v>
      </c>
      <c r="D423" s="9" t="s">
        <v>1460</v>
      </c>
      <c r="E423" s="10" t="s">
        <v>1461</v>
      </c>
      <c r="F423" s="7" t="s">
        <v>68</v>
      </c>
      <c r="G423" s="8" t="s">
        <v>69</v>
      </c>
      <c r="H423" s="8" t="s">
        <v>218</v>
      </c>
      <c r="I423" s="11" t="s">
        <v>219</v>
      </c>
      <c r="J423" s="7" t="s">
        <v>1266</v>
      </c>
      <c r="K423" s="9" t="s">
        <v>878</v>
      </c>
      <c r="L423" s="12">
        <v>56.9649810260858</v>
      </c>
      <c r="M423" s="12">
        <v>-2.4857458152743</v>
      </c>
      <c r="N423" s="7" t="str">
        <f t="array" ref="N423">XLOOKUP(K423,'GSP Groups'!D:D,'GSP Groups'!E:E,"",0)</f>
        <v>Kingussie</v>
      </c>
      <c r="O423" s="13">
        <f t="array" ref="O423">XLOOKUP(N423,'GSP Groups'!$E:$E,'GSP Groups'!F:F,"",0)</f>
        <v>57.22900924</v>
      </c>
      <c r="P423" s="13">
        <f t="array" ref="P423">XLOOKUP(N423,'GSP Groups'!$E:$E,'GSP Groups'!G:G,"",0)</f>
        <v>-4.078819251</v>
      </c>
      <c r="Q423" s="7" t="str">
        <f t="shared" si="2"/>
        <v>EXACT LOCATION</v>
      </c>
      <c r="R423" s="7" t="s">
        <v>21</v>
      </c>
      <c r="S423" s="7">
        <f t="array" ref="S423">XLOOKUP($R423,Boundaries!$B:$B,Boundaries!C:C,"",0)</f>
        <v>15000</v>
      </c>
      <c r="T423" s="7">
        <f t="array" ref="T423">XLOOKUP($R423,Boundaries!$B:$B,Boundaries!D:D,"",0)</f>
        <v>5000</v>
      </c>
      <c r="U423" s="7">
        <f t="array" ref="U423">XLOOKUP($R423,Boundaries!$B:$B,Boundaries!E:E,"",0)</f>
        <v>1920</v>
      </c>
      <c r="V423" s="7" t="str">
        <f t="array" ref="V423">XLOOKUP($R423,Boundaries!$B:$B,Boundaries!F:F,"",0)</f>
        <v>NaN</v>
      </c>
      <c r="W423" s="7">
        <f t="array" ref="W423">XLOOKUP($R423,Boundaries!$B:$B,Boundaries!G:G,"",0)</f>
        <v>0</v>
      </c>
      <c r="X423" s="7">
        <f t="array" ref="X423">XLOOKUP($R423,Boundaries!$B:$B,Boundaries!H:H,"",0)</f>
        <v>1920</v>
      </c>
      <c r="Y423" s="7">
        <f t="array" ref="Y423">XLOOKUP($R423,Boundaries!$B:$B,Boundaries!I:I,"",0)</f>
        <v>0</v>
      </c>
      <c r="Z423" s="7">
        <f t="array" ref="Z423">XLOOKUP($R423,Boundaries!$B:$B,Boundaries!J:J,"",0)</f>
        <v>0</v>
      </c>
      <c r="AA423" s="7">
        <f t="array" ref="AA423">XLOOKUP($R423,Boundaries!$B:$B,Boundaries!K:K,"",0)</f>
        <v>0</v>
      </c>
      <c r="AB423" s="7">
        <f t="array" ref="AB423">XLOOKUP($R423,Boundaries!$B:$B,Boundaries!L:L,"",0)</f>
        <v>0</v>
      </c>
      <c r="AC423" s="7">
        <f t="array" ref="AC423">XLOOKUP($R423,Boundaries!$B:$B,Boundaries!M:M,"",0)</f>
        <v>0</v>
      </c>
      <c r="AD423" s="7">
        <f t="array" ref="AD423">XLOOKUP($R423,Boundaries!$B:$B,Boundaries!N:N,"",0)</f>
        <v>0</v>
      </c>
      <c r="AE423" s="7">
        <f t="array" ref="AE423">XLOOKUP($R423,Boundaries!$B:$B,Boundaries!O:O,"",0)</f>
        <v>0</v>
      </c>
      <c r="AF423" s="7">
        <f t="array" ref="AF423">XLOOKUP($R423,Boundaries!$B:$B,Boundaries!P:P,"",0)</f>
        <v>0</v>
      </c>
      <c r="AG423" s="7">
        <f t="array" ref="AG423">XLOOKUP($R423,Boundaries!$B:$B,Boundaries!Q:Q,"",0)</f>
        <v>0</v>
      </c>
      <c r="AH423" s="7">
        <f t="array" ref="AH423">XLOOKUP($R423,Boundaries!$B:$B,Boundaries!R:R,"",0)</f>
        <v>0</v>
      </c>
      <c r="AI423" s="7">
        <f t="array" ref="AI423">XLOOKUP($R423,Boundaries!$B:$B,Boundaries!S:S,"",0)</f>
        <v>0</v>
      </c>
      <c r="AJ423" s="7">
        <f t="array" ref="AJ423">XLOOKUP($R423,Boundaries!$B:$B,Boundaries!T:T,"",0)</f>
        <v>0</v>
      </c>
      <c r="AK423" s="7">
        <f t="array" ref="AK423">XLOOKUP($R423,Boundaries!$B:$B,Boundaries!U:U,"",0)</f>
        <v>0</v>
      </c>
    </row>
    <row r="424">
      <c r="A424" s="7" t="str">
        <f t="shared" si="1"/>
        <v>E</v>
      </c>
      <c r="B424" s="8">
        <v>4115.0</v>
      </c>
      <c r="C424" s="7" t="s">
        <v>1462</v>
      </c>
      <c r="D424" s="9" t="s">
        <v>1463</v>
      </c>
      <c r="E424" s="10" t="s">
        <v>1464</v>
      </c>
      <c r="F424" s="7" t="s">
        <v>68</v>
      </c>
      <c r="G424" s="8" t="s">
        <v>69</v>
      </c>
      <c r="H424" s="8" t="s">
        <v>1465</v>
      </c>
      <c r="I424" s="11" t="s">
        <v>1465</v>
      </c>
      <c r="J424" s="7" t="s">
        <v>1266</v>
      </c>
      <c r="K424" s="9" t="s">
        <v>878</v>
      </c>
      <c r="L424" s="12">
        <v>57.5054071652652</v>
      </c>
      <c r="M424" s="12">
        <v>-1.69449613689758</v>
      </c>
      <c r="N424" s="7" t="str">
        <f t="array" ref="N424">XLOOKUP(K424,'GSP Groups'!D:D,'GSP Groups'!E:E,"",0)</f>
        <v>Kingussie</v>
      </c>
      <c r="O424" s="13">
        <f t="array" ref="O424">XLOOKUP(N424,'GSP Groups'!$E:$E,'GSP Groups'!F:F,"",0)</f>
        <v>57.22900924</v>
      </c>
      <c r="P424" s="13">
        <f t="array" ref="P424">XLOOKUP(N424,'GSP Groups'!$E:$E,'GSP Groups'!G:G,"",0)</f>
        <v>-4.078819251</v>
      </c>
      <c r="Q424" s="7" t="str">
        <f t="shared" si="2"/>
        <v>EXACT LOCATION</v>
      </c>
      <c r="R424" s="7" t="s">
        <v>21</v>
      </c>
      <c r="S424" s="7">
        <f t="array" ref="S424">XLOOKUP($R424,Boundaries!$B:$B,Boundaries!C:C,"",0)</f>
        <v>15000</v>
      </c>
      <c r="T424" s="7">
        <f t="array" ref="T424">XLOOKUP($R424,Boundaries!$B:$B,Boundaries!D:D,"",0)</f>
        <v>5000</v>
      </c>
      <c r="U424" s="7">
        <f t="array" ref="U424">XLOOKUP($R424,Boundaries!$B:$B,Boundaries!E:E,"",0)</f>
        <v>1920</v>
      </c>
      <c r="V424" s="7" t="str">
        <f t="array" ref="V424">XLOOKUP($R424,Boundaries!$B:$B,Boundaries!F:F,"",0)</f>
        <v>NaN</v>
      </c>
      <c r="W424" s="7">
        <f t="array" ref="W424">XLOOKUP($R424,Boundaries!$B:$B,Boundaries!G:G,"",0)</f>
        <v>0</v>
      </c>
      <c r="X424" s="7">
        <f t="array" ref="X424">XLOOKUP($R424,Boundaries!$B:$B,Boundaries!H:H,"",0)</f>
        <v>1920</v>
      </c>
      <c r="Y424" s="7">
        <f t="array" ref="Y424">XLOOKUP($R424,Boundaries!$B:$B,Boundaries!I:I,"",0)</f>
        <v>0</v>
      </c>
      <c r="Z424" s="7">
        <f t="array" ref="Z424">XLOOKUP($R424,Boundaries!$B:$B,Boundaries!J:J,"",0)</f>
        <v>0</v>
      </c>
      <c r="AA424" s="7">
        <f t="array" ref="AA424">XLOOKUP($R424,Boundaries!$B:$B,Boundaries!K:K,"",0)</f>
        <v>0</v>
      </c>
      <c r="AB424" s="7">
        <f t="array" ref="AB424">XLOOKUP($R424,Boundaries!$B:$B,Boundaries!L:L,"",0)</f>
        <v>0</v>
      </c>
      <c r="AC424" s="7">
        <f t="array" ref="AC424">XLOOKUP($R424,Boundaries!$B:$B,Boundaries!M:M,"",0)</f>
        <v>0</v>
      </c>
      <c r="AD424" s="7">
        <f t="array" ref="AD424">XLOOKUP($R424,Boundaries!$B:$B,Boundaries!N:N,"",0)</f>
        <v>0</v>
      </c>
      <c r="AE424" s="7">
        <f t="array" ref="AE424">XLOOKUP($R424,Boundaries!$B:$B,Boundaries!O:O,"",0)</f>
        <v>0</v>
      </c>
      <c r="AF424" s="7">
        <f t="array" ref="AF424">XLOOKUP($R424,Boundaries!$B:$B,Boundaries!P:P,"",0)</f>
        <v>0</v>
      </c>
      <c r="AG424" s="7">
        <f t="array" ref="AG424">XLOOKUP($R424,Boundaries!$B:$B,Boundaries!Q:Q,"",0)</f>
        <v>0</v>
      </c>
      <c r="AH424" s="7">
        <f t="array" ref="AH424">XLOOKUP($R424,Boundaries!$B:$B,Boundaries!R:R,"",0)</f>
        <v>0</v>
      </c>
      <c r="AI424" s="7">
        <f t="array" ref="AI424">XLOOKUP($R424,Boundaries!$B:$B,Boundaries!S:S,"",0)</f>
        <v>0</v>
      </c>
      <c r="AJ424" s="7">
        <f t="array" ref="AJ424">XLOOKUP($R424,Boundaries!$B:$B,Boundaries!T:T,"",0)</f>
        <v>0</v>
      </c>
      <c r="AK424" s="7">
        <f t="array" ref="AK424">XLOOKUP($R424,Boundaries!$B:$B,Boundaries!U:U,"",0)</f>
        <v>0</v>
      </c>
    </row>
    <row r="425">
      <c r="A425" s="7" t="str">
        <f t="shared" si="1"/>
        <v>T</v>
      </c>
      <c r="B425" s="8">
        <v>4505.0</v>
      </c>
      <c r="C425" s="7" t="s">
        <v>1466</v>
      </c>
      <c r="D425" s="9" t="s">
        <v>1467</v>
      </c>
      <c r="E425" s="10" t="s">
        <v>1468</v>
      </c>
      <c r="F425" s="7" t="s">
        <v>68</v>
      </c>
      <c r="G425" s="8" t="s">
        <v>69</v>
      </c>
      <c r="H425" s="8" t="s">
        <v>1469</v>
      </c>
      <c r="I425" s="11" t="s">
        <v>1470</v>
      </c>
      <c r="J425" s="7" t="s">
        <v>1266</v>
      </c>
      <c r="K425" s="9" t="s">
        <v>878</v>
      </c>
      <c r="L425" s="12">
        <v>57.2229987274446</v>
      </c>
      <c r="M425" s="12">
        <v>-1.97265043024244</v>
      </c>
      <c r="N425" s="7" t="str">
        <f t="array" ref="N425">XLOOKUP(K425,'GSP Groups'!D:D,'GSP Groups'!E:E,"",0)</f>
        <v>Kingussie</v>
      </c>
      <c r="O425" s="13">
        <f t="array" ref="O425">XLOOKUP(N425,'GSP Groups'!$E:$E,'GSP Groups'!F:F,"",0)</f>
        <v>57.22900924</v>
      </c>
      <c r="P425" s="13">
        <f t="array" ref="P425">XLOOKUP(N425,'GSP Groups'!$E:$E,'GSP Groups'!G:G,"",0)</f>
        <v>-4.078819251</v>
      </c>
      <c r="Q425" s="7" t="str">
        <f t="shared" si="2"/>
        <v>EXACT LOCATION</v>
      </c>
      <c r="R425" s="7" t="s">
        <v>21</v>
      </c>
      <c r="S425" s="7">
        <f t="array" ref="S425">XLOOKUP($R425,Boundaries!$B:$B,Boundaries!C:C,"",0)</f>
        <v>15000</v>
      </c>
      <c r="T425" s="7">
        <f t="array" ref="T425">XLOOKUP($R425,Boundaries!$B:$B,Boundaries!D:D,"",0)</f>
        <v>5000</v>
      </c>
      <c r="U425" s="7">
        <f t="array" ref="U425">XLOOKUP($R425,Boundaries!$B:$B,Boundaries!E:E,"",0)</f>
        <v>1920</v>
      </c>
      <c r="V425" s="7" t="str">
        <f t="array" ref="V425">XLOOKUP($R425,Boundaries!$B:$B,Boundaries!F:F,"",0)</f>
        <v>NaN</v>
      </c>
      <c r="W425" s="7">
        <f t="array" ref="W425">XLOOKUP($R425,Boundaries!$B:$B,Boundaries!G:G,"",0)</f>
        <v>0</v>
      </c>
      <c r="X425" s="7">
        <f t="array" ref="X425">XLOOKUP($R425,Boundaries!$B:$B,Boundaries!H:H,"",0)</f>
        <v>1920</v>
      </c>
      <c r="Y425" s="7">
        <f t="array" ref="Y425">XLOOKUP($R425,Boundaries!$B:$B,Boundaries!I:I,"",0)</f>
        <v>0</v>
      </c>
      <c r="Z425" s="7">
        <f t="array" ref="Z425">XLOOKUP($R425,Boundaries!$B:$B,Boundaries!J:J,"",0)</f>
        <v>0</v>
      </c>
      <c r="AA425" s="7">
        <f t="array" ref="AA425">XLOOKUP($R425,Boundaries!$B:$B,Boundaries!K:K,"",0)</f>
        <v>0</v>
      </c>
      <c r="AB425" s="7">
        <f t="array" ref="AB425">XLOOKUP($R425,Boundaries!$B:$B,Boundaries!L:L,"",0)</f>
        <v>0</v>
      </c>
      <c r="AC425" s="7">
        <f t="array" ref="AC425">XLOOKUP($R425,Boundaries!$B:$B,Boundaries!M:M,"",0)</f>
        <v>0</v>
      </c>
      <c r="AD425" s="7">
        <f t="array" ref="AD425">XLOOKUP($R425,Boundaries!$B:$B,Boundaries!N:N,"",0)</f>
        <v>0</v>
      </c>
      <c r="AE425" s="7">
        <f t="array" ref="AE425">XLOOKUP($R425,Boundaries!$B:$B,Boundaries!O:O,"",0)</f>
        <v>0</v>
      </c>
      <c r="AF425" s="7">
        <f t="array" ref="AF425">XLOOKUP($R425,Boundaries!$B:$B,Boundaries!P:P,"",0)</f>
        <v>0</v>
      </c>
      <c r="AG425" s="7">
        <f t="array" ref="AG425">XLOOKUP($R425,Boundaries!$B:$B,Boundaries!Q:Q,"",0)</f>
        <v>0</v>
      </c>
      <c r="AH425" s="7">
        <f t="array" ref="AH425">XLOOKUP($R425,Boundaries!$B:$B,Boundaries!R:R,"",0)</f>
        <v>0</v>
      </c>
      <c r="AI425" s="7">
        <f t="array" ref="AI425">XLOOKUP($R425,Boundaries!$B:$B,Boundaries!S:S,"",0)</f>
        <v>0</v>
      </c>
      <c r="AJ425" s="7">
        <f t="array" ref="AJ425">XLOOKUP($R425,Boundaries!$B:$B,Boundaries!T:T,"",0)</f>
        <v>0</v>
      </c>
      <c r="AK425" s="7">
        <f t="array" ref="AK425">XLOOKUP($R425,Boundaries!$B:$B,Boundaries!U:U,"",0)</f>
        <v>0</v>
      </c>
    </row>
    <row r="426">
      <c r="A426" s="7" t="str">
        <f t="shared" si="1"/>
        <v>T</v>
      </c>
      <c r="B426" s="8">
        <v>1297.0</v>
      </c>
      <c r="C426" s="7" t="s">
        <v>1471</v>
      </c>
      <c r="D426" s="9" t="s">
        <v>1471</v>
      </c>
      <c r="E426" s="10" t="s">
        <v>1472</v>
      </c>
      <c r="F426" s="7" t="s">
        <v>328</v>
      </c>
      <c r="G426" s="8" t="s">
        <v>329</v>
      </c>
      <c r="H426" s="8" t="s">
        <v>1473</v>
      </c>
      <c r="I426" s="11" t="s">
        <v>1474</v>
      </c>
      <c r="J426" s="7" t="s">
        <v>1266</v>
      </c>
      <c r="K426" s="9" t="s">
        <v>878</v>
      </c>
      <c r="L426" s="12">
        <v>56.4067720761094</v>
      </c>
      <c r="M426" s="12">
        <v>-5.11277777229641</v>
      </c>
      <c r="N426" s="7" t="str">
        <f t="array" ref="N426">XLOOKUP(K426,'GSP Groups'!D:D,'GSP Groups'!E:E,"",0)</f>
        <v>Kingussie</v>
      </c>
      <c r="O426" s="13">
        <f t="array" ref="O426">XLOOKUP(N426,'GSP Groups'!$E:$E,'GSP Groups'!F:F,"",0)</f>
        <v>57.22900924</v>
      </c>
      <c r="P426" s="13">
        <f t="array" ref="P426">XLOOKUP(N426,'GSP Groups'!$E:$E,'GSP Groups'!G:G,"",0)</f>
        <v>-4.078819251</v>
      </c>
      <c r="Q426" s="7" t="str">
        <f t="shared" si="2"/>
        <v>EXACT LOCATION</v>
      </c>
      <c r="R426" s="7" t="s">
        <v>24</v>
      </c>
      <c r="S426" s="7">
        <f t="array" ref="S426">XLOOKUP($R426,Boundaries!$B:$B,Boundaries!C:C,"",0)</f>
        <v>15000</v>
      </c>
      <c r="T426" s="7">
        <f t="array" ref="T426">XLOOKUP($R426,Boundaries!$B:$B,Boundaries!D:D,"",0)</f>
        <v>5000</v>
      </c>
      <c r="U426" s="7">
        <f t="array" ref="U426">XLOOKUP($R426,Boundaries!$B:$B,Boundaries!E:E,"",0)</f>
        <v>0</v>
      </c>
      <c r="V426" s="7">
        <f t="array" ref="V426">XLOOKUP($R426,Boundaries!$B:$B,Boundaries!F:F,"",0)</f>
        <v>0</v>
      </c>
      <c r="W426" s="7">
        <f t="array" ref="W426">XLOOKUP($R426,Boundaries!$B:$B,Boundaries!G:G,"",0)</f>
        <v>280</v>
      </c>
      <c r="X426" s="7">
        <f t="array" ref="X426">XLOOKUP($R426,Boundaries!$B:$B,Boundaries!H:H,"",0)</f>
        <v>3100</v>
      </c>
      <c r="Y426" s="7" t="str">
        <f t="array" ref="Y426">XLOOKUP($R426,Boundaries!$B:$B,Boundaries!I:I,"",0)</f>
        <v>NaN</v>
      </c>
      <c r="Z426" s="7">
        <f t="array" ref="Z426">XLOOKUP($R426,Boundaries!$B:$B,Boundaries!J:J,"",0)</f>
        <v>3100</v>
      </c>
      <c r="AA426" s="7">
        <f t="array" ref="AA426">XLOOKUP($R426,Boundaries!$B:$B,Boundaries!K:K,"",0)</f>
        <v>0</v>
      </c>
      <c r="AB426" s="7">
        <f t="array" ref="AB426">XLOOKUP($R426,Boundaries!$B:$B,Boundaries!L:L,"",0)</f>
        <v>0</v>
      </c>
      <c r="AC426" s="7">
        <f t="array" ref="AC426">XLOOKUP($R426,Boundaries!$B:$B,Boundaries!M:M,"",0)</f>
        <v>0</v>
      </c>
      <c r="AD426" s="7">
        <f t="array" ref="AD426">XLOOKUP($R426,Boundaries!$B:$B,Boundaries!N:N,"",0)</f>
        <v>0</v>
      </c>
      <c r="AE426" s="7">
        <f t="array" ref="AE426">XLOOKUP($R426,Boundaries!$B:$B,Boundaries!O:O,"",0)</f>
        <v>0</v>
      </c>
      <c r="AF426" s="7">
        <f t="array" ref="AF426">XLOOKUP($R426,Boundaries!$B:$B,Boundaries!P:P,"",0)</f>
        <v>0</v>
      </c>
      <c r="AG426" s="7">
        <f t="array" ref="AG426">XLOOKUP($R426,Boundaries!$B:$B,Boundaries!Q:Q,"",0)</f>
        <v>0</v>
      </c>
      <c r="AH426" s="7">
        <f t="array" ref="AH426">XLOOKUP($R426,Boundaries!$B:$B,Boundaries!R:R,"",0)</f>
        <v>0</v>
      </c>
      <c r="AI426" s="7">
        <f t="array" ref="AI426">XLOOKUP($R426,Boundaries!$B:$B,Boundaries!S:S,"",0)</f>
        <v>0</v>
      </c>
      <c r="AJ426" s="7">
        <f t="array" ref="AJ426">XLOOKUP($R426,Boundaries!$B:$B,Boundaries!T:T,"",0)</f>
        <v>0</v>
      </c>
      <c r="AK426" s="7">
        <f t="array" ref="AK426">XLOOKUP($R426,Boundaries!$B:$B,Boundaries!U:U,"",0)</f>
        <v>0</v>
      </c>
    </row>
    <row r="427">
      <c r="A427" s="7" t="str">
        <f t="shared" si="1"/>
        <v>T</v>
      </c>
      <c r="B427" s="8">
        <v>1298.0</v>
      </c>
      <c r="C427" s="7" t="s">
        <v>1475</v>
      </c>
      <c r="D427" s="9" t="s">
        <v>1475</v>
      </c>
      <c r="E427" s="10" t="s">
        <v>1476</v>
      </c>
      <c r="F427" s="7" t="s">
        <v>328</v>
      </c>
      <c r="G427" s="8" t="s">
        <v>329</v>
      </c>
      <c r="H427" s="8" t="s">
        <v>1473</v>
      </c>
      <c r="I427" s="11" t="s">
        <v>1474</v>
      </c>
      <c r="J427" s="7" t="s">
        <v>1266</v>
      </c>
      <c r="K427" s="9" t="s">
        <v>878</v>
      </c>
      <c r="L427" s="12">
        <v>56.4067720761094</v>
      </c>
      <c r="M427" s="12">
        <v>-5.11277777229641</v>
      </c>
      <c r="N427" s="7" t="str">
        <f t="array" ref="N427">XLOOKUP(K427,'GSP Groups'!D:D,'GSP Groups'!E:E,"",0)</f>
        <v>Kingussie</v>
      </c>
      <c r="O427" s="13">
        <f t="array" ref="O427">XLOOKUP(N427,'GSP Groups'!$E:$E,'GSP Groups'!F:F,"",0)</f>
        <v>57.22900924</v>
      </c>
      <c r="P427" s="13">
        <f t="array" ref="P427">XLOOKUP(N427,'GSP Groups'!$E:$E,'GSP Groups'!G:G,"",0)</f>
        <v>-4.078819251</v>
      </c>
      <c r="Q427" s="7" t="str">
        <f t="shared" si="2"/>
        <v>EXACT LOCATION</v>
      </c>
      <c r="R427" s="7" t="s">
        <v>24</v>
      </c>
      <c r="S427" s="7">
        <f t="array" ref="S427">XLOOKUP($R427,Boundaries!$B:$B,Boundaries!C:C,"",0)</f>
        <v>15000</v>
      </c>
      <c r="T427" s="7">
        <f t="array" ref="T427">XLOOKUP($R427,Boundaries!$B:$B,Boundaries!D:D,"",0)</f>
        <v>5000</v>
      </c>
      <c r="U427" s="7">
        <f t="array" ref="U427">XLOOKUP($R427,Boundaries!$B:$B,Boundaries!E:E,"",0)</f>
        <v>0</v>
      </c>
      <c r="V427" s="7">
        <f t="array" ref="V427">XLOOKUP($R427,Boundaries!$B:$B,Boundaries!F:F,"",0)</f>
        <v>0</v>
      </c>
      <c r="W427" s="7">
        <f t="array" ref="W427">XLOOKUP($R427,Boundaries!$B:$B,Boundaries!G:G,"",0)</f>
        <v>280</v>
      </c>
      <c r="X427" s="7">
        <f t="array" ref="X427">XLOOKUP($R427,Boundaries!$B:$B,Boundaries!H:H,"",0)</f>
        <v>3100</v>
      </c>
      <c r="Y427" s="7" t="str">
        <f t="array" ref="Y427">XLOOKUP($R427,Boundaries!$B:$B,Boundaries!I:I,"",0)</f>
        <v>NaN</v>
      </c>
      <c r="Z427" s="7">
        <f t="array" ref="Z427">XLOOKUP($R427,Boundaries!$B:$B,Boundaries!J:J,"",0)</f>
        <v>3100</v>
      </c>
      <c r="AA427" s="7">
        <f t="array" ref="AA427">XLOOKUP($R427,Boundaries!$B:$B,Boundaries!K:K,"",0)</f>
        <v>0</v>
      </c>
      <c r="AB427" s="7">
        <f t="array" ref="AB427">XLOOKUP($R427,Boundaries!$B:$B,Boundaries!L:L,"",0)</f>
        <v>0</v>
      </c>
      <c r="AC427" s="7">
        <f t="array" ref="AC427">XLOOKUP($R427,Boundaries!$B:$B,Boundaries!M:M,"",0)</f>
        <v>0</v>
      </c>
      <c r="AD427" s="7">
        <f t="array" ref="AD427">XLOOKUP($R427,Boundaries!$B:$B,Boundaries!N:N,"",0)</f>
        <v>0</v>
      </c>
      <c r="AE427" s="7">
        <f t="array" ref="AE427">XLOOKUP($R427,Boundaries!$B:$B,Boundaries!O:O,"",0)</f>
        <v>0</v>
      </c>
      <c r="AF427" s="7">
        <f t="array" ref="AF427">XLOOKUP($R427,Boundaries!$B:$B,Boundaries!P:P,"",0)</f>
        <v>0</v>
      </c>
      <c r="AG427" s="7">
        <f t="array" ref="AG427">XLOOKUP($R427,Boundaries!$B:$B,Boundaries!Q:Q,"",0)</f>
        <v>0</v>
      </c>
      <c r="AH427" s="7">
        <f t="array" ref="AH427">XLOOKUP($R427,Boundaries!$B:$B,Boundaries!R:R,"",0)</f>
        <v>0</v>
      </c>
      <c r="AI427" s="7">
        <f t="array" ref="AI427">XLOOKUP($R427,Boundaries!$B:$B,Boundaries!S:S,"",0)</f>
        <v>0</v>
      </c>
      <c r="AJ427" s="7">
        <f t="array" ref="AJ427">XLOOKUP($R427,Boundaries!$B:$B,Boundaries!T:T,"",0)</f>
        <v>0</v>
      </c>
      <c r="AK427" s="7">
        <f t="array" ref="AK427">XLOOKUP($R427,Boundaries!$B:$B,Boundaries!U:U,"",0)</f>
        <v>0</v>
      </c>
    </row>
    <row r="428">
      <c r="A428" s="7" t="str">
        <f t="shared" si="1"/>
        <v>T</v>
      </c>
      <c r="B428" s="8">
        <v>1299.0</v>
      </c>
      <c r="C428" s="7" t="s">
        <v>1477</v>
      </c>
      <c r="D428" s="9" t="s">
        <v>1477</v>
      </c>
      <c r="E428" s="10" t="s">
        <v>1478</v>
      </c>
      <c r="F428" s="7" t="s">
        <v>328</v>
      </c>
      <c r="G428" s="8" t="s">
        <v>329</v>
      </c>
      <c r="H428" s="8" t="s">
        <v>1473</v>
      </c>
      <c r="I428" s="11" t="s">
        <v>1474</v>
      </c>
      <c r="J428" s="7" t="s">
        <v>1266</v>
      </c>
      <c r="K428" s="9" t="s">
        <v>878</v>
      </c>
      <c r="L428" s="12">
        <v>56.4067720761094</v>
      </c>
      <c r="M428" s="12">
        <v>-5.11277777229641</v>
      </c>
      <c r="N428" s="7" t="str">
        <f t="array" ref="N428">XLOOKUP(K428,'GSP Groups'!D:D,'GSP Groups'!E:E,"",0)</f>
        <v>Kingussie</v>
      </c>
      <c r="O428" s="13">
        <f t="array" ref="O428">XLOOKUP(N428,'GSP Groups'!$E:$E,'GSP Groups'!F:F,"",0)</f>
        <v>57.22900924</v>
      </c>
      <c r="P428" s="13">
        <f t="array" ref="P428">XLOOKUP(N428,'GSP Groups'!$E:$E,'GSP Groups'!G:G,"",0)</f>
        <v>-4.078819251</v>
      </c>
      <c r="Q428" s="7" t="str">
        <f t="shared" si="2"/>
        <v>EXACT LOCATION</v>
      </c>
      <c r="R428" s="7" t="s">
        <v>24</v>
      </c>
      <c r="S428" s="7">
        <f t="array" ref="S428">XLOOKUP($R428,Boundaries!$B:$B,Boundaries!C:C,"",0)</f>
        <v>15000</v>
      </c>
      <c r="T428" s="7">
        <f t="array" ref="T428">XLOOKUP($R428,Boundaries!$B:$B,Boundaries!D:D,"",0)</f>
        <v>5000</v>
      </c>
      <c r="U428" s="7">
        <f t="array" ref="U428">XLOOKUP($R428,Boundaries!$B:$B,Boundaries!E:E,"",0)</f>
        <v>0</v>
      </c>
      <c r="V428" s="7">
        <f t="array" ref="V428">XLOOKUP($R428,Boundaries!$B:$B,Boundaries!F:F,"",0)</f>
        <v>0</v>
      </c>
      <c r="W428" s="7">
        <f t="array" ref="W428">XLOOKUP($R428,Boundaries!$B:$B,Boundaries!G:G,"",0)</f>
        <v>280</v>
      </c>
      <c r="X428" s="7">
        <f t="array" ref="X428">XLOOKUP($R428,Boundaries!$B:$B,Boundaries!H:H,"",0)</f>
        <v>3100</v>
      </c>
      <c r="Y428" s="7" t="str">
        <f t="array" ref="Y428">XLOOKUP($R428,Boundaries!$B:$B,Boundaries!I:I,"",0)</f>
        <v>NaN</v>
      </c>
      <c r="Z428" s="7">
        <f t="array" ref="Z428">XLOOKUP($R428,Boundaries!$B:$B,Boundaries!J:J,"",0)</f>
        <v>3100</v>
      </c>
      <c r="AA428" s="7">
        <f t="array" ref="AA428">XLOOKUP($R428,Boundaries!$B:$B,Boundaries!K:K,"",0)</f>
        <v>0</v>
      </c>
      <c r="AB428" s="7">
        <f t="array" ref="AB428">XLOOKUP($R428,Boundaries!$B:$B,Boundaries!L:L,"",0)</f>
        <v>0</v>
      </c>
      <c r="AC428" s="7">
        <f t="array" ref="AC428">XLOOKUP($R428,Boundaries!$B:$B,Boundaries!M:M,"",0)</f>
        <v>0</v>
      </c>
      <c r="AD428" s="7">
        <f t="array" ref="AD428">XLOOKUP($R428,Boundaries!$B:$B,Boundaries!N:N,"",0)</f>
        <v>0</v>
      </c>
      <c r="AE428" s="7">
        <f t="array" ref="AE428">XLOOKUP($R428,Boundaries!$B:$B,Boundaries!O:O,"",0)</f>
        <v>0</v>
      </c>
      <c r="AF428" s="7">
        <f t="array" ref="AF428">XLOOKUP($R428,Boundaries!$B:$B,Boundaries!P:P,"",0)</f>
        <v>0</v>
      </c>
      <c r="AG428" s="7">
        <f t="array" ref="AG428">XLOOKUP($R428,Boundaries!$B:$B,Boundaries!Q:Q,"",0)</f>
        <v>0</v>
      </c>
      <c r="AH428" s="7">
        <f t="array" ref="AH428">XLOOKUP($R428,Boundaries!$B:$B,Boundaries!R:R,"",0)</f>
        <v>0</v>
      </c>
      <c r="AI428" s="7">
        <f t="array" ref="AI428">XLOOKUP($R428,Boundaries!$B:$B,Boundaries!S:S,"",0)</f>
        <v>0</v>
      </c>
      <c r="AJ428" s="7">
        <f t="array" ref="AJ428">XLOOKUP($R428,Boundaries!$B:$B,Boundaries!T:T,"",0)</f>
        <v>0</v>
      </c>
      <c r="AK428" s="7">
        <f t="array" ref="AK428">XLOOKUP($R428,Boundaries!$B:$B,Boundaries!U:U,"",0)</f>
        <v>0</v>
      </c>
    </row>
    <row r="429">
      <c r="A429" s="7" t="str">
        <f t="shared" si="1"/>
        <v>T</v>
      </c>
      <c r="B429" s="8">
        <v>1300.0</v>
      </c>
      <c r="C429" s="7" t="s">
        <v>1479</v>
      </c>
      <c r="D429" s="9" t="s">
        <v>1479</v>
      </c>
      <c r="E429" s="10" t="s">
        <v>1480</v>
      </c>
      <c r="F429" s="7" t="s">
        <v>328</v>
      </c>
      <c r="G429" s="8" t="s">
        <v>329</v>
      </c>
      <c r="H429" s="8" t="s">
        <v>1473</v>
      </c>
      <c r="I429" s="11" t="s">
        <v>1474</v>
      </c>
      <c r="J429" s="7" t="s">
        <v>1266</v>
      </c>
      <c r="K429" s="9" t="s">
        <v>878</v>
      </c>
      <c r="L429" s="12">
        <v>56.4067720761094</v>
      </c>
      <c r="M429" s="12">
        <v>-5.11277777229641</v>
      </c>
      <c r="N429" s="7" t="str">
        <f t="array" ref="N429">XLOOKUP(K429,'GSP Groups'!D:D,'GSP Groups'!E:E,"",0)</f>
        <v>Kingussie</v>
      </c>
      <c r="O429" s="13">
        <f t="array" ref="O429">XLOOKUP(N429,'GSP Groups'!$E:$E,'GSP Groups'!F:F,"",0)</f>
        <v>57.22900924</v>
      </c>
      <c r="P429" s="13">
        <f t="array" ref="P429">XLOOKUP(N429,'GSP Groups'!$E:$E,'GSP Groups'!G:G,"",0)</f>
        <v>-4.078819251</v>
      </c>
      <c r="Q429" s="7" t="str">
        <f t="shared" si="2"/>
        <v>EXACT LOCATION</v>
      </c>
      <c r="R429" s="7" t="s">
        <v>24</v>
      </c>
      <c r="S429" s="7">
        <f t="array" ref="S429">XLOOKUP($R429,Boundaries!$B:$B,Boundaries!C:C,"",0)</f>
        <v>15000</v>
      </c>
      <c r="T429" s="7">
        <f t="array" ref="T429">XLOOKUP($R429,Boundaries!$B:$B,Boundaries!D:D,"",0)</f>
        <v>5000</v>
      </c>
      <c r="U429" s="7">
        <f t="array" ref="U429">XLOOKUP($R429,Boundaries!$B:$B,Boundaries!E:E,"",0)</f>
        <v>0</v>
      </c>
      <c r="V429" s="7">
        <f t="array" ref="V429">XLOOKUP($R429,Boundaries!$B:$B,Boundaries!F:F,"",0)</f>
        <v>0</v>
      </c>
      <c r="W429" s="7">
        <f t="array" ref="W429">XLOOKUP($R429,Boundaries!$B:$B,Boundaries!G:G,"",0)</f>
        <v>280</v>
      </c>
      <c r="X429" s="7">
        <f t="array" ref="X429">XLOOKUP($R429,Boundaries!$B:$B,Boundaries!H:H,"",0)</f>
        <v>3100</v>
      </c>
      <c r="Y429" s="7" t="str">
        <f t="array" ref="Y429">XLOOKUP($R429,Boundaries!$B:$B,Boundaries!I:I,"",0)</f>
        <v>NaN</v>
      </c>
      <c r="Z429" s="7">
        <f t="array" ref="Z429">XLOOKUP($R429,Boundaries!$B:$B,Boundaries!J:J,"",0)</f>
        <v>3100</v>
      </c>
      <c r="AA429" s="7">
        <f t="array" ref="AA429">XLOOKUP($R429,Boundaries!$B:$B,Boundaries!K:K,"",0)</f>
        <v>0</v>
      </c>
      <c r="AB429" s="7">
        <f t="array" ref="AB429">XLOOKUP($R429,Boundaries!$B:$B,Boundaries!L:L,"",0)</f>
        <v>0</v>
      </c>
      <c r="AC429" s="7">
        <f t="array" ref="AC429">XLOOKUP($R429,Boundaries!$B:$B,Boundaries!M:M,"",0)</f>
        <v>0</v>
      </c>
      <c r="AD429" s="7">
        <f t="array" ref="AD429">XLOOKUP($R429,Boundaries!$B:$B,Boundaries!N:N,"",0)</f>
        <v>0</v>
      </c>
      <c r="AE429" s="7">
        <f t="array" ref="AE429">XLOOKUP($R429,Boundaries!$B:$B,Boundaries!O:O,"",0)</f>
        <v>0</v>
      </c>
      <c r="AF429" s="7">
        <f t="array" ref="AF429">XLOOKUP($R429,Boundaries!$B:$B,Boundaries!P:P,"",0)</f>
        <v>0</v>
      </c>
      <c r="AG429" s="7">
        <f t="array" ref="AG429">XLOOKUP($R429,Boundaries!$B:$B,Boundaries!Q:Q,"",0)</f>
        <v>0</v>
      </c>
      <c r="AH429" s="7">
        <f t="array" ref="AH429">XLOOKUP($R429,Boundaries!$B:$B,Boundaries!R:R,"",0)</f>
        <v>0</v>
      </c>
      <c r="AI429" s="7">
        <f t="array" ref="AI429">XLOOKUP($R429,Boundaries!$B:$B,Boundaries!S:S,"",0)</f>
        <v>0</v>
      </c>
      <c r="AJ429" s="7">
        <f t="array" ref="AJ429">XLOOKUP($R429,Boundaries!$B:$B,Boundaries!T:T,"",0)</f>
        <v>0</v>
      </c>
      <c r="AK429" s="7">
        <f t="array" ref="AK429">XLOOKUP($R429,Boundaries!$B:$B,Boundaries!U:U,"",0)</f>
        <v>0</v>
      </c>
    </row>
    <row r="430">
      <c r="A430" s="7" t="str">
        <f t="shared" si="1"/>
        <v>T</v>
      </c>
      <c r="B430" s="8">
        <v>1340.0</v>
      </c>
      <c r="C430" s="7" t="s">
        <v>1481</v>
      </c>
      <c r="D430" s="9" t="s">
        <v>1482</v>
      </c>
      <c r="E430" s="10" t="s">
        <v>1483</v>
      </c>
      <c r="F430" s="7" t="s">
        <v>315</v>
      </c>
      <c r="G430" s="8" t="s">
        <v>316</v>
      </c>
      <c r="H430" s="8" t="s">
        <v>1071</v>
      </c>
      <c r="I430" s="11" t="s">
        <v>1072</v>
      </c>
      <c r="J430" s="7" t="s">
        <v>1266</v>
      </c>
      <c r="K430" s="9" t="s">
        <v>878</v>
      </c>
      <c r="L430" s="12">
        <v>56.3380951653677</v>
      </c>
      <c r="M430" s="12">
        <v>-5.21147177642463</v>
      </c>
      <c r="N430" s="7" t="str">
        <f t="array" ref="N430">XLOOKUP(K430,'GSP Groups'!D:D,'GSP Groups'!E:E,"",0)</f>
        <v>Kingussie</v>
      </c>
      <c r="O430" s="13">
        <f t="array" ref="O430">XLOOKUP(N430,'GSP Groups'!$E:$E,'GSP Groups'!F:F,"",0)</f>
        <v>57.22900924</v>
      </c>
      <c r="P430" s="13">
        <f t="array" ref="P430">XLOOKUP(N430,'GSP Groups'!$E:$E,'GSP Groups'!G:G,"",0)</f>
        <v>-4.078819251</v>
      </c>
      <c r="Q430" s="7" t="str">
        <f t="shared" si="2"/>
        <v>EXACT LOCATION</v>
      </c>
      <c r="R430" s="7" t="s">
        <v>22</v>
      </c>
      <c r="S430" s="7">
        <f t="array" ref="S430">XLOOKUP($R430,Boundaries!$B:$B,Boundaries!C:C,"",0)</f>
        <v>15000</v>
      </c>
      <c r="T430" s="7">
        <f t="array" ref="T430">XLOOKUP($R430,Boundaries!$B:$B,Boundaries!D:D,"",0)</f>
        <v>5000</v>
      </c>
      <c r="U430" s="7">
        <f t="array" ref="U430">XLOOKUP($R430,Boundaries!$B:$B,Boundaries!E:E,"",0)</f>
        <v>0</v>
      </c>
      <c r="V430" s="7">
        <f t="array" ref="V430">XLOOKUP($R430,Boundaries!$B:$B,Boundaries!F:F,"",0)</f>
        <v>0</v>
      </c>
      <c r="W430" s="7" t="str">
        <f t="array" ref="W430">XLOOKUP($R430,Boundaries!$B:$B,Boundaries!G:G,"",0)</f>
        <v>NaN</v>
      </c>
      <c r="X430" s="7">
        <f t="array" ref="X430">XLOOKUP($R430,Boundaries!$B:$B,Boundaries!H:H,"",0)</f>
        <v>140</v>
      </c>
      <c r="Y430" s="7">
        <f t="array" ref="Y430">XLOOKUP($R430,Boundaries!$B:$B,Boundaries!I:I,"",0)</f>
        <v>280</v>
      </c>
      <c r="Z430" s="7">
        <f t="array" ref="Z430">XLOOKUP($R430,Boundaries!$B:$B,Boundaries!J:J,"",0)</f>
        <v>770</v>
      </c>
      <c r="AA430" s="7">
        <f t="array" ref="AA430">XLOOKUP($R430,Boundaries!$B:$B,Boundaries!K:K,"",0)</f>
        <v>0</v>
      </c>
      <c r="AB430" s="7">
        <f t="array" ref="AB430">XLOOKUP($R430,Boundaries!$B:$B,Boundaries!L:L,"",0)</f>
        <v>0</v>
      </c>
      <c r="AC430" s="7">
        <f t="array" ref="AC430">XLOOKUP($R430,Boundaries!$B:$B,Boundaries!M:M,"",0)</f>
        <v>0</v>
      </c>
      <c r="AD430" s="7">
        <f t="array" ref="AD430">XLOOKUP($R430,Boundaries!$B:$B,Boundaries!N:N,"",0)</f>
        <v>0</v>
      </c>
      <c r="AE430" s="7">
        <f t="array" ref="AE430">XLOOKUP($R430,Boundaries!$B:$B,Boundaries!O:O,"",0)</f>
        <v>0</v>
      </c>
      <c r="AF430" s="7">
        <f t="array" ref="AF430">XLOOKUP($R430,Boundaries!$B:$B,Boundaries!P:P,"",0)</f>
        <v>0</v>
      </c>
      <c r="AG430" s="7">
        <f t="array" ref="AG430">XLOOKUP($R430,Boundaries!$B:$B,Boundaries!Q:Q,"",0)</f>
        <v>0</v>
      </c>
      <c r="AH430" s="7">
        <f t="array" ref="AH430">XLOOKUP($R430,Boundaries!$B:$B,Boundaries!R:R,"",0)</f>
        <v>0</v>
      </c>
      <c r="AI430" s="7">
        <f t="array" ref="AI430">XLOOKUP($R430,Boundaries!$B:$B,Boundaries!S:S,"",0)</f>
        <v>0</v>
      </c>
      <c r="AJ430" s="7">
        <f t="array" ref="AJ430">XLOOKUP($R430,Boundaries!$B:$B,Boundaries!T:T,"",0)</f>
        <v>0</v>
      </c>
      <c r="AK430" s="7">
        <f t="array" ref="AK430">XLOOKUP($R430,Boundaries!$B:$B,Boundaries!U:U,"",0)</f>
        <v>0</v>
      </c>
    </row>
    <row r="431">
      <c r="A431" s="7" t="str">
        <f t="shared" si="1"/>
        <v>E</v>
      </c>
      <c r="B431" s="8">
        <v>1385.0</v>
      </c>
      <c r="C431" s="7" t="s">
        <v>1484</v>
      </c>
      <c r="D431" s="9" t="s">
        <v>1485</v>
      </c>
      <c r="E431" s="10" t="s">
        <v>1486</v>
      </c>
      <c r="F431" s="7" t="s">
        <v>315</v>
      </c>
      <c r="G431" s="8" t="s">
        <v>316</v>
      </c>
      <c r="H431" s="8" t="s">
        <v>1071</v>
      </c>
      <c r="I431" s="11" t="s">
        <v>1072</v>
      </c>
      <c r="J431" s="7" t="s">
        <v>1266</v>
      </c>
      <c r="K431" s="9" t="s">
        <v>878</v>
      </c>
      <c r="L431" s="12">
        <v>56.2779229532601</v>
      </c>
      <c r="M431" s="12">
        <v>-4.92134269786069</v>
      </c>
      <c r="N431" s="7" t="str">
        <f t="array" ref="N431">XLOOKUP(K431,'GSP Groups'!D:D,'GSP Groups'!E:E,"",0)</f>
        <v>Kingussie</v>
      </c>
      <c r="O431" s="13">
        <f t="array" ref="O431">XLOOKUP(N431,'GSP Groups'!$E:$E,'GSP Groups'!F:F,"",0)</f>
        <v>57.22900924</v>
      </c>
      <c r="P431" s="13">
        <f t="array" ref="P431">XLOOKUP(N431,'GSP Groups'!$E:$E,'GSP Groups'!G:G,"",0)</f>
        <v>-4.078819251</v>
      </c>
      <c r="Q431" s="7" t="str">
        <f t="shared" si="2"/>
        <v>EXACT LOCATION</v>
      </c>
      <c r="R431" s="7" t="s">
        <v>22</v>
      </c>
      <c r="S431" s="7">
        <f t="array" ref="S431">XLOOKUP($R431,Boundaries!$B:$B,Boundaries!C:C,"",0)</f>
        <v>15000</v>
      </c>
      <c r="T431" s="7">
        <f t="array" ref="T431">XLOOKUP($R431,Boundaries!$B:$B,Boundaries!D:D,"",0)</f>
        <v>5000</v>
      </c>
      <c r="U431" s="7">
        <f t="array" ref="U431">XLOOKUP($R431,Boundaries!$B:$B,Boundaries!E:E,"",0)</f>
        <v>0</v>
      </c>
      <c r="V431" s="7">
        <f t="array" ref="V431">XLOOKUP($R431,Boundaries!$B:$B,Boundaries!F:F,"",0)</f>
        <v>0</v>
      </c>
      <c r="W431" s="7" t="str">
        <f t="array" ref="W431">XLOOKUP($R431,Boundaries!$B:$B,Boundaries!G:G,"",0)</f>
        <v>NaN</v>
      </c>
      <c r="X431" s="7">
        <f t="array" ref="X431">XLOOKUP($R431,Boundaries!$B:$B,Boundaries!H:H,"",0)</f>
        <v>140</v>
      </c>
      <c r="Y431" s="7">
        <f t="array" ref="Y431">XLOOKUP($R431,Boundaries!$B:$B,Boundaries!I:I,"",0)</f>
        <v>280</v>
      </c>
      <c r="Z431" s="7">
        <f t="array" ref="Z431">XLOOKUP($R431,Boundaries!$B:$B,Boundaries!J:J,"",0)</f>
        <v>770</v>
      </c>
      <c r="AA431" s="7">
        <f t="array" ref="AA431">XLOOKUP($R431,Boundaries!$B:$B,Boundaries!K:K,"",0)</f>
        <v>0</v>
      </c>
      <c r="AB431" s="7">
        <f t="array" ref="AB431">XLOOKUP($R431,Boundaries!$B:$B,Boundaries!L:L,"",0)</f>
        <v>0</v>
      </c>
      <c r="AC431" s="7">
        <f t="array" ref="AC431">XLOOKUP($R431,Boundaries!$B:$B,Boundaries!M:M,"",0)</f>
        <v>0</v>
      </c>
      <c r="AD431" s="7">
        <f t="array" ref="AD431">XLOOKUP($R431,Boundaries!$B:$B,Boundaries!N:N,"",0)</f>
        <v>0</v>
      </c>
      <c r="AE431" s="7">
        <f t="array" ref="AE431">XLOOKUP($R431,Boundaries!$B:$B,Boundaries!O:O,"",0)</f>
        <v>0</v>
      </c>
      <c r="AF431" s="7">
        <f t="array" ref="AF431">XLOOKUP($R431,Boundaries!$B:$B,Boundaries!P:P,"",0)</f>
        <v>0</v>
      </c>
      <c r="AG431" s="7">
        <f t="array" ref="AG431">XLOOKUP($R431,Boundaries!$B:$B,Boundaries!Q:Q,"",0)</f>
        <v>0</v>
      </c>
      <c r="AH431" s="7">
        <f t="array" ref="AH431">XLOOKUP($R431,Boundaries!$B:$B,Boundaries!R:R,"",0)</f>
        <v>0</v>
      </c>
      <c r="AI431" s="7">
        <f t="array" ref="AI431">XLOOKUP($R431,Boundaries!$B:$B,Boundaries!S:S,"",0)</f>
        <v>0</v>
      </c>
      <c r="AJ431" s="7">
        <f t="array" ref="AJ431">XLOOKUP($R431,Boundaries!$B:$B,Boundaries!T:T,"",0)</f>
        <v>0</v>
      </c>
      <c r="AK431" s="7">
        <f t="array" ref="AK431">XLOOKUP($R431,Boundaries!$B:$B,Boundaries!U:U,"",0)</f>
        <v>0</v>
      </c>
    </row>
    <row r="432">
      <c r="A432" s="7" t="str">
        <f t="shared" si="1"/>
        <v>E</v>
      </c>
      <c r="B432" s="8">
        <v>1734.0</v>
      </c>
      <c r="C432" s="7" t="s">
        <v>1487</v>
      </c>
      <c r="D432" s="9" t="s">
        <v>1488</v>
      </c>
      <c r="E432" s="10" t="s">
        <v>1489</v>
      </c>
      <c r="F432" s="7" t="s">
        <v>68</v>
      </c>
      <c r="G432" s="8" t="s">
        <v>69</v>
      </c>
      <c r="H432" s="8" t="s">
        <v>1053</v>
      </c>
      <c r="I432" s="11" t="s">
        <v>1054</v>
      </c>
      <c r="J432" s="7" t="s">
        <v>1266</v>
      </c>
      <c r="K432" s="9" t="s">
        <v>878</v>
      </c>
      <c r="L432" s="12">
        <v>56.2872085753864</v>
      </c>
      <c r="M432" s="12">
        <v>-4.95500232081201</v>
      </c>
      <c r="N432" s="7" t="str">
        <f t="array" ref="N432">XLOOKUP(K432,'GSP Groups'!D:D,'GSP Groups'!E:E,"",0)</f>
        <v>Kingussie</v>
      </c>
      <c r="O432" s="13">
        <f t="array" ref="O432">XLOOKUP(N432,'GSP Groups'!$E:$E,'GSP Groups'!F:F,"",0)</f>
        <v>57.22900924</v>
      </c>
      <c r="P432" s="13">
        <f t="array" ref="P432">XLOOKUP(N432,'GSP Groups'!$E:$E,'GSP Groups'!G:G,"",0)</f>
        <v>-4.078819251</v>
      </c>
      <c r="Q432" s="7" t="str">
        <f t="shared" si="2"/>
        <v>EXACT LOCATION</v>
      </c>
      <c r="R432" s="7" t="s">
        <v>22</v>
      </c>
      <c r="S432" s="7">
        <f t="array" ref="S432">XLOOKUP($R432,Boundaries!$B:$B,Boundaries!C:C,"",0)</f>
        <v>15000</v>
      </c>
      <c r="T432" s="7">
        <f t="array" ref="T432">XLOOKUP($R432,Boundaries!$B:$B,Boundaries!D:D,"",0)</f>
        <v>5000</v>
      </c>
      <c r="U432" s="7">
        <f t="array" ref="U432">XLOOKUP($R432,Boundaries!$B:$B,Boundaries!E:E,"",0)</f>
        <v>0</v>
      </c>
      <c r="V432" s="7">
        <f t="array" ref="V432">XLOOKUP($R432,Boundaries!$B:$B,Boundaries!F:F,"",0)</f>
        <v>0</v>
      </c>
      <c r="W432" s="7" t="str">
        <f t="array" ref="W432">XLOOKUP($R432,Boundaries!$B:$B,Boundaries!G:G,"",0)</f>
        <v>NaN</v>
      </c>
      <c r="X432" s="7">
        <f t="array" ref="X432">XLOOKUP($R432,Boundaries!$B:$B,Boundaries!H:H,"",0)</f>
        <v>140</v>
      </c>
      <c r="Y432" s="7">
        <f t="array" ref="Y432">XLOOKUP($R432,Boundaries!$B:$B,Boundaries!I:I,"",0)</f>
        <v>280</v>
      </c>
      <c r="Z432" s="7">
        <f t="array" ref="Z432">XLOOKUP($R432,Boundaries!$B:$B,Boundaries!J:J,"",0)</f>
        <v>770</v>
      </c>
      <c r="AA432" s="7">
        <f t="array" ref="AA432">XLOOKUP($R432,Boundaries!$B:$B,Boundaries!K:K,"",0)</f>
        <v>0</v>
      </c>
      <c r="AB432" s="7">
        <f t="array" ref="AB432">XLOOKUP($R432,Boundaries!$B:$B,Boundaries!L:L,"",0)</f>
        <v>0</v>
      </c>
      <c r="AC432" s="7">
        <f t="array" ref="AC432">XLOOKUP($R432,Boundaries!$B:$B,Boundaries!M:M,"",0)</f>
        <v>0</v>
      </c>
      <c r="AD432" s="7">
        <f t="array" ref="AD432">XLOOKUP($R432,Boundaries!$B:$B,Boundaries!N:N,"",0)</f>
        <v>0</v>
      </c>
      <c r="AE432" s="7">
        <f t="array" ref="AE432">XLOOKUP($R432,Boundaries!$B:$B,Boundaries!O:O,"",0)</f>
        <v>0</v>
      </c>
      <c r="AF432" s="7">
        <f t="array" ref="AF432">XLOOKUP($R432,Boundaries!$B:$B,Boundaries!P:P,"",0)</f>
        <v>0</v>
      </c>
      <c r="AG432" s="7">
        <f t="array" ref="AG432">XLOOKUP($R432,Boundaries!$B:$B,Boundaries!Q:Q,"",0)</f>
        <v>0</v>
      </c>
      <c r="AH432" s="7">
        <f t="array" ref="AH432">XLOOKUP($R432,Boundaries!$B:$B,Boundaries!R:R,"",0)</f>
        <v>0</v>
      </c>
      <c r="AI432" s="7">
        <f t="array" ref="AI432">XLOOKUP($R432,Boundaries!$B:$B,Boundaries!S:S,"",0)</f>
        <v>0</v>
      </c>
      <c r="AJ432" s="7">
        <f t="array" ref="AJ432">XLOOKUP($R432,Boundaries!$B:$B,Boundaries!T:T,"",0)</f>
        <v>0</v>
      </c>
      <c r="AK432" s="7">
        <f t="array" ref="AK432">XLOOKUP($R432,Boundaries!$B:$B,Boundaries!U:U,"",0)</f>
        <v>0</v>
      </c>
    </row>
    <row r="433">
      <c r="A433" s="7" t="str">
        <f t="shared" si="1"/>
        <v>T</v>
      </c>
      <c r="B433" s="8">
        <v>1876.0</v>
      </c>
      <c r="C433" s="7" t="s">
        <v>1490</v>
      </c>
      <c r="D433" s="9" t="s">
        <v>1491</v>
      </c>
      <c r="E433" s="10" t="s">
        <v>1492</v>
      </c>
      <c r="F433" s="7" t="s">
        <v>68</v>
      </c>
      <c r="G433" s="8" t="s">
        <v>69</v>
      </c>
      <c r="H433" s="8" t="s">
        <v>218</v>
      </c>
      <c r="I433" s="11" t="s">
        <v>219</v>
      </c>
      <c r="J433" s="7" t="s">
        <v>1266</v>
      </c>
      <c r="K433" s="9" t="s">
        <v>878</v>
      </c>
      <c r="L433" s="12">
        <v>56.2191621764841</v>
      </c>
      <c r="M433" s="12">
        <v>-5.21965299745438</v>
      </c>
      <c r="N433" s="7" t="str">
        <f t="array" ref="N433">XLOOKUP(K433,'GSP Groups'!D:D,'GSP Groups'!E:E,"",0)</f>
        <v>Kingussie</v>
      </c>
      <c r="O433" s="13">
        <f t="array" ref="O433">XLOOKUP(N433,'GSP Groups'!$E:$E,'GSP Groups'!F:F,"",0)</f>
        <v>57.22900924</v>
      </c>
      <c r="P433" s="13">
        <f t="array" ref="P433">XLOOKUP(N433,'GSP Groups'!$E:$E,'GSP Groups'!G:G,"",0)</f>
        <v>-4.078819251</v>
      </c>
      <c r="Q433" s="7" t="str">
        <f t="shared" si="2"/>
        <v>EXACT LOCATION</v>
      </c>
      <c r="R433" s="7" t="s">
        <v>22</v>
      </c>
      <c r="S433" s="7">
        <f t="array" ref="S433">XLOOKUP($R433,Boundaries!$B:$B,Boundaries!C:C,"",0)</f>
        <v>15000</v>
      </c>
      <c r="T433" s="7">
        <f t="array" ref="T433">XLOOKUP($R433,Boundaries!$B:$B,Boundaries!D:D,"",0)</f>
        <v>5000</v>
      </c>
      <c r="U433" s="7">
        <f t="array" ref="U433">XLOOKUP($R433,Boundaries!$B:$B,Boundaries!E:E,"",0)</f>
        <v>0</v>
      </c>
      <c r="V433" s="7">
        <f t="array" ref="V433">XLOOKUP($R433,Boundaries!$B:$B,Boundaries!F:F,"",0)</f>
        <v>0</v>
      </c>
      <c r="W433" s="7" t="str">
        <f t="array" ref="W433">XLOOKUP($R433,Boundaries!$B:$B,Boundaries!G:G,"",0)</f>
        <v>NaN</v>
      </c>
      <c r="X433" s="7">
        <f t="array" ref="X433">XLOOKUP($R433,Boundaries!$B:$B,Boundaries!H:H,"",0)</f>
        <v>140</v>
      </c>
      <c r="Y433" s="7">
        <f t="array" ref="Y433">XLOOKUP($R433,Boundaries!$B:$B,Boundaries!I:I,"",0)</f>
        <v>280</v>
      </c>
      <c r="Z433" s="7">
        <f t="array" ref="Z433">XLOOKUP($R433,Boundaries!$B:$B,Boundaries!J:J,"",0)</f>
        <v>770</v>
      </c>
      <c r="AA433" s="7">
        <f t="array" ref="AA433">XLOOKUP($R433,Boundaries!$B:$B,Boundaries!K:K,"",0)</f>
        <v>0</v>
      </c>
      <c r="AB433" s="7">
        <f t="array" ref="AB433">XLOOKUP($R433,Boundaries!$B:$B,Boundaries!L:L,"",0)</f>
        <v>0</v>
      </c>
      <c r="AC433" s="7">
        <f t="array" ref="AC433">XLOOKUP($R433,Boundaries!$B:$B,Boundaries!M:M,"",0)</f>
        <v>0</v>
      </c>
      <c r="AD433" s="7">
        <f t="array" ref="AD433">XLOOKUP($R433,Boundaries!$B:$B,Boundaries!N:N,"",0)</f>
        <v>0</v>
      </c>
      <c r="AE433" s="7">
        <f t="array" ref="AE433">XLOOKUP($R433,Boundaries!$B:$B,Boundaries!O:O,"",0)</f>
        <v>0</v>
      </c>
      <c r="AF433" s="7">
        <f t="array" ref="AF433">XLOOKUP($R433,Boundaries!$B:$B,Boundaries!P:P,"",0)</f>
        <v>0</v>
      </c>
      <c r="AG433" s="7">
        <f t="array" ref="AG433">XLOOKUP($R433,Boundaries!$B:$B,Boundaries!Q:Q,"",0)</f>
        <v>0</v>
      </c>
      <c r="AH433" s="7">
        <f t="array" ref="AH433">XLOOKUP($R433,Boundaries!$B:$B,Boundaries!R:R,"",0)</f>
        <v>0</v>
      </c>
      <c r="AI433" s="7">
        <f t="array" ref="AI433">XLOOKUP($R433,Boundaries!$B:$B,Boundaries!S:S,"",0)</f>
        <v>0</v>
      </c>
      <c r="AJ433" s="7">
        <f t="array" ref="AJ433">XLOOKUP($R433,Boundaries!$B:$B,Boundaries!T:T,"",0)</f>
        <v>0</v>
      </c>
      <c r="AK433" s="7">
        <f t="array" ref="AK433">XLOOKUP($R433,Boundaries!$B:$B,Boundaries!U:U,"",0)</f>
        <v>0</v>
      </c>
    </row>
    <row r="434">
      <c r="A434" s="7" t="str">
        <f t="shared" si="1"/>
        <v>E</v>
      </c>
      <c r="B434" s="8">
        <v>2113.0</v>
      </c>
      <c r="C434" s="7" t="s">
        <v>1493</v>
      </c>
      <c r="D434" s="9" t="s">
        <v>1494</v>
      </c>
      <c r="E434" s="10" t="s">
        <v>1495</v>
      </c>
      <c r="F434" s="7" t="s">
        <v>68</v>
      </c>
      <c r="G434" s="8" t="s">
        <v>69</v>
      </c>
      <c r="H434" s="8" t="s">
        <v>1053</v>
      </c>
      <c r="I434" s="11" t="s">
        <v>1054</v>
      </c>
      <c r="J434" s="7" t="s">
        <v>1266</v>
      </c>
      <c r="K434" s="9" t="s">
        <v>878</v>
      </c>
      <c r="L434" s="12">
        <v>55.5557637875899</v>
      </c>
      <c r="M434" s="12">
        <v>-5.57659580342367</v>
      </c>
      <c r="N434" s="7" t="str">
        <f t="array" ref="N434">XLOOKUP(K434,'GSP Groups'!D:D,'GSP Groups'!E:E,"",0)</f>
        <v>Kingussie</v>
      </c>
      <c r="O434" s="13">
        <f t="array" ref="O434">XLOOKUP(N434,'GSP Groups'!$E:$E,'GSP Groups'!F:F,"",0)</f>
        <v>57.22900924</v>
      </c>
      <c r="P434" s="13">
        <f t="array" ref="P434">XLOOKUP(N434,'GSP Groups'!$E:$E,'GSP Groups'!G:G,"",0)</f>
        <v>-4.078819251</v>
      </c>
      <c r="Q434" s="7" t="str">
        <f t="shared" si="2"/>
        <v>EXACT LOCATION</v>
      </c>
      <c r="R434" s="7" t="s">
        <v>22</v>
      </c>
      <c r="S434" s="7">
        <f t="array" ref="S434">XLOOKUP($R434,Boundaries!$B:$B,Boundaries!C:C,"",0)</f>
        <v>15000</v>
      </c>
      <c r="T434" s="7">
        <f t="array" ref="T434">XLOOKUP($R434,Boundaries!$B:$B,Boundaries!D:D,"",0)</f>
        <v>5000</v>
      </c>
      <c r="U434" s="7">
        <f t="array" ref="U434">XLOOKUP($R434,Boundaries!$B:$B,Boundaries!E:E,"",0)</f>
        <v>0</v>
      </c>
      <c r="V434" s="7">
        <f t="array" ref="V434">XLOOKUP($R434,Boundaries!$B:$B,Boundaries!F:F,"",0)</f>
        <v>0</v>
      </c>
      <c r="W434" s="7" t="str">
        <f t="array" ref="W434">XLOOKUP($R434,Boundaries!$B:$B,Boundaries!G:G,"",0)</f>
        <v>NaN</v>
      </c>
      <c r="X434" s="7">
        <f t="array" ref="X434">XLOOKUP($R434,Boundaries!$B:$B,Boundaries!H:H,"",0)</f>
        <v>140</v>
      </c>
      <c r="Y434" s="7">
        <f t="array" ref="Y434">XLOOKUP($R434,Boundaries!$B:$B,Boundaries!I:I,"",0)</f>
        <v>280</v>
      </c>
      <c r="Z434" s="7">
        <f t="array" ref="Z434">XLOOKUP($R434,Boundaries!$B:$B,Boundaries!J:J,"",0)</f>
        <v>770</v>
      </c>
      <c r="AA434" s="7">
        <f t="array" ref="AA434">XLOOKUP($R434,Boundaries!$B:$B,Boundaries!K:K,"",0)</f>
        <v>0</v>
      </c>
      <c r="AB434" s="7">
        <f t="array" ref="AB434">XLOOKUP($R434,Boundaries!$B:$B,Boundaries!L:L,"",0)</f>
        <v>0</v>
      </c>
      <c r="AC434" s="7">
        <f t="array" ref="AC434">XLOOKUP($R434,Boundaries!$B:$B,Boundaries!M:M,"",0)</f>
        <v>0</v>
      </c>
      <c r="AD434" s="7">
        <f t="array" ref="AD434">XLOOKUP($R434,Boundaries!$B:$B,Boundaries!N:N,"",0)</f>
        <v>0</v>
      </c>
      <c r="AE434" s="7">
        <f t="array" ref="AE434">XLOOKUP($R434,Boundaries!$B:$B,Boundaries!O:O,"",0)</f>
        <v>0</v>
      </c>
      <c r="AF434" s="7">
        <f t="array" ref="AF434">XLOOKUP($R434,Boundaries!$B:$B,Boundaries!P:P,"",0)</f>
        <v>0</v>
      </c>
      <c r="AG434" s="7">
        <f t="array" ref="AG434">XLOOKUP($R434,Boundaries!$B:$B,Boundaries!Q:Q,"",0)</f>
        <v>0</v>
      </c>
      <c r="AH434" s="7">
        <f t="array" ref="AH434">XLOOKUP($R434,Boundaries!$B:$B,Boundaries!R:R,"",0)</f>
        <v>0</v>
      </c>
      <c r="AI434" s="7">
        <f t="array" ref="AI434">XLOOKUP($R434,Boundaries!$B:$B,Boundaries!S:S,"",0)</f>
        <v>0</v>
      </c>
      <c r="AJ434" s="7">
        <f t="array" ref="AJ434">XLOOKUP($R434,Boundaries!$B:$B,Boundaries!T:T,"",0)</f>
        <v>0</v>
      </c>
      <c r="AK434" s="7">
        <f t="array" ref="AK434">XLOOKUP($R434,Boundaries!$B:$B,Boundaries!U:U,"",0)</f>
        <v>0</v>
      </c>
    </row>
    <row r="435">
      <c r="A435" s="7" t="str">
        <f t="shared" si="1"/>
        <v>T</v>
      </c>
      <c r="B435" s="8">
        <v>2224.0</v>
      </c>
      <c r="C435" s="7" t="s">
        <v>1496</v>
      </c>
      <c r="D435" s="9" t="s">
        <v>1497</v>
      </c>
      <c r="E435" s="10" t="s">
        <v>1498</v>
      </c>
      <c r="F435" s="7" t="s">
        <v>68</v>
      </c>
      <c r="G435" s="8" t="s">
        <v>69</v>
      </c>
      <c r="H435" s="8" t="s">
        <v>218</v>
      </c>
      <c r="I435" s="11" t="s">
        <v>219</v>
      </c>
      <c r="J435" s="7" t="s">
        <v>1266</v>
      </c>
      <c r="K435" s="9" t="s">
        <v>878</v>
      </c>
      <c r="L435" s="12">
        <v>56.3470520161371</v>
      </c>
      <c r="M435" s="12">
        <v>-5.23912120117055</v>
      </c>
      <c r="N435" s="7" t="str">
        <f t="array" ref="N435">XLOOKUP(K435,'GSP Groups'!D:D,'GSP Groups'!E:E,"",0)</f>
        <v>Kingussie</v>
      </c>
      <c r="O435" s="13">
        <f t="array" ref="O435">XLOOKUP(N435,'GSP Groups'!$E:$E,'GSP Groups'!F:F,"",0)</f>
        <v>57.22900924</v>
      </c>
      <c r="P435" s="13">
        <f t="array" ref="P435">XLOOKUP(N435,'GSP Groups'!$E:$E,'GSP Groups'!G:G,"",0)</f>
        <v>-4.078819251</v>
      </c>
      <c r="Q435" s="7" t="str">
        <f t="shared" si="2"/>
        <v>EXACT LOCATION</v>
      </c>
      <c r="R435" s="7" t="s">
        <v>22</v>
      </c>
      <c r="S435" s="7">
        <f t="array" ref="S435">XLOOKUP($R435,Boundaries!$B:$B,Boundaries!C:C,"",0)</f>
        <v>15000</v>
      </c>
      <c r="T435" s="7">
        <f t="array" ref="T435">XLOOKUP($R435,Boundaries!$B:$B,Boundaries!D:D,"",0)</f>
        <v>5000</v>
      </c>
      <c r="U435" s="7">
        <f t="array" ref="U435">XLOOKUP($R435,Boundaries!$B:$B,Boundaries!E:E,"",0)</f>
        <v>0</v>
      </c>
      <c r="V435" s="7">
        <f t="array" ref="V435">XLOOKUP($R435,Boundaries!$B:$B,Boundaries!F:F,"",0)</f>
        <v>0</v>
      </c>
      <c r="W435" s="7" t="str">
        <f t="array" ref="W435">XLOOKUP($R435,Boundaries!$B:$B,Boundaries!G:G,"",0)</f>
        <v>NaN</v>
      </c>
      <c r="X435" s="7">
        <f t="array" ref="X435">XLOOKUP($R435,Boundaries!$B:$B,Boundaries!H:H,"",0)</f>
        <v>140</v>
      </c>
      <c r="Y435" s="7">
        <f t="array" ref="Y435">XLOOKUP($R435,Boundaries!$B:$B,Boundaries!I:I,"",0)</f>
        <v>280</v>
      </c>
      <c r="Z435" s="7">
        <f t="array" ref="Z435">XLOOKUP($R435,Boundaries!$B:$B,Boundaries!J:J,"",0)</f>
        <v>770</v>
      </c>
      <c r="AA435" s="7">
        <f t="array" ref="AA435">XLOOKUP($R435,Boundaries!$B:$B,Boundaries!K:K,"",0)</f>
        <v>0</v>
      </c>
      <c r="AB435" s="7">
        <f t="array" ref="AB435">XLOOKUP($R435,Boundaries!$B:$B,Boundaries!L:L,"",0)</f>
        <v>0</v>
      </c>
      <c r="AC435" s="7">
        <f t="array" ref="AC435">XLOOKUP($R435,Boundaries!$B:$B,Boundaries!M:M,"",0)</f>
        <v>0</v>
      </c>
      <c r="AD435" s="7">
        <f t="array" ref="AD435">XLOOKUP($R435,Boundaries!$B:$B,Boundaries!N:N,"",0)</f>
        <v>0</v>
      </c>
      <c r="AE435" s="7">
        <f t="array" ref="AE435">XLOOKUP($R435,Boundaries!$B:$B,Boundaries!O:O,"",0)</f>
        <v>0</v>
      </c>
      <c r="AF435" s="7">
        <f t="array" ref="AF435">XLOOKUP($R435,Boundaries!$B:$B,Boundaries!P:P,"",0)</f>
        <v>0</v>
      </c>
      <c r="AG435" s="7">
        <f t="array" ref="AG435">XLOOKUP($R435,Boundaries!$B:$B,Boundaries!Q:Q,"",0)</f>
        <v>0</v>
      </c>
      <c r="AH435" s="7">
        <f t="array" ref="AH435">XLOOKUP($R435,Boundaries!$B:$B,Boundaries!R:R,"",0)</f>
        <v>0</v>
      </c>
      <c r="AI435" s="7">
        <f t="array" ref="AI435">XLOOKUP($R435,Boundaries!$B:$B,Boundaries!S:S,"",0)</f>
        <v>0</v>
      </c>
      <c r="AJ435" s="7">
        <f t="array" ref="AJ435">XLOOKUP($R435,Boundaries!$B:$B,Boundaries!T:T,"",0)</f>
        <v>0</v>
      </c>
      <c r="AK435" s="7">
        <f t="array" ref="AK435">XLOOKUP($R435,Boundaries!$B:$B,Boundaries!U:U,"",0)</f>
        <v>0</v>
      </c>
    </row>
    <row r="436">
      <c r="A436" s="7" t="str">
        <f t="shared" si="1"/>
        <v>T</v>
      </c>
      <c r="B436" s="8">
        <v>3609.0</v>
      </c>
      <c r="C436" s="7" t="s">
        <v>1499</v>
      </c>
      <c r="D436" s="9" t="s">
        <v>1500</v>
      </c>
      <c r="E436" s="10" t="s">
        <v>1501</v>
      </c>
      <c r="F436" s="7" t="s">
        <v>68</v>
      </c>
      <c r="G436" s="8" t="s">
        <v>69</v>
      </c>
      <c r="H436" s="8" t="s">
        <v>1502</v>
      </c>
      <c r="I436" s="11" t="s">
        <v>1503</v>
      </c>
      <c r="J436" s="7" t="s">
        <v>1266</v>
      </c>
      <c r="K436" s="9" t="s">
        <v>878</v>
      </c>
      <c r="L436" s="12">
        <v>55.5696470660306</v>
      </c>
      <c r="M436" s="12">
        <v>-5.62439843295753</v>
      </c>
      <c r="N436" s="7" t="str">
        <f t="array" ref="N436">XLOOKUP(K436,'GSP Groups'!D:D,'GSP Groups'!E:E,"",0)</f>
        <v>Kingussie</v>
      </c>
      <c r="O436" s="13">
        <f t="array" ref="O436">XLOOKUP(N436,'GSP Groups'!$E:$E,'GSP Groups'!F:F,"",0)</f>
        <v>57.22900924</v>
      </c>
      <c r="P436" s="13">
        <f t="array" ref="P436">XLOOKUP(N436,'GSP Groups'!$E:$E,'GSP Groups'!G:G,"",0)</f>
        <v>-4.078819251</v>
      </c>
      <c r="Q436" s="7" t="str">
        <f t="shared" si="2"/>
        <v>EXACT LOCATION</v>
      </c>
      <c r="R436" s="7" t="s">
        <v>22</v>
      </c>
      <c r="S436" s="7">
        <f t="array" ref="S436">XLOOKUP($R436,Boundaries!$B:$B,Boundaries!C:C,"",0)</f>
        <v>15000</v>
      </c>
      <c r="T436" s="7">
        <f t="array" ref="T436">XLOOKUP($R436,Boundaries!$B:$B,Boundaries!D:D,"",0)</f>
        <v>5000</v>
      </c>
      <c r="U436" s="7">
        <f t="array" ref="U436">XLOOKUP($R436,Boundaries!$B:$B,Boundaries!E:E,"",0)</f>
        <v>0</v>
      </c>
      <c r="V436" s="7">
        <f t="array" ref="V436">XLOOKUP($R436,Boundaries!$B:$B,Boundaries!F:F,"",0)</f>
        <v>0</v>
      </c>
      <c r="W436" s="7" t="str">
        <f t="array" ref="W436">XLOOKUP($R436,Boundaries!$B:$B,Boundaries!G:G,"",0)</f>
        <v>NaN</v>
      </c>
      <c r="X436" s="7">
        <f t="array" ref="X436">XLOOKUP($R436,Boundaries!$B:$B,Boundaries!H:H,"",0)</f>
        <v>140</v>
      </c>
      <c r="Y436" s="7">
        <f t="array" ref="Y436">XLOOKUP($R436,Boundaries!$B:$B,Boundaries!I:I,"",0)</f>
        <v>280</v>
      </c>
      <c r="Z436" s="7">
        <f t="array" ref="Z436">XLOOKUP($R436,Boundaries!$B:$B,Boundaries!J:J,"",0)</f>
        <v>770</v>
      </c>
      <c r="AA436" s="7">
        <f t="array" ref="AA436">XLOOKUP($R436,Boundaries!$B:$B,Boundaries!K:K,"",0)</f>
        <v>0</v>
      </c>
      <c r="AB436" s="7">
        <f t="array" ref="AB436">XLOOKUP($R436,Boundaries!$B:$B,Boundaries!L:L,"",0)</f>
        <v>0</v>
      </c>
      <c r="AC436" s="7">
        <f t="array" ref="AC436">XLOOKUP($R436,Boundaries!$B:$B,Boundaries!M:M,"",0)</f>
        <v>0</v>
      </c>
      <c r="AD436" s="7">
        <f t="array" ref="AD436">XLOOKUP($R436,Boundaries!$B:$B,Boundaries!N:N,"",0)</f>
        <v>0</v>
      </c>
      <c r="AE436" s="7">
        <f t="array" ref="AE436">XLOOKUP($R436,Boundaries!$B:$B,Boundaries!O:O,"",0)</f>
        <v>0</v>
      </c>
      <c r="AF436" s="7">
        <f t="array" ref="AF436">XLOOKUP($R436,Boundaries!$B:$B,Boundaries!P:P,"",0)</f>
        <v>0</v>
      </c>
      <c r="AG436" s="7">
        <f t="array" ref="AG436">XLOOKUP($R436,Boundaries!$B:$B,Boundaries!Q:Q,"",0)</f>
        <v>0</v>
      </c>
      <c r="AH436" s="7">
        <f t="array" ref="AH436">XLOOKUP($R436,Boundaries!$B:$B,Boundaries!R:R,"",0)</f>
        <v>0</v>
      </c>
      <c r="AI436" s="7">
        <f t="array" ref="AI436">XLOOKUP($R436,Boundaries!$B:$B,Boundaries!S:S,"",0)</f>
        <v>0</v>
      </c>
      <c r="AJ436" s="7">
        <f t="array" ref="AJ436">XLOOKUP($R436,Boundaries!$B:$B,Boundaries!T:T,"",0)</f>
        <v>0</v>
      </c>
      <c r="AK436" s="7">
        <f t="array" ref="AK436">XLOOKUP($R436,Boundaries!$B:$B,Boundaries!U:U,"",0)</f>
        <v>0</v>
      </c>
    </row>
    <row r="437">
      <c r="A437" s="7" t="str">
        <f t="shared" si="1"/>
        <v>E</v>
      </c>
      <c r="B437" s="8">
        <v>6347.0</v>
      </c>
      <c r="C437" s="7" t="s">
        <v>1504</v>
      </c>
      <c r="D437" s="9" t="s">
        <v>1505</v>
      </c>
      <c r="E437" s="10" t="s">
        <v>1506</v>
      </c>
      <c r="F437" s="7" t="s">
        <v>68</v>
      </c>
      <c r="G437" s="8" t="s">
        <v>69</v>
      </c>
      <c r="H437" s="8" t="s">
        <v>1053</v>
      </c>
      <c r="I437" s="11" t="s">
        <v>1054</v>
      </c>
      <c r="J437" s="7" t="s">
        <v>1266</v>
      </c>
      <c r="K437" s="9" t="s">
        <v>878</v>
      </c>
      <c r="L437" s="12">
        <v>55.5557637875899</v>
      </c>
      <c r="M437" s="12">
        <v>-5.57659580342367</v>
      </c>
      <c r="N437" s="7" t="str">
        <f t="array" ref="N437">XLOOKUP(K437,'GSP Groups'!D:D,'GSP Groups'!E:E,"",0)</f>
        <v>Kingussie</v>
      </c>
      <c r="O437" s="13">
        <f t="array" ref="O437">XLOOKUP(N437,'GSP Groups'!$E:$E,'GSP Groups'!F:F,"",0)</f>
        <v>57.22900924</v>
      </c>
      <c r="P437" s="13">
        <f t="array" ref="P437">XLOOKUP(N437,'GSP Groups'!$E:$E,'GSP Groups'!G:G,"",0)</f>
        <v>-4.078819251</v>
      </c>
      <c r="Q437" s="7" t="str">
        <f t="shared" si="2"/>
        <v>EXACT LOCATION</v>
      </c>
      <c r="R437" s="7" t="s">
        <v>22</v>
      </c>
      <c r="S437" s="7">
        <f t="array" ref="S437">XLOOKUP($R437,Boundaries!$B:$B,Boundaries!C:C,"",0)</f>
        <v>15000</v>
      </c>
      <c r="T437" s="7">
        <f t="array" ref="T437">XLOOKUP($R437,Boundaries!$B:$B,Boundaries!D:D,"",0)</f>
        <v>5000</v>
      </c>
      <c r="U437" s="7">
        <f t="array" ref="U437">XLOOKUP($R437,Boundaries!$B:$B,Boundaries!E:E,"",0)</f>
        <v>0</v>
      </c>
      <c r="V437" s="7">
        <f t="array" ref="V437">XLOOKUP($R437,Boundaries!$B:$B,Boundaries!F:F,"",0)</f>
        <v>0</v>
      </c>
      <c r="W437" s="7" t="str">
        <f t="array" ref="W437">XLOOKUP($R437,Boundaries!$B:$B,Boundaries!G:G,"",0)</f>
        <v>NaN</v>
      </c>
      <c r="X437" s="7">
        <f t="array" ref="X437">XLOOKUP($R437,Boundaries!$B:$B,Boundaries!H:H,"",0)</f>
        <v>140</v>
      </c>
      <c r="Y437" s="7">
        <f t="array" ref="Y437">XLOOKUP($R437,Boundaries!$B:$B,Boundaries!I:I,"",0)</f>
        <v>280</v>
      </c>
      <c r="Z437" s="7">
        <f t="array" ref="Z437">XLOOKUP($R437,Boundaries!$B:$B,Boundaries!J:J,"",0)</f>
        <v>770</v>
      </c>
      <c r="AA437" s="7">
        <f t="array" ref="AA437">XLOOKUP($R437,Boundaries!$B:$B,Boundaries!K:K,"",0)</f>
        <v>0</v>
      </c>
      <c r="AB437" s="7">
        <f t="array" ref="AB437">XLOOKUP($R437,Boundaries!$B:$B,Boundaries!L:L,"",0)</f>
        <v>0</v>
      </c>
      <c r="AC437" s="7">
        <f t="array" ref="AC437">XLOOKUP($R437,Boundaries!$B:$B,Boundaries!M:M,"",0)</f>
        <v>0</v>
      </c>
      <c r="AD437" s="7">
        <f t="array" ref="AD437">XLOOKUP($R437,Boundaries!$B:$B,Boundaries!N:N,"",0)</f>
        <v>0</v>
      </c>
      <c r="AE437" s="7">
        <f t="array" ref="AE437">XLOOKUP($R437,Boundaries!$B:$B,Boundaries!O:O,"",0)</f>
        <v>0</v>
      </c>
      <c r="AF437" s="7">
        <f t="array" ref="AF437">XLOOKUP($R437,Boundaries!$B:$B,Boundaries!P:P,"",0)</f>
        <v>0</v>
      </c>
      <c r="AG437" s="7">
        <f t="array" ref="AG437">XLOOKUP($R437,Boundaries!$B:$B,Boundaries!Q:Q,"",0)</f>
        <v>0</v>
      </c>
      <c r="AH437" s="7">
        <f t="array" ref="AH437">XLOOKUP($R437,Boundaries!$B:$B,Boundaries!R:R,"",0)</f>
        <v>0</v>
      </c>
      <c r="AI437" s="7">
        <f t="array" ref="AI437">XLOOKUP($R437,Boundaries!$B:$B,Boundaries!S:S,"",0)</f>
        <v>0</v>
      </c>
      <c r="AJ437" s="7">
        <f t="array" ref="AJ437">XLOOKUP($R437,Boundaries!$B:$B,Boundaries!T:T,"",0)</f>
        <v>0</v>
      </c>
      <c r="AK437" s="7">
        <f t="array" ref="AK437">XLOOKUP($R437,Boundaries!$B:$B,Boundaries!U:U,"",0)</f>
        <v>0</v>
      </c>
    </row>
    <row r="438">
      <c r="A438" s="7" t="str">
        <f t="shared" si="1"/>
        <v>M</v>
      </c>
      <c r="B438" s="8">
        <v>1280.0</v>
      </c>
      <c r="C438" s="7" t="s">
        <v>1507</v>
      </c>
      <c r="D438" s="9" t="s">
        <v>1508</v>
      </c>
      <c r="E438" s="10"/>
      <c r="F438" s="7" t="s">
        <v>315</v>
      </c>
      <c r="G438" s="8" t="s">
        <v>316</v>
      </c>
      <c r="H438" s="8" t="s">
        <v>1071</v>
      </c>
      <c r="I438" s="11" t="s">
        <v>1072</v>
      </c>
      <c r="J438" s="7" t="s">
        <v>1266</v>
      </c>
      <c r="K438" s="9" t="s">
        <v>878</v>
      </c>
      <c r="L438" s="12">
        <v>56.7170519422194</v>
      </c>
      <c r="M438" s="12">
        <v>-3.77792164677669</v>
      </c>
      <c r="N438" s="7" t="str">
        <f t="array" ref="N438">XLOOKUP(K438,'GSP Groups'!D:D,'GSP Groups'!E:E,"",0)</f>
        <v>Kingussie</v>
      </c>
      <c r="O438" s="13">
        <f t="array" ref="O438">XLOOKUP(N438,'GSP Groups'!$E:$E,'GSP Groups'!F:F,"",0)</f>
        <v>57.22900924</v>
      </c>
      <c r="P438" s="13">
        <f t="array" ref="P438">XLOOKUP(N438,'GSP Groups'!$E:$E,'GSP Groups'!G:G,"",0)</f>
        <v>-4.078819251</v>
      </c>
      <c r="Q438" s="7" t="str">
        <f t="shared" si="2"/>
        <v>EXACT LOCATION</v>
      </c>
      <c r="R438" s="7" t="s">
        <v>23</v>
      </c>
      <c r="S438" s="7">
        <f t="array" ref="S438">XLOOKUP($R438,Boundaries!$B:$B,Boundaries!C:C,"",0)</f>
        <v>15000</v>
      </c>
      <c r="T438" s="7">
        <f t="array" ref="T438">XLOOKUP($R438,Boundaries!$B:$B,Boundaries!D:D,"",0)</f>
        <v>5000</v>
      </c>
      <c r="U438" s="7">
        <f t="array" ref="U438">XLOOKUP($R438,Boundaries!$B:$B,Boundaries!E:E,"",0)</f>
        <v>1180</v>
      </c>
      <c r="V438" s="7">
        <f t="array" ref="V438">XLOOKUP($R438,Boundaries!$B:$B,Boundaries!F:F,"",0)</f>
        <v>1920</v>
      </c>
      <c r="W438" s="7">
        <f t="array" ref="W438">XLOOKUP($R438,Boundaries!$B:$B,Boundaries!G:G,"",0)</f>
        <v>140</v>
      </c>
      <c r="X438" s="7" t="str">
        <f t="array" ref="X438">XLOOKUP($R438,Boundaries!$B:$B,Boundaries!H:H,"",0)</f>
        <v>NaN</v>
      </c>
      <c r="Y438" s="7">
        <f t="array" ref="Y438">XLOOKUP($R438,Boundaries!$B:$B,Boundaries!I:I,"",0)</f>
        <v>3100</v>
      </c>
      <c r="Z438" s="7">
        <f t="array" ref="Z438">XLOOKUP($R438,Boundaries!$B:$B,Boundaries!J:J,"",0)</f>
        <v>0</v>
      </c>
      <c r="AA438" s="7">
        <f t="array" ref="AA438">XLOOKUP($R438,Boundaries!$B:$B,Boundaries!K:K,"",0)</f>
        <v>0</v>
      </c>
      <c r="AB438" s="7">
        <f t="array" ref="AB438">XLOOKUP($R438,Boundaries!$B:$B,Boundaries!L:L,"",0)</f>
        <v>0</v>
      </c>
      <c r="AC438" s="7">
        <f t="array" ref="AC438">XLOOKUP($R438,Boundaries!$B:$B,Boundaries!M:M,"",0)</f>
        <v>0</v>
      </c>
      <c r="AD438" s="7">
        <f t="array" ref="AD438">XLOOKUP($R438,Boundaries!$B:$B,Boundaries!N:N,"",0)</f>
        <v>0</v>
      </c>
      <c r="AE438" s="7">
        <f t="array" ref="AE438">XLOOKUP($R438,Boundaries!$B:$B,Boundaries!O:O,"",0)</f>
        <v>0</v>
      </c>
      <c r="AF438" s="7">
        <f t="array" ref="AF438">XLOOKUP($R438,Boundaries!$B:$B,Boundaries!P:P,"",0)</f>
        <v>0</v>
      </c>
      <c r="AG438" s="7">
        <f t="array" ref="AG438">XLOOKUP($R438,Boundaries!$B:$B,Boundaries!Q:Q,"",0)</f>
        <v>0</v>
      </c>
      <c r="AH438" s="7">
        <f t="array" ref="AH438">XLOOKUP($R438,Boundaries!$B:$B,Boundaries!R:R,"",0)</f>
        <v>0</v>
      </c>
      <c r="AI438" s="7">
        <f t="array" ref="AI438">XLOOKUP($R438,Boundaries!$B:$B,Boundaries!S:S,"",0)</f>
        <v>0</v>
      </c>
      <c r="AJ438" s="7">
        <f t="array" ref="AJ438">XLOOKUP($R438,Boundaries!$B:$B,Boundaries!T:T,"",0)</f>
        <v>0</v>
      </c>
      <c r="AK438" s="7">
        <f t="array" ref="AK438">XLOOKUP($R438,Boundaries!$B:$B,Boundaries!U:U,"",0)</f>
        <v>0</v>
      </c>
    </row>
    <row r="439">
      <c r="A439" s="7" t="str">
        <f t="shared" si="1"/>
        <v>M</v>
      </c>
      <c r="B439" s="8">
        <v>1283.0</v>
      </c>
      <c r="C439" s="7" t="s">
        <v>1509</v>
      </c>
      <c r="D439" s="9" t="s">
        <v>1510</v>
      </c>
      <c r="E439" s="10"/>
      <c r="F439" s="7" t="s">
        <v>315</v>
      </c>
      <c r="G439" s="8" t="s">
        <v>316</v>
      </c>
      <c r="H439" s="8" t="s">
        <v>1071</v>
      </c>
      <c r="I439" s="11" t="s">
        <v>1072</v>
      </c>
      <c r="J439" s="7" t="s">
        <v>1266</v>
      </c>
      <c r="K439" s="9" t="s">
        <v>878</v>
      </c>
      <c r="L439" s="12">
        <v>56.4902210403779</v>
      </c>
      <c r="M439" s="12">
        <v>-4.35869327005366</v>
      </c>
      <c r="N439" s="7" t="str">
        <f t="array" ref="N439">XLOOKUP(K439,'GSP Groups'!D:D,'GSP Groups'!E:E,"",0)</f>
        <v>Kingussie</v>
      </c>
      <c r="O439" s="13">
        <f t="array" ref="O439">XLOOKUP(N439,'GSP Groups'!$E:$E,'GSP Groups'!F:F,"",0)</f>
        <v>57.22900924</v>
      </c>
      <c r="P439" s="13">
        <f t="array" ref="P439">XLOOKUP(N439,'GSP Groups'!$E:$E,'GSP Groups'!G:G,"",0)</f>
        <v>-4.078819251</v>
      </c>
      <c r="Q439" s="7" t="str">
        <f t="shared" si="2"/>
        <v>EXACT LOCATION</v>
      </c>
      <c r="R439" s="7" t="s">
        <v>23</v>
      </c>
      <c r="S439" s="7">
        <f t="array" ref="S439">XLOOKUP($R439,Boundaries!$B:$B,Boundaries!C:C,"",0)</f>
        <v>15000</v>
      </c>
      <c r="T439" s="7">
        <f t="array" ref="T439">XLOOKUP($R439,Boundaries!$B:$B,Boundaries!D:D,"",0)</f>
        <v>5000</v>
      </c>
      <c r="U439" s="7">
        <f t="array" ref="U439">XLOOKUP($R439,Boundaries!$B:$B,Boundaries!E:E,"",0)</f>
        <v>1180</v>
      </c>
      <c r="V439" s="7">
        <f t="array" ref="V439">XLOOKUP($R439,Boundaries!$B:$B,Boundaries!F:F,"",0)</f>
        <v>1920</v>
      </c>
      <c r="W439" s="7">
        <f t="array" ref="W439">XLOOKUP($R439,Boundaries!$B:$B,Boundaries!G:G,"",0)</f>
        <v>140</v>
      </c>
      <c r="X439" s="7" t="str">
        <f t="array" ref="X439">XLOOKUP($R439,Boundaries!$B:$B,Boundaries!H:H,"",0)</f>
        <v>NaN</v>
      </c>
      <c r="Y439" s="7">
        <f t="array" ref="Y439">XLOOKUP($R439,Boundaries!$B:$B,Boundaries!I:I,"",0)</f>
        <v>3100</v>
      </c>
      <c r="Z439" s="7">
        <f t="array" ref="Z439">XLOOKUP($R439,Boundaries!$B:$B,Boundaries!J:J,"",0)</f>
        <v>0</v>
      </c>
      <c r="AA439" s="7">
        <f t="array" ref="AA439">XLOOKUP($R439,Boundaries!$B:$B,Boundaries!K:K,"",0)</f>
        <v>0</v>
      </c>
      <c r="AB439" s="7">
        <f t="array" ref="AB439">XLOOKUP($R439,Boundaries!$B:$B,Boundaries!L:L,"",0)</f>
        <v>0</v>
      </c>
      <c r="AC439" s="7">
        <f t="array" ref="AC439">XLOOKUP($R439,Boundaries!$B:$B,Boundaries!M:M,"",0)</f>
        <v>0</v>
      </c>
      <c r="AD439" s="7">
        <f t="array" ref="AD439">XLOOKUP($R439,Boundaries!$B:$B,Boundaries!N:N,"",0)</f>
        <v>0</v>
      </c>
      <c r="AE439" s="7">
        <f t="array" ref="AE439">XLOOKUP($R439,Boundaries!$B:$B,Boundaries!O:O,"",0)</f>
        <v>0</v>
      </c>
      <c r="AF439" s="7">
        <f t="array" ref="AF439">XLOOKUP($R439,Boundaries!$B:$B,Boundaries!P:P,"",0)</f>
        <v>0</v>
      </c>
      <c r="AG439" s="7">
        <f t="array" ref="AG439">XLOOKUP($R439,Boundaries!$B:$B,Boundaries!Q:Q,"",0)</f>
        <v>0</v>
      </c>
      <c r="AH439" s="7">
        <f t="array" ref="AH439">XLOOKUP($R439,Boundaries!$B:$B,Boundaries!R:R,"",0)</f>
        <v>0</v>
      </c>
      <c r="AI439" s="7">
        <f t="array" ref="AI439">XLOOKUP($R439,Boundaries!$B:$B,Boundaries!S:S,"",0)</f>
        <v>0</v>
      </c>
      <c r="AJ439" s="7">
        <f t="array" ref="AJ439">XLOOKUP($R439,Boundaries!$B:$B,Boundaries!T:T,"",0)</f>
        <v>0</v>
      </c>
      <c r="AK439" s="7">
        <f t="array" ref="AK439">XLOOKUP($R439,Boundaries!$B:$B,Boundaries!U:U,"",0)</f>
        <v>0</v>
      </c>
    </row>
    <row r="440">
      <c r="A440" s="7" t="str">
        <f t="shared" si="1"/>
        <v>T</v>
      </c>
      <c r="B440" s="8">
        <v>1309.0</v>
      </c>
      <c r="C440" s="7" t="s">
        <v>1511</v>
      </c>
      <c r="D440" s="9" t="s">
        <v>1512</v>
      </c>
      <c r="E440" s="10" t="s">
        <v>1513</v>
      </c>
      <c r="F440" s="7" t="s">
        <v>315</v>
      </c>
      <c r="G440" s="8" t="s">
        <v>316</v>
      </c>
      <c r="H440" s="8" t="s">
        <v>1071</v>
      </c>
      <c r="I440" s="11" t="s">
        <v>1072</v>
      </c>
      <c r="J440" s="7" t="s">
        <v>1266</v>
      </c>
      <c r="K440" s="9" t="s">
        <v>878</v>
      </c>
      <c r="L440" s="12">
        <v>56.7091550005224</v>
      </c>
      <c r="M440" s="12">
        <v>-4.00651161630979</v>
      </c>
      <c r="N440" s="7" t="str">
        <f t="array" ref="N440">XLOOKUP(K440,'GSP Groups'!D:D,'GSP Groups'!E:E,"",0)</f>
        <v>Kingussie</v>
      </c>
      <c r="O440" s="13">
        <f t="array" ref="O440">XLOOKUP(N440,'GSP Groups'!$E:$E,'GSP Groups'!F:F,"",0)</f>
        <v>57.22900924</v>
      </c>
      <c r="P440" s="13">
        <f t="array" ref="P440">XLOOKUP(N440,'GSP Groups'!$E:$E,'GSP Groups'!G:G,"",0)</f>
        <v>-4.078819251</v>
      </c>
      <c r="Q440" s="7" t="str">
        <f t="shared" si="2"/>
        <v>EXACT LOCATION</v>
      </c>
      <c r="R440" s="7" t="s">
        <v>23</v>
      </c>
      <c r="S440" s="7">
        <f t="array" ref="S440">XLOOKUP($R440,Boundaries!$B:$B,Boundaries!C:C,"",0)</f>
        <v>15000</v>
      </c>
      <c r="T440" s="7">
        <f t="array" ref="T440">XLOOKUP($R440,Boundaries!$B:$B,Boundaries!D:D,"",0)</f>
        <v>5000</v>
      </c>
      <c r="U440" s="7">
        <f t="array" ref="U440">XLOOKUP($R440,Boundaries!$B:$B,Boundaries!E:E,"",0)</f>
        <v>1180</v>
      </c>
      <c r="V440" s="7">
        <f t="array" ref="V440">XLOOKUP($R440,Boundaries!$B:$B,Boundaries!F:F,"",0)</f>
        <v>1920</v>
      </c>
      <c r="W440" s="7">
        <f t="array" ref="W440">XLOOKUP($R440,Boundaries!$B:$B,Boundaries!G:G,"",0)</f>
        <v>140</v>
      </c>
      <c r="X440" s="7" t="str">
        <f t="array" ref="X440">XLOOKUP($R440,Boundaries!$B:$B,Boundaries!H:H,"",0)</f>
        <v>NaN</v>
      </c>
      <c r="Y440" s="7">
        <f t="array" ref="Y440">XLOOKUP($R440,Boundaries!$B:$B,Boundaries!I:I,"",0)</f>
        <v>3100</v>
      </c>
      <c r="Z440" s="7">
        <f t="array" ref="Z440">XLOOKUP($R440,Boundaries!$B:$B,Boundaries!J:J,"",0)</f>
        <v>0</v>
      </c>
      <c r="AA440" s="7">
        <f t="array" ref="AA440">XLOOKUP($R440,Boundaries!$B:$B,Boundaries!K:K,"",0)</f>
        <v>0</v>
      </c>
      <c r="AB440" s="7">
        <f t="array" ref="AB440">XLOOKUP($R440,Boundaries!$B:$B,Boundaries!L:L,"",0)</f>
        <v>0</v>
      </c>
      <c r="AC440" s="7">
        <f t="array" ref="AC440">XLOOKUP($R440,Boundaries!$B:$B,Boundaries!M:M,"",0)</f>
        <v>0</v>
      </c>
      <c r="AD440" s="7">
        <f t="array" ref="AD440">XLOOKUP($R440,Boundaries!$B:$B,Boundaries!N:N,"",0)</f>
        <v>0</v>
      </c>
      <c r="AE440" s="7">
        <f t="array" ref="AE440">XLOOKUP($R440,Boundaries!$B:$B,Boundaries!O:O,"",0)</f>
        <v>0</v>
      </c>
      <c r="AF440" s="7">
        <f t="array" ref="AF440">XLOOKUP($R440,Boundaries!$B:$B,Boundaries!P:P,"",0)</f>
        <v>0</v>
      </c>
      <c r="AG440" s="7">
        <f t="array" ref="AG440">XLOOKUP($R440,Boundaries!$B:$B,Boundaries!Q:Q,"",0)</f>
        <v>0</v>
      </c>
      <c r="AH440" s="7">
        <f t="array" ref="AH440">XLOOKUP($R440,Boundaries!$B:$B,Boundaries!R:R,"",0)</f>
        <v>0</v>
      </c>
      <c r="AI440" s="7">
        <f t="array" ref="AI440">XLOOKUP($R440,Boundaries!$B:$B,Boundaries!S:S,"",0)</f>
        <v>0</v>
      </c>
      <c r="AJ440" s="7">
        <f t="array" ref="AJ440">XLOOKUP($R440,Boundaries!$B:$B,Boundaries!T:T,"",0)</f>
        <v>0</v>
      </c>
      <c r="AK440" s="7">
        <f t="array" ref="AK440">XLOOKUP($R440,Boundaries!$B:$B,Boundaries!U:U,"",0)</f>
        <v>0</v>
      </c>
    </row>
    <row r="441">
      <c r="A441" s="7" t="str">
        <f t="shared" si="1"/>
        <v>T</v>
      </c>
      <c r="B441" s="8">
        <v>1310.0</v>
      </c>
      <c r="C441" s="7" t="s">
        <v>1514</v>
      </c>
      <c r="D441" s="9" t="s">
        <v>1515</v>
      </c>
      <c r="E441" s="10" t="s">
        <v>1516</v>
      </c>
      <c r="F441" s="7" t="s">
        <v>315</v>
      </c>
      <c r="G441" s="8" t="s">
        <v>316</v>
      </c>
      <c r="H441" s="8" t="s">
        <v>1071</v>
      </c>
      <c r="I441" s="11" t="s">
        <v>1072</v>
      </c>
      <c r="J441" s="7" t="s">
        <v>1266</v>
      </c>
      <c r="K441" s="9" t="s">
        <v>878</v>
      </c>
      <c r="L441" s="12">
        <v>56.7091550005224</v>
      </c>
      <c r="M441" s="12">
        <v>-4.00651161630979</v>
      </c>
      <c r="N441" s="7" t="str">
        <f t="array" ref="N441">XLOOKUP(K441,'GSP Groups'!D:D,'GSP Groups'!E:E,"",0)</f>
        <v>Kingussie</v>
      </c>
      <c r="O441" s="13">
        <f t="array" ref="O441">XLOOKUP(N441,'GSP Groups'!$E:$E,'GSP Groups'!F:F,"",0)</f>
        <v>57.22900924</v>
      </c>
      <c r="P441" s="13">
        <f t="array" ref="P441">XLOOKUP(N441,'GSP Groups'!$E:$E,'GSP Groups'!G:G,"",0)</f>
        <v>-4.078819251</v>
      </c>
      <c r="Q441" s="7" t="str">
        <f t="shared" si="2"/>
        <v>EXACT LOCATION</v>
      </c>
      <c r="R441" s="7" t="s">
        <v>23</v>
      </c>
      <c r="S441" s="7">
        <f t="array" ref="S441">XLOOKUP($R441,Boundaries!$B:$B,Boundaries!C:C,"",0)</f>
        <v>15000</v>
      </c>
      <c r="T441" s="7">
        <f t="array" ref="T441">XLOOKUP($R441,Boundaries!$B:$B,Boundaries!D:D,"",0)</f>
        <v>5000</v>
      </c>
      <c r="U441" s="7">
        <f t="array" ref="U441">XLOOKUP($R441,Boundaries!$B:$B,Boundaries!E:E,"",0)</f>
        <v>1180</v>
      </c>
      <c r="V441" s="7">
        <f t="array" ref="V441">XLOOKUP($R441,Boundaries!$B:$B,Boundaries!F:F,"",0)</f>
        <v>1920</v>
      </c>
      <c r="W441" s="7">
        <f t="array" ref="W441">XLOOKUP($R441,Boundaries!$B:$B,Boundaries!G:G,"",0)</f>
        <v>140</v>
      </c>
      <c r="X441" s="7" t="str">
        <f t="array" ref="X441">XLOOKUP($R441,Boundaries!$B:$B,Boundaries!H:H,"",0)</f>
        <v>NaN</v>
      </c>
      <c r="Y441" s="7">
        <f t="array" ref="Y441">XLOOKUP($R441,Boundaries!$B:$B,Boundaries!I:I,"",0)</f>
        <v>3100</v>
      </c>
      <c r="Z441" s="7">
        <f t="array" ref="Z441">XLOOKUP($R441,Boundaries!$B:$B,Boundaries!J:J,"",0)</f>
        <v>0</v>
      </c>
      <c r="AA441" s="7">
        <f t="array" ref="AA441">XLOOKUP($R441,Boundaries!$B:$B,Boundaries!K:K,"",0)</f>
        <v>0</v>
      </c>
      <c r="AB441" s="7">
        <f t="array" ref="AB441">XLOOKUP($R441,Boundaries!$B:$B,Boundaries!L:L,"",0)</f>
        <v>0</v>
      </c>
      <c r="AC441" s="7">
        <f t="array" ref="AC441">XLOOKUP($R441,Boundaries!$B:$B,Boundaries!M:M,"",0)</f>
        <v>0</v>
      </c>
      <c r="AD441" s="7">
        <f t="array" ref="AD441">XLOOKUP($R441,Boundaries!$B:$B,Boundaries!N:N,"",0)</f>
        <v>0</v>
      </c>
      <c r="AE441" s="7">
        <f t="array" ref="AE441">XLOOKUP($R441,Boundaries!$B:$B,Boundaries!O:O,"",0)</f>
        <v>0</v>
      </c>
      <c r="AF441" s="7">
        <f t="array" ref="AF441">XLOOKUP($R441,Boundaries!$B:$B,Boundaries!P:P,"",0)</f>
        <v>0</v>
      </c>
      <c r="AG441" s="7">
        <f t="array" ref="AG441">XLOOKUP($R441,Boundaries!$B:$B,Boundaries!Q:Q,"",0)</f>
        <v>0</v>
      </c>
      <c r="AH441" s="7">
        <f t="array" ref="AH441">XLOOKUP($R441,Boundaries!$B:$B,Boundaries!R:R,"",0)</f>
        <v>0</v>
      </c>
      <c r="AI441" s="7">
        <f t="array" ref="AI441">XLOOKUP($R441,Boundaries!$B:$B,Boundaries!S:S,"",0)</f>
        <v>0</v>
      </c>
      <c r="AJ441" s="7">
        <f t="array" ref="AJ441">XLOOKUP($R441,Boundaries!$B:$B,Boundaries!T:T,"",0)</f>
        <v>0</v>
      </c>
      <c r="AK441" s="7">
        <f t="array" ref="AK441">XLOOKUP($R441,Boundaries!$B:$B,Boundaries!U:U,"",0)</f>
        <v>0</v>
      </c>
    </row>
    <row r="442">
      <c r="A442" s="7" t="str">
        <f t="shared" si="1"/>
        <v>T</v>
      </c>
      <c r="B442" s="8">
        <v>1311.0</v>
      </c>
      <c r="C442" s="7" t="s">
        <v>1517</v>
      </c>
      <c r="D442" s="9" t="s">
        <v>1518</v>
      </c>
      <c r="E442" s="10" t="s">
        <v>1519</v>
      </c>
      <c r="F442" s="7" t="s">
        <v>315</v>
      </c>
      <c r="G442" s="8" t="s">
        <v>316</v>
      </c>
      <c r="H442" s="8" t="s">
        <v>1071</v>
      </c>
      <c r="I442" s="11" t="s">
        <v>1072</v>
      </c>
      <c r="J442" s="7" t="s">
        <v>1266</v>
      </c>
      <c r="K442" s="9" t="s">
        <v>878</v>
      </c>
      <c r="L442" s="12">
        <v>56.7091550005224</v>
      </c>
      <c r="M442" s="12">
        <v>-4.00651161630979</v>
      </c>
      <c r="N442" s="7" t="str">
        <f t="array" ref="N442">XLOOKUP(K442,'GSP Groups'!D:D,'GSP Groups'!E:E,"",0)</f>
        <v>Kingussie</v>
      </c>
      <c r="O442" s="13">
        <f t="array" ref="O442">XLOOKUP(N442,'GSP Groups'!$E:$E,'GSP Groups'!F:F,"",0)</f>
        <v>57.22900924</v>
      </c>
      <c r="P442" s="13">
        <f t="array" ref="P442">XLOOKUP(N442,'GSP Groups'!$E:$E,'GSP Groups'!G:G,"",0)</f>
        <v>-4.078819251</v>
      </c>
      <c r="Q442" s="7" t="str">
        <f t="shared" si="2"/>
        <v>EXACT LOCATION</v>
      </c>
      <c r="R442" s="7" t="s">
        <v>23</v>
      </c>
      <c r="S442" s="7">
        <f t="array" ref="S442">XLOOKUP($R442,Boundaries!$B:$B,Boundaries!C:C,"",0)</f>
        <v>15000</v>
      </c>
      <c r="T442" s="7">
        <f t="array" ref="T442">XLOOKUP($R442,Boundaries!$B:$B,Boundaries!D:D,"",0)</f>
        <v>5000</v>
      </c>
      <c r="U442" s="7">
        <f t="array" ref="U442">XLOOKUP($R442,Boundaries!$B:$B,Boundaries!E:E,"",0)</f>
        <v>1180</v>
      </c>
      <c r="V442" s="7">
        <f t="array" ref="V442">XLOOKUP($R442,Boundaries!$B:$B,Boundaries!F:F,"",0)</f>
        <v>1920</v>
      </c>
      <c r="W442" s="7">
        <f t="array" ref="W442">XLOOKUP($R442,Boundaries!$B:$B,Boundaries!G:G,"",0)</f>
        <v>140</v>
      </c>
      <c r="X442" s="7" t="str">
        <f t="array" ref="X442">XLOOKUP($R442,Boundaries!$B:$B,Boundaries!H:H,"",0)</f>
        <v>NaN</v>
      </c>
      <c r="Y442" s="7">
        <f t="array" ref="Y442">XLOOKUP($R442,Boundaries!$B:$B,Boundaries!I:I,"",0)</f>
        <v>3100</v>
      </c>
      <c r="Z442" s="7">
        <f t="array" ref="Z442">XLOOKUP($R442,Boundaries!$B:$B,Boundaries!J:J,"",0)</f>
        <v>0</v>
      </c>
      <c r="AA442" s="7">
        <f t="array" ref="AA442">XLOOKUP($R442,Boundaries!$B:$B,Boundaries!K:K,"",0)</f>
        <v>0</v>
      </c>
      <c r="AB442" s="7">
        <f t="array" ref="AB442">XLOOKUP($R442,Boundaries!$B:$B,Boundaries!L:L,"",0)</f>
        <v>0</v>
      </c>
      <c r="AC442" s="7">
        <f t="array" ref="AC442">XLOOKUP($R442,Boundaries!$B:$B,Boundaries!M:M,"",0)</f>
        <v>0</v>
      </c>
      <c r="AD442" s="7">
        <f t="array" ref="AD442">XLOOKUP($R442,Boundaries!$B:$B,Boundaries!N:N,"",0)</f>
        <v>0</v>
      </c>
      <c r="AE442" s="7">
        <f t="array" ref="AE442">XLOOKUP($R442,Boundaries!$B:$B,Boundaries!O:O,"",0)</f>
        <v>0</v>
      </c>
      <c r="AF442" s="7">
        <f t="array" ref="AF442">XLOOKUP($R442,Boundaries!$B:$B,Boundaries!P:P,"",0)</f>
        <v>0</v>
      </c>
      <c r="AG442" s="7">
        <f t="array" ref="AG442">XLOOKUP($R442,Boundaries!$B:$B,Boundaries!Q:Q,"",0)</f>
        <v>0</v>
      </c>
      <c r="AH442" s="7">
        <f t="array" ref="AH442">XLOOKUP($R442,Boundaries!$B:$B,Boundaries!R:R,"",0)</f>
        <v>0</v>
      </c>
      <c r="AI442" s="7">
        <f t="array" ref="AI442">XLOOKUP($R442,Boundaries!$B:$B,Boundaries!S:S,"",0)</f>
        <v>0</v>
      </c>
      <c r="AJ442" s="7">
        <f t="array" ref="AJ442">XLOOKUP($R442,Boundaries!$B:$B,Boundaries!T:T,"",0)</f>
        <v>0</v>
      </c>
      <c r="AK442" s="7">
        <f t="array" ref="AK442">XLOOKUP($R442,Boundaries!$B:$B,Boundaries!U:U,"",0)</f>
        <v>0</v>
      </c>
    </row>
    <row r="443">
      <c r="A443" s="7" t="str">
        <f t="shared" si="1"/>
        <v>T</v>
      </c>
      <c r="B443" s="8">
        <v>1316.0</v>
      </c>
      <c r="C443" s="7" t="s">
        <v>1520</v>
      </c>
      <c r="D443" s="9" t="s">
        <v>1521</v>
      </c>
      <c r="E443" s="10" t="s">
        <v>1522</v>
      </c>
      <c r="F443" s="7" t="s">
        <v>315</v>
      </c>
      <c r="G443" s="8" t="s">
        <v>316</v>
      </c>
      <c r="H443" s="8" t="s">
        <v>1071</v>
      </c>
      <c r="I443" s="11" t="s">
        <v>1072</v>
      </c>
      <c r="J443" s="7" t="s">
        <v>1266</v>
      </c>
      <c r="K443" s="9" t="s">
        <v>878</v>
      </c>
      <c r="L443" s="12">
        <v>56.4846213134188</v>
      </c>
      <c r="M443" s="12">
        <v>-4.36345243675219</v>
      </c>
      <c r="N443" s="7" t="str">
        <f t="array" ref="N443">XLOOKUP(K443,'GSP Groups'!D:D,'GSP Groups'!E:E,"",0)</f>
        <v>Kingussie</v>
      </c>
      <c r="O443" s="13">
        <f t="array" ref="O443">XLOOKUP(N443,'GSP Groups'!$E:$E,'GSP Groups'!F:F,"",0)</f>
        <v>57.22900924</v>
      </c>
      <c r="P443" s="13">
        <f t="array" ref="P443">XLOOKUP(N443,'GSP Groups'!$E:$E,'GSP Groups'!G:G,"",0)</f>
        <v>-4.078819251</v>
      </c>
      <c r="Q443" s="7" t="str">
        <f t="shared" si="2"/>
        <v>EXACT LOCATION</v>
      </c>
      <c r="R443" s="7" t="s">
        <v>23</v>
      </c>
      <c r="S443" s="7">
        <f t="array" ref="S443">XLOOKUP($R443,Boundaries!$B:$B,Boundaries!C:C,"",0)</f>
        <v>15000</v>
      </c>
      <c r="T443" s="7">
        <f t="array" ref="T443">XLOOKUP($R443,Boundaries!$B:$B,Boundaries!D:D,"",0)</f>
        <v>5000</v>
      </c>
      <c r="U443" s="7">
        <f t="array" ref="U443">XLOOKUP($R443,Boundaries!$B:$B,Boundaries!E:E,"",0)</f>
        <v>1180</v>
      </c>
      <c r="V443" s="7">
        <f t="array" ref="V443">XLOOKUP($R443,Boundaries!$B:$B,Boundaries!F:F,"",0)</f>
        <v>1920</v>
      </c>
      <c r="W443" s="7">
        <f t="array" ref="W443">XLOOKUP($R443,Boundaries!$B:$B,Boundaries!G:G,"",0)</f>
        <v>140</v>
      </c>
      <c r="X443" s="7" t="str">
        <f t="array" ref="X443">XLOOKUP($R443,Boundaries!$B:$B,Boundaries!H:H,"",0)</f>
        <v>NaN</v>
      </c>
      <c r="Y443" s="7">
        <f t="array" ref="Y443">XLOOKUP($R443,Boundaries!$B:$B,Boundaries!I:I,"",0)</f>
        <v>3100</v>
      </c>
      <c r="Z443" s="7">
        <f t="array" ref="Z443">XLOOKUP($R443,Boundaries!$B:$B,Boundaries!J:J,"",0)</f>
        <v>0</v>
      </c>
      <c r="AA443" s="7">
        <f t="array" ref="AA443">XLOOKUP($R443,Boundaries!$B:$B,Boundaries!K:K,"",0)</f>
        <v>0</v>
      </c>
      <c r="AB443" s="7">
        <f t="array" ref="AB443">XLOOKUP($R443,Boundaries!$B:$B,Boundaries!L:L,"",0)</f>
        <v>0</v>
      </c>
      <c r="AC443" s="7">
        <f t="array" ref="AC443">XLOOKUP($R443,Boundaries!$B:$B,Boundaries!M:M,"",0)</f>
        <v>0</v>
      </c>
      <c r="AD443" s="7">
        <f t="array" ref="AD443">XLOOKUP($R443,Boundaries!$B:$B,Boundaries!N:N,"",0)</f>
        <v>0</v>
      </c>
      <c r="AE443" s="7">
        <f t="array" ref="AE443">XLOOKUP($R443,Boundaries!$B:$B,Boundaries!O:O,"",0)</f>
        <v>0</v>
      </c>
      <c r="AF443" s="7">
        <f t="array" ref="AF443">XLOOKUP($R443,Boundaries!$B:$B,Boundaries!P:P,"",0)</f>
        <v>0</v>
      </c>
      <c r="AG443" s="7">
        <f t="array" ref="AG443">XLOOKUP($R443,Boundaries!$B:$B,Boundaries!Q:Q,"",0)</f>
        <v>0</v>
      </c>
      <c r="AH443" s="7">
        <f t="array" ref="AH443">XLOOKUP($R443,Boundaries!$B:$B,Boundaries!R:R,"",0)</f>
        <v>0</v>
      </c>
      <c r="AI443" s="7">
        <f t="array" ref="AI443">XLOOKUP($R443,Boundaries!$B:$B,Boundaries!S:S,"",0)</f>
        <v>0</v>
      </c>
      <c r="AJ443" s="7">
        <f t="array" ref="AJ443">XLOOKUP($R443,Boundaries!$B:$B,Boundaries!T:T,"",0)</f>
        <v>0</v>
      </c>
      <c r="AK443" s="7">
        <f t="array" ref="AK443">XLOOKUP($R443,Boundaries!$B:$B,Boundaries!U:U,"",0)</f>
        <v>0</v>
      </c>
    </row>
    <row r="444">
      <c r="A444" s="7" t="str">
        <f t="shared" si="1"/>
        <v>E</v>
      </c>
      <c r="B444" s="8">
        <v>1420.0</v>
      </c>
      <c r="C444" s="7" t="s">
        <v>1523</v>
      </c>
      <c r="D444" s="9" t="s">
        <v>1524</v>
      </c>
      <c r="E444" s="10" t="s">
        <v>1525</v>
      </c>
      <c r="F444" s="7" t="s">
        <v>68</v>
      </c>
      <c r="G444" s="8" t="s">
        <v>69</v>
      </c>
      <c r="H444" s="8" t="s">
        <v>275</v>
      </c>
      <c r="I444" s="11" t="s">
        <v>276</v>
      </c>
      <c r="J444" s="7" t="s">
        <v>1266</v>
      </c>
      <c r="K444" s="9" t="s">
        <v>878</v>
      </c>
      <c r="L444" s="12">
        <v>56.2779289206536</v>
      </c>
      <c r="M444" s="12">
        <v>-4.06224010243241</v>
      </c>
      <c r="N444" s="7" t="str">
        <f t="array" ref="N444">XLOOKUP(K444,'GSP Groups'!D:D,'GSP Groups'!E:E,"",0)</f>
        <v>Kingussie</v>
      </c>
      <c r="O444" s="13">
        <f t="array" ref="O444">XLOOKUP(N444,'GSP Groups'!$E:$E,'GSP Groups'!F:F,"",0)</f>
        <v>57.22900924</v>
      </c>
      <c r="P444" s="13">
        <f t="array" ref="P444">XLOOKUP(N444,'GSP Groups'!$E:$E,'GSP Groups'!G:G,"",0)</f>
        <v>-4.078819251</v>
      </c>
      <c r="Q444" s="7" t="str">
        <f t="shared" si="2"/>
        <v>EXACT LOCATION</v>
      </c>
      <c r="R444" s="7" t="s">
        <v>23</v>
      </c>
      <c r="S444" s="7">
        <f t="array" ref="S444">XLOOKUP($R444,Boundaries!$B:$B,Boundaries!C:C,"",0)</f>
        <v>15000</v>
      </c>
      <c r="T444" s="7">
        <f t="array" ref="T444">XLOOKUP($R444,Boundaries!$B:$B,Boundaries!D:D,"",0)</f>
        <v>5000</v>
      </c>
      <c r="U444" s="7">
        <f t="array" ref="U444">XLOOKUP($R444,Boundaries!$B:$B,Boundaries!E:E,"",0)</f>
        <v>1180</v>
      </c>
      <c r="V444" s="7">
        <f t="array" ref="V444">XLOOKUP($R444,Boundaries!$B:$B,Boundaries!F:F,"",0)</f>
        <v>1920</v>
      </c>
      <c r="W444" s="7">
        <f t="array" ref="W444">XLOOKUP($R444,Boundaries!$B:$B,Boundaries!G:G,"",0)</f>
        <v>140</v>
      </c>
      <c r="X444" s="7" t="str">
        <f t="array" ref="X444">XLOOKUP($R444,Boundaries!$B:$B,Boundaries!H:H,"",0)</f>
        <v>NaN</v>
      </c>
      <c r="Y444" s="7">
        <f t="array" ref="Y444">XLOOKUP($R444,Boundaries!$B:$B,Boundaries!I:I,"",0)</f>
        <v>3100</v>
      </c>
      <c r="Z444" s="7">
        <f t="array" ref="Z444">XLOOKUP($R444,Boundaries!$B:$B,Boundaries!J:J,"",0)</f>
        <v>0</v>
      </c>
      <c r="AA444" s="7">
        <f t="array" ref="AA444">XLOOKUP($R444,Boundaries!$B:$B,Boundaries!K:K,"",0)</f>
        <v>0</v>
      </c>
      <c r="AB444" s="7">
        <f t="array" ref="AB444">XLOOKUP($R444,Boundaries!$B:$B,Boundaries!L:L,"",0)</f>
        <v>0</v>
      </c>
      <c r="AC444" s="7">
        <f t="array" ref="AC444">XLOOKUP($R444,Boundaries!$B:$B,Boundaries!M:M,"",0)</f>
        <v>0</v>
      </c>
      <c r="AD444" s="7">
        <f t="array" ref="AD444">XLOOKUP($R444,Boundaries!$B:$B,Boundaries!N:N,"",0)</f>
        <v>0</v>
      </c>
      <c r="AE444" s="7">
        <f t="array" ref="AE444">XLOOKUP($R444,Boundaries!$B:$B,Boundaries!O:O,"",0)</f>
        <v>0</v>
      </c>
      <c r="AF444" s="7">
        <f t="array" ref="AF444">XLOOKUP($R444,Boundaries!$B:$B,Boundaries!P:P,"",0)</f>
        <v>0</v>
      </c>
      <c r="AG444" s="7">
        <f t="array" ref="AG444">XLOOKUP($R444,Boundaries!$B:$B,Boundaries!Q:Q,"",0)</f>
        <v>0</v>
      </c>
      <c r="AH444" s="7">
        <f t="array" ref="AH444">XLOOKUP($R444,Boundaries!$B:$B,Boundaries!R:R,"",0)</f>
        <v>0</v>
      </c>
      <c r="AI444" s="7">
        <f t="array" ref="AI444">XLOOKUP($R444,Boundaries!$B:$B,Boundaries!S:S,"",0)</f>
        <v>0</v>
      </c>
      <c r="AJ444" s="7">
        <f t="array" ref="AJ444">XLOOKUP($R444,Boundaries!$B:$B,Boundaries!T:T,"",0)</f>
        <v>0</v>
      </c>
      <c r="AK444" s="7">
        <f t="array" ref="AK444">XLOOKUP($R444,Boundaries!$B:$B,Boundaries!U:U,"",0)</f>
        <v>0</v>
      </c>
    </row>
    <row r="445">
      <c r="A445" s="7" t="str">
        <f t="shared" si="1"/>
        <v>T</v>
      </c>
      <c r="B445" s="8">
        <v>2026.0</v>
      </c>
      <c r="C445" s="7" t="s">
        <v>1526</v>
      </c>
      <c r="D445" s="9" t="s">
        <v>1527</v>
      </c>
      <c r="E445" s="10" t="s">
        <v>1528</v>
      </c>
      <c r="F445" s="7" t="s">
        <v>68</v>
      </c>
      <c r="G445" s="8" t="s">
        <v>69</v>
      </c>
      <c r="H445" s="8" t="s">
        <v>1529</v>
      </c>
      <c r="I445" s="11" t="s">
        <v>1530</v>
      </c>
      <c r="J445" s="7" t="s">
        <v>1266</v>
      </c>
      <c r="K445" s="9" t="s">
        <v>878</v>
      </c>
      <c r="L445" s="12">
        <v>56.576094</v>
      </c>
      <c r="M445" s="12">
        <v>-3.73961</v>
      </c>
      <c r="N445" s="7" t="str">
        <f t="array" ref="N445">XLOOKUP(K445,'GSP Groups'!D:D,'GSP Groups'!E:E,"",0)</f>
        <v>Kingussie</v>
      </c>
      <c r="O445" s="13">
        <f t="array" ref="O445">XLOOKUP(N445,'GSP Groups'!$E:$E,'GSP Groups'!F:F,"",0)</f>
        <v>57.22900924</v>
      </c>
      <c r="P445" s="13">
        <f t="array" ref="P445">XLOOKUP(N445,'GSP Groups'!$E:$E,'GSP Groups'!G:G,"",0)</f>
        <v>-4.078819251</v>
      </c>
      <c r="Q445" s="7" t="str">
        <f t="shared" si="2"/>
        <v>EXACT LOCATION</v>
      </c>
      <c r="R445" s="7" t="s">
        <v>23</v>
      </c>
      <c r="S445" s="7">
        <f t="array" ref="S445">XLOOKUP($R445,Boundaries!$B:$B,Boundaries!C:C,"",0)</f>
        <v>15000</v>
      </c>
      <c r="T445" s="7">
        <f t="array" ref="T445">XLOOKUP($R445,Boundaries!$B:$B,Boundaries!D:D,"",0)</f>
        <v>5000</v>
      </c>
      <c r="U445" s="7">
        <f t="array" ref="U445">XLOOKUP($R445,Boundaries!$B:$B,Boundaries!E:E,"",0)</f>
        <v>1180</v>
      </c>
      <c r="V445" s="7">
        <f t="array" ref="V445">XLOOKUP($R445,Boundaries!$B:$B,Boundaries!F:F,"",0)</f>
        <v>1920</v>
      </c>
      <c r="W445" s="7">
        <f t="array" ref="W445">XLOOKUP($R445,Boundaries!$B:$B,Boundaries!G:G,"",0)</f>
        <v>140</v>
      </c>
      <c r="X445" s="7" t="str">
        <f t="array" ref="X445">XLOOKUP($R445,Boundaries!$B:$B,Boundaries!H:H,"",0)</f>
        <v>NaN</v>
      </c>
      <c r="Y445" s="7">
        <f t="array" ref="Y445">XLOOKUP($R445,Boundaries!$B:$B,Boundaries!I:I,"",0)</f>
        <v>3100</v>
      </c>
      <c r="Z445" s="7">
        <f t="array" ref="Z445">XLOOKUP($R445,Boundaries!$B:$B,Boundaries!J:J,"",0)</f>
        <v>0</v>
      </c>
      <c r="AA445" s="7">
        <f t="array" ref="AA445">XLOOKUP($R445,Boundaries!$B:$B,Boundaries!K:K,"",0)</f>
        <v>0</v>
      </c>
      <c r="AB445" s="7">
        <f t="array" ref="AB445">XLOOKUP($R445,Boundaries!$B:$B,Boundaries!L:L,"",0)</f>
        <v>0</v>
      </c>
      <c r="AC445" s="7">
        <f t="array" ref="AC445">XLOOKUP($R445,Boundaries!$B:$B,Boundaries!M:M,"",0)</f>
        <v>0</v>
      </c>
      <c r="AD445" s="7">
        <f t="array" ref="AD445">XLOOKUP($R445,Boundaries!$B:$B,Boundaries!N:N,"",0)</f>
        <v>0</v>
      </c>
      <c r="AE445" s="7">
        <f t="array" ref="AE445">XLOOKUP($R445,Boundaries!$B:$B,Boundaries!O:O,"",0)</f>
        <v>0</v>
      </c>
      <c r="AF445" s="7">
        <f t="array" ref="AF445">XLOOKUP($R445,Boundaries!$B:$B,Boundaries!P:P,"",0)</f>
        <v>0</v>
      </c>
      <c r="AG445" s="7">
        <f t="array" ref="AG445">XLOOKUP($R445,Boundaries!$B:$B,Boundaries!Q:Q,"",0)</f>
        <v>0</v>
      </c>
      <c r="AH445" s="7">
        <f t="array" ref="AH445">XLOOKUP($R445,Boundaries!$B:$B,Boundaries!R:R,"",0)</f>
        <v>0</v>
      </c>
      <c r="AI445" s="7">
        <f t="array" ref="AI445">XLOOKUP($R445,Boundaries!$B:$B,Boundaries!S:S,"",0)</f>
        <v>0</v>
      </c>
      <c r="AJ445" s="7">
        <f t="array" ref="AJ445">XLOOKUP($R445,Boundaries!$B:$B,Boundaries!T:T,"",0)</f>
        <v>0</v>
      </c>
      <c r="AK445" s="7">
        <f t="array" ref="AK445">XLOOKUP($R445,Boundaries!$B:$B,Boundaries!U:U,"",0)</f>
        <v>0</v>
      </c>
    </row>
    <row r="446">
      <c r="A446" s="7" t="str">
        <f t="shared" si="1"/>
        <v>T</v>
      </c>
      <c r="B446" s="8">
        <v>2036.0</v>
      </c>
      <c r="C446" s="7" t="s">
        <v>1531</v>
      </c>
      <c r="D446" s="9" t="s">
        <v>1532</v>
      </c>
      <c r="E446" s="10" t="s">
        <v>1533</v>
      </c>
      <c r="F446" s="7" t="s">
        <v>68</v>
      </c>
      <c r="G446" s="8" t="s">
        <v>69</v>
      </c>
      <c r="H446" s="8" t="s">
        <v>1529</v>
      </c>
      <c r="I446" s="11" t="s">
        <v>1530</v>
      </c>
      <c r="J446" s="7" t="s">
        <v>1266</v>
      </c>
      <c r="K446" s="9" t="s">
        <v>878</v>
      </c>
      <c r="L446" s="12">
        <v>56.576094</v>
      </c>
      <c r="M446" s="12">
        <v>-3.73961</v>
      </c>
      <c r="N446" s="7" t="str">
        <f t="array" ref="N446">XLOOKUP(K446,'GSP Groups'!D:D,'GSP Groups'!E:E,"",0)</f>
        <v>Kingussie</v>
      </c>
      <c r="O446" s="13">
        <f t="array" ref="O446">XLOOKUP(N446,'GSP Groups'!$E:$E,'GSP Groups'!F:F,"",0)</f>
        <v>57.22900924</v>
      </c>
      <c r="P446" s="13">
        <f t="array" ref="P446">XLOOKUP(N446,'GSP Groups'!$E:$E,'GSP Groups'!G:G,"",0)</f>
        <v>-4.078819251</v>
      </c>
      <c r="Q446" s="7" t="str">
        <f t="shared" si="2"/>
        <v>EXACT LOCATION</v>
      </c>
      <c r="R446" s="7" t="s">
        <v>23</v>
      </c>
      <c r="S446" s="7">
        <f t="array" ref="S446">XLOOKUP($R446,Boundaries!$B:$B,Boundaries!C:C,"",0)</f>
        <v>15000</v>
      </c>
      <c r="T446" s="7">
        <f t="array" ref="T446">XLOOKUP($R446,Boundaries!$B:$B,Boundaries!D:D,"",0)</f>
        <v>5000</v>
      </c>
      <c r="U446" s="7">
        <f t="array" ref="U446">XLOOKUP($R446,Boundaries!$B:$B,Boundaries!E:E,"",0)</f>
        <v>1180</v>
      </c>
      <c r="V446" s="7">
        <f t="array" ref="V446">XLOOKUP($R446,Boundaries!$B:$B,Boundaries!F:F,"",0)</f>
        <v>1920</v>
      </c>
      <c r="W446" s="7">
        <f t="array" ref="W446">XLOOKUP($R446,Boundaries!$B:$B,Boundaries!G:G,"",0)</f>
        <v>140</v>
      </c>
      <c r="X446" s="7" t="str">
        <f t="array" ref="X446">XLOOKUP($R446,Boundaries!$B:$B,Boundaries!H:H,"",0)</f>
        <v>NaN</v>
      </c>
      <c r="Y446" s="7">
        <f t="array" ref="Y446">XLOOKUP($R446,Boundaries!$B:$B,Boundaries!I:I,"",0)</f>
        <v>3100</v>
      </c>
      <c r="Z446" s="7">
        <f t="array" ref="Z446">XLOOKUP($R446,Boundaries!$B:$B,Boundaries!J:J,"",0)</f>
        <v>0</v>
      </c>
      <c r="AA446" s="7">
        <f t="array" ref="AA446">XLOOKUP($R446,Boundaries!$B:$B,Boundaries!K:K,"",0)</f>
        <v>0</v>
      </c>
      <c r="AB446" s="7">
        <f t="array" ref="AB446">XLOOKUP($R446,Boundaries!$B:$B,Boundaries!L:L,"",0)</f>
        <v>0</v>
      </c>
      <c r="AC446" s="7">
        <f t="array" ref="AC446">XLOOKUP($R446,Boundaries!$B:$B,Boundaries!M:M,"",0)</f>
        <v>0</v>
      </c>
      <c r="AD446" s="7">
        <f t="array" ref="AD446">XLOOKUP($R446,Boundaries!$B:$B,Boundaries!N:N,"",0)</f>
        <v>0</v>
      </c>
      <c r="AE446" s="7">
        <f t="array" ref="AE446">XLOOKUP($R446,Boundaries!$B:$B,Boundaries!O:O,"",0)</f>
        <v>0</v>
      </c>
      <c r="AF446" s="7">
        <f t="array" ref="AF446">XLOOKUP($R446,Boundaries!$B:$B,Boundaries!P:P,"",0)</f>
        <v>0</v>
      </c>
      <c r="AG446" s="7">
        <f t="array" ref="AG446">XLOOKUP($R446,Boundaries!$B:$B,Boundaries!Q:Q,"",0)</f>
        <v>0</v>
      </c>
      <c r="AH446" s="7">
        <f t="array" ref="AH446">XLOOKUP($R446,Boundaries!$B:$B,Boundaries!R:R,"",0)</f>
        <v>0</v>
      </c>
      <c r="AI446" s="7">
        <f t="array" ref="AI446">XLOOKUP($R446,Boundaries!$B:$B,Boundaries!S:S,"",0)</f>
        <v>0</v>
      </c>
      <c r="AJ446" s="7">
        <f t="array" ref="AJ446">XLOOKUP($R446,Boundaries!$B:$B,Boundaries!T:T,"",0)</f>
        <v>0</v>
      </c>
      <c r="AK446" s="7">
        <f t="array" ref="AK446">XLOOKUP($R446,Boundaries!$B:$B,Boundaries!U:U,"",0)</f>
        <v>0</v>
      </c>
    </row>
    <row r="447">
      <c r="A447" s="7" t="str">
        <f t="shared" si="1"/>
        <v>E</v>
      </c>
      <c r="B447" s="8">
        <v>2609.0</v>
      </c>
      <c r="C447" s="7" t="s">
        <v>1534</v>
      </c>
      <c r="D447" s="9" t="s">
        <v>1535</v>
      </c>
      <c r="E447" s="10" t="s">
        <v>1536</v>
      </c>
      <c r="F447" s="7" t="s">
        <v>68</v>
      </c>
      <c r="G447" s="8" t="s">
        <v>69</v>
      </c>
      <c r="H447" s="8" t="s">
        <v>1332</v>
      </c>
      <c r="I447" s="11" t="s">
        <v>1333</v>
      </c>
      <c r="J447" s="7" t="s">
        <v>1266</v>
      </c>
      <c r="K447" s="9" t="s">
        <v>878</v>
      </c>
      <c r="L447" s="12">
        <v>56.8339855096625</v>
      </c>
      <c r="M447" s="12">
        <v>-2.39290615053581</v>
      </c>
      <c r="N447" s="7" t="str">
        <f t="array" ref="N447">XLOOKUP(K447,'GSP Groups'!D:D,'GSP Groups'!E:E,"",0)</f>
        <v>Kingussie</v>
      </c>
      <c r="O447" s="13">
        <f t="array" ref="O447">XLOOKUP(N447,'GSP Groups'!$E:$E,'GSP Groups'!F:F,"",0)</f>
        <v>57.22900924</v>
      </c>
      <c r="P447" s="13">
        <f t="array" ref="P447">XLOOKUP(N447,'GSP Groups'!$E:$E,'GSP Groups'!G:G,"",0)</f>
        <v>-4.078819251</v>
      </c>
      <c r="Q447" s="7" t="str">
        <f t="shared" si="2"/>
        <v>EXACT LOCATION</v>
      </c>
      <c r="R447" s="7" t="s">
        <v>23</v>
      </c>
      <c r="S447" s="7">
        <f t="array" ref="S447">XLOOKUP($R447,Boundaries!$B:$B,Boundaries!C:C,"",0)</f>
        <v>15000</v>
      </c>
      <c r="T447" s="7">
        <f t="array" ref="T447">XLOOKUP($R447,Boundaries!$B:$B,Boundaries!D:D,"",0)</f>
        <v>5000</v>
      </c>
      <c r="U447" s="7">
        <f t="array" ref="U447">XLOOKUP($R447,Boundaries!$B:$B,Boundaries!E:E,"",0)</f>
        <v>1180</v>
      </c>
      <c r="V447" s="7">
        <f t="array" ref="V447">XLOOKUP($R447,Boundaries!$B:$B,Boundaries!F:F,"",0)</f>
        <v>1920</v>
      </c>
      <c r="W447" s="7">
        <f t="array" ref="W447">XLOOKUP($R447,Boundaries!$B:$B,Boundaries!G:G,"",0)</f>
        <v>140</v>
      </c>
      <c r="X447" s="7" t="str">
        <f t="array" ref="X447">XLOOKUP($R447,Boundaries!$B:$B,Boundaries!H:H,"",0)</f>
        <v>NaN</v>
      </c>
      <c r="Y447" s="7">
        <f t="array" ref="Y447">XLOOKUP($R447,Boundaries!$B:$B,Boundaries!I:I,"",0)</f>
        <v>3100</v>
      </c>
      <c r="Z447" s="7">
        <f t="array" ref="Z447">XLOOKUP($R447,Boundaries!$B:$B,Boundaries!J:J,"",0)</f>
        <v>0</v>
      </c>
      <c r="AA447" s="7">
        <f t="array" ref="AA447">XLOOKUP($R447,Boundaries!$B:$B,Boundaries!K:K,"",0)</f>
        <v>0</v>
      </c>
      <c r="AB447" s="7">
        <f t="array" ref="AB447">XLOOKUP($R447,Boundaries!$B:$B,Boundaries!L:L,"",0)</f>
        <v>0</v>
      </c>
      <c r="AC447" s="7">
        <f t="array" ref="AC447">XLOOKUP($R447,Boundaries!$B:$B,Boundaries!M:M,"",0)</f>
        <v>0</v>
      </c>
      <c r="AD447" s="7">
        <f t="array" ref="AD447">XLOOKUP($R447,Boundaries!$B:$B,Boundaries!N:N,"",0)</f>
        <v>0</v>
      </c>
      <c r="AE447" s="7">
        <f t="array" ref="AE447">XLOOKUP($R447,Boundaries!$B:$B,Boundaries!O:O,"",0)</f>
        <v>0</v>
      </c>
      <c r="AF447" s="7">
        <f t="array" ref="AF447">XLOOKUP($R447,Boundaries!$B:$B,Boundaries!P:P,"",0)</f>
        <v>0</v>
      </c>
      <c r="AG447" s="7">
        <f t="array" ref="AG447">XLOOKUP($R447,Boundaries!$B:$B,Boundaries!Q:Q,"",0)</f>
        <v>0</v>
      </c>
      <c r="AH447" s="7">
        <f t="array" ref="AH447">XLOOKUP($R447,Boundaries!$B:$B,Boundaries!R:R,"",0)</f>
        <v>0</v>
      </c>
      <c r="AI447" s="7">
        <f t="array" ref="AI447">XLOOKUP($R447,Boundaries!$B:$B,Boundaries!S:S,"",0)</f>
        <v>0</v>
      </c>
      <c r="AJ447" s="7">
        <f t="array" ref="AJ447">XLOOKUP($R447,Boundaries!$B:$B,Boundaries!T:T,"",0)</f>
        <v>0</v>
      </c>
      <c r="AK447" s="7">
        <f t="array" ref="AK447">XLOOKUP($R447,Boundaries!$B:$B,Boundaries!U:U,"",0)</f>
        <v>0</v>
      </c>
    </row>
    <row r="448">
      <c r="A448" s="7" t="str">
        <f t="shared" si="1"/>
        <v>E</v>
      </c>
      <c r="B448" s="8">
        <v>4050.0</v>
      </c>
      <c r="C448" s="7" t="s">
        <v>1537</v>
      </c>
      <c r="D448" s="9" t="s">
        <v>1538</v>
      </c>
      <c r="E448" s="10" t="s">
        <v>1539</v>
      </c>
      <c r="F448" s="7" t="s">
        <v>68</v>
      </c>
      <c r="G448" s="8" t="s">
        <v>69</v>
      </c>
      <c r="H448" s="8" t="s">
        <v>1332</v>
      </c>
      <c r="I448" s="11" t="s">
        <v>1333</v>
      </c>
      <c r="J448" s="7" t="s">
        <v>1266</v>
      </c>
      <c r="K448" s="9" t="s">
        <v>878</v>
      </c>
      <c r="L448" s="12">
        <v>56.8339855096625</v>
      </c>
      <c r="M448" s="12">
        <v>-2.39290615053581</v>
      </c>
      <c r="N448" s="7" t="str">
        <f t="array" ref="N448">XLOOKUP(K448,'GSP Groups'!D:D,'GSP Groups'!E:E,"",0)</f>
        <v>Kingussie</v>
      </c>
      <c r="O448" s="13">
        <f t="array" ref="O448">XLOOKUP(N448,'GSP Groups'!$E:$E,'GSP Groups'!F:F,"",0)</f>
        <v>57.22900924</v>
      </c>
      <c r="P448" s="13">
        <f t="array" ref="P448">XLOOKUP(N448,'GSP Groups'!$E:$E,'GSP Groups'!G:G,"",0)</f>
        <v>-4.078819251</v>
      </c>
      <c r="Q448" s="7" t="str">
        <f t="shared" si="2"/>
        <v>EXACT LOCATION</v>
      </c>
      <c r="R448" s="7" t="s">
        <v>23</v>
      </c>
      <c r="S448" s="7">
        <f t="array" ref="S448">XLOOKUP($R448,Boundaries!$B:$B,Boundaries!C:C,"",0)</f>
        <v>15000</v>
      </c>
      <c r="T448" s="7">
        <f t="array" ref="T448">XLOOKUP($R448,Boundaries!$B:$B,Boundaries!D:D,"",0)</f>
        <v>5000</v>
      </c>
      <c r="U448" s="7">
        <f t="array" ref="U448">XLOOKUP($R448,Boundaries!$B:$B,Boundaries!E:E,"",0)</f>
        <v>1180</v>
      </c>
      <c r="V448" s="7">
        <f t="array" ref="V448">XLOOKUP($R448,Boundaries!$B:$B,Boundaries!F:F,"",0)</f>
        <v>1920</v>
      </c>
      <c r="W448" s="7">
        <f t="array" ref="W448">XLOOKUP($R448,Boundaries!$B:$B,Boundaries!G:G,"",0)</f>
        <v>140</v>
      </c>
      <c r="X448" s="7" t="str">
        <f t="array" ref="X448">XLOOKUP($R448,Boundaries!$B:$B,Boundaries!H:H,"",0)</f>
        <v>NaN</v>
      </c>
      <c r="Y448" s="7">
        <f t="array" ref="Y448">XLOOKUP($R448,Boundaries!$B:$B,Boundaries!I:I,"",0)</f>
        <v>3100</v>
      </c>
      <c r="Z448" s="7">
        <f t="array" ref="Z448">XLOOKUP($R448,Boundaries!$B:$B,Boundaries!J:J,"",0)</f>
        <v>0</v>
      </c>
      <c r="AA448" s="7">
        <f t="array" ref="AA448">XLOOKUP($R448,Boundaries!$B:$B,Boundaries!K:K,"",0)</f>
        <v>0</v>
      </c>
      <c r="AB448" s="7">
        <f t="array" ref="AB448">XLOOKUP($R448,Boundaries!$B:$B,Boundaries!L:L,"",0)</f>
        <v>0</v>
      </c>
      <c r="AC448" s="7">
        <f t="array" ref="AC448">XLOOKUP($R448,Boundaries!$B:$B,Boundaries!M:M,"",0)</f>
        <v>0</v>
      </c>
      <c r="AD448" s="7">
        <f t="array" ref="AD448">XLOOKUP($R448,Boundaries!$B:$B,Boundaries!N:N,"",0)</f>
        <v>0</v>
      </c>
      <c r="AE448" s="7">
        <f t="array" ref="AE448">XLOOKUP($R448,Boundaries!$B:$B,Boundaries!O:O,"",0)</f>
        <v>0</v>
      </c>
      <c r="AF448" s="7">
        <f t="array" ref="AF448">XLOOKUP($R448,Boundaries!$B:$B,Boundaries!P:P,"",0)</f>
        <v>0</v>
      </c>
      <c r="AG448" s="7">
        <f t="array" ref="AG448">XLOOKUP($R448,Boundaries!$B:$B,Boundaries!Q:Q,"",0)</f>
        <v>0</v>
      </c>
      <c r="AH448" s="7">
        <f t="array" ref="AH448">XLOOKUP($R448,Boundaries!$B:$B,Boundaries!R:R,"",0)</f>
        <v>0</v>
      </c>
      <c r="AI448" s="7">
        <f t="array" ref="AI448">XLOOKUP($R448,Boundaries!$B:$B,Boundaries!S:S,"",0)</f>
        <v>0</v>
      </c>
      <c r="AJ448" s="7">
        <f t="array" ref="AJ448">XLOOKUP($R448,Boundaries!$B:$B,Boundaries!T:T,"",0)</f>
        <v>0</v>
      </c>
      <c r="AK448" s="7">
        <f t="array" ref="AK448">XLOOKUP($R448,Boundaries!$B:$B,Boundaries!U:U,"",0)</f>
        <v>0</v>
      </c>
    </row>
    <row r="449">
      <c r="A449" s="7" t="str">
        <f t="shared" si="1"/>
        <v>E</v>
      </c>
      <c r="B449" s="8">
        <v>4681.0</v>
      </c>
      <c r="C449" s="7" t="s">
        <v>1540</v>
      </c>
      <c r="D449" s="9" t="s">
        <v>1541</v>
      </c>
      <c r="E449" s="10" t="s">
        <v>1542</v>
      </c>
      <c r="F449" s="7" t="s">
        <v>68</v>
      </c>
      <c r="G449" s="8" t="s">
        <v>69</v>
      </c>
      <c r="H449" s="8" t="s">
        <v>561</v>
      </c>
      <c r="I449" s="11" t="s">
        <v>562</v>
      </c>
      <c r="J449" s="7" t="s">
        <v>1266</v>
      </c>
      <c r="K449" s="9" t="s">
        <v>878</v>
      </c>
      <c r="L449" s="12">
        <v>56.670648</v>
      </c>
      <c r="M449" s="12">
        <v>-3.292722</v>
      </c>
      <c r="N449" s="7" t="str">
        <f t="array" ref="N449">XLOOKUP(K449,'GSP Groups'!D:D,'GSP Groups'!E:E,"",0)</f>
        <v>Kingussie</v>
      </c>
      <c r="O449" s="13">
        <f t="array" ref="O449">XLOOKUP(N449,'GSP Groups'!$E:$E,'GSP Groups'!F:F,"",0)</f>
        <v>57.22900924</v>
      </c>
      <c r="P449" s="13">
        <f t="array" ref="P449">XLOOKUP(N449,'GSP Groups'!$E:$E,'GSP Groups'!G:G,"",0)</f>
        <v>-4.078819251</v>
      </c>
      <c r="Q449" s="7" t="str">
        <f t="shared" si="2"/>
        <v>EXACT LOCATION</v>
      </c>
      <c r="R449" s="7" t="s">
        <v>23</v>
      </c>
      <c r="S449" s="7">
        <f t="array" ref="S449">XLOOKUP($R449,Boundaries!$B:$B,Boundaries!C:C,"",0)</f>
        <v>15000</v>
      </c>
      <c r="T449" s="7">
        <f t="array" ref="T449">XLOOKUP($R449,Boundaries!$B:$B,Boundaries!D:D,"",0)</f>
        <v>5000</v>
      </c>
      <c r="U449" s="7">
        <f t="array" ref="U449">XLOOKUP($R449,Boundaries!$B:$B,Boundaries!E:E,"",0)</f>
        <v>1180</v>
      </c>
      <c r="V449" s="7">
        <f t="array" ref="V449">XLOOKUP($R449,Boundaries!$B:$B,Boundaries!F:F,"",0)</f>
        <v>1920</v>
      </c>
      <c r="W449" s="7">
        <f t="array" ref="W449">XLOOKUP($R449,Boundaries!$B:$B,Boundaries!G:G,"",0)</f>
        <v>140</v>
      </c>
      <c r="X449" s="7" t="str">
        <f t="array" ref="X449">XLOOKUP($R449,Boundaries!$B:$B,Boundaries!H:H,"",0)</f>
        <v>NaN</v>
      </c>
      <c r="Y449" s="7">
        <f t="array" ref="Y449">XLOOKUP($R449,Boundaries!$B:$B,Boundaries!I:I,"",0)</f>
        <v>3100</v>
      </c>
      <c r="Z449" s="7">
        <f t="array" ref="Z449">XLOOKUP($R449,Boundaries!$B:$B,Boundaries!J:J,"",0)</f>
        <v>0</v>
      </c>
      <c r="AA449" s="7">
        <f t="array" ref="AA449">XLOOKUP($R449,Boundaries!$B:$B,Boundaries!K:K,"",0)</f>
        <v>0</v>
      </c>
      <c r="AB449" s="7">
        <f t="array" ref="AB449">XLOOKUP($R449,Boundaries!$B:$B,Boundaries!L:L,"",0)</f>
        <v>0</v>
      </c>
      <c r="AC449" s="7">
        <f t="array" ref="AC449">XLOOKUP($R449,Boundaries!$B:$B,Boundaries!M:M,"",0)</f>
        <v>0</v>
      </c>
      <c r="AD449" s="7">
        <f t="array" ref="AD449">XLOOKUP($R449,Boundaries!$B:$B,Boundaries!N:N,"",0)</f>
        <v>0</v>
      </c>
      <c r="AE449" s="7">
        <f t="array" ref="AE449">XLOOKUP($R449,Boundaries!$B:$B,Boundaries!O:O,"",0)</f>
        <v>0</v>
      </c>
      <c r="AF449" s="7">
        <f t="array" ref="AF449">XLOOKUP($R449,Boundaries!$B:$B,Boundaries!P:P,"",0)</f>
        <v>0</v>
      </c>
      <c r="AG449" s="7">
        <f t="array" ref="AG449">XLOOKUP($R449,Boundaries!$B:$B,Boundaries!Q:Q,"",0)</f>
        <v>0</v>
      </c>
      <c r="AH449" s="7">
        <f t="array" ref="AH449">XLOOKUP($R449,Boundaries!$B:$B,Boundaries!R:R,"",0)</f>
        <v>0</v>
      </c>
      <c r="AI449" s="7">
        <f t="array" ref="AI449">XLOOKUP($R449,Boundaries!$B:$B,Boundaries!S:S,"",0)</f>
        <v>0</v>
      </c>
      <c r="AJ449" s="7">
        <f t="array" ref="AJ449">XLOOKUP($R449,Boundaries!$B:$B,Boundaries!T:T,"",0)</f>
        <v>0</v>
      </c>
      <c r="AK449" s="7">
        <f t="array" ref="AK449">XLOOKUP($R449,Boundaries!$B:$B,Boundaries!U:U,"",0)</f>
        <v>0</v>
      </c>
    </row>
    <row r="450">
      <c r="A450" s="7" t="str">
        <f t="shared" si="1"/>
        <v>E</v>
      </c>
      <c r="B450" s="8">
        <v>7017.0</v>
      </c>
      <c r="C450" s="7" t="s">
        <v>1543</v>
      </c>
      <c r="D450" s="9" t="s">
        <v>1544</v>
      </c>
      <c r="E450" s="10" t="s">
        <v>1545</v>
      </c>
      <c r="F450" s="16" t="s">
        <v>133</v>
      </c>
      <c r="G450" s="8" t="s">
        <v>134</v>
      </c>
      <c r="H450" s="8" t="s">
        <v>218</v>
      </c>
      <c r="I450" s="11" t="s">
        <v>219</v>
      </c>
      <c r="J450" s="7" t="s">
        <v>1266</v>
      </c>
      <c r="K450" s="9" t="s">
        <v>878</v>
      </c>
      <c r="L450" s="12">
        <v>56.5638872977445</v>
      </c>
      <c r="M450" s="12">
        <v>-2.62010094960605</v>
      </c>
      <c r="N450" s="7" t="str">
        <f t="array" ref="N450">XLOOKUP(K450,'GSP Groups'!D:D,'GSP Groups'!E:E,"",0)</f>
        <v>Kingussie</v>
      </c>
      <c r="O450" s="13">
        <f t="array" ref="O450">XLOOKUP(N450,'GSP Groups'!$E:$E,'GSP Groups'!F:F,"",0)</f>
        <v>57.22900924</v>
      </c>
      <c r="P450" s="13">
        <f t="array" ref="P450">XLOOKUP(N450,'GSP Groups'!$E:$E,'GSP Groups'!G:G,"",0)</f>
        <v>-4.078819251</v>
      </c>
      <c r="Q450" s="7" t="str">
        <f t="shared" si="2"/>
        <v>EXACT LOCATION</v>
      </c>
      <c r="R450" s="20" t="s">
        <v>23</v>
      </c>
      <c r="S450" s="20">
        <f t="array" ref="S450">XLOOKUP($R450,Boundaries!$B:$B,Boundaries!C:C,"",0)</f>
        <v>15000</v>
      </c>
      <c r="T450" s="20">
        <f t="array" ref="T450">XLOOKUP($R450,Boundaries!$B:$B,Boundaries!D:D,"",0)</f>
        <v>5000</v>
      </c>
      <c r="U450" s="20">
        <f t="array" ref="U450">XLOOKUP($R450,Boundaries!$B:$B,Boundaries!E:E,"",0)</f>
        <v>1180</v>
      </c>
      <c r="V450" s="20">
        <f t="array" ref="V450">XLOOKUP($R450,Boundaries!$B:$B,Boundaries!F:F,"",0)</f>
        <v>1920</v>
      </c>
      <c r="W450" s="20">
        <f t="array" ref="W450">XLOOKUP($R450,Boundaries!$B:$B,Boundaries!G:G,"",0)</f>
        <v>140</v>
      </c>
      <c r="X450" s="20" t="str">
        <f t="array" ref="X450">XLOOKUP($R450,Boundaries!$B:$B,Boundaries!H:H,"",0)</f>
        <v>NaN</v>
      </c>
      <c r="Y450" s="20">
        <f t="array" ref="Y450">XLOOKUP($R450,Boundaries!$B:$B,Boundaries!I:I,"",0)</f>
        <v>3100</v>
      </c>
      <c r="Z450" s="20">
        <f t="array" ref="Z450">XLOOKUP($R450,Boundaries!$B:$B,Boundaries!J:J,"",0)</f>
        <v>0</v>
      </c>
      <c r="AA450" s="20">
        <f t="array" ref="AA450">XLOOKUP($R450,Boundaries!$B:$B,Boundaries!K:K,"",0)</f>
        <v>0</v>
      </c>
      <c r="AB450" s="20">
        <f t="array" ref="AB450">XLOOKUP($R450,Boundaries!$B:$B,Boundaries!L:L,"",0)</f>
        <v>0</v>
      </c>
      <c r="AC450" s="20">
        <f t="array" ref="AC450">XLOOKUP($R450,Boundaries!$B:$B,Boundaries!M:M,"",0)</f>
        <v>0</v>
      </c>
      <c r="AD450" s="20">
        <f t="array" ref="AD450">XLOOKUP($R450,Boundaries!$B:$B,Boundaries!N:N,"",0)</f>
        <v>0</v>
      </c>
      <c r="AE450" s="20">
        <f t="array" ref="AE450">XLOOKUP($R450,Boundaries!$B:$B,Boundaries!O:O,"",0)</f>
        <v>0</v>
      </c>
      <c r="AF450" s="20">
        <f t="array" ref="AF450">XLOOKUP($R450,Boundaries!$B:$B,Boundaries!P:P,"",0)</f>
        <v>0</v>
      </c>
      <c r="AG450" s="20">
        <f t="array" ref="AG450">XLOOKUP($R450,Boundaries!$B:$B,Boundaries!Q:Q,"",0)</f>
        <v>0</v>
      </c>
      <c r="AH450" s="20">
        <f t="array" ref="AH450">XLOOKUP($R450,Boundaries!$B:$B,Boundaries!R:R,"",0)</f>
        <v>0</v>
      </c>
      <c r="AI450" s="20">
        <f t="array" ref="AI450">XLOOKUP($R450,Boundaries!$B:$B,Boundaries!S:S,"",0)</f>
        <v>0</v>
      </c>
      <c r="AJ450" s="20">
        <f t="array" ref="AJ450">XLOOKUP($R450,Boundaries!$B:$B,Boundaries!T:T,"",0)</f>
        <v>0</v>
      </c>
      <c r="AK450" s="20">
        <f t="array" ref="AK450">XLOOKUP($R450,Boundaries!$B:$B,Boundaries!U:U,"",0)</f>
        <v>0</v>
      </c>
    </row>
    <row r="451">
      <c r="A451" s="7" t="str">
        <f t="shared" si="1"/>
        <v>M</v>
      </c>
      <c r="B451" s="8">
        <v>1285.0</v>
      </c>
      <c r="C451" s="7" t="s">
        <v>1546</v>
      </c>
      <c r="D451" s="9" t="s">
        <v>1547</v>
      </c>
      <c r="E451" s="10" t="s">
        <v>1548</v>
      </c>
      <c r="F451" s="7" t="s">
        <v>315</v>
      </c>
      <c r="G451" s="8" t="s">
        <v>316</v>
      </c>
      <c r="H451" s="8" t="s">
        <v>1071</v>
      </c>
      <c r="I451" s="11" t="s">
        <v>1072</v>
      </c>
      <c r="J451" s="7" t="s">
        <v>1266</v>
      </c>
      <c r="K451" s="9" t="s">
        <v>878</v>
      </c>
      <c r="L451" s="12">
        <v>56.2620099232539</v>
      </c>
      <c r="M451" s="12">
        <v>-4.76153100470365</v>
      </c>
      <c r="N451" s="7" t="str">
        <f t="array" ref="N451">XLOOKUP(K451,'GSP Groups'!D:D,'GSP Groups'!E:E,"",0)</f>
        <v>Kingussie</v>
      </c>
      <c r="O451" s="13">
        <f t="array" ref="O451">XLOOKUP(N451,'GSP Groups'!$E:$E,'GSP Groups'!F:F,"",0)</f>
        <v>57.22900924</v>
      </c>
      <c r="P451" s="13">
        <f t="array" ref="P451">XLOOKUP(N451,'GSP Groups'!$E:$E,'GSP Groups'!G:G,"",0)</f>
        <v>-4.078819251</v>
      </c>
      <c r="Q451" s="7" t="str">
        <f t="shared" si="2"/>
        <v>EXACT LOCATION</v>
      </c>
      <c r="R451" s="7" t="s">
        <v>24</v>
      </c>
      <c r="S451" s="7">
        <f t="array" ref="S451">XLOOKUP($R451,Boundaries!$B:$B,Boundaries!C:C,"",0)</f>
        <v>15000</v>
      </c>
      <c r="T451" s="7">
        <f t="array" ref="T451">XLOOKUP($R451,Boundaries!$B:$B,Boundaries!D:D,"",0)</f>
        <v>5000</v>
      </c>
      <c r="U451" s="7">
        <f t="array" ref="U451">XLOOKUP($R451,Boundaries!$B:$B,Boundaries!E:E,"",0)</f>
        <v>0</v>
      </c>
      <c r="V451" s="7">
        <f t="array" ref="V451">XLOOKUP($R451,Boundaries!$B:$B,Boundaries!F:F,"",0)</f>
        <v>0</v>
      </c>
      <c r="W451" s="7">
        <f t="array" ref="W451">XLOOKUP($R451,Boundaries!$B:$B,Boundaries!G:G,"",0)</f>
        <v>280</v>
      </c>
      <c r="X451" s="7">
        <f t="array" ref="X451">XLOOKUP($R451,Boundaries!$B:$B,Boundaries!H:H,"",0)</f>
        <v>3100</v>
      </c>
      <c r="Y451" s="7" t="str">
        <f t="array" ref="Y451">XLOOKUP($R451,Boundaries!$B:$B,Boundaries!I:I,"",0)</f>
        <v>NaN</v>
      </c>
      <c r="Z451" s="7">
        <f t="array" ref="Z451">XLOOKUP($R451,Boundaries!$B:$B,Boundaries!J:J,"",0)</f>
        <v>3100</v>
      </c>
      <c r="AA451" s="7">
        <f t="array" ref="AA451">XLOOKUP($R451,Boundaries!$B:$B,Boundaries!K:K,"",0)</f>
        <v>0</v>
      </c>
      <c r="AB451" s="7">
        <f t="array" ref="AB451">XLOOKUP($R451,Boundaries!$B:$B,Boundaries!L:L,"",0)</f>
        <v>0</v>
      </c>
      <c r="AC451" s="7">
        <f t="array" ref="AC451">XLOOKUP($R451,Boundaries!$B:$B,Boundaries!M:M,"",0)</f>
        <v>0</v>
      </c>
      <c r="AD451" s="7">
        <f t="array" ref="AD451">XLOOKUP($R451,Boundaries!$B:$B,Boundaries!N:N,"",0)</f>
        <v>0</v>
      </c>
      <c r="AE451" s="7">
        <f t="array" ref="AE451">XLOOKUP($R451,Boundaries!$B:$B,Boundaries!O:O,"",0)</f>
        <v>0</v>
      </c>
      <c r="AF451" s="7">
        <f t="array" ref="AF451">XLOOKUP($R451,Boundaries!$B:$B,Boundaries!P:P,"",0)</f>
        <v>0</v>
      </c>
      <c r="AG451" s="7">
        <f t="array" ref="AG451">XLOOKUP($R451,Boundaries!$B:$B,Boundaries!Q:Q,"",0)</f>
        <v>0</v>
      </c>
      <c r="AH451" s="7">
        <f t="array" ref="AH451">XLOOKUP($R451,Boundaries!$B:$B,Boundaries!R:R,"",0)</f>
        <v>0</v>
      </c>
      <c r="AI451" s="7">
        <f t="array" ref="AI451">XLOOKUP($R451,Boundaries!$B:$B,Boundaries!S:S,"",0)</f>
        <v>0</v>
      </c>
      <c r="AJ451" s="7">
        <f t="array" ref="AJ451">XLOOKUP($R451,Boundaries!$B:$B,Boundaries!T:T,"",0)</f>
        <v>0</v>
      </c>
      <c r="AK451" s="7">
        <f t="array" ref="AK451">XLOOKUP($R451,Boundaries!$B:$B,Boundaries!U:U,"",0)</f>
        <v>0</v>
      </c>
    </row>
    <row r="452">
      <c r="A452" s="7" t="str">
        <f t="shared" si="1"/>
        <v>M</v>
      </c>
      <c r="B452" s="8">
        <v>1286.0</v>
      </c>
      <c r="C452" s="7" t="s">
        <v>1549</v>
      </c>
      <c r="D452" s="9" t="s">
        <v>1550</v>
      </c>
      <c r="E452" s="10" t="s">
        <v>1551</v>
      </c>
      <c r="F452" s="7" t="s">
        <v>315</v>
      </c>
      <c r="G452" s="8" t="s">
        <v>316</v>
      </c>
      <c r="H452" s="8" t="s">
        <v>1071</v>
      </c>
      <c r="I452" s="11" t="s">
        <v>1072</v>
      </c>
      <c r="J452" s="7" t="s">
        <v>1266</v>
      </c>
      <c r="K452" s="9" t="s">
        <v>878</v>
      </c>
      <c r="L452" s="12">
        <v>56.2620099232539</v>
      </c>
      <c r="M452" s="12">
        <v>-4.76153100470365</v>
      </c>
      <c r="N452" s="7" t="str">
        <f t="array" ref="N452">XLOOKUP(K452,'GSP Groups'!D:D,'GSP Groups'!E:E,"",0)</f>
        <v>Kingussie</v>
      </c>
      <c r="O452" s="13">
        <f t="array" ref="O452">XLOOKUP(N452,'GSP Groups'!$E:$E,'GSP Groups'!F:F,"",0)</f>
        <v>57.22900924</v>
      </c>
      <c r="P452" s="13">
        <f t="array" ref="P452">XLOOKUP(N452,'GSP Groups'!$E:$E,'GSP Groups'!G:G,"",0)</f>
        <v>-4.078819251</v>
      </c>
      <c r="Q452" s="7" t="str">
        <f t="shared" si="2"/>
        <v>EXACT LOCATION</v>
      </c>
      <c r="R452" s="7" t="s">
        <v>24</v>
      </c>
      <c r="S452" s="7">
        <f t="array" ref="S452">XLOOKUP($R452,Boundaries!$B:$B,Boundaries!C:C,"",0)</f>
        <v>15000</v>
      </c>
      <c r="T452" s="7">
        <f t="array" ref="T452">XLOOKUP($R452,Boundaries!$B:$B,Boundaries!D:D,"",0)</f>
        <v>5000</v>
      </c>
      <c r="U452" s="7">
        <f t="array" ref="U452">XLOOKUP($R452,Boundaries!$B:$B,Boundaries!E:E,"",0)</f>
        <v>0</v>
      </c>
      <c r="V452" s="7">
        <f t="array" ref="V452">XLOOKUP($R452,Boundaries!$B:$B,Boundaries!F:F,"",0)</f>
        <v>0</v>
      </c>
      <c r="W452" s="7">
        <f t="array" ref="W452">XLOOKUP($R452,Boundaries!$B:$B,Boundaries!G:G,"",0)</f>
        <v>280</v>
      </c>
      <c r="X452" s="7">
        <f t="array" ref="X452">XLOOKUP($R452,Boundaries!$B:$B,Boundaries!H:H,"",0)</f>
        <v>3100</v>
      </c>
      <c r="Y452" s="7" t="str">
        <f t="array" ref="Y452">XLOOKUP($R452,Boundaries!$B:$B,Boundaries!I:I,"",0)</f>
        <v>NaN</v>
      </c>
      <c r="Z452" s="7">
        <f t="array" ref="Z452">XLOOKUP($R452,Boundaries!$B:$B,Boundaries!J:J,"",0)</f>
        <v>3100</v>
      </c>
      <c r="AA452" s="7">
        <f t="array" ref="AA452">XLOOKUP($R452,Boundaries!$B:$B,Boundaries!K:K,"",0)</f>
        <v>0</v>
      </c>
      <c r="AB452" s="7">
        <f t="array" ref="AB452">XLOOKUP($R452,Boundaries!$B:$B,Boundaries!L:L,"",0)</f>
        <v>0</v>
      </c>
      <c r="AC452" s="7">
        <f t="array" ref="AC452">XLOOKUP($R452,Boundaries!$B:$B,Boundaries!M:M,"",0)</f>
        <v>0</v>
      </c>
      <c r="AD452" s="7">
        <f t="array" ref="AD452">XLOOKUP($R452,Boundaries!$B:$B,Boundaries!N:N,"",0)</f>
        <v>0</v>
      </c>
      <c r="AE452" s="7">
        <f t="array" ref="AE452">XLOOKUP($R452,Boundaries!$B:$B,Boundaries!O:O,"",0)</f>
        <v>0</v>
      </c>
      <c r="AF452" s="7">
        <f t="array" ref="AF452">XLOOKUP($R452,Boundaries!$B:$B,Boundaries!P:P,"",0)</f>
        <v>0</v>
      </c>
      <c r="AG452" s="7">
        <f t="array" ref="AG452">XLOOKUP($R452,Boundaries!$B:$B,Boundaries!Q:Q,"",0)</f>
        <v>0</v>
      </c>
      <c r="AH452" s="7">
        <f t="array" ref="AH452">XLOOKUP($R452,Boundaries!$B:$B,Boundaries!R:R,"",0)</f>
        <v>0</v>
      </c>
      <c r="AI452" s="7">
        <f t="array" ref="AI452">XLOOKUP($R452,Boundaries!$B:$B,Boundaries!S:S,"",0)</f>
        <v>0</v>
      </c>
      <c r="AJ452" s="7">
        <f t="array" ref="AJ452">XLOOKUP($R452,Boundaries!$B:$B,Boundaries!T:T,"",0)</f>
        <v>0</v>
      </c>
      <c r="AK452" s="7">
        <f t="array" ref="AK452">XLOOKUP($R452,Boundaries!$B:$B,Boundaries!U:U,"",0)</f>
        <v>0</v>
      </c>
    </row>
    <row r="453">
      <c r="A453" s="7" t="str">
        <f t="shared" si="1"/>
        <v>T</v>
      </c>
      <c r="B453" s="8">
        <v>1353.0</v>
      </c>
      <c r="C453" s="7" t="s">
        <v>1552</v>
      </c>
      <c r="D453" s="9" t="s">
        <v>1553</v>
      </c>
      <c r="E453" s="10" t="s">
        <v>1554</v>
      </c>
      <c r="F453" s="7" t="s">
        <v>315</v>
      </c>
      <c r="G453" s="8" t="s">
        <v>316</v>
      </c>
      <c r="H453" s="8" t="s">
        <v>1071</v>
      </c>
      <c r="I453" s="11" t="s">
        <v>1072</v>
      </c>
      <c r="J453" s="7" t="s">
        <v>1266</v>
      </c>
      <c r="K453" s="9" t="s">
        <v>878</v>
      </c>
      <c r="L453" s="12">
        <v>56.2620099232539</v>
      </c>
      <c r="M453" s="12">
        <v>-4.76153100470365</v>
      </c>
      <c r="N453" s="7" t="str">
        <f t="array" ref="N453">XLOOKUP(K453,'GSP Groups'!D:D,'GSP Groups'!E:E,"",0)</f>
        <v>Kingussie</v>
      </c>
      <c r="O453" s="13">
        <f t="array" ref="O453">XLOOKUP(N453,'GSP Groups'!$E:$E,'GSP Groups'!F:F,"",0)</f>
        <v>57.22900924</v>
      </c>
      <c r="P453" s="13">
        <f t="array" ref="P453">XLOOKUP(N453,'GSP Groups'!$E:$E,'GSP Groups'!G:G,"",0)</f>
        <v>-4.078819251</v>
      </c>
      <c r="Q453" s="7" t="str">
        <f t="shared" si="2"/>
        <v>EXACT LOCATION</v>
      </c>
      <c r="R453" s="7" t="s">
        <v>24</v>
      </c>
      <c r="S453" s="7">
        <f t="array" ref="S453">XLOOKUP($R453,Boundaries!$B:$B,Boundaries!C:C,"",0)</f>
        <v>15000</v>
      </c>
      <c r="T453" s="7">
        <f t="array" ref="T453">XLOOKUP($R453,Boundaries!$B:$B,Boundaries!D:D,"",0)</f>
        <v>5000</v>
      </c>
      <c r="U453" s="7">
        <f t="array" ref="U453">XLOOKUP($R453,Boundaries!$B:$B,Boundaries!E:E,"",0)</f>
        <v>0</v>
      </c>
      <c r="V453" s="7">
        <f t="array" ref="V453">XLOOKUP($R453,Boundaries!$B:$B,Boundaries!F:F,"",0)</f>
        <v>0</v>
      </c>
      <c r="W453" s="7">
        <f t="array" ref="W453">XLOOKUP($R453,Boundaries!$B:$B,Boundaries!G:G,"",0)</f>
        <v>280</v>
      </c>
      <c r="X453" s="7">
        <f t="array" ref="X453">XLOOKUP($R453,Boundaries!$B:$B,Boundaries!H:H,"",0)</f>
        <v>3100</v>
      </c>
      <c r="Y453" s="7" t="str">
        <f t="array" ref="Y453">XLOOKUP($R453,Boundaries!$B:$B,Boundaries!I:I,"",0)</f>
        <v>NaN</v>
      </c>
      <c r="Z453" s="7">
        <f t="array" ref="Z453">XLOOKUP($R453,Boundaries!$B:$B,Boundaries!J:J,"",0)</f>
        <v>3100</v>
      </c>
      <c r="AA453" s="7">
        <f t="array" ref="AA453">XLOOKUP($R453,Boundaries!$B:$B,Boundaries!K:K,"",0)</f>
        <v>0</v>
      </c>
      <c r="AB453" s="7">
        <f t="array" ref="AB453">XLOOKUP($R453,Boundaries!$B:$B,Boundaries!L:L,"",0)</f>
        <v>0</v>
      </c>
      <c r="AC453" s="7">
        <f t="array" ref="AC453">XLOOKUP($R453,Boundaries!$B:$B,Boundaries!M:M,"",0)</f>
        <v>0</v>
      </c>
      <c r="AD453" s="7">
        <f t="array" ref="AD453">XLOOKUP($R453,Boundaries!$B:$B,Boundaries!N:N,"",0)</f>
        <v>0</v>
      </c>
      <c r="AE453" s="7">
        <f t="array" ref="AE453">XLOOKUP($R453,Boundaries!$B:$B,Boundaries!O:O,"",0)</f>
        <v>0</v>
      </c>
      <c r="AF453" s="7">
        <f t="array" ref="AF453">XLOOKUP($R453,Boundaries!$B:$B,Boundaries!P:P,"",0)</f>
        <v>0</v>
      </c>
      <c r="AG453" s="7">
        <f t="array" ref="AG453">XLOOKUP($R453,Boundaries!$B:$B,Boundaries!Q:Q,"",0)</f>
        <v>0</v>
      </c>
      <c r="AH453" s="7">
        <f t="array" ref="AH453">XLOOKUP($R453,Boundaries!$B:$B,Boundaries!R:R,"",0)</f>
        <v>0</v>
      </c>
      <c r="AI453" s="7">
        <f t="array" ref="AI453">XLOOKUP($R453,Boundaries!$B:$B,Boundaries!S:S,"",0)</f>
        <v>0</v>
      </c>
      <c r="AJ453" s="7">
        <f t="array" ref="AJ453">XLOOKUP($R453,Boundaries!$B:$B,Boundaries!T:T,"",0)</f>
        <v>0</v>
      </c>
      <c r="AK453" s="7">
        <f t="array" ref="AK453">XLOOKUP($R453,Boundaries!$B:$B,Boundaries!U:U,"",0)</f>
        <v>0</v>
      </c>
    </row>
    <row r="454">
      <c r="A454" s="7" t="str">
        <f t="shared" si="1"/>
        <v>T</v>
      </c>
      <c r="B454" s="8">
        <v>1354.0</v>
      </c>
      <c r="C454" s="7" t="s">
        <v>1555</v>
      </c>
      <c r="D454" s="9" t="s">
        <v>1556</v>
      </c>
      <c r="E454" s="10" t="s">
        <v>1557</v>
      </c>
      <c r="F454" s="7" t="s">
        <v>315</v>
      </c>
      <c r="G454" s="8" t="s">
        <v>316</v>
      </c>
      <c r="H454" s="8" t="s">
        <v>1071</v>
      </c>
      <c r="I454" s="11" t="s">
        <v>1072</v>
      </c>
      <c r="J454" s="7" t="s">
        <v>1266</v>
      </c>
      <c r="K454" s="9" t="s">
        <v>878</v>
      </c>
      <c r="L454" s="12">
        <v>56.2620099232539</v>
      </c>
      <c r="M454" s="12">
        <v>-4.76153100470365</v>
      </c>
      <c r="N454" s="7" t="str">
        <f t="array" ref="N454">XLOOKUP(K454,'GSP Groups'!D:D,'GSP Groups'!E:E,"",0)</f>
        <v>Kingussie</v>
      </c>
      <c r="O454" s="13">
        <f t="array" ref="O454">XLOOKUP(N454,'GSP Groups'!$E:$E,'GSP Groups'!F:F,"",0)</f>
        <v>57.22900924</v>
      </c>
      <c r="P454" s="13">
        <f t="array" ref="P454">XLOOKUP(N454,'GSP Groups'!$E:$E,'GSP Groups'!G:G,"",0)</f>
        <v>-4.078819251</v>
      </c>
      <c r="Q454" s="7" t="str">
        <f t="shared" si="2"/>
        <v>EXACT LOCATION</v>
      </c>
      <c r="R454" s="7" t="s">
        <v>24</v>
      </c>
      <c r="S454" s="7">
        <f t="array" ref="S454">XLOOKUP($R454,Boundaries!$B:$B,Boundaries!C:C,"",0)</f>
        <v>15000</v>
      </c>
      <c r="T454" s="7">
        <f t="array" ref="T454">XLOOKUP($R454,Boundaries!$B:$B,Boundaries!D:D,"",0)</f>
        <v>5000</v>
      </c>
      <c r="U454" s="7">
        <f t="array" ref="U454">XLOOKUP($R454,Boundaries!$B:$B,Boundaries!E:E,"",0)</f>
        <v>0</v>
      </c>
      <c r="V454" s="7">
        <f t="array" ref="V454">XLOOKUP($R454,Boundaries!$B:$B,Boundaries!F:F,"",0)</f>
        <v>0</v>
      </c>
      <c r="W454" s="7">
        <f t="array" ref="W454">XLOOKUP($R454,Boundaries!$B:$B,Boundaries!G:G,"",0)</f>
        <v>280</v>
      </c>
      <c r="X454" s="7">
        <f t="array" ref="X454">XLOOKUP($R454,Boundaries!$B:$B,Boundaries!H:H,"",0)</f>
        <v>3100</v>
      </c>
      <c r="Y454" s="7" t="str">
        <f t="array" ref="Y454">XLOOKUP($R454,Boundaries!$B:$B,Boundaries!I:I,"",0)</f>
        <v>NaN</v>
      </c>
      <c r="Z454" s="7">
        <f t="array" ref="Z454">XLOOKUP($R454,Boundaries!$B:$B,Boundaries!J:J,"",0)</f>
        <v>3100</v>
      </c>
      <c r="AA454" s="7">
        <f t="array" ref="AA454">XLOOKUP($R454,Boundaries!$B:$B,Boundaries!K:K,"",0)</f>
        <v>0</v>
      </c>
      <c r="AB454" s="7">
        <f t="array" ref="AB454">XLOOKUP($R454,Boundaries!$B:$B,Boundaries!L:L,"",0)</f>
        <v>0</v>
      </c>
      <c r="AC454" s="7">
        <f t="array" ref="AC454">XLOOKUP($R454,Boundaries!$B:$B,Boundaries!M:M,"",0)</f>
        <v>0</v>
      </c>
      <c r="AD454" s="7">
        <f t="array" ref="AD454">XLOOKUP($R454,Boundaries!$B:$B,Boundaries!N:N,"",0)</f>
        <v>0</v>
      </c>
      <c r="AE454" s="7">
        <f t="array" ref="AE454">XLOOKUP($R454,Boundaries!$B:$B,Boundaries!O:O,"",0)</f>
        <v>0</v>
      </c>
      <c r="AF454" s="7">
        <f t="array" ref="AF454">XLOOKUP($R454,Boundaries!$B:$B,Boundaries!P:P,"",0)</f>
        <v>0</v>
      </c>
      <c r="AG454" s="7">
        <f t="array" ref="AG454">XLOOKUP($R454,Boundaries!$B:$B,Boundaries!Q:Q,"",0)</f>
        <v>0</v>
      </c>
      <c r="AH454" s="7">
        <f t="array" ref="AH454">XLOOKUP($R454,Boundaries!$B:$B,Boundaries!R:R,"",0)</f>
        <v>0</v>
      </c>
      <c r="AI454" s="7">
        <f t="array" ref="AI454">XLOOKUP($R454,Boundaries!$B:$B,Boundaries!S:S,"",0)</f>
        <v>0</v>
      </c>
      <c r="AJ454" s="7">
        <f t="array" ref="AJ454">XLOOKUP($R454,Boundaries!$B:$B,Boundaries!T:T,"",0)</f>
        <v>0</v>
      </c>
      <c r="AK454" s="7">
        <f t="array" ref="AK454">XLOOKUP($R454,Boundaries!$B:$B,Boundaries!U:U,"",0)</f>
        <v>0</v>
      </c>
    </row>
    <row r="455">
      <c r="A455" s="7" t="str">
        <f t="shared" si="1"/>
        <v>T</v>
      </c>
      <c r="B455" s="8">
        <v>4719.0</v>
      </c>
      <c r="C455" s="7" t="s">
        <v>1558</v>
      </c>
      <c r="D455" s="9" t="s">
        <v>1559</v>
      </c>
      <c r="E455" s="10" t="s">
        <v>1560</v>
      </c>
      <c r="F455" s="7" t="s">
        <v>68</v>
      </c>
      <c r="G455" s="8" t="s">
        <v>69</v>
      </c>
      <c r="H455" s="8" t="s">
        <v>1561</v>
      </c>
      <c r="I455" s="11" t="s">
        <v>1562</v>
      </c>
      <c r="J455" s="7" t="s">
        <v>1266</v>
      </c>
      <c r="K455" s="9" t="s">
        <v>878</v>
      </c>
      <c r="L455" s="21">
        <v>58.440696133863</v>
      </c>
      <c r="M455" s="12">
        <v>-3.08705718872242</v>
      </c>
      <c r="N455" s="7" t="str">
        <f t="array" ref="N455">XLOOKUP(K455,'GSP Groups'!D:D,'GSP Groups'!E:E,"",0)</f>
        <v>Kingussie</v>
      </c>
      <c r="O455" s="13">
        <f t="array" ref="O455">XLOOKUP(N455,'GSP Groups'!$E:$E,'GSP Groups'!F:F,"",0)</f>
        <v>57.22900924</v>
      </c>
      <c r="P455" s="13">
        <f t="array" ref="P455">XLOOKUP(N455,'GSP Groups'!$E:$E,'GSP Groups'!G:G,"",0)</f>
        <v>-4.078819251</v>
      </c>
      <c r="Q455" s="7" t="str">
        <f t="shared" si="2"/>
        <v>EXACT LOCATION</v>
      </c>
      <c r="R455" s="7" t="s">
        <v>28</v>
      </c>
      <c r="S455" s="7">
        <f t="array" ref="S455">XLOOKUP($R455,Boundaries!$B:$B,Boundaries!C:C,"",0)</f>
        <v>17500</v>
      </c>
      <c r="T455" s="7">
        <f t="array" ref="T455">XLOOKUP($R455,Boundaries!$B:$B,Boundaries!D:D,"",0)</f>
        <v>19000</v>
      </c>
      <c r="U455" s="7">
        <f t="array" ref="U455">XLOOKUP($R455,Boundaries!$B:$B,Boundaries!E:E,"",0)</f>
        <v>0</v>
      </c>
      <c r="V455" s="7">
        <f t="array" ref="V455">XLOOKUP($R455,Boundaries!$B:$B,Boundaries!F:F,"",0)</f>
        <v>0</v>
      </c>
      <c r="W455" s="7">
        <f t="array" ref="W455">XLOOKUP($R455,Boundaries!$B:$B,Boundaries!G:G,"",0)</f>
        <v>0</v>
      </c>
      <c r="X455" s="7">
        <f t="array" ref="X455">XLOOKUP($R455,Boundaries!$B:$B,Boundaries!H:H,"",0)</f>
        <v>0</v>
      </c>
      <c r="Y455" s="7">
        <f t="array" ref="Y455">XLOOKUP($R455,Boundaries!$B:$B,Boundaries!I:I,"",0)</f>
        <v>0</v>
      </c>
      <c r="Z455" s="7">
        <f t="array" ref="Z455">XLOOKUP($R455,Boundaries!$B:$B,Boundaries!J:J,"",0)</f>
        <v>2250</v>
      </c>
      <c r="AA455" s="7">
        <f t="array" ref="AA455">XLOOKUP($R455,Boundaries!$B:$B,Boundaries!K:K,"",0)</f>
        <v>1400</v>
      </c>
      <c r="AB455" s="7">
        <f t="array" ref="AB455">XLOOKUP($R455,Boundaries!$B:$B,Boundaries!L:L,"",0)</f>
        <v>3980</v>
      </c>
      <c r="AC455" s="7" t="str">
        <f t="array" ref="AC455">XLOOKUP($R455,Boundaries!$B:$B,Boundaries!M:M,"",0)</f>
        <v>NaN</v>
      </c>
      <c r="AD455" s="7">
        <f t="array" ref="AD455">XLOOKUP($R455,Boundaries!$B:$B,Boundaries!N:N,"",0)</f>
        <v>0</v>
      </c>
      <c r="AE455" s="7">
        <f t="array" ref="AE455">XLOOKUP($R455,Boundaries!$B:$B,Boundaries!O:O,"",0)</f>
        <v>2800</v>
      </c>
      <c r="AF455" s="7">
        <f t="array" ref="AF455">XLOOKUP($R455,Boundaries!$B:$B,Boundaries!P:P,"",0)</f>
        <v>0</v>
      </c>
      <c r="AG455" s="7">
        <f t="array" ref="AG455">XLOOKUP($R455,Boundaries!$B:$B,Boundaries!Q:Q,"",0)</f>
        <v>0</v>
      </c>
      <c r="AH455" s="7">
        <f t="array" ref="AH455">XLOOKUP($R455,Boundaries!$B:$B,Boundaries!R:R,"",0)</f>
        <v>0</v>
      </c>
      <c r="AI455" s="7">
        <f t="array" ref="AI455">XLOOKUP($R455,Boundaries!$B:$B,Boundaries!S:S,"",0)</f>
        <v>0</v>
      </c>
      <c r="AJ455" s="7">
        <f t="array" ref="AJ455">XLOOKUP($R455,Boundaries!$B:$B,Boundaries!T:T,"",0)</f>
        <v>0</v>
      </c>
      <c r="AK455" s="7">
        <f t="array" ref="AK455">XLOOKUP($R455,Boundaries!$B:$B,Boundaries!U:U,"",0)</f>
        <v>0</v>
      </c>
    </row>
    <row r="456">
      <c r="A456" s="7" t="str">
        <f t="shared" si="1"/>
        <v>T</v>
      </c>
      <c r="B456" s="8">
        <v>4720.0</v>
      </c>
      <c r="C456" s="7" t="s">
        <v>1563</v>
      </c>
      <c r="D456" s="9" t="s">
        <v>1564</v>
      </c>
      <c r="E456" s="10" t="s">
        <v>1565</v>
      </c>
      <c r="F456" s="7" t="s">
        <v>68</v>
      </c>
      <c r="G456" s="8" t="s">
        <v>69</v>
      </c>
      <c r="H456" s="8" t="s">
        <v>1561</v>
      </c>
      <c r="I456" s="11" t="s">
        <v>1562</v>
      </c>
      <c r="J456" s="7" t="s">
        <v>1266</v>
      </c>
      <c r="K456" s="9" t="s">
        <v>878</v>
      </c>
      <c r="L456" s="21">
        <v>58.440696133863</v>
      </c>
      <c r="M456" s="12">
        <v>-3.08705718872242</v>
      </c>
      <c r="N456" s="7" t="str">
        <f t="array" ref="N456">XLOOKUP(K456,'GSP Groups'!D:D,'GSP Groups'!E:E,"",0)</f>
        <v>Kingussie</v>
      </c>
      <c r="O456" s="13">
        <f t="array" ref="O456">XLOOKUP(N456,'GSP Groups'!$E:$E,'GSP Groups'!F:F,"",0)</f>
        <v>57.22900924</v>
      </c>
      <c r="P456" s="13">
        <f t="array" ref="P456">XLOOKUP(N456,'GSP Groups'!$E:$E,'GSP Groups'!G:G,"",0)</f>
        <v>-4.078819251</v>
      </c>
      <c r="Q456" s="7" t="str">
        <f t="shared" si="2"/>
        <v>EXACT LOCATION</v>
      </c>
      <c r="R456" s="7" t="s">
        <v>28</v>
      </c>
      <c r="S456" s="7">
        <f t="array" ref="S456">XLOOKUP($R456,Boundaries!$B:$B,Boundaries!C:C,"",0)</f>
        <v>17500</v>
      </c>
      <c r="T456" s="7">
        <f t="array" ref="T456">XLOOKUP($R456,Boundaries!$B:$B,Boundaries!D:D,"",0)</f>
        <v>19000</v>
      </c>
      <c r="U456" s="7">
        <f t="array" ref="U456">XLOOKUP($R456,Boundaries!$B:$B,Boundaries!E:E,"",0)</f>
        <v>0</v>
      </c>
      <c r="V456" s="7">
        <f t="array" ref="V456">XLOOKUP($R456,Boundaries!$B:$B,Boundaries!F:F,"",0)</f>
        <v>0</v>
      </c>
      <c r="W456" s="7">
        <f t="array" ref="W456">XLOOKUP($R456,Boundaries!$B:$B,Boundaries!G:G,"",0)</f>
        <v>0</v>
      </c>
      <c r="X456" s="7">
        <f t="array" ref="X456">XLOOKUP($R456,Boundaries!$B:$B,Boundaries!H:H,"",0)</f>
        <v>0</v>
      </c>
      <c r="Y456" s="7">
        <f t="array" ref="Y456">XLOOKUP($R456,Boundaries!$B:$B,Boundaries!I:I,"",0)</f>
        <v>0</v>
      </c>
      <c r="Z456" s="7">
        <f t="array" ref="Z456">XLOOKUP($R456,Boundaries!$B:$B,Boundaries!J:J,"",0)</f>
        <v>2250</v>
      </c>
      <c r="AA456" s="7">
        <f t="array" ref="AA456">XLOOKUP($R456,Boundaries!$B:$B,Boundaries!K:K,"",0)</f>
        <v>1400</v>
      </c>
      <c r="AB456" s="7">
        <f t="array" ref="AB456">XLOOKUP($R456,Boundaries!$B:$B,Boundaries!L:L,"",0)</f>
        <v>3980</v>
      </c>
      <c r="AC456" s="7" t="str">
        <f t="array" ref="AC456">XLOOKUP($R456,Boundaries!$B:$B,Boundaries!M:M,"",0)</f>
        <v>NaN</v>
      </c>
      <c r="AD456" s="7">
        <f t="array" ref="AD456">XLOOKUP($R456,Boundaries!$B:$B,Boundaries!N:N,"",0)</f>
        <v>0</v>
      </c>
      <c r="AE456" s="7">
        <f t="array" ref="AE456">XLOOKUP($R456,Boundaries!$B:$B,Boundaries!O:O,"",0)</f>
        <v>2800</v>
      </c>
      <c r="AF456" s="7">
        <f t="array" ref="AF456">XLOOKUP($R456,Boundaries!$B:$B,Boundaries!P:P,"",0)</f>
        <v>0</v>
      </c>
      <c r="AG456" s="7">
        <f t="array" ref="AG456">XLOOKUP($R456,Boundaries!$B:$B,Boundaries!Q:Q,"",0)</f>
        <v>0</v>
      </c>
      <c r="AH456" s="7">
        <f t="array" ref="AH456">XLOOKUP($R456,Boundaries!$B:$B,Boundaries!R:R,"",0)</f>
        <v>0</v>
      </c>
      <c r="AI456" s="7">
        <f t="array" ref="AI456">XLOOKUP($R456,Boundaries!$B:$B,Boundaries!S:S,"",0)</f>
        <v>0</v>
      </c>
      <c r="AJ456" s="7">
        <f t="array" ref="AJ456">XLOOKUP($R456,Boundaries!$B:$B,Boundaries!T:T,"",0)</f>
        <v>0</v>
      </c>
      <c r="AK456" s="7">
        <f t="array" ref="AK456">XLOOKUP($R456,Boundaries!$B:$B,Boundaries!U:U,"",0)</f>
        <v>0</v>
      </c>
    </row>
    <row r="457">
      <c r="A457" s="7" t="str">
        <f t="shared" si="1"/>
        <v>T</v>
      </c>
      <c r="B457" s="8">
        <v>4724.0</v>
      </c>
      <c r="C457" s="7" t="s">
        <v>1566</v>
      </c>
      <c r="D457" s="9" t="s">
        <v>1567</v>
      </c>
      <c r="E457" s="10" t="s">
        <v>1568</v>
      </c>
      <c r="F457" s="7" t="s">
        <v>68</v>
      </c>
      <c r="G457" s="8" t="s">
        <v>69</v>
      </c>
      <c r="H457" s="8" t="s">
        <v>1561</v>
      </c>
      <c r="I457" s="11" t="s">
        <v>1562</v>
      </c>
      <c r="J457" s="7" t="s">
        <v>1266</v>
      </c>
      <c r="K457" s="9" t="s">
        <v>878</v>
      </c>
      <c r="L457" s="21">
        <v>58.440696133863</v>
      </c>
      <c r="M457" s="12">
        <v>-3.08705718872242</v>
      </c>
      <c r="N457" s="7" t="str">
        <f t="array" ref="N457">XLOOKUP(K457,'GSP Groups'!D:D,'GSP Groups'!E:E,"",0)</f>
        <v>Kingussie</v>
      </c>
      <c r="O457" s="13">
        <f t="array" ref="O457">XLOOKUP(N457,'GSP Groups'!$E:$E,'GSP Groups'!F:F,"",0)</f>
        <v>57.22900924</v>
      </c>
      <c r="P457" s="13">
        <f t="array" ref="P457">XLOOKUP(N457,'GSP Groups'!$E:$E,'GSP Groups'!G:G,"",0)</f>
        <v>-4.078819251</v>
      </c>
      <c r="Q457" s="7" t="str">
        <f t="shared" si="2"/>
        <v>EXACT LOCATION</v>
      </c>
      <c r="R457" s="7" t="s">
        <v>28</v>
      </c>
      <c r="S457" s="7">
        <f t="array" ref="S457">XLOOKUP($R457,Boundaries!$B:$B,Boundaries!C:C,"",0)</f>
        <v>17500</v>
      </c>
      <c r="T457" s="7">
        <f t="array" ref="T457">XLOOKUP($R457,Boundaries!$B:$B,Boundaries!D:D,"",0)</f>
        <v>19000</v>
      </c>
      <c r="U457" s="7">
        <f t="array" ref="U457">XLOOKUP($R457,Boundaries!$B:$B,Boundaries!E:E,"",0)</f>
        <v>0</v>
      </c>
      <c r="V457" s="7">
        <f t="array" ref="V457">XLOOKUP($R457,Boundaries!$B:$B,Boundaries!F:F,"",0)</f>
        <v>0</v>
      </c>
      <c r="W457" s="7">
        <f t="array" ref="W457">XLOOKUP($R457,Boundaries!$B:$B,Boundaries!G:G,"",0)</f>
        <v>0</v>
      </c>
      <c r="X457" s="7">
        <f t="array" ref="X457">XLOOKUP($R457,Boundaries!$B:$B,Boundaries!H:H,"",0)</f>
        <v>0</v>
      </c>
      <c r="Y457" s="7">
        <f t="array" ref="Y457">XLOOKUP($R457,Boundaries!$B:$B,Boundaries!I:I,"",0)</f>
        <v>0</v>
      </c>
      <c r="Z457" s="7">
        <f t="array" ref="Z457">XLOOKUP($R457,Boundaries!$B:$B,Boundaries!J:J,"",0)</f>
        <v>2250</v>
      </c>
      <c r="AA457" s="7">
        <f t="array" ref="AA457">XLOOKUP($R457,Boundaries!$B:$B,Boundaries!K:K,"",0)</f>
        <v>1400</v>
      </c>
      <c r="AB457" s="7">
        <f t="array" ref="AB457">XLOOKUP($R457,Boundaries!$B:$B,Boundaries!L:L,"",0)</f>
        <v>3980</v>
      </c>
      <c r="AC457" s="7" t="str">
        <f t="array" ref="AC457">XLOOKUP($R457,Boundaries!$B:$B,Boundaries!M:M,"",0)</f>
        <v>NaN</v>
      </c>
      <c r="AD457" s="7">
        <f t="array" ref="AD457">XLOOKUP($R457,Boundaries!$B:$B,Boundaries!N:N,"",0)</f>
        <v>0</v>
      </c>
      <c r="AE457" s="7">
        <f t="array" ref="AE457">XLOOKUP($R457,Boundaries!$B:$B,Boundaries!O:O,"",0)</f>
        <v>2800</v>
      </c>
      <c r="AF457" s="7">
        <f t="array" ref="AF457">XLOOKUP($R457,Boundaries!$B:$B,Boundaries!P:P,"",0)</f>
        <v>0</v>
      </c>
      <c r="AG457" s="7">
        <f t="array" ref="AG457">XLOOKUP($R457,Boundaries!$B:$B,Boundaries!Q:Q,"",0)</f>
        <v>0</v>
      </c>
      <c r="AH457" s="7">
        <f t="array" ref="AH457">XLOOKUP($R457,Boundaries!$B:$B,Boundaries!R:R,"",0)</f>
        <v>0</v>
      </c>
      <c r="AI457" s="7">
        <f t="array" ref="AI457">XLOOKUP($R457,Boundaries!$B:$B,Boundaries!S:S,"",0)</f>
        <v>0</v>
      </c>
      <c r="AJ457" s="7">
        <f t="array" ref="AJ457">XLOOKUP($R457,Boundaries!$B:$B,Boundaries!T:T,"",0)</f>
        <v>0</v>
      </c>
      <c r="AK457" s="7">
        <f t="array" ref="AK457">XLOOKUP($R457,Boundaries!$B:$B,Boundaries!U:U,"",0)</f>
        <v>0</v>
      </c>
    </row>
    <row r="458">
      <c r="A458" s="7" t="str">
        <f t="shared" si="1"/>
        <v>T</v>
      </c>
      <c r="B458" s="8">
        <v>4725.0</v>
      </c>
      <c r="C458" s="7" t="s">
        <v>1569</v>
      </c>
      <c r="D458" s="9" t="s">
        <v>1570</v>
      </c>
      <c r="E458" s="10" t="s">
        <v>1571</v>
      </c>
      <c r="F458" s="7" t="s">
        <v>68</v>
      </c>
      <c r="G458" s="8" t="s">
        <v>69</v>
      </c>
      <c r="H458" s="8" t="s">
        <v>1561</v>
      </c>
      <c r="I458" s="11" t="s">
        <v>1562</v>
      </c>
      <c r="J458" s="7" t="s">
        <v>1266</v>
      </c>
      <c r="K458" s="9" t="s">
        <v>878</v>
      </c>
      <c r="L458" s="21">
        <v>58.440696133863</v>
      </c>
      <c r="M458" s="12">
        <v>-3.08705718872242</v>
      </c>
      <c r="N458" s="7" t="str">
        <f t="array" ref="N458">XLOOKUP(K458,'GSP Groups'!D:D,'GSP Groups'!E:E,"",0)</f>
        <v>Kingussie</v>
      </c>
      <c r="O458" s="13">
        <f t="array" ref="O458">XLOOKUP(N458,'GSP Groups'!$E:$E,'GSP Groups'!F:F,"",0)</f>
        <v>57.22900924</v>
      </c>
      <c r="P458" s="13">
        <f t="array" ref="P458">XLOOKUP(N458,'GSP Groups'!$E:$E,'GSP Groups'!G:G,"",0)</f>
        <v>-4.078819251</v>
      </c>
      <c r="Q458" s="7" t="str">
        <f t="shared" si="2"/>
        <v>EXACT LOCATION</v>
      </c>
      <c r="R458" s="7" t="s">
        <v>28</v>
      </c>
      <c r="S458" s="7">
        <f t="array" ref="S458">XLOOKUP($R458,Boundaries!$B:$B,Boundaries!C:C,"",0)</f>
        <v>17500</v>
      </c>
      <c r="T458" s="7">
        <f t="array" ref="T458">XLOOKUP($R458,Boundaries!$B:$B,Boundaries!D:D,"",0)</f>
        <v>19000</v>
      </c>
      <c r="U458" s="7">
        <f t="array" ref="U458">XLOOKUP($R458,Boundaries!$B:$B,Boundaries!E:E,"",0)</f>
        <v>0</v>
      </c>
      <c r="V458" s="7">
        <f t="array" ref="V458">XLOOKUP($R458,Boundaries!$B:$B,Boundaries!F:F,"",0)</f>
        <v>0</v>
      </c>
      <c r="W458" s="7">
        <f t="array" ref="W458">XLOOKUP($R458,Boundaries!$B:$B,Boundaries!G:G,"",0)</f>
        <v>0</v>
      </c>
      <c r="X458" s="7">
        <f t="array" ref="X458">XLOOKUP($R458,Boundaries!$B:$B,Boundaries!H:H,"",0)</f>
        <v>0</v>
      </c>
      <c r="Y458" s="7">
        <f t="array" ref="Y458">XLOOKUP($R458,Boundaries!$B:$B,Boundaries!I:I,"",0)</f>
        <v>0</v>
      </c>
      <c r="Z458" s="7">
        <f t="array" ref="Z458">XLOOKUP($R458,Boundaries!$B:$B,Boundaries!J:J,"",0)</f>
        <v>2250</v>
      </c>
      <c r="AA458" s="7">
        <f t="array" ref="AA458">XLOOKUP($R458,Boundaries!$B:$B,Boundaries!K:K,"",0)</f>
        <v>1400</v>
      </c>
      <c r="AB458" s="7">
        <f t="array" ref="AB458">XLOOKUP($R458,Boundaries!$B:$B,Boundaries!L:L,"",0)</f>
        <v>3980</v>
      </c>
      <c r="AC458" s="7" t="str">
        <f t="array" ref="AC458">XLOOKUP($R458,Boundaries!$B:$B,Boundaries!M:M,"",0)</f>
        <v>NaN</v>
      </c>
      <c r="AD458" s="7">
        <f t="array" ref="AD458">XLOOKUP($R458,Boundaries!$B:$B,Boundaries!N:N,"",0)</f>
        <v>0</v>
      </c>
      <c r="AE458" s="7">
        <f t="array" ref="AE458">XLOOKUP($R458,Boundaries!$B:$B,Boundaries!O:O,"",0)</f>
        <v>2800</v>
      </c>
      <c r="AF458" s="7">
        <f t="array" ref="AF458">XLOOKUP($R458,Boundaries!$B:$B,Boundaries!P:P,"",0)</f>
        <v>0</v>
      </c>
      <c r="AG458" s="7">
        <f t="array" ref="AG458">XLOOKUP($R458,Boundaries!$B:$B,Boundaries!Q:Q,"",0)</f>
        <v>0</v>
      </c>
      <c r="AH458" s="7">
        <f t="array" ref="AH458">XLOOKUP($R458,Boundaries!$B:$B,Boundaries!R:R,"",0)</f>
        <v>0</v>
      </c>
      <c r="AI458" s="7">
        <f t="array" ref="AI458">XLOOKUP($R458,Boundaries!$B:$B,Boundaries!S:S,"",0)</f>
        <v>0</v>
      </c>
      <c r="AJ458" s="7">
        <f t="array" ref="AJ458">XLOOKUP($R458,Boundaries!$B:$B,Boundaries!T:T,"",0)</f>
        <v>0</v>
      </c>
      <c r="AK458" s="7">
        <f t="array" ref="AK458">XLOOKUP($R458,Boundaries!$B:$B,Boundaries!U:U,"",0)</f>
        <v>0</v>
      </c>
    </row>
    <row r="459">
      <c r="A459" s="22" t="str">
        <f t="shared" si="1"/>
        <v>E</v>
      </c>
      <c r="B459" s="23">
        <v>7035.0</v>
      </c>
      <c r="C459" s="22" t="s">
        <v>1572</v>
      </c>
      <c r="D459" s="24" t="s">
        <v>1573</v>
      </c>
      <c r="E459" s="25" t="s">
        <v>1574</v>
      </c>
      <c r="F459" s="22" t="s">
        <v>133</v>
      </c>
      <c r="G459" s="23" t="s">
        <v>134</v>
      </c>
      <c r="H459" s="23" t="s">
        <v>696</v>
      </c>
      <c r="I459" s="26" t="s">
        <v>697</v>
      </c>
      <c r="J459" s="22" t="s">
        <v>884</v>
      </c>
      <c r="K459" s="24" t="s">
        <v>885</v>
      </c>
      <c r="L459" s="27">
        <v>53.7999</v>
      </c>
      <c r="M459" s="27">
        <v>-0.41</v>
      </c>
      <c r="N459" s="22" t="str">
        <f t="array" ref="N459">XLOOKUP(K459,'GSP Groups'!D:D,'GSP Groups'!E:E,"",0)</f>
        <v>Pollington</v>
      </c>
      <c r="O459" s="28">
        <f t="array" ref="O459">XLOOKUP(N459,'GSP Groups'!$E:$E,'GSP Groups'!F:F,"",0)</f>
        <v>53.67049716</v>
      </c>
      <c r="P459" s="28">
        <f t="array" ref="P459">XLOOKUP(N459,'GSP Groups'!$E:$E,'GSP Groups'!G:G,"",0)</f>
        <v>-1.071275155</v>
      </c>
      <c r="Q459" s="22" t="str">
        <f t="shared" si="2"/>
        <v>EXACT LOCATION</v>
      </c>
      <c r="R459" s="22" t="s">
        <v>27</v>
      </c>
      <c r="S459" s="22">
        <f t="array" ref="S459">XLOOKUP($R459,Boundaries!$B:$B,Boundaries!C:C,"",0)</f>
        <v>20000</v>
      </c>
      <c r="T459" s="22">
        <f t="array" ref="T459">XLOOKUP($R459,Boundaries!$B:$B,Boundaries!D:D,"",0)</f>
        <v>9000</v>
      </c>
      <c r="U459" s="22">
        <f t="array" ref="U459">XLOOKUP($R459,Boundaries!$B:$B,Boundaries!E:E,"",0)</f>
        <v>0</v>
      </c>
      <c r="V459" s="22">
        <f t="array" ref="V459">XLOOKUP($R459,Boundaries!$B:$B,Boundaries!F:F,"",0)</f>
        <v>0</v>
      </c>
      <c r="W459" s="22">
        <f t="array" ref="W459">XLOOKUP($R459,Boundaries!$B:$B,Boundaries!G:G,"",0)</f>
        <v>0</v>
      </c>
      <c r="X459" s="22">
        <f t="array" ref="X459">XLOOKUP($R459,Boundaries!$B:$B,Boundaries!H:H,"",0)</f>
        <v>0</v>
      </c>
      <c r="Y459" s="22">
        <f t="array" ref="Y459">XLOOKUP($R459,Boundaries!$B:$B,Boundaries!I:I,"",0)</f>
        <v>0</v>
      </c>
      <c r="Z459" s="22">
        <f t="array" ref="Z459">XLOOKUP($R459,Boundaries!$B:$B,Boundaries!J:J,"",0)</f>
        <v>0</v>
      </c>
      <c r="AA459" s="22">
        <f t="array" ref="AA459">XLOOKUP($R459,Boundaries!$B:$B,Boundaries!K:K,"",0)</f>
        <v>2800</v>
      </c>
      <c r="AB459" s="22" t="str">
        <f t="array" ref="AB459">XLOOKUP($R459,Boundaries!$B:$B,Boundaries!L:L,"",0)</f>
        <v>NaN</v>
      </c>
      <c r="AC459" s="22">
        <f t="array" ref="AC459">XLOOKUP($R459,Boundaries!$B:$B,Boundaries!M:M,"",0)</f>
        <v>3980</v>
      </c>
      <c r="AD459" s="22">
        <f t="array" ref="AD459">XLOOKUP($R459,Boundaries!$B:$B,Boundaries!N:N,"",0)</f>
        <v>4240</v>
      </c>
      <c r="AE459" s="22">
        <f t="array" ref="AE459">XLOOKUP($R459,Boundaries!$B:$B,Boundaries!O:O,"",0)</f>
        <v>0</v>
      </c>
      <c r="AF459" s="22">
        <f t="array" ref="AF459">XLOOKUP($R459,Boundaries!$B:$B,Boundaries!P:P,"",0)</f>
        <v>0</v>
      </c>
      <c r="AG459" s="22">
        <f t="array" ref="AG459">XLOOKUP($R459,Boundaries!$B:$B,Boundaries!Q:Q,"",0)</f>
        <v>0</v>
      </c>
      <c r="AH459" s="22">
        <f t="array" ref="AH459">XLOOKUP($R459,Boundaries!$B:$B,Boundaries!R:R,"",0)</f>
        <v>0</v>
      </c>
      <c r="AI459" s="22">
        <f t="array" ref="AI459">XLOOKUP($R459,Boundaries!$B:$B,Boundaries!S:S,"",0)</f>
        <v>0</v>
      </c>
      <c r="AJ459" s="22">
        <f t="array" ref="AJ459">XLOOKUP($R459,Boundaries!$B:$B,Boundaries!T:T,"",0)</f>
        <v>0</v>
      </c>
      <c r="AK459" s="22">
        <f t="array" ref="AK459">XLOOKUP($R459,Boundaries!$B:$B,Boundaries!U:U,"",0)</f>
        <v>0</v>
      </c>
    </row>
    <row r="460">
      <c r="A460" s="22" t="str">
        <f t="shared" si="1"/>
        <v>T</v>
      </c>
      <c r="B460" s="23">
        <v>6993.0</v>
      </c>
      <c r="C460" s="22" t="s">
        <v>1575</v>
      </c>
      <c r="D460" s="24" t="s">
        <v>1576</v>
      </c>
      <c r="E460" s="25"/>
      <c r="F460" s="22" t="s">
        <v>68</v>
      </c>
      <c r="G460" s="23" t="s">
        <v>69</v>
      </c>
      <c r="H460" s="23" t="s">
        <v>1577</v>
      </c>
      <c r="I460" s="26" t="s">
        <v>1578</v>
      </c>
      <c r="J460" s="22" t="s">
        <v>1049</v>
      </c>
      <c r="K460" s="24" t="s">
        <v>1050</v>
      </c>
      <c r="L460" s="27">
        <v>55.368624</v>
      </c>
      <c r="M460" s="27">
        <v>-4.042596</v>
      </c>
      <c r="N460" s="22" t="str">
        <f t="array" ref="N460">XLOOKUP(K460,'GSP Groups'!D:D,'GSP Groups'!E:E,"",0)</f>
        <v>Leadhills</v>
      </c>
      <c r="O460" s="28">
        <f t="array" ref="O460">XLOOKUP(N460,'GSP Groups'!$E:$E,'GSP Groups'!F:F,"",0)</f>
        <v>55.4692643</v>
      </c>
      <c r="P460" s="28">
        <f t="array" ref="P460">XLOOKUP(N460,'GSP Groups'!$E:$E,'GSP Groups'!G:G,"",0)</f>
        <v>-3.736325087</v>
      </c>
      <c r="Q460" s="22" t="str">
        <f t="shared" si="2"/>
        <v>EXACT LOCATION</v>
      </c>
      <c r="R460" s="22" t="s">
        <v>25</v>
      </c>
      <c r="S460" s="22">
        <f t="array" ref="S460">XLOOKUP($R460,Boundaries!$B:$B,Boundaries!C:C,"",0)</f>
        <v>15000</v>
      </c>
      <c r="T460" s="22">
        <f t="array" ref="T460">XLOOKUP($R460,Boundaries!$B:$B,Boundaries!D:D,"",0)</f>
        <v>5000</v>
      </c>
      <c r="U460" s="22">
        <f t="array" ref="U460">XLOOKUP($R460,Boundaries!$B:$B,Boundaries!E:E,"",0)</f>
        <v>0</v>
      </c>
      <c r="V460" s="22">
        <f t="array" ref="V460">XLOOKUP($R460,Boundaries!$B:$B,Boundaries!F:F,"",0)</f>
        <v>0</v>
      </c>
      <c r="W460" s="22">
        <f t="array" ref="W460">XLOOKUP($R460,Boundaries!$B:$B,Boundaries!G:G,"",0)</f>
        <v>770</v>
      </c>
      <c r="X460" s="22">
        <f t="array" ref="X460">XLOOKUP($R460,Boundaries!$B:$B,Boundaries!H:H,"",0)</f>
        <v>0</v>
      </c>
      <c r="Y460" s="22">
        <f t="array" ref="Y460">XLOOKUP($R460,Boundaries!$B:$B,Boundaries!I:I,"",0)</f>
        <v>3100</v>
      </c>
      <c r="Z460" s="22" t="str">
        <f t="array" ref="Z460">XLOOKUP($R460,Boundaries!$B:$B,Boundaries!J:J,"",0)</f>
        <v>NaN</v>
      </c>
      <c r="AA460" s="22">
        <f t="array" ref="AA460">XLOOKUP($R460,Boundaries!$B:$B,Boundaries!K:K,"",0)</f>
        <v>2800</v>
      </c>
      <c r="AB460" s="22">
        <f t="array" ref="AB460">XLOOKUP($R460,Boundaries!$B:$B,Boundaries!L:L,"",0)</f>
        <v>0</v>
      </c>
      <c r="AC460" s="22">
        <f t="array" ref="AC460">XLOOKUP($R460,Boundaries!$B:$B,Boundaries!M:M,"",0)</f>
        <v>2250</v>
      </c>
      <c r="AD460" s="22">
        <f t="array" ref="AD460">XLOOKUP($R460,Boundaries!$B:$B,Boundaries!N:N,"",0)</f>
        <v>0</v>
      </c>
      <c r="AE460" s="22">
        <f t="array" ref="AE460">XLOOKUP($R460,Boundaries!$B:$B,Boundaries!O:O,"",0)</f>
        <v>0</v>
      </c>
      <c r="AF460" s="22">
        <f t="array" ref="AF460">XLOOKUP($R460,Boundaries!$B:$B,Boundaries!P:P,"",0)</f>
        <v>0</v>
      </c>
      <c r="AG460" s="22">
        <f t="array" ref="AG460">XLOOKUP($R460,Boundaries!$B:$B,Boundaries!Q:Q,"",0)</f>
        <v>0</v>
      </c>
      <c r="AH460" s="22">
        <f t="array" ref="AH460">XLOOKUP($R460,Boundaries!$B:$B,Boundaries!R:R,"",0)</f>
        <v>0</v>
      </c>
      <c r="AI460" s="22">
        <f t="array" ref="AI460">XLOOKUP($R460,Boundaries!$B:$B,Boundaries!S:S,"",0)</f>
        <v>0</v>
      </c>
      <c r="AJ460" s="22">
        <f t="array" ref="AJ460">XLOOKUP($R460,Boundaries!$B:$B,Boundaries!T:T,"",0)</f>
        <v>0</v>
      </c>
      <c r="AK460" s="22">
        <f t="array" ref="AK460">XLOOKUP($R460,Boundaries!$B:$B,Boundaries!U:U,"",0)</f>
        <v>0</v>
      </c>
    </row>
    <row r="461">
      <c r="A461" s="22" t="str">
        <f t="shared" si="1"/>
        <v>E</v>
      </c>
      <c r="B461" s="23">
        <v>7104.0</v>
      </c>
      <c r="C461" s="22" t="s">
        <v>1579</v>
      </c>
      <c r="D461" s="24" t="s">
        <v>1580</v>
      </c>
      <c r="E461" s="25"/>
      <c r="F461" s="22" t="s">
        <v>133</v>
      </c>
      <c r="G461" s="23" t="s">
        <v>134</v>
      </c>
      <c r="H461" s="23" t="s">
        <v>218</v>
      </c>
      <c r="I461" s="26" t="s">
        <v>219</v>
      </c>
      <c r="J461" s="22" t="s">
        <v>1266</v>
      </c>
      <c r="K461" s="24" t="s">
        <v>878</v>
      </c>
      <c r="L461" s="27">
        <v>56.5384</v>
      </c>
      <c r="M461" s="27">
        <v>-3.2725</v>
      </c>
      <c r="N461" s="22" t="str">
        <f t="array" ref="N461">XLOOKUP(K461,'GSP Groups'!D:D,'GSP Groups'!E:E,"",0)</f>
        <v>Kingussie</v>
      </c>
      <c r="O461" s="28">
        <f t="array" ref="O461">XLOOKUP(N461,'GSP Groups'!$E:$E,'GSP Groups'!F:F,"",0)</f>
        <v>57.22900924</v>
      </c>
      <c r="P461" s="28">
        <f t="array" ref="P461">XLOOKUP(N461,'GSP Groups'!$E:$E,'GSP Groups'!G:G,"",0)</f>
        <v>-4.078819251</v>
      </c>
      <c r="Q461" s="22" t="str">
        <f t="shared" si="2"/>
        <v>EXACT LOCATION</v>
      </c>
      <c r="R461" s="22" t="s">
        <v>23</v>
      </c>
      <c r="S461" s="22">
        <f t="array" ref="S461">XLOOKUP($R461,Boundaries!$B:$B,Boundaries!C:C,"",0)</f>
        <v>15000</v>
      </c>
      <c r="T461" s="22">
        <f t="array" ref="T461">XLOOKUP($R461,Boundaries!$B:$B,Boundaries!D:D,"",0)</f>
        <v>5000</v>
      </c>
      <c r="U461" s="22">
        <f t="array" ref="U461">XLOOKUP($R461,Boundaries!$B:$B,Boundaries!E:E,"",0)</f>
        <v>1180</v>
      </c>
      <c r="V461" s="22">
        <f t="array" ref="V461">XLOOKUP($R461,Boundaries!$B:$B,Boundaries!F:F,"",0)</f>
        <v>1920</v>
      </c>
      <c r="W461" s="22">
        <f t="array" ref="W461">XLOOKUP($R461,Boundaries!$B:$B,Boundaries!G:G,"",0)</f>
        <v>140</v>
      </c>
      <c r="X461" s="22" t="str">
        <f t="array" ref="X461">XLOOKUP($R461,Boundaries!$B:$B,Boundaries!H:H,"",0)</f>
        <v>NaN</v>
      </c>
      <c r="Y461" s="22">
        <f t="array" ref="Y461">XLOOKUP($R461,Boundaries!$B:$B,Boundaries!I:I,"",0)</f>
        <v>3100</v>
      </c>
      <c r="Z461" s="22">
        <f t="array" ref="Z461">XLOOKUP($R461,Boundaries!$B:$B,Boundaries!J:J,"",0)</f>
        <v>0</v>
      </c>
      <c r="AA461" s="22">
        <f t="array" ref="AA461">XLOOKUP($R461,Boundaries!$B:$B,Boundaries!K:K,"",0)</f>
        <v>0</v>
      </c>
      <c r="AB461" s="22">
        <f t="array" ref="AB461">XLOOKUP($R461,Boundaries!$B:$B,Boundaries!L:L,"",0)</f>
        <v>0</v>
      </c>
      <c r="AC461" s="22">
        <f t="array" ref="AC461">XLOOKUP($R461,Boundaries!$B:$B,Boundaries!M:M,"",0)</f>
        <v>0</v>
      </c>
      <c r="AD461" s="22">
        <f t="array" ref="AD461">XLOOKUP($R461,Boundaries!$B:$B,Boundaries!N:N,"",0)</f>
        <v>0</v>
      </c>
      <c r="AE461" s="22">
        <f t="array" ref="AE461">XLOOKUP($R461,Boundaries!$B:$B,Boundaries!O:O,"",0)</f>
        <v>0</v>
      </c>
      <c r="AF461" s="22">
        <f t="array" ref="AF461">XLOOKUP($R461,Boundaries!$B:$B,Boundaries!P:P,"",0)</f>
        <v>0</v>
      </c>
      <c r="AG461" s="22">
        <f t="array" ref="AG461">XLOOKUP($R461,Boundaries!$B:$B,Boundaries!Q:Q,"",0)</f>
        <v>0</v>
      </c>
      <c r="AH461" s="22">
        <f t="array" ref="AH461">XLOOKUP($R461,Boundaries!$B:$B,Boundaries!R:R,"",0)</f>
        <v>0</v>
      </c>
      <c r="AI461" s="22">
        <f t="array" ref="AI461">XLOOKUP($R461,Boundaries!$B:$B,Boundaries!S:S,"",0)</f>
        <v>0</v>
      </c>
      <c r="AJ461" s="22">
        <f t="array" ref="AJ461">XLOOKUP($R461,Boundaries!$B:$B,Boundaries!T:T,"",0)</f>
        <v>0</v>
      </c>
      <c r="AK461" s="22">
        <f t="array" ref="AK461">XLOOKUP($R461,Boundaries!$B:$B,Boundaries!U:U,"",0)</f>
        <v>0</v>
      </c>
    </row>
    <row r="462">
      <c r="A462" s="22" t="str">
        <f t="shared" si="1"/>
        <v>2</v>
      </c>
      <c r="B462" s="23">
        <v>7105.0</v>
      </c>
      <c r="C462" s="22" t="s">
        <v>1581</v>
      </c>
      <c r="D462" s="29" t="s">
        <v>1582</v>
      </c>
      <c r="E462" s="25" t="s">
        <v>1583</v>
      </c>
      <c r="F462" s="30" t="s">
        <v>91</v>
      </c>
      <c r="G462" s="23" t="s">
        <v>64</v>
      </c>
      <c r="H462" s="23" t="s">
        <v>218</v>
      </c>
      <c r="I462" s="26" t="s">
        <v>219</v>
      </c>
      <c r="J462" s="22" t="s">
        <v>484</v>
      </c>
      <c r="K462" s="24" t="s">
        <v>485</v>
      </c>
      <c r="L462" s="31">
        <v>54.1274635690884</v>
      </c>
      <c r="M462" s="31">
        <v>-2.76997515496618</v>
      </c>
      <c r="N462" s="30" t="str">
        <f t="array" ref="N462">XLOOKUP(K462,'GSP Groups'!D:D,'GSP Groups'!E:E,"",0)</f>
        <v>Carnforth</v>
      </c>
      <c r="O462" s="28">
        <f t="array" ref="O462">XLOOKUP(N462,'GSP Groups'!$E:$E,'GSP Groups'!F:F,"",0)</f>
        <v>54.12746357</v>
      </c>
      <c r="P462" s="28">
        <f t="array" ref="P462">XLOOKUP(N462,'GSP Groups'!$E:$E,'GSP Groups'!G:G,"",0)</f>
        <v>-2.769975155</v>
      </c>
      <c r="Q462" s="22" t="str">
        <f t="shared" si="2"/>
        <v>CENTER</v>
      </c>
      <c r="R462" s="22" t="s">
        <v>28</v>
      </c>
      <c r="S462" s="22">
        <f t="array" ref="S462">XLOOKUP($R462,Boundaries!$B:$B,Boundaries!C:C,"",0)</f>
        <v>17500</v>
      </c>
      <c r="T462" s="22">
        <f t="array" ref="T462">XLOOKUP($R462,Boundaries!$B:$B,Boundaries!D:D,"",0)</f>
        <v>19000</v>
      </c>
      <c r="U462" s="22">
        <f t="array" ref="U462">XLOOKUP($R462,Boundaries!$B:$B,Boundaries!E:E,"",0)</f>
        <v>0</v>
      </c>
      <c r="V462" s="22">
        <f t="array" ref="V462">XLOOKUP($R462,Boundaries!$B:$B,Boundaries!F:F,"",0)</f>
        <v>0</v>
      </c>
      <c r="W462" s="22">
        <f t="array" ref="W462">XLOOKUP($R462,Boundaries!$B:$B,Boundaries!G:G,"",0)</f>
        <v>0</v>
      </c>
      <c r="X462" s="22">
        <f t="array" ref="X462">XLOOKUP($R462,Boundaries!$B:$B,Boundaries!H:H,"",0)</f>
        <v>0</v>
      </c>
      <c r="Y462" s="22">
        <f t="array" ref="Y462">XLOOKUP($R462,Boundaries!$B:$B,Boundaries!I:I,"",0)</f>
        <v>0</v>
      </c>
      <c r="Z462" s="22">
        <f t="array" ref="Z462">XLOOKUP($R462,Boundaries!$B:$B,Boundaries!J:J,"",0)</f>
        <v>2250</v>
      </c>
      <c r="AA462" s="22">
        <f t="array" ref="AA462">XLOOKUP($R462,Boundaries!$B:$B,Boundaries!K:K,"",0)</f>
        <v>1400</v>
      </c>
      <c r="AB462" s="22">
        <f t="array" ref="AB462">XLOOKUP($R462,Boundaries!$B:$B,Boundaries!L:L,"",0)</f>
        <v>3980</v>
      </c>
      <c r="AC462" s="22" t="str">
        <f t="array" ref="AC462">XLOOKUP($R462,Boundaries!$B:$B,Boundaries!M:M,"",0)</f>
        <v>NaN</v>
      </c>
      <c r="AD462" s="22">
        <f t="array" ref="AD462">XLOOKUP($R462,Boundaries!$B:$B,Boundaries!N:N,"",0)</f>
        <v>0</v>
      </c>
      <c r="AE462" s="22">
        <f t="array" ref="AE462">XLOOKUP($R462,Boundaries!$B:$B,Boundaries!O:O,"",0)</f>
        <v>2800</v>
      </c>
      <c r="AF462" s="22">
        <f t="array" ref="AF462">XLOOKUP($R462,Boundaries!$B:$B,Boundaries!P:P,"",0)</f>
        <v>0</v>
      </c>
      <c r="AG462" s="22">
        <f t="array" ref="AG462">XLOOKUP($R462,Boundaries!$B:$B,Boundaries!Q:Q,"",0)</f>
        <v>0</v>
      </c>
      <c r="AH462" s="22">
        <f t="array" ref="AH462">XLOOKUP($R462,Boundaries!$B:$B,Boundaries!R:R,"",0)</f>
        <v>0</v>
      </c>
      <c r="AI462" s="22">
        <f t="array" ref="AI462">XLOOKUP($R462,Boundaries!$B:$B,Boundaries!S:S,"",0)</f>
        <v>0</v>
      </c>
      <c r="AJ462" s="22">
        <f t="array" ref="AJ462">XLOOKUP($R462,Boundaries!$B:$B,Boundaries!T:T,"",0)</f>
        <v>0</v>
      </c>
      <c r="AK462" s="22">
        <f t="array" ref="AK462">XLOOKUP($R462,Boundaries!$B:$B,Boundaries!U:U,"",0)</f>
        <v>0</v>
      </c>
    </row>
    <row r="463">
      <c r="A463" s="22" t="str">
        <f t="shared" si="1"/>
        <v>T</v>
      </c>
      <c r="B463" s="23">
        <v>3165.0</v>
      </c>
      <c r="C463" s="22" t="s">
        <v>1584</v>
      </c>
      <c r="D463" s="24" t="s">
        <v>1585</v>
      </c>
      <c r="E463" s="25"/>
      <c r="F463" s="22" t="s">
        <v>68</v>
      </c>
      <c r="G463" s="23" t="s">
        <v>69</v>
      </c>
      <c r="H463" s="23" t="s">
        <v>1586</v>
      </c>
      <c r="I463" s="26" t="s">
        <v>1587</v>
      </c>
      <c r="J463" s="22" t="s">
        <v>1266</v>
      </c>
      <c r="K463" s="24" t="s">
        <v>878</v>
      </c>
      <c r="L463" s="27">
        <v>56.334717</v>
      </c>
      <c r="M463" s="27">
        <v>-5.281216</v>
      </c>
      <c r="N463" s="22" t="str">
        <f t="array" ref="N463">XLOOKUP(K463,'GSP Groups'!D:D,'GSP Groups'!E:E,"",0)</f>
        <v>Kingussie</v>
      </c>
      <c r="O463" s="28">
        <f t="array" ref="O463">XLOOKUP(N463,'GSP Groups'!$E:$E,'GSP Groups'!F:F,"",0)</f>
        <v>57.22900924</v>
      </c>
      <c r="P463" s="28">
        <f t="array" ref="P463">XLOOKUP(N463,'GSP Groups'!$E:$E,'GSP Groups'!G:G,"",0)</f>
        <v>-4.078819251</v>
      </c>
      <c r="Q463" s="22" t="str">
        <f t="shared" si="2"/>
        <v>EXACT LOCATION</v>
      </c>
      <c r="R463" s="22" t="s">
        <v>22</v>
      </c>
      <c r="S463" s="22">
        <f t="array" ref="S463">XLOOKUP($R463,Boundaries!$B:$B,Boundaries!C:C,"",0)</f>
        <v>15000</v>
      </c>
      <c r="T463" s="22">
        <f t="array" ref="T463">XLOOKUP($R463,Boundaries!$B:$B,Boundaries!D:D,"",0)</f>
        <v>5000</v>
      </c>
      <c r="U463" s="22">
        <f t="array" ref="U463">XLOOKUP($R463,Boundaries!$B:$B,Boundaries!E:E,"",0)</f>
        <v>0</v>
      </c>
      <c r="V463" s="22">
        <f t="array" ref="V463">XLOOKUP($R463,Boundaries!$B:$B,Boundaries!F:F,"",0)</f>
        <v>0</v>
      </c>
      <c r="W463" s="22" t="str">
        <f t="array" ref="W463">XLOOKUP($R463,Boundaries!$B:$B,Boundaries!G:G,"",0)</f>
        <v>NaN</v>
      </c>
      <c r="X463" s="22">
        <f t="array" ref="X463">XLOOKUP($R463,Boundaries!$B:$B,Boundaries!H:H,"",0)</f>
        <v>140</v>
      </c>
      <c r="Y463" s="22">
        <f t="array" ref="Y463">XLOOKUP($R463,Boundaries!$B:$B,Boundaries!I:I,"",0)</f>
        <v>280</v>
      </c>
      <c r="Z463" s="22">
        <f t="array" ref="Z463">XLOOKUP($R463,Boundaries!$B:$B,Boundaries!J:J,"",0)</f>
        <v>770</v>
      </c>
      <c r="AA463" s="22">
        <f t="array" ref="AA463">XLOOKUP($R463,Boundaries!$B:$B,Boundaries!K:K,"",0)</f>
        <v>0</v>
      </c>
      <c r="AB463" s="22">
        <f t="array" ref="AB463">XLOOKUP($R463,Boundaries!$B:$B,Boundaries!L:L,"",0)</f>
        <v>0</v>
      </c>
      <c r="AC463" s="22">
        <f t="array" ref="AC463">XLOOKUP($R463,Boundaries!$B:$B,Boundaries!M:M,"",0)</f>
        <v>0</v>
      </c>
      <c r="AD463" s="22">
        <f t="array" ref="AD463">XLOOKUP($R463,Boundaries!$B:$B,Boundaries!N:N,"",0)</f>
        <v>0</v>
      </c>
      <c r="AE463" s="22">
        <f t="array" ref="AE463">XLOOKUP($R463,Boundaries!$B:$B,Boundaries!O:O,"",0)</f>
        <v>0</v>
      </c>
      <c r="AF463" s="22">
        <f t="array" ref="AF463">XLOOKUP($R463,Boundaries!$B:$B,Boundaries!P:P,"",0)</f>
        <v>0</v>
      </c>
      <c r="AG463" s="22">
        <f t="array" ref="AG463">XLOOKUP($R463,Boundaries!$B:$B,Boundaries!Q:Q,"",0)</f>
        <v>0</v>
      </c>
      <c r="AH463" s="22">
        <f t="array" ref="AH463">XLOOKUP($R463,Boundaries!$B:$B,Boundaries!R:R,"",0)</f>
        <v>0</v>
      </c>
      <c r="AI463" s="22">
        <f t="array" ref="AI463">XLOOKUP($R463,Boundaries!$B:$B,Boundaries!S:S,"",0)</f>
        <v>0</v>
      </c>
      <c r="AJ463" s="22">
        <f t="array" ref="AJ463">XLOOKUP($R463,Boundaries!$B:$B,Boundaries!T:T,"",0)</f>
        <v>0</v>
      </c>
      <c r="AK463" s="22">
        <f t="array" ref="AK463">XLOOKUP($R463,Boundaries!$B:$B,Boundaries!U:U,"",0)</f>
        <v>0</v>
      </c>
    </row>
    <row r="464">
      <c r="A464" s="22" t="str">
        <f t="shared" si="1"/>
        <v>2</v>
      </c>
      <c r="B464" s="23">
        <v>6599.0</v>
      </c>
      <c r="C464" s="22" t="s">
        <v>1588</v>
      </c>
      <c r="D464" s="24" t="s">
        <v>1589</v>
      </c>
      <c r="E464" s="25" t="s">
        <v>1590</v>
      </c>
      <c r="F464" s="22" t="s">
        <v>133</v>
      </c>
      <c r="G464" s="23" t="s">
        <v>134</v>
      </c>
      <c r="H464" s="23" t="s">
        <v>123</v>
      </c>
      <c r="I464" s="26" t="s">
        <v>124</v>
      </c>
      <c r="J464" s="22" t="s">
        <v>1266</v>
      </c>
      <c r="K464" s="24" t="s">
        <v>878</v>
      </c>
      <c r="L464" s="27">
        <v>56.4803</v>
      </c>
      <c r="M464" s="27">
        <v>-3.0122</v>
      </c>
      <c r="N464" s="22" t="str">
        <f t="array" ref="N464">XLOOKUP(K464,'GSP Groups'!D:D,'GSP Groups'!E:E,"",0)</f>
        <v>Kingussie</v>
      </c>
      <c r="O464" s="28">
        <f t="array" ref="O464">XLOOKUP(N464,'GSP Groups'!$E:$E,'GSP Groups'!F:F,"",0)</f>
        <v>57.22900924</v>
      </c>
      <c r="P464" s="28">
        <f t="array" ref="P464">XLOOKUP(N464,'GSP Groups'!$E:$E,'GSP Groups'!G:G,"",0)</f>
        <v>-4.078819251</v>
      </c>
      <c r="Q464" s="22" t="str">
        <f t="shared" si="2"/>
        <v>EXACT LOCATION</v>
      </c>
      <c r="R464" s="22" t="s">
        <v>23</v>
      </c>
      <c r="S464" s="22">
        <f t="array" ref="S464">XLOOKUP($R464,Boundaries!$B:$B,Boundaries!C:C,"",0)</f>
        <v>15000</v>
      </c>
      <c r="T464" s="22">
        <f t="array" ref="T464">XLOOKUP($R464,Boundaries!$B:$B,Boundaries!D:D,"",0)</f>
        <v>5000</v>
      </c>
      <c r="U464" s="22">
        <f t="array" ref="U464">XLOOKUP($R464,Boundaries!$B:$B,Boundaries!E:E,"",0)</f>
        <v>1180</v>
      </c>
      <c r="V464" s="22">
        <f t="array" ref="V464">XLOOKUP($R464,Boundaries!$B:$B,Boundaries!F:F,"",0)</f>
        <v>1920</v>
      </c>
      <c r="W464" s="22">
        <f t="array" ref="W464">XLOOKUP($R464,Boundaries!$B:$B,Boundaries!G:G,"",0)</f>
        <v>140</v>
      </c>
      <c r="X464" s="22" t="str">
        <f t="array" ref="X464">XLOOKUP($R464,Boundaries!$B:$B,Boundaries!H:H,"",0)</f>
        <v>NaN</v>
      </c>
      <c r="Y464" s="22">
        <f t="array" ref="Y464">XLOOKUP($R464,Boundaries!$B:$B,Boundaries!I:I,"",0)</f>
        <v>3100</v>
      </c>
      <c r="Z464" s="22">
        <f t="array" ref="Z464">XLOOKUP($R464,Boundaries!$B:$B,Boundaries!J:J,"",0)</f>
        <v>0</v>
      </c>
      <c r="AA464" s="22">
        <f t="array" ref="AA464">XLOOKUP($R464,Boundaries!$B:$B,Boundaries!K:K,"",0)</f>
        <v>0</v>
      </c>
      <c r="AB464" s="22">
        <f t="array" ref="AB464">XLOOKUP($R464,Boundaries!$B:$B,Boundaries!L:L,"",0)</f>
        <v>0</v>
      </c>
      <c r="AC464" s="22">
        <f t="array" ref="AC464">XLOOKUP($R464,Boundaries!$B:$B,Boundaries!M:M,"",0)</f>
        <v>0</v>
      </c>
      <c r="AD464" s="22">
        <f t="array" ref="AD464">XLOOKUP($R464,Boundaries!$B:$B,Boundaries!N:N,"",0)</f>
        <v>0</v>
      </c>
      <c r="AE464" s="22">
        <f t="array" ref="AE464">XLOOKUP($R464,Boundaries!$B:$B,Boundaries!O:O,"",0)</f>
        <v>0</v>
      </c>
      <c r="AF464" s="22">
        <f t="array" ref="AF464">XLOOKUP($R464,Boundaries!$B:$B,Boundaries!P:P,"",0)</f>
        <v>0</v>
      </c>
      <c r="AG464" s="22">
        <f t="array" ref="AG464">XLOOKUP($R464,Boundaries!$B:$B,Boundaries!Q:Q,"",0)</f>
        <v>0</v>
      </c>
      <c r="AH464" s="22">
        <f t="array" ref="AH464">XLOOKUP($R464,Boundaries!$B:$B,Boundaries!R:R,"",0)</f>
        <v>0</v>
      </c>
      <c r="AI464" s="22">
        <f t="array" ref="AI464">XLOOKUP($R464,Boundaries!$B:$B,Boundaries!S:S,"",0)</f>
        <v>0</v>
      </c>
      <c r="AJ464" s="22">
        <f t="array" ref="AJ464">XLOOKUP($R464,Boundaries!$B:$B,Boundaries!T:T,"",0)</f>
        <v>0</v>
      </c>
      <c r="AK464" s="22">
        <f t="array" ref="AK464">XLOOKUP($R464,Boundaries!$B:$B,Boundaries!U:U,"",0)</f>
        <v>0</v>
      </c>
    </row>
    <row r="465">
      <c r="A465" s="22" t="str">
        <f t="shared" si="1"/>
        <v>T</v>
      </c>
      <c r="B465" s="23">
        <v>6939.0</v>
      </c>
      <c r="C465" s="22" t="s">
        <v>1591</v>
      </c>
      <c r="D465" s="24" t="s">
        <v>1592</v>
      </c>
      <c r="E465" s="25"/>
      <c r="F465" s="22" t="s">
        <v>68</v>
      </c>
      <c r="G465" s="23" t="s">
        <v>69</v>
      </c>
      <c r="H465" s="23" t="s">
        <v>218</v>
      </c>
      <c r="I465" s="26" t="s">
        <v>219</v>
      </c>
      <c r="J465" s="22" t="s">
        <v>1049</v>
      </c>
      <c r="K465" s="24" t="s">
        <v>1050</v>
      </c>
      <c r="L465" s="27">
        <v>55.58093</v>
      </c>
      <c r="M465" s="27">
        <v>-3.916743</v>
      </c>
      <c r="N465" s="22" t="str">
        <f t="array" ref="N465">XLOOKUP(K465,'GSP Groups'!D:D,'GSP Groups'!E:E,"",0)</f>
        <v>Leadhills</v>
      </c>
      <c r="O465" s="28">
        <f t="array" ref="O465">XLOOKUP(N465,'GSP Groups'!$E:$E,'GSP Groups'!F:F,"",0)</f>
        <v>55.4692643</v>
      </c>
      <c r="P465" s="28">
        <f t="array" ref="P465">XLOOKUP(N465,'GSP Groups'!$E:$E,'GSP Groups'!G:G,"",0)</f>
        <v>-3.736325087</v>
      </c>
      <c r="Q465" s="22" t="str">
        <f t="shared" si="2"/>
        <v>EXACT LOCATION</v>
      </c>
      <c r="R465" s="22" t="s">
        <v>25</v>
      </c>
      <c r="S465" s="22">
        <f t="array" ref="S465">XLOOKUP($R465,Boundaries!$B:$B,Boundaries!C:C,"",0)</f>
        <v>15000</v>
      </c>
      <c r="T465" s="22">
        <f t="array" ref="T465">XLOOKUP($R465,Boundaries!$B:$B,Boundaries!D:D,"",0)</f>
        <v>5000</v>
      </c>
      <c r="U465" s="22">
        <f t="array" ref="U465">XLOOKUP($R465,Boundaries!$B:$B,Boundaries!E:E,"",0)</f>
        <v>0</v>
      </c>
      <c r="V465" s="22">
        <f t="array" ref="V465">XLOOKUP($R465,Boundaries!$B:$B,Boundaries!F:F,"",0)</f>
        <v>0</v>
      </c>
      <c r="W465" s="22">
        <f t="array" ref="W465">XLOOKUP($R465,Boundaries!$B:$B,Boundaries!G:G,"",0)</f>
        <v>770</v>
      </c>
      <c r="X465" s="22">
        <f t="array" ref="X465">XLOOKUP($R465,Boundaries!$B:$B,Boundaries!H:H,"",0)</f>
        <v>0</v>
      </c>
      <c r="Y465" s="22">
        <f t="array" ref="Y465">XLOOKUP($R465,Boundaries!$B:$B,Boundaries!I:I,"",0)</f>
        <v>3100</v>
      </c>
      <c r="Z465" s="22" t="str">
        <f t="array" ref="Z465">XLOOKUP($R465,Boundaries!$B:$B,Boundaries!J:J,"",0)</f>
        <v>NaN</v>
      </c>
      <c r="AA465" s="22">
        <f t="array" ref="AA465">XLOOKUP($R465,Boundaries!$B:$B,Boundaries!K:K,"",0)</f>
        <v>2800</v>
      </c>
      <c r="AB465" s="22">
        <f t="array" ref="AB465">XLOOKUP($R465,Boundaries!$B:$B,Boundaries!L:L,"",0)</f>
        <v>0</v>
      </c>
      <c r="AC465" s="22">
        <f t="array" ref="AC465">XLOOKUP($R465,Boundaries!$B:$B,Boundaries!M:M,"",0)</f>
        <v>2250</v>
      </c>
      <c r="AD465" s="22">
        <f t="array" ref="AD465">XLOOKUP($R465,Boundaries!$B:$B,Boundaries!N:N,"",0)</f>
        <v>0</v>
      </c>
      <c r="AE465" s="22">
        <f t="array" ref="AE465">XLOOKUP($R465,Boundaries!$B:$B,Boundaries!O:O,"",0)</f>
        <v>0</v>
      </c>
      <c r="AF465" s="22">
        <f t="array" ref="AF465">XLOOKUP($R465,Boundaries!$B:$B,Boundaries!P:P,"",0)</f>
        <v>0</v>
      </c>
      <c r="AG465" s="22">
        <f t="array" ref="AG465">XLOOKUP($R465,Boundaries!$B:$B,Boundaries!Q:Q,"",0)</f>
        <v>0</v>
      </c>
      <c r="AH465" s="22">
        <f t="array" ref="AH465">XLOOKUP($R465,Boundaries!$B:$B,Boundaries!R:R,"",0)</f>
        <v>0</v>
      </c>
      <c r="AI465" s="22">
        <f t="array" ref="AI465">XLOOKUP($R465,Boundaries!$B:$B,Boundaries!S:S,"",0)</f>
        <v>0</v>
      </c>
      <c r="AJ465" s="22">
        <f t="array" ref="AJ465">XLOOKUP($R465,Boundaries!$B:$B,Boundaries!T:T,"",0)</f>
        <v>0</v>
      </c>
      <c r="AK465" s="22">
        <f t="array" ref="AK465">XLOOKUP($R465,Boundaries!$B:$B,Boundaries!U:U,"",0)</f>
        <v>0</v>
      </c>
    </row>
    <row r="466">
      <c r="A466" s="22" t="str">
        <f t="shared" si="1"/>
        <v>T</v>
      </c>
      <c r="B466" s="23">
        <v>1998.0</v>
      </c>
      <c r="C466" s="22" t="s">
        <v>1593</v>
      </c>
      <c r="D466" s="24" t="s">
        <v>1594</v>
      </c>
      <c r="E466" s="25"/>
      <c r="F466" s="22" t="s">
        <v>68</v>
      </c>
      <c r="G466" s="23" t="s">
        <v>69</v>
      </c>
      <c r="H466" s="23" t="s">
        <v>1595</v>
      </c>
      <c r="I466" s="26" t="s">
        <v>1596</v>
      </c>
      <c r="J466" s="22" t="s">
        <v>484</v>
      </c>
      <c r="K466" s="24" t="s">
        <v>485</v>
      </c>
      <c r="L466" s="27">
        <v>54.8006596392034</v>
      </c>
      <c r="M466" s="27">
        <v>-3.64270523373447</v>
      </c>
      <c r="N466" s="22" t="str">
        <f t="array" ref="N466">XLOOKUP(K466,'GSP Groups'!D:D,'GSP Groups'!E:E,"",0)</f>
        <v>Carnforth</v>
      </c>
      <c r="O466" s="28">
        <f t="array" ref="O466">XLOOKUP(N466,'GSP Groups'!$E:$E,'GSP Groups'!F:F,"",0)</f>
        <v>54.12746357</v>
      </c>
      <c r="P466" s="28">
        <f t="array" ref="P466">XLOOKUP(N466,'GSP Groups'!$E:$E,'GSP Groups'!G:G,"",0)</f>
        <v>-2.769975155</v>
      </c>
      <c r="Q466" s="22" t="str">
        <f t="shared" si="2"/>
        <v>EXACT LOCATION</v>
      </c>
      <c r="R466" s="22" t="s">
        <v>26</v>
      </c>
      <c r="S466" s="22">
        <f t="array" ref="S466">XLOOKUP($R466,Boundaries!$B:$B,Boundaries!C:C,"",0)</f>
        <v>20000</v>
      </c>
      <c r="T466" s="22">
        <f t="array" ref="T466">XLOOKUP($R466,Boundaries!$B:$B,Boundaries!D:D,"",0)</f>
        <v>9000</v>
      </c>
      <c r="U466" s="22">
        <f t="array" ref="U466">XLOOKUP($R466,Boundaries!$B:$B,Boundaries!E:E,"",0)</f>
        <v>0</v>
      </c>
      <c r="V466" s="22">
        <f t="array" ref="V466">XLOOKUP($R466,Boundaries!$B:$B,Boundaries!F:F,"",0)</f>
        <v>0</v>
      </c>
      <c r="W466" s="22">
        <f t="array" ref="W466">XLOOKUP($R466,Boundaries!$B:$B,Boundaries!G:G,"",0)</f>
        <v>0</v>
      </c>
      <c r="X466" s="22">
        <f t="array" ref="X466">XLOOKUP($R466,Boundaries!$B:$B,Boundaries!H:H,"",0)</f>
        <v>0</v>
      </c>
      <c r="Y466" s="22">
        <f t="array" ref="Y466">XLOOKUP($R466,Boundaries!$B:$B,Boundaries!I:I,"",0)</f>
        <v>0</v>
      </c>
      <c r="Z466" s="22">
        <f t="array" ref="Z466">XLOOKUP($R466,Boundaries!$B:$B,Boundaries!J:J,"",0)</f>
        <v>2800</v>
      </c>
      <c r="AA466" s="22" t="str">
        <f t="array" ref="AA466">XLOOKUP($R466,Boundaries!$B:$B,Boundaries!K:K,"",0)</f>
        <v>NaN</v>
      </c>
      <c r="AB466" s="22">
        <f t="array" ref="AB466">XLOOKUP($R466,Boundaries!$B:$B,Boundaries!L:L,"",0)</f>
        <v>2800</v>
      </c>
      <c r="AC466" s="22">
        <f t="array" ref="AC466">XLOOKUP($R466,Boundaries!$B:$B,Boundaries!M:M,"",0)</f>
        <v>1400</v>
      </c>
      <c r="AD466" s="22">
        <f t="array" ref="AD466">XLOOKUP($R466,Boundaries!$B:$B,Boundaries!N:N,"",0)</f>
        <v>0</v>
      </c>
      <c r="AE466" s="22">
        <f t="array" ref="AE466">XLOOKUP($R466,Boundaries!$B:$B,Boundaries!O:O,"",0)</f>
        <v>0</v>
      </c>
      <c r="AF466" s="22">
        <f t="array" ref="AF466">XLOOKUP($R466,Boundaries!$B:$B,Boundaries!P:P,"",0)</f>
        <v>0</v>
      </c>
      <c r="AG466" s="22">
        <f t="array" ref="AG466">XLOOKUP($R466,Boundaries!$B:$B,Boundaries!Q:Q,"",0)</f>
        <v>0</v>
      </c>
      <c r="AH466" s="22">
        <f t="array" ref="AH466">XLOOKUP($R466,Boundaries!$B:$B,Boundaries!R:R,"",0)</f>
        <v>0</v>
      </c>
      <c r="AI466" s="22">
        <f t="array" ref="AI466">XLOOKUP($R466,Boundaries!$B:$B,Boundaries!S:S,"",0)</f>
        <v>0</v>
      </c>
      <c r="AJ466" s="22">
        <f t="array" ref="AJ466">XLOOKUP($R466,Boundaries!$B:$B,Boundaries!T:T,"",0)</f>
        <v>0</v>
      </c>
      <c r="AK466" s="22">
        <f t="array" ref="AK466">XLOOKUP($R466,Boundaries!$B:$B,Boundaries!U:U,"",0)</f>
        <v>0</v>
      </c>
    </row>
    <row r="467">
      <c r="A467" s="22" t="str">
        <f t="shared" si="1"/>
        <v>E</v>
      </c>
      <c r="B467" s="23">
        <v>5013.0</v>
      </c>
      <c r="C467" s="22" t="s">
        <v>1597</v>
      </c>
      <c r="D467" s="24" t="s">
        <v>1598</v>
      </c>
      <c r="E467" s="25"/>
      <c r="F467" s="22" t="s">
        <v>68</v>
      </c>
      <c r="G467" s="23" t="s">
        <v>69</v>
      </c>
      <c r="H467" s="23" t="s">
        <v>218</v>
      </c>
      <c r="I467" s="26" t="s">
        <v>219</v>
      </c>
      <c r="J467" s="22" t="s">
        <v>1266</v>
      </c>
      <c r="K467" s="24" t="s">
        <v>878</v>
      </c>
      <c r="L467" s="27">
        <v>57.789278</v>
      </c>
      <c r="M467" s="27">
        <v>-4.380528</v>
      </c>
      <c r="N467" s="22" t="str">
        <f t="array" ref="N467">XLOOKUP(K467,'GSP Groups'!D:D,'GSP Groups'!E:E,"",0)</f>
        <v>Kingussie</v>
      </c>
      <c r="O467" s="28">
        <f t="array" ref="O467">XLOOKUP(N467,'GSP Groups'!$E:$E,'GSP Groups'!F:F,"",0)</f>
        <v>57.22900924</v>
      </c>
      <c r="P467" s="28">
        <f t="array" ref="P467">XLOOKUP(N467,'GSP Groups'!$E:$E,'GSP Groups'!G:G,"",0)</f>
        <v>-4.078819251</v>
      </c>
      <c r="Q467" s="22" t="str">
        <f t="shared" si="2"/>
        <v>EXACT LOCATION</v>
      </c>
      <c r="R467" s="22" t="s">
        <v>20</v>
      </c>
      <c r="S467" s="22">
        <f t="array" ref="S467">XLOOKUP($R467,Boundaries!$B:$B,Boundaries!C:C,"",0)</f>
        <v>15000</v>
      </c>
      <c r="T467" s="22">
        <f t="array" ref="T467">XLOOKUP($R467,Boundaries!$B:$B,Boundaries!D:D,"",0)</f>
        <v>5000</v>
      </c>
      <c r="U467" s="22" t="str">
        <f t="array" ref="U467">XLOOKUP($R467,Boundaries!$B:$B,Boundaries!E:E,"",0)</f>
        <v>NaN</v>
      </c>
      <c r="V467" s="22">
        <f t="array" ref="V467">XLOOKUP($R467,Boundaries!$B:$B,Boundaries!F:F,"",0)</f>
        <v>1920</v>
      </c>
      <c r="W467" s="22">
        <f t="array" ref="W467">XLOOKUP($R467,Boundaries!$B:$B,Boundaries!G:G,"",0)</f>
        <v>0</v>
      </c>
      <c r="X467" s="22">
        <f t="array" ref="X467">XLOOKUP($R467,Boundaries!$B:$B,Boundaries!H:H,"",0)</f>
        <v>1180</v>
      </c>
      <c r="Y467" s="22">
        <f t="array" ref="Y467">XLOOKUP($R467,Boundaries!$B:$B,Boundaries!I:I,"",0)</f>
        <v>0</v>
      </c>
      <c r="Z467" s="22">
        <f t="array" ref="Z467">XLOOKUP($R467,Boundaries!$B:$B,Boundaries!J:J,"",0)</f>
        <v>0</v>
      </c>
      <c r="AA467" s="22">
        <f t="array" ref="AA467">XLOOKUP($R467,Boundaries!$B:$B,Boundaries!K:K,"",0)</f>
        <v>0</v>
      </c>
      <c r="AB467" s="22">
        <f t="array" ref="AB467">XLOOKUP($R467,Boundaries!$B:$B,Boundaries!L:L,"",0)</f>
        <v>0</v>
      </c>
      <c r="AC467" s="22">
        <f t="array" ref="AC467">XLOOKUP($R467,Boundaries!$B:$B,Boundaries!M:M,"",0)</f>
        <v>0</v>
      </c>
      <c r="AD467" s="22">
        <f t="array" ref="AD467">XLOOKUP($R467,Boundaries!$B:$B,Boundaries!N:N,"",0)</f>
        <v>0</v>
      </c>
      <c r="AE467" s="22">
        <f t="array" ref="AE467">XLOOKUP($R467,Boundaries!$B:$B,Boundaries!O:O,"",0)</f>
        <v>0</v>
      </c>
      <c r="AF467" s="22">
        <f t="array" ref="AF467">XLOOKUP($R467,Boundaries!$B:$B,Boundaries!P:P,"",0)</f>
        <v>0</v>
      </c>
      <c r="AG467" s="22">
        <f t="array" ref="AG467">XLOOKUP($R467,Boundaries!$B:$B,Boundaries!Q:Q,"",0)</f>
        <v>0</v>
      </c>
      <c r="AH467" s="22">
        <f t="array" ref="AH467">XLOOKUP($R467,Boundaries!$B:$B,Boundaries!R:R,"",0)</f>
        <v>0</v>
      </c>
      <c r="AI467" s="22">
        <f t="array" ref="AI467">XLOOKUP($R467,Boundaries!$B:$B,Boundaries!S:S,"",0)</f>
        <v>0</v>
      </c>
      <c r="AJ467" s="22">
        <f t="array" ref="AJ467">XLOOKUP($R467,Boundaries!$B:$B,Boundaries!T:T,"",0)</f>
        <v>0</v>
      </c>
      <c r="AK467" s="22">
        <f t="array" ref="AK467">XLOOKUP($R467,Boundaries!$B:$B,Boundaries!U:U,"",0)</f>
        <v>0</v>
      </c>
    </row>
    <row r="468">
      <c r="A468" s="22" t="str">
        <f t="shared" si="1"/>
        <v>E</v>
      </c>
      <c r="B468" s="23">
        <v>4048.0</v>
      </c>
      <c r="C468" s="22" t="s">
        <v>1599</v>
      </c>
      <c r="D468" s="24" t="s">
        <v>1600</v>
      </c>
      <c r="E468" s="25"/>
      <c r="F468" s="22" t="s">
        <v>68</v>
      </c>
      <c r="G468" s="23" t="s">
        <v>69</v>
      </c>
      <c r="H468" s="23" t="s">
        <v>1601</v>
      </c>
      <c r="I468" s="26" t="s">
        <v>1602</v>
      </c>
      <c r="J468" s="22" t="s">
        <v>1266</v>
      </c>
      <c r="K468" s="24" t="s">
        <v>878</v>
      </c>
      <c r="L468" s="27">
        <v>57.512417</v>
      </c>
      <c r="M468" s="27">
        <v>-3.61325</v>
      </c>
      <c r="N468" s="22" t="str">
        <f t="array" ref="N468">XLOOKUP(K468,'GSP Groups'!D:D,'GSP Groups'!E:E,"",0)</f>
        <v>Kingussie</v>
      </c>
      <c r="O468" s="28">
        <f t="array" ref="O468">XLOOKUP(N468,'GSP Groups'!$E:$E,'GSP Groups'!F:F,"",0)</f>
        <v>57.22900924</v>
      </c>
      <c r="P468" s="28">
        <f t="array" ref="P468">XLOOKUP(N468,'GSP Groups'!$E:$E,'GSP Groups'!G:G,"",0)</f>
        <v>-4.078819251</v>
      </c>
      <c r="Q468" s="22" t="str">
        <f t="shared" si="2"/>
        <v>EXACT LOCATION</v>
      </c>
      <c r="R468" s="22" t="s">
        <v>20</v>
      </c>
      <c r="S468" s="22">
        <f t="array" ref="S468">XLOOKUP($R468,Boundaries!$B:$B,Boundaries!C:C,"",0)</f>
        <v>15000</v>
      </c>
      <c r="T468" s="22">
        <f t="array" ref="T468">XLOOKUP($R468,Boundaries!$B:$B,Boundaries!D:D,"",0)</f>
        <v>5000</v>
      </c>
      <c r="U468" s="22" t="str">
        <f t="array" ref="U468">XLOOKUP($R468,Boundaries!$B:$B,Boundaries!E:E,"",0)</f>
        <v>NaN</v>
      </c>
      <c r="V468" s="22">
        <f t="array" ref="V468">XLOOKUP($R468,Boundaries!$B:$B,Boundaries!F:F,"",0)</f>
        <v>1920</v>
      </c>
      <c r="W468" s="22">
        <f t="array" ref="W468">XLOOKUP($R468,Boundaries!$B:$B,Boundaries!G:G,"",0)</f>
        <v>0</v>
      </c>
      <c r="X468" s="22">
        <f t="array" ref="X468">XLOOKUP($R468,Boundaries!$B:$B,Boundaries!H:H,"",0)</f>
        <v>1180</v>
      </c>
      <c r="Y468" s="22">
        <f t="array" ref="Y468">XLOOKUP($R468,Boundaries!$B:$B,Boundaries!I:I,"",0)</f>
        <v>0</v>
      </c>
      <c r="Z468" s="22">
        <f t="array" ref="Z468">XLOOKUP($R468,Boundaries!$B:$B,Boundaries!J:J,"",0)</f>
        <v>0</v>
      </c>
      <c r="AA468" s="22">
        <f t="array" ref="AA468">XLOOKUP($R468,Boundaries!$B:$B,Boundaries!K:K,"",0)</f>
        <v>0</v>
      </c>
      <c r="AB468" s="22">
        <f t="array" ref="AB468">XLOOKUP($R468,Boundaries!$B:$B,Boundaries!L:L,"",0)</f>
        <v>0</v>
      </c>
      <c r="AC468" s="22">
        <f t="array" ref="AC468">XLOOKUP($R468,Boundaries!$B:$B,Boundaries!M:M,"",0)</f>
        <v>0</v>
      </c>
      <c r="AD468" s="22">
        <f t="array" ref="AD468">XLOOKUP($R468,Boundaries!$B:$B,Boundaries!N:N,"",0)</f>
        <v>0</v>
      </c>
      <c r="AE468" s="22">
        <f t="array" ref="AE468">XLOOKUP($R468,Boundaries!$B:$B,Boundaries!O:O,"",0)</f>
        <v>0</v>
      </c>
      <c r="AF468" s="22">
        <f t="array" ref="AF468">XLOOKUP($R468,Boundaries!$B:$B,Boundaries!P:P,"",0)</f>
        <v>0</v>
      </c>
      <c r="AG468" s="22">
        <f t="array" ref="AG468">XLOOKUP($R468,Boundaries!$B:$B,Boundaries!Q:Q,"",0)</f>
        <v>0</v>
      </c>
      <c r="AH468" s="22">
        <f t="array" ref="AH468">XLOOKUP($R468,Boundaries!$B:$B,Boundaries!R:R,"",0)</f>
        <v>0</v>
      </c>
      <c r="AI468" s="22">
        <f t="array" ref="AI468">XLOOKUP($R468,Boundaries!$B:$B,Boundaries!S:S,"",0)</f>
        <v>0</v>
      </c>
      <c r="AJ468" s="22">
        <f t="array" ref="AJ468">XLOOKUP($R468,Boundaries!$B:$B,Boundaries!T:T,"",0)</f>
        <v>0</v>
      </c>
      <c r="AK468" s="22">
        <f t="array" ref="AK468">XLOOKUP($R468,Boundaries!$B:$B,Boundaries!U:U,"",0)</f>
        <v>0</v>
      </c>
    </row>
    <row r="469">
      <c r="A469" s="22" t="str">
        <f t="shared" si="1"/>
        <v>2</v>
      </c>
      <c r="B469" s="23">
        <v>7117.0</v>
      </c>
      <c r="C469" s="22" t="s">
        <v>1603</v>
      </c>
      <c r="D469" s="24" t="s">
        <v>1603</v>
      </c>
      <c r="E469" s="25"/>
      <c r="F469" s="30" t="s">
        <v>91</v>
      </c>
      <c r="G469" s="23"/>
      <c r="H469" s="23" t="s">
        <v>1604</v>
      </c>
      <c r="I469" s="26" t="s">
        <v>1605</v>
      </c>
      <c r="J469" s="22" t="s">
        <v>420</v>
      </c>
      <c r="K469" s="24" t="s">
        <v>421</v>
      </c>
      <c r="L469" s="31">
        <v>52.2796948219992</v>
      </c>
      <c r="M469" s="31">
        <v>-1.97621552847919</v>
      </c>
      <c r="N469" s="22" t="str">
        <f t="array" ref="N469">XLOOKUP(K469,'GSP Groups'!D:D,'GSP Groups'!E:E,"",0)</f>
        <v>Callow Hill</v>
      </c>
      <c r="O469" s="28">
        <f t="array" ref="O469">XLOOKUP(N469,'GSP Groups'!$E:$E,'GSP Groups'!F:F,"",0)</f>
        <v>52.27969482</v>
      </c>
      <c r="P469" s="28">
        <f t="array" ref="P469">XLOOKUP(N469,'GSP Groups'!$E:$E,'GSP Groups'!G:G,"",0)</f>
        <v>-1.976215528</v>
      </c>
      <c r="Q469" s="22" t="str">
        <f t="shared" si="2"/>
        <v>CENTER</v>
      </c>
      <c r="R469" s="22" t="s">
        <v>30</v>
      </c>
      <c r="S469" s="22">
        <f t="array" ref="S469">XLOOKUP($R469,Boundaries!$B:$B,Boundaries!C:C,"",0)</f>
        <v>17500</v>
      </c>
      <c r="T469" s="22">
        <f t="array" ref="T469">XLOOKUP($R469,Boundaries!$B:$B,Boundaries!D:D,"",0)</f>
        <v>19000</v>
      </c>
      <c r="U469" s="22">
        <f t="array" ref="U469">XLOOKUP($R469,Boundaries!$B:$B,Boundaries!E:E,"",0)</f>
        <v>0</v>
      </c>
      <c r="V469" s="22">
        <f t="array" ref="V469">XLOOKUP($R469,Boundaries!$B:$B,Boundaries!F:F,"",0)</f>
        <v>0</v>
      </c>
      <c r="W469" s="22">
        <f t="array" ref="W469">XLOOKUP($R469,Boundaries!$B:$B,Boundaries!G:G,"",0)</f>
        <v>0</v>
      </c>
      <c r="X469" s="22">
        <f t="array" ref="X469">XLOOKUP($R469,Boundaries!$B:$B,Boundaries!H:H,"",0)</f>
        <v>0</v>
      </c>
      <c r="Y469" s="22">
        <f t="array" ref="Y469">XLOOKUP($R469,Boundaries!$B:$B,Boundaries!I:I,"",0)</f>
        <v>0</v>
      </c>
      <c r="Z469" s="22">
        <f t="array" ref="Z469">XLOOKUP($R469,Boundaries!$B:$B,Boundaries!J:J,"",0)</f>
        <v>0</v>
      </c>
      <c r="AA469" s="22">
        <f t="array" ref="AA469">XLOOKUP($R469,Boundaries!$B:$B,Boundaries!K:K,"",0)</f>
        <v>0</v>
      </c>
      <c r="AB469" s="22">
        <f t="array" ref="AB469">XLOOKUP($R469,Boundaries!$B:$B,Boundaries!L:L,"",0)</f>
        <v>0</v>
      </c>
      <c r="AC469" s="22">
        <f t="array" ref="AC469">XLOOKUP($R469,Boundaries!$B:$B,Boundaries!M:M,"",0)</f>
        <v>2800</v>
      </c>
      <c r="AD469" s="22">
        <f t="array" ref="AD469">XLOOKUP($R469,Boundaries!$B:$B,Boundaries!N:N,"",0)</f>
        <v>1400</v>
      </c>
      <c r="AE469" s="22" t="str">
        <f t="array" ref="AE469">XLOOKUP($R469,Boundaries!$B:$B,Boundaries!O:O,"",0)</f>
        <v>NaN</v>
      </c>
      <c r="AF469" s="22">
        <f t="array" ref="AF469">XLOOKUP($R469,Boundaries!$B:$B,Boundaries!P:P,"",0)</f>
        <v>1400</v>
      </c>
      <c r="AG469" s="22">
        <f t="array" ref="AG469">XLOOKUP($R469,Boundaries!$B:$B,Boundaries!Q:Q,"",0)</f>
        <v>1400</v>
      </c>
      <c r="AH469" s="22">
        <f t="array" ref="AH469">XLOOKUP($R469,Boundaries!$B:$B,Boundaries!R:R,"",0)</f>
        <v>0</v>
      </c>
      <c r="AI469" s="22">
        <f t="array" ref="AI469">XLOOKUP($R469,Boundaries!$B:$B,Boundaries!S:S,"",0)</f>
        <v>0</v>
      </c>
      <c r="AJ469" s="22">
        <f t="array" ref="AJ469">XLOOKUP($R469,Boundaries!$B:$B,Boundaries!T:T,"",0)</f>
        <v>0</v>
      </c>
      <c r="AK469" s="22">
        <f t="array" ref="AK469">XLOOKUP($R469,Boundaries!$B:$B,Boundaries!U:U,"",0)</f>
        <v>0</v>
      </c>
    </row>
    <row r="470">
      <c r="A470" s="22" t="str">
        <f t="shared" si="1"/>
        <v>E</v>
      </c>
      <c r="B470" s="23">
        <v>7037.0</v>
      </c>
      <c r="C470" s="22" t="s">
        <v>1606</v>
      </c>
      <c r="D470" s="24" t="s">
        <v>1607</v>
      </c>
      <c r="E470" s="25"/>
      <c r="F470" s="22" t="s">
        <v>133</v>
      </c>
      <c r="G470" s="23" t="s">
        <v>134</v>
      </c>
      <c r="H470" s="23" t="s">
        <v>696</v>
      </c>
      <c r="I470" s="26" t="s">
        <v>697</v>
      </c>
      <c r="J470" s="22" t="s">
        <v>308</v>
      </c>
      <c r="K470" s="24" t="s">
        <v>309</v>
      </c>
      <c r="L470" s="27">
        <v>53.5624561029134</v>
      </c>
      <c r="M470" s="27">
        <v>-2.80700000165935</v>
      </c>
      <c r="N470" s="22" t="str">
        <f t="array" ref="N470">XLOOKUP(K470,'GSP Groups'!D:D,'GSP Groups'!E:E,"",0)</f>
        <v>Corwen</v>
      </c>
      <c r="O470" s="28">
        <f t="array" ref="O470">XLOOKUP(N470,'GSP Groups'!$E:$E,'GSP Groups'!F:F,"",0)</f>
        <v>52.98011388</v>
      </c>
      <c r="P470" s="28">
        <f t="array" ref="P470">XLOOKUP(N470,'GSP Groups'!$E:$E,'GSP Groups'!G:G,"",0)</f>
        <v>-3.369248779</v>
      </c>
      <c r="Q470" s="22" t="str">
        <f t="shared" si="2"/>
        <v>EXACT LOCATION</v>
      </c>
      <c r="R470" s="22" t="s">
        <v>28</v>
      </c>
      <c r="S470" s="22">
        <f t="array" ref="S470">XLOOKUP($R470,Boundaries!$B:$B,Boundaries!C:C,"",0)</f>
        <v>17500</v>
      </c>
      <c r="T470" s="22">
        <f t="array" ref="T470">XLOOKUP($R470,Boundaries!$B:$B,Boundaries!D:D,"",0)</f>
        <v>19000</v>
      </c>
      <c r="U470" s="22">
        <f t="array" ref="U470">XLOOKUP($R470,Boundaries!$B:$B,Boundaries!E:E,"",0)</f>
        <v>0</v>
      </c>
      <c r="V470" s="22">
        <f t="array" ref="V470">XLOOKUP($R470,Boundaries!$B:$B,Boundaries!F:F,"",0)</f>
        <v>0</v>
      </c>
      <c r="W470" s="22">
        <f t="array" ref="W470">XLOOKUP($R470,Boundaries!$B:$B,Boundaries!G:G,"",0)</f>
        <v>0</v>
      </c>
      <c r="X470" s="22">
        <f t="array" ref="X470">XLOOKUP($R470,Boundaries!$B:$B,Boundaries!H:H,"",0)</f>
        <v>0</v>
      </c>
      <c r="Y470" s="22">
        <f t="array" ref="Y470">XLOOKUP($R470,Boundaries!$B:$B,Boundaries!I:I,"",0)</f>
        <v>0</v>
      </c>
      <c r="Z470" s="22">
        <f t="array" ref="Z470">XLOOKUP($R470,Boundaries!$B:$B,Boundaries!J:J,"",0)</f>
        <v>2250</v>
      </c>
      <c r="AA470" s="22">
        <f t="array" ref="AA470">XLOOKUP($R470,Boundaries!$B:$B,Boundaries!K:K,"",0)</f>
        <v>1400</v>
      </c>
      <c r="AB470" s="22">
        <f t="array" ref="AB470">XLOOKUP($R470,Boundaries!$B:$B,Boundaries!L:L,"",0)</f>
        <v>3980</v>
      </c>
      <c r="AC470" s="22" t="str">
        <f t="array" ref="AC470">XLOOKUP($R470,Boundaries!$B:$B,Boundaries!M:M,"",0)</f>
        <v>NaN</v>
      </c>
      <c r="AD470" s="22">
        <f t="array" ref="AD470">XLOOKUP($R470,Boundaries!$B:$B,Boundaries!N:N,"",0)</f>
        <v>0</v>
      </c>
      <c r="AE470" s="22">
        <f t="array" ref="AE470">XLOOKUP($R470,Boundaries!$B:$B,Boundaries!O:O,"",0)</f>
        <v>2800</v>
      </c>
      <c r="AF470" s="22">
        <f t="array" ref="AF470">XLOOKUP($R470,Boundaries!$B:$B,Boundaries!P:P,"",0)</f>
        <v>0</v>
      </c>
      <c r="AG470" s="22">
        <f t="array" ref="AG470">XLOOKUP($R470,Boundaries!$B:$B,Boundaries!Q:Q,"",0)</f>
        <v>0</v>
      </c>
      <c r="AH470" s="22">
        <f t="array" ref="AH470">XLOOKUP($R470,Boundaries!$B:$B,Boundaries!R:R,"",0)</f>
        <v>0</v>
      </c>
      <c r="AI470" s="22">
        <f t="array" ref="AI470">XLOOKUP($R470,Boundaries!$B:$B,Boundaries!S:S,"",0)</f>
        <v>0</v>
      </c>
      <c r="AJ470" s="22">
        <f t="array" ref="AJ470">XLOOKUP($R470,Boundaries!$B:$B,Boundaries!T:T,"",0)</f>
        <v>0</v>
      </c>
      <c r="AK470" s="22">
        <f t="array" ref="AK470">XLOOKUP($R470,Boundaries!$B:$B,Boundaries!U:U,"",0)</f>
        <v>0</v>
      </c>
    </row>
    <row r="471">
      <c r="A471" s="22" t="str">
        <f t="shared" si="1"/>
        <v>2</v>
      </c>
      <c r="B471" s="23">
        <v>5315.0</v>
      </c>
      <c r="C471" s="22" t="s">
        <v>1608</v>
      </c>
      <c r="D471" s="24" t="s">
        <v>1608</v>
      </c>
      <c r="E471" s="25" t="s">
        <v>858</v>
      </c>
      <c r="F471" s="30" t="s">
        <v>133</v>
      </c>
      <c r="G471" s="23" t="s">
        <v>134</v>
      </c>
      <c r="H471" s="23" t="s">
        <v>561</v>
      </c>
      <c r="I471" s="26" t="s">
        <v>562</v>
      </c>
      <c r="J471" s="22" t="s">
        <v>830</v>
      </c>
      <c r="K471" s="24" t="s">
        <v>831</v>
      </c>
      <c r="L471" s="31">
        <v>50.7351855530629</v>
      </c>
      <c r="M471" s="31">
        <v>-3.90967377076824</v>
      </c>
      <c r="N471" s="30" t="str">
        <f t="array" ref="N471">XLOOKUP(K471,'GSP Groups'!D:D,'GSP Groups'!E:E,"",0)</f>
        <v>South Tawton</v>
      </c>
      <c r="O471" s="28">
        <f t="array" ref="O471">XLOOKUP(N471,'GSP Groups'!$E:$E,'GSP Groups'!F:F,"",0)</f>
        <v>50.73518555</v>
      </c>
      <c r="P471" s="28">
        <f t="array" ref="P471">XLOOKUP(N471,'GSP Groups'!$E:$E,'GSP Groups'!G:G,"",0)</f>
        <v>-3.909673771</v>
      </c>
      <c r="Q471" s="22" t="str">
        <f t="shared" si="2"/>
        <v>CENTER</v>
      </c>
      <c r="R471" s="22" t="s">
        <v>36</v>
      </c>
      <c r="S471" s="22">
        <f t="array" ref="S471">XLOOKUP($R471,Boundaries!$B:$B,Boundaries!C:C,"",0)</f>
        <v>14000</v>
      </c>
      <c r="T471" s="22">
        <f t="array" ref="T471">XLOOKUP($R471,Boundaries!$B:$B,Boundaries!D:D,"",0)</f>
        <v>17500</v>
      </c>
      <c r="U471" s="22">
        <f t="array" ref="U471">XLOOKUP($R471,Boundaries!$B:$B,Boundaries!E:E,"",0)</f>
        <v>0</v>
      </c>
      <c r="V471" s="22">
        <f t="array" ref="V471">XLOOKUP($R471,Boundaries!$B:$B,Boundaries!F:F,"",0)</f>
        <v>0</v>
      </c>
      <c r="W471" s="22">
        <f t="array" ref="W471">XLOOKUP($R471,Boundaries!$B:$B,Boundaries!G:G,"",0)</f>
        <v>0</v>
      </c>
      <c r="X471" s="22">
        <f t="array" ref="X471">XLOOKUP($R471,Boundaries!$B:$B,Boundaries!H:H,"",0)</f>
        <v>0</v>
      </c>
      <c r="Y471" s="22">
        <f t="array" ref="Y471">XLOOKUP($R471,Boundaries!$B:$B,Boundaries!I:I,"",0)</f>
        <v>0</v>
      </c>
      <c r="Z471" s="22">
        <f t="array" ref="Z471">XLOOKUP($R471,Boundaries!$B:$B,Boundaries!J:J,"",0)</f>
        <v>0</v>
      </c>
      <c r="AA471" s="22">
        <f t="array" ref="AA471">XLOOKUP($R471,Boundaries!$B:$B,Boundaries!K:K,"",0)</f>
        <v>0</v>
      </c>
      <c r="AB471" s="22">
        <f t="array" ref="AB471">XLOOKUP($R471,Boundaries!$B:$B,Boundaries!L:L,"",0)</f>
        <v>0</v>
      </c>
      <c r="AC471" s="22">
        <f t="array" ref="AC471">XLOOKUP($R471,Boundaries!$B:$B,Boundaries!M:M,"",0)</f>
        <v>0</v>
      </c>
      <c r="AD471" s="22">
        <f t="array" ref="AD471">XLOOKUP($R471,Boundaries!$B:$B,Boundaries!N:N,"",0)</f>
        <v>0</v>
      </c>
      <c r="AE471" s="22">
        <f t="array" ref="AE471">XLOOKUP($R471,Boundaries!$B:$B,Boundaries!O:O,"",0)</f>
        <v>0</v>
      </c>
      <c r="AF471" s="22">
        <f t="array" ref="AF471">XLOOKUP($R471,Boundaries!$B:$B,Boundaries!P:P,"",0)</f>
        <v>0</v>
      </c>
      <c r="AG471" s="22">
        <f t="array" ref="AG471">XLOOKUP($R471,Boundaries!$B:$B,Boundaries!Q:Q,"",0)</f>
        <v>1400</v>
      </c>
      <c r="AH471" s="22">
        <f t="array" ref="AH471">XLOOKUP($R471,Boundaries!$B:$B,Boundaries!R:R,"",0)</f>
        <v>0</v>
      </c>
      <c r="AI471" s="22">
        <f t="array" ref="AI471">XLOOKUP($R471,Boundaries!$B:$B,Boundaries!S:S,"",0)</f>
        <v>0</v>
      </c>
      <c r="AJ471" s="22">
        <f t="array" ref="AJ471">XLOOKUP($R471,Boundaries!$B:$B,Boundaries!T:T,"",0)</f>
        <v>1400</v>
      </c>
      <c r="AK471" s="22" t="str">
        <f t="array" ref="AK471">XLOOKUP($R471,Boundaries!$B:$B,Boundaries!U:U,"",0)</f>
        <v>NaN</v>
      </c>
    </row>
    <row r="472">
      <c r="A472" s="22" t="str">
        <f t="shared" si="1"/>
        <v>2</v>
      </c>
      <c r="B472" s="23">
        <v>5772.0</v>
      </c>
      <c r="C472" s="22" t="s">
        <v>1609</v>
      </c>
      <c r="D472" s="24" t="s">
        <v>1609</v>
      </c>
      <c r="E472" s="25" t="s">
        <v>1610</v>
      </c>
      <c r="F472" s="22" t="s">
        <v>91</v>
      </c>
      <c r="G472" s="23" t="s">
        <v>64</v>
      </c>
      <c r="H472" s="23" t="s">
        <v>561</v>
      </c>
      <c r="I472" s="26" t="s">
        <v>562</v>
      </c>
      <c r="J472" s="22" t="s">
        <v>609</v>
      </c>
      <c r="K472" s="24" t="s">
        <v>610</v>
      </c>
      <c r="L472" s="27">
        <v>51.6055840629742</v>
      </c>
      <c r="M472" s="27">
        <v>-2.00339866271294</v>
      </c>
      <c r="N472" s="22" t="str">
        <f t="array" ref="N472">XLOOKUP(K472,'GSP Groups'!D:D,'GSP Groups'!E:E,"",0)</f>
        <v>Andover</v>
      </c>
      <c r="O472" s="28">
        <f t="array" ref="O472">XLOOKUP(N472,'GSP Groups'!$E:$E,'GSP Groups'!F:F,"",0)</f>
        <v>51.21098811</v>
      </c>
      <c r="P472" s="28">
        <f t="array" ref="P472">XLOOKUP(N472,'GSP Groups'!$E:$E,'GSP Groups'!G:G,"",0)</f>
        <v>-1.493501823</v>
      </c>
      <c r="Q472" s="22" t="str">
        <f t="shared" si="2"/>
        <v>EXACT LOCATION</v>
      </c>
      <c r="R472" s="22" t="s">
        <v>32</v>
      </c>
      <c r="S472" s="22">
        <f t="array" ref="S472">XLOOKUP($R472,Boundaries!$B:$B,Boundaries!C:C,"",0)</f>
        <v>14000</v>
      </c>
      <c r="T472" s="22">
        <f t="array" ref="T472">XLOOKUP($R472,Boundaries!$B:$B,Boundaries!D:D,"",0)</f>
        <v>17500</v>
      </c>
      <c r="U472" s="22">
        <f t="array" ref="U472">XLOOKUP($R472,Boundaries!$B:$B,Boundaries!E:E,"",0)</f>
        <v>0</v>
      </c>
      <c r="V472" s="22">
        <f t="array" ref="V472">XLOOKUP($R472,Boundaries!$B:$B,Boundaries!F:F,"",0)</f>
        <v>0</v>
      </c>
      <c r="W472" s="22">
        <f t="array" ref="W472">XLOOKUP($R472,Boundaries!$B:$B,Boundaries!G:G,"",0)</f>
        <v>0</v>
      </c>
      <c r="X472" s="22">
        <f t="array" ref="X472">XLOOKUP($R472,Boundaries!$B:$B,Boundaries!H:H,"",0)</f>
        <v>0</v>
      </c>
      <c r="Y472" s="22">
        <f t="array" ref="Y472">XLOOKUP($R472,Boundaries!$B:$B,Boundaries!I:I,"",0)</f>
        <v>0</v>
      </c>
      <c r="Z472" s="22">
        <f t="array" ref="Z472">XLOOKUP($R472,Boundaries!$B:$B,Boundaries!J:J,"",0)</f>
        <v>0</v>
      </c>
      <c r="AA472" s="22">
        <f t="array" ref="AA472">XLOOKUP($R472,Boundaries!$B:$B,Boundaries!K:K,"",0)</f>
        <v>0</v>
      </c>
      <c r="AB472" s="22">
        <f t="array" ref="AB472">XLOOKUP($R472,Boundaries!$B:$B,Boundaries!L:L,"",0)</f>
        <v>0</v>
      </c>
      <c r="AC472" s="22">
        <f t="array" ref="AC472">XLOOKUP($R472,Boundaries!$B:$B,Boundaries!M:M,"",0)</f>
        <v>0</v>
      </c>
      <c r="AD472" s="22">
        <f t="array" ref="AD472">XLOOKUP($R472,Boundaries!$B:$B,Boundaries!N:N,"",0)</f>
        <v>0</v>
      </c>
      <c r="AE472" s="22">
        <f t="array" ref="AE472">XLOOKUP($R472,Boundaries!$B:$B,Boundaries!O:O,"",0)</f>
        <v>1400</v>
      </c>
      <c r="AF472" s="22">
        <f t="array" ref="AF472">XLOOKUP($R472,Boundaries!$B:$B,Boundaries!P:P,"",0)</f>
        <v>1400</v>
      </c>
      <c r="AG472" s="22" t="str">
        <f t="array" ref="AG472">XLOOKUP($R472,Boundaries!$B:$B,Boundaries!Q:Q,"",0)</f>
        <v>NaN</v>
      </c>
      <c r="AH472" s="22">
        <f t="array" ref="AH472">XLOOKUP($R472,Boundaries!$B:$B,Boundaries!R:R,"",0)</f>
        <v>0</v>
      </c>
      <c r="AI472" s="22">
        <f t="array" ref="AI472">XLOOKUP($R472,Boundaries!$B:$B,Boundaries!S:S,"",0)</f>
        <v>0</v>
      </c>
      <c r="AJ472" s="22">
        <f t="array" ref="AJ472">XLOOKUP($R472,Boundaries!$B:$B,Boundaries!T:T,"",0)</f>
        <v>2800</v>
      </c>
      <c r="AK472" s="22">
        <f t="array" ref="AK472">XLOOKUP($R472,Boundaries!$B:$B,Boundaries!U:U,"",0)</f>
        <v>1400</v>
      </c>
    </row>
    <row r="473">
      <c r="A473" s="22" t="str">
        <f t="shared" si="1"/>
        <v>V</v>
      </c>
      <c r="B473" s="23">
        <v>6795.0</v>
      </c>
      <c r="C473" s="22" t="s">
        <v>1611</v>
      </c>
      <c r="D473" s="24" t="s">
        <v>1611</v>
      </c>
      <c r="E473" s="25" t="s">
        <v>1612</v>
      </c>
      <c r="F473" s="30" t="s">
        <v>91</v>
      </c>
      <c r="G473" s="23" t="s">
        <v>64</v>
      </c>
      <c r="H473" s="23" t="s">
        <v>213</v>
      </c>
      <c r="I473" s="26" t="s">
        <v>214</v>
      </c>
      <c r="J473" s="22" t="s">
        <v>157</v>
      </c>
      <c r="K473" s="24" t="s">
        <v>158</v>
      </c>
      <c r="L473" s="31">
        <v>52.8000476308125</v>
      </c>
      <c r="M473" s="31">
        <v>-0.927751414554609</v>
      </c>
      <c r="N473" s="30" t="str">
        <f t="array" ref="N473">XLOOKUP(K473,'GSP Groups'!D:D,'GSP Groups'!E:E,"",0)</f>
        <v>Ab Kettleby</v>
      </c>
      <c r="O473" s="28">
        <f t="array" ref="O473">XLOOKUP(N473,'GSP Groups'!$E:$E,'GSP Groups'!F:F,"",0)</f>
        <v>52.80004763</v>
      </c>
      <c r="P473" s="28">
        <f t="array" ref="P473">XLOOKUP(N473,'GSP Groups'!$E:$E,'GSP Groups'!G:G,"",0)</f>
        <v>-0.9277514146</v>
      </c>
      <c r="Q473" s="22" t="str">
        <f t="shared" si="2"/>
        <v>CENTER</v>
      </c>
      <c r="R473" s="22" t="s">
        <v>30</v>
      </c>
      <c r="S473" s="22">
        <f t="array" ref="S473">XLOOKUP($R473,Boundaries!$B:$B,Boundaries!C:C,"",0)</f>
        <v>17500</v>
      </c>
      <c r="T473" s="22">
        <f t="array" ref="T473">XLOOKUP($R473,Boundaries!$B:$B,Boundaries!D:D,"",0)</f>
        <v>19000</v>
      </c>
      <c r="U473" s="22">
        <f t="array" ref="U473">XLOOKUP($R473,Boundaries!$B:$B,Boundaries!E:E,"",0)</f>
        <v>0</v>
      </c>
      <c r="V473" s="22">
        <f t="array" ref="V473">XLOOKUP($R473,Boundaries!$B:$B,Boundaries!F:F,"",0)</f>
        <v>0</v>
      </c>
      <c r="W473" s="22">
        <f t="array" ref="W473">XLOOKUP($R473,Boundaries!$B:$B,Boundaries!G:G,"",0)</f>
        <v>0</v>
      </c>
      <c r="X473" s="22">
        <f t="array" ref="X473">XLOOKUP($R473,Boundaries!$B:$B,Boundaries!H:H,"",0)</f>
        <v>0</v>
      </c>
      <c r="Y473" s="22">
        <f t="array" ref="Y473">XLOOKUP($R473,Boundaries!$B:$B,Boundaries!I:I,"",0)</f>
        <v>0</v>
      </c>
      <c r="Z473" s="22">
        <f t="array" ref="Z473">XLOOKUP($R473,Boundaries!$B:$B,Boundaries!J:J,"",0)</f>
        <v>0</v>
      </c>
      <c r="AA473" s="22">
        <f t="array" ref="AA473">XLOOKUP($R473,Boundaries!$B:$B,Boundaries!K:K,"",0)</f>
        <v>0</v>
      </c>
      <c r="AB473" s="22">
        <f t="array" ref="AB473">XLOOKUP($R473,Boundaries!$B:$B,Boundaries!L:L,"",0)</f>
        <v>0</v>
      </c>
      <c r="AC473" s="22">
        <f t="array" ref="AC473">XLOOKUP($R473,Boundaries!$B:$B,Boundaries!M:M,"",0)</f>
        <v>2800</v>
      </c>
      <c r="AD473" s="22">
        <f t="array" ref="AD473">XLOOKUP($R473,Boundaries!$B:$B,Boundaries!N:N,"",0)</f>
        <v>1400</v>
      </c>
      <c r="AE473" s="22" t="str">
        <f t="array" ref="AE473">XLOOKUP($R473,Boundaries!$B:$B,Boundaries!O:O,"",0)</f>
        <v>NaN</v>
      </c>
      <c r="AF473" s="22">
        <f t="array" ref="AF473">XLOOKUP($R473,Boundaries!$B:$B,Boundaries!P:P,"",0)</f>
        <v>1400</v>
      </c>
      <c r="AG473" s="22">
        <f t="array" ref="AG473">XLOOKUP($R473,Boundaries!$B:$B,Boundaries!Q:Q,"",0)</f>
        <v>1400</v>
      </c>
      <c r="AH473" s="22">
        <f t="array" ref="AH473">XLOOKUP($R473,Boundaries!$B:$B,Boundaries!R:R,"",0)</f>
        <v>0</v>
      </c>
      <c r="AI473" s="22">
        <f t="array" ref="AI473">XLOOKUP($R473,Boundaries!$B:$B,Boundaries!S:S,"",0)</f>
        <v>0</v>
      </c>
      <c r="AJ473" s="22">
        <f t="array" ref="AJ473">XLOOKUP($R473,Boundaries!$B:$B,Boundaries!T:T,"",0)</f>
        <v>0</v>
      </c>
      <c r="AK473" s="22">
        <f t="array" ref="AK473">XLOOKUP($R473,Boundaries!$B:$B,Boundaries!U:U,"",0)</f>
        <v>0</v>
      </c>
    </row>
    <row r="474">
      <c r="A474" s="22" t="str">
        <f t="shared" si="1"/>
        <v>T</v>
      </c>
      <c r="B474" s="23">
        <v>7000.0</v>
      </c>
      <c r="C474" s="22" t="s">
        <v>1613</v>
      </c>
      <c r="D474" s="24" t="s">
        <v>1614</v>
      </c>
      <c r="E474" s="25"/>
      <c r="F474" s="22" t="s">
        <v>68</v>
      </c>
      <c r="G474" s="23" t="s">
        <v>69</v>
      </c>
      <c r="H474" s="23" t="s">
        <v>1615</v>
      </c>
      <c r="I474" s="26" t="s">
        <v>1616</v>
      </c>
      <c r="J474" s="22" t="s">
        <v>1266</v>
      </c>
      <c r="K474" s="24" t="s">
        <v>878</v>
      </c>
      <c r="L474" s="27">
        <v>58.2106782212142</v>
      </c>
      <c r="M474" s="27">
        <v>-4.50245725689012</v>
      </c>
      <c r="N474" s="22" t="str">
        <f t="array" ref="N474">XLOOKUP(K474,'GSP Groups'!D:D,'GSP Groups'!E:E,"",0)</f>
        <v>Kingussie</v>
      </c>
      <c r="O474" s="28">
        <f t="array" ref="O474">XLOOKUP(N474,'GSP Groups'!$E:$E,'GSP Groups'!F:F,"",0)</f>
        <v>57.22900924</v>
      </c>
      <c r="P474" s="28">
        <f t="array" ref="P474">XLOOKUP(N474,'GSP Groups'!$E:$E,'GSP Groups'!G:G,"",0)</f>
        <v>-4.078819251</v>
      </c>
      <c r="Q474" s="22" t="str">
        <f t="shared" si="2"/>
        <v>EXACT LOCATION</v>
      </c>
      <c r="R474" s="22" t="s">
        <v>20</v>
      </c>
      <c r="S474" s="22">
        <f t="array" ref="S474">XLOOKUP($R474,Boundaries!$B:$B,Boundaries!C:C,"",0)</f>
        <v>15000</v>
      </c>
      <c r="T474" s="22">
        <f t="array" ref="T474">XLOOKUP($R474,Boundaries!$B:$B,Boundaries!D:D,"",0)</f>
        <v>5000</v>
      </c>
      <c r="U474" s="22" t="str">
        <f t="array" ref="U474">XLOOKUP($R474,Boundaries!$B:$B,Boundaries!E:E,"",0)</f>
        <v>NaN</v>
      </c>
      <c r="V474" s="22">
        <f t="array" ref="V474">XLOOKUP($R474,Boundaries!$B:$B,Boundaries!F:F,"",0)</f>
        <v>1920</v>
      </c>
      <c r="W474" s="22">
        <f t="array" ref="W474">XLOOKUP($R474,Boundaries!$B:$B,Boundaries!G:G,"",0)</f>
        <v>0</v>
      </c>
      <c r="X474" s="22">
        <f t="array" ref="X474">XLOOKUP($R474,Boundaries!$B:$B,Boundaries!H:H,"",0)</f>
        <v>1180</v>
      </c>
      <c r="Y474" s="22">
        <f t="array" ref="Y474">XLOOKUP($R474,Boundaries!$B:$B,Boundaries!I:I,"",0)</f>
        <v>0</v>
      </c>
      <c r="Z474" s="22">
        <f t="array" ref="Z474">XLOOKUP($R474,Boundaries!$B:$B,Boundaries!J:J,"",0)</f>
        <v>0</v>
      </c>
      <c r="AA474" s="22">
        <f t="array" ref="AA474">XLOOKUP($R474,Boundaries!$B:$B,Boundaries!K:K,"",0)</f>
        <v>0</v>
      </c>
      <c r="AB474" s="22">
        <f t="array" ref="AB474">XLOOKUP($R474,Boundaries!$B:$B,Boundaries!L:L,"",0)</f>
        <v>0</v>
      </c>
      <c r="AC474" s="22">
        <f t="array" ref="AC474">XLOOKUP($R474,Boundaries!$B:$B,Boundaries!M:M,"",0)</f>
        <v>0</v>
      </c>
      <c r="AD474" s="22">
        <f t="array" ref="AD474">XLOOKUP($R474,Boundaries!$B:$B,Boundaries!N:N,"",0)</f>
        <v>0</v>
      </c>
      <c r="AE474" s="22">
        <f t="array" ref="AE474">XLOOKUP($R474,Boundaries!$B:$B,Boundaries!O:O,"",0)</f>
        <v>0</v>
      </c>
      <c r="AF474" s="22">
        <f t="array" ref="AF474">XLOOKUP($R474,Boundaries!$B:$B,Boundaries!P:P,"",0)</f>
        <v>0</v>
      </c>
      <c r="AG474" s="22">
        <f t="array" ref="AG474">XLOOKUP($R474,Boundaries!$B:$B,Boundaries!Q:Q,"",0)</f>
        <v>0</v>
      </c>
      <c r="AH474" s="22">
        <f t="array" ref="AH474">XLOOKUP($R474,Boundaries!$B:$B,Boundaries!R:R,"",0)</f>
        <v>0</v>
      </c>
      <c r="AI474" s="22">
        <f t="array" ref="AI474">XLOOKUP($R474,Boundaries!$B:$B,Boundaries!S:S,"",0)</f>
        <v>0</v>
      </c>
      <c r="AJ474" s="22">
        <f t="array" ref="AJ474">XLOOKUP($R474,Boundaries!$B:$B,Boundaries!T:T,"",0)</f>
        <v>0</v>
      </c>
      <c r="AK474" s="22">
        <f t="array" ref="AK474">XLOOKUP($R474,Boundaries!$B:$B,Boundaries!U:U,"",0)</f>
        <v>0</v>
      </c>
    </row>
    <row r="475">
      <c r="A475" s="22" t="str">
        <f t="shared" si="1"/>
        <v>2</v>
      </c>
      <c r="B475" s="23">
        <v>5665.0</v>
      </c>
      <c r="C475" s="22" t="s">
        <v>1617</v>
      </c>
      <c r="D475" s="24" t="s">
        <v>1618</v>
      </c>
      <c r="E475" s="25"/>
      <c r="F475" s="30" t="s">
        <v>91</v>
      </c>
      <c r="G475" s="23"/>
      <c r="H475" s="23" t="s">
        <v>123</v>
      </c>
      <c r="I475" s="26" t="s">
        <v>124</v>
      </c>
      <c r="J475" s="22" t="s">
        <v>308</v>
      </c>
      <c r="K475" s="24" t="s">
        <v>309</v>
      </c>
      <c r="L475" s="31">
        <v>52.9801138817618</v>
      </c>
      <c r="M475" s="31">
        <v>-3.36924877864595</v>
      </c>
      <c r="N475" s="22" t="str">
        <f t="array" ref="N475">XLOOKUP(K475,'GSP Groups'!D:D,'GSP Groups'!E:E,"",0)</f>
        <v>Corwen</v>
      </c>
      <c r="O475" s="28">
        <f t="array" ref="O475">XLOOKUP(N475,'GSP Groups'!$E:$E,'GSP Groups'!F:F,"",0)</f>
        <v>52.98011388</v>
      </c>
      <c r="P475" s="28">
        <f t="array" ref="P475">XLOOKUP(N475,'GSP Groups'!$E:$E,'GSP Groups'!G:G,"",0)</f>
        <v>-3.369248779</v>
      </c>
      <c r="Q475" s="22" t="str">
        <f t="shared" si="2"/>
        <v>CENTER</v>
      </c>
      <c r="R475" s="22" t="s">
        <v>28</v>
      </c>
      <c r="S475" s="22">
        <f t="array" ref="S475">XLOOKUP($R475,Boundaries!$B:$B,Boundaries!C:C,"",0)</f>
        <v>17500</v>
      </c>
      <c r="T475" s="22">
        <f t="array" ref="T475">XLOOKUP($R475,Boundaries!$B:$B,Boundaries!D:D,"",0)</f>
        <v>19000</v>
      </c>
      <c r="U475" s="22">
        <f t="array" ref="U475">XLOOKUP($R475,Boundaries!$B:$B,Boundaries!E:E,"",0)</f>
        <v>0</v>
      </c>
      <c r="V475" s="22">
        <f t="array" ref="V475">XLOOKUP($R475,Boundaries!$B:$B,Boundaries!F:F,"",0)</f>
        <v>0</v>
      </c>
      <c r="W475" s="22">
        <f t="array" ref="W475">XLOOKUP($R475,Boundaries!$B:$B,Boundaries!G:G,"",0)</f>
        <v>0</v>
      </c>
      <c r="X475" s="22">
        <f t="array" ref="X475">XLOOKUP($R475,Boundaries!$B:$B,Boundaries!H:H,"",0)</f>
        <v>0</v>
      </c>
      <c r="Y475" s="22">
        <f t="array" ref="Y475">XLOOKUP($R475,Boundaries!$B:$B,Boundaries!I:I,"",0)</f>
        <v>0</v>
      </c>
      <c r="Z475" s="22">
        <f t="array" ref="Z475">XLOOKUP($R475,Boundaries!$B:$B,Boundaries!J:J,"",0)</f>
        <v>2250</v>
      </c>
      <c r="AA475" s="22">
        <f t="array" ref="AA475">XLOOKUP($R475,Boundaries!$B:$B,Boundaries!K:K,"",0)</f>
        <v>1400</v>
      </c>
      <c r="AB475" s="22">
        <f t="array" ref="AB475">XLOOKUP($R475,Boundaries!$B:$B,Boundaries!L:L,"",0)</f>
        <v>3980</v>
      </c>
      <c r="AC475" s="22" t="str">
        <f t="array" ref="AC475">XLOOKUP($R475,Boundaries!$B:$B,Boundaries!M:M,"",0)</f>
        <v>NaN</v>
      </c>
      <c r="AD475" s="22">
        <f t="array" ref="AD475">XLOOKUP($R475,Boundaries!$B:$B,Boundaries!N:N,"",0)</f>
        <v>0</v>
      </c>
      <c r="AE475" s="22">
        <f t="array" ref="AE475">XLOOKUP($R475,Boundaries!$B:$B,Boundaries!O:O,"",0)</f>
        <v>2800</v>
      </c>
      <c r="AF475" s="22">
        <f t="array" ref="AF475">XLOOKUP($R475,Boundaries!$B:$B,Boundaries!P:P,"",0)</f>
        <v>0</v>
      </c>
      <c r="AG475" s="22">
        <f t="array" ref="AG475">XLOOKUP($R475,Boundaries!$B:$B,Boundaries!Q:Q,"",0)</f>
        <v>0</v>
      </c>
      <c r="AH475" s="22">
        <f t="array" ref="AH475">XLOOKUP($R475,Boundaries!$B:$B,Boundaries!R:R,"",0)</f>
        <v>0</v>
      </c>
      <c r="AI475" s="22">
        <f t="array" ref="AI475">XLOOKUP($R475,Boundaries!$B:$B,Boundaries!S:S,"",0)</f>
        <v>0</v>
      </c>
      <c r="AJ475" s="22">
        <f t="array" ref="AJ475">XLOOKUP($R475,Boundaries!$B:$B,Boundaries!T:T,"",0)</f>
        <v>0</v>
      </c>
      <c r="AK475" s="22">
        <f t="array" ref="AK475">XLOOKUP($R475,Boundaries!$B:$B,Boundaries!U:U,"",0)</f>
        <v>0</v>
      </c>
    </row>
    <row r="476">
      <c r="A476" s="22" t="str">
        <f t="shared" si="1"/>
        <v>T</v>
      </c>
      <c r="B476" s="23">
        <v>6207.0</v>
      </c>
      <c r="C476" s="22" t="s">
        <v>1619</v>
      </c>
      <c r="D476" s="24" t="s">
        <v>1620</v>
      </c>
      <c r="E476" s="25"/>
      <c r="F476" s="22" t="s">
        <v>68</v>
      </c>
      <c r="G476" s="23" t="s">
        <v>69</v>
      </c>
      <c r="H476" s="23" t="s">
        <v>1621</v>
      </c>
      <c r="I476" s="26" t="s">
        <v>1622</v>
      </c>
      <c r="J476" s="22" t="s">
        <v>157</v>
      </c>
      <c r="K476" s="24" t="s">
        <v>158</v>
      </c>
      <c r="L476" s="27">
        <v>53.48</v>
      </c>
      <c r="M476" s="27">
        <v>0.84</v>
      </c>
      <c r="N476" s="22" t="str">
        <f t="array" ref="N476">XLOOKUP(K476,'GSP Groups'!D:D,'GSP Groups'!E:E,"",0)</f>
        <v>Ab Kettleby</v>
      </c>
      <c r="O476" s="28">
        <f t="array" ref="O476">XLOOKUP(N476,'GSP Groups'!$E:$E,'GSP Groups'!F:F,"",0)</f>
        <v>52.80004763</v>
      </c>
      <c r="P476" s="28">
        <f t="array" ref="P476">XLOOKUP(N476,'GSP Groups'!$E:$E,'GSP Groups'!G:G,"",0)</f>
        <v>-0.9277514146</v>
      </c>
      <c r="Q476" s="22" t="str">
        <f t="shared" si="2"/>
        <v>EXACT LOCATION</v>
      </c>
      <c r="R476" s="22" t="s">
        <v>29</v>
      </c>
      <c r="S476" s="22">
        <f t="array" ref="S476">XLOOKUP($R476,Boundaries!$B:$B,Boundaries!C:C,"",0)</f>
        <v>20000</v>
      </c>
      <c r="T476" s="22">
        <f t="array" ref="T476">XLOOKUP($R476,Boundaries!$B:$B,Boundaries!D:D,"",0)</f>
        <v>9000</v>
      </c>
      <c r="U476" s="22">
        <f t="array" ref="U476">XLOOKUP($R476,Boundaries!$B:$B,Boundaries!E:E,"",0)</f>
        <v>0</v>
      </c>
      <c r="V476" s="22">
        <f t="array" ref="V476">XLOOKUP($R476,Boundaries!$B:$B,Boundaries!F:F,"",0)</f>
        <v>0</v>
      </c>
      <c r="W476" s="22">
        <f t="array" ref="W476">XLOOKUP($R476,Boundaries!$B:$B,Boundaries!G:G,"",0)</f>
        <v>0</v>
      </c>
      <c r="X476" s="22">
        <f t="array" ref="X476">XLOOKUP($R476,Boundaries!$B:$B,Boundaries!H:H,"",0)</f>
        <v>0</v>
      </c>
      <c r="Y476" s="22">
        <f t="array" ref="Y476">XLOOKUP($R476,Boundaries!$B:$B,Boundaries!I:I,"",0)</f>
        <v>0</v>
      </c>
      <c r="Z476" s="22">
        <f t="array" ref="Z476">XLOOKUP($R476,Boundaries!$B:$B,Boundaries!J:J,"",0)</f>
        <v>0</v>
      </c>
      <c r="AA476" s="22">
        <f t="array" ref="AA476">XLOOKUP($R476,Boundaries!$B:$B,Boundaries!K:K,"",0)</f>
        <v>0</v>
      </c>
      <c r="AB476" s="22">
        <f t="array" ref="AB476">XLOOKUP($R476,Boundaries!$B:$B,Boundaries!L:L,"",0)</f>
        <v>4240</v>
      </c>
      <c r="AC476" s="22">
        <f t="array" ref="AC476">XLOOKUP($R476,Boundaries!$B:$B,Boundaries!M:M,"",0)</f>
        <v>0</v>
      </c>
      <c r="AD476" s="22" t="str">
        <f t="array" ref="AD476">XLOOKUP($R476,Boundaries!$B:$B,Boundaries!N:N,"",0)</f>
        <v>NaN</v>
      </c>
      <c r="AE476" s="22">
        <f t="array" ref="AE476">XLOOKUP($R476,Boundaries!$B:$B,Boundaries!O:O,"",0)</f>
        <v>1400</v>
      </c>
      <c r="AF476" s="22">
        <f t="array" ref="AF476">XLOOKUP($R476,Boundaries!$B:$B,Boundaries!P:P,"",0)</f>
        <v>4200</v>
      </c>
      <c r="AG476" s="22">
        <f t="array" ref="AG476">XLOOKUP($R476,Boundaries!$B:$B,Boundaries!Q:Q,"",0)</f>
        <v>0</v>
      </c>
      <c r="AH476" s="22">
        <f t="array" ref="AH476">XLOOKUP($R476,Boundaries!$B:$B,Boundaries!R:R,"",0)</f>
        <v>0</v>
      </c>
      <c r="AI476" s="22">
        <f t="array" ref="AI476">XLOOKUP($R476,Boundaries!$B:$B,Boundaries!S:S,"",0)</f>
        <v>0</v>
      </c>
      <c r="AJ476" s="22">
        <f t="array" ref="AJ476">XLOOKUP($R476,Boundaries!$B:$B,Boundaries!T:T,"",0)</f>
        <v>0</v>
      </c>
      <c r="AK476" s="22">
        <f t="array" ref="AK476">XLOOKUP($R476,Boundaries!$B:$B,Boundaries!U:U,"",0)</f>
        <v>0</v>
      </c>
    </row>
    <row r="477">
      <c r="A477" s="22" t="str">
        <f t="shared" si="1"/>
        <v>2</v>
      </c>
      <c r="B477" s="23">
        <v>6940.0</v>
      </c>
      <c r="C477" s="22" t="s">
        <v>1623</v>
      </c>
      <c r="D477" s="24" t="s">
        <v>1623</v>
      </c>
      <c r="E477" s="25"/>
      <c r="F477" s="22" t="s">
        <v>133</v>
      </c>
      <c r="G477" s="23" t="s">
        <v>134</v>
      </c>
      <c r="H477" s="23" t="s">
        <v>110</v>
      </c>
      <c r="I477" s="26" t="s">
        <v>111</v>
      </c>
      <c r="J477" s="22" t="s">
        <v>1266</v>
      </c>
      <c r="K477" s="24" t="s">
        <v>878</v>
      </c>
      <c r="L477" s="27">
        <v>56.4779510706904</v>
      </c>
      <c r="M477" s="27">
        <v>-3.04942489969686</v>
      </c>
      <c r="N477" s="22" t="str">
        <f t="array" ref="N477">XLOOKUP(K477,'GSP Groups'!D:D,'GSP Groups'!E:E,"",0)</f>
        <v>Kingussie</v>
      </c>
      <c r="O477" s="28">
        <f t="array" ref="O477">XLOOKUP(N477,'GSP Groups'!$E:$E,'GSP Groups'!F:F,"",0)</f>
        <v>57.22900924</v>
      </c>
      <c r="P477" s="28">
        <f t="array" ref="P477">XLOOKUP(N477,'GSP Groups'!$E:$E,'GSP Groups'!G:G,"",0)</f>
        <v>-4.078819251</v>
      </c>
      <c r="Q477" s="22" t="str">
        <f t="shared" si="2"/>
        <v>EXACT LOCATION</v>
      </c>
      <c r="R477" s="22" t="s">
        <v>23</v>
      </c>
      <c r="S477" s="22">
        <f t="array" ref="S477">XLOOKUP($R477,Boundaries!$B:$B,Boundaries!C:C,"",0)</f>
        <v>15000</v>
      </c>
      <c r="T477" s="22">
        <f t="array" ref="T477">XLOOKUP($R477,Boundaries!$B:$B,Boundaries!D:D,"",0)</f>
        <v>5000</v>
      </c>
      <c r="U477" s="22">
        <f t="array" ref="U477">XLOOKUP($R477,Boundaries!$B:$B,Boundaries!E:E,"",0)</f>
        <v>1180</v>
      </c>
      <c r="V477" s="22">
        <f t="array" ref="V477">XLOOKUP($R477,Boundaries!$B:$B,Boundaries!F:F,"",0)</f>
        <v>1920</v>
      </c>
      <c r="W477" s="22">
        <f t="array" ref="W477">XLOOKUP($R477,Boundaries!$B:$B,Boundaries!G:G,"",0)</f>
        <v>140</v>
      </c>
      <c r="X477" s="22" t="str">
        <f t="array" ref="X477">XLOOKUP($R477,Boundaries!$B:$B,Boundaries!H:H,"",0)</f>
        <v>NaN</v>
      </c>
      <c r="Y477" s="22">
        <f t="array" ref="Y477">XLOOKUP($R477,Boundaries!$B:$B,Boundaries!I:I,"",0)</f>
        <v>3100</v>
      </c>
      <c r="Z477" s="22">
        <f t="array" ref="Z477">XLOOKUP($R477,Boundaries!$B:$B,Boundaries!J:J,"",0)</f>
        <v>0</v>
      </c>
      <c r="AA477" s="22">
        <f t="array" ref="AA477">XLOOKUP($R477,Boundaries!$B:$B,Boundaries!K:K,"",0)</f>
        <v>0</v>
      </c>
      <c r="AB477" s="22">
        <f t="array" ref="AB477">XLOOKUP($R477,Boundaries!$B:$B,Boundaries!L:L,"",0)</f>
        <v>0</v>
      </c>
      <c r="AC477" s="22">
        <f t="array" ref="AC477">XLOOKUP($R477,Boundaries!$B:$B,Boundaries!M:M,"",0)</f>
        <v>0</v>
      </c>
      <c r="AD477" s="22">
        <f t="array" ref="AD477">XLOOKUP($R477,Boundaries!$B:$B,Boundaries!N:N,"",0)</f>
        <v>0</v>
      </c>
      <c r="AE477" s="22">
        <f t="array" ref="AE477">XLOOKUP($R477,Boundaries!$B:$B,Boundaries!O:O,"",0)</f>
        <v>0</v>
      </c>
      <c r="AF477" s="22">
        <f t="array" ref="AF477">XLOOKUP($R477,Boundaries!$B:$B,Boundaries!P:P,"",0)</f>
        <v>0</v>
      </c>
      <c r="AG477" s="22">
        <f t="array" ref="AG477">XLOOKUP($R477,Boundaries!$B:$B,Boundaries!Q:Q,"",0)</f>
        <v>0</v>
      </c>
      <c r="AH477" s="22">
        <f t="array" ref="AH477">XLOOKUP($R477,Boundaries!$B:$B,Boundaries!R:R,"",0)</f>
        <v>0</v>
      </c>
      <c r="AI477" s="22">
        <f t="array" ref="AI477">XLOOKUP($R477,Boundaries!$B:$B,Boundaries!S:S,"",0)</f>
        <v>0</v>
      </c>
      <c r="AJ477" s="22">
        <f t="array" ref="AJ477">XLOOKUP($R477,Boundaries!$B:$B,Boundaries!T:T,"",0)</f>
        <v>0</v>
      </c>
      <c r="AK477" s="22">
        <f t="array" ref="AK477">XLOOKUP($R477,Boundaries!$B:$B,Boundaries!U:U,"",0)</f>
        <v>0</v>
      </c>
    </row>
    <row r="478">
      <c r="A478" s="22" t="str">
        <f t="shared" si="1"/>
        <v>E</v>
      </c>
      <c r="B478" s="23">
        <v>7134.0</v>
      </c>
      <c r="C478" s="22" t="s">
        <v>1624</v>
      </c>
      <c r="D478" s="24" t="s">
        <v>1625</v>
      </c>
      <c r="E478" s="25"/>
      <c r="F478" s="22" t="s">
        <v>133</v>
      </c>
      <c r="G478" s="23" t="s">
        <v>134</v>
      </c>
      <c r="H478" s="23" t="s">
        <v>1626</v>
      </c>
      <c r="I478" s="26" t="s">
        <v>1627</v>
      </c>
      <c r="J478" s="22" t="s">
        <v>43</v>
      </c>
      <c r="K478" s="24" t="s">
        <v>44</v>
      </c>
      <c r="L478" s="27">
        <v>51.597124208901</v>
      </c>
      <c r="M478" s="27">
        <v>0.567024082080555</v>
      </c>
      <c r="N478" s="22" t="str">
        <f t="array" ref="N478">XLOOKUP(K478,'GSP Groups'!D:D,'GSP Groups'!E:E,"",0)</f>
        <v>Dalham</v>
      </c>
      <c r="O478" s="28">
        <f t="array" ref="O478">XLOOKUP(N478,'GSP Groups'!$E:$E,'GSP Groups'!F:F,"",0)</f>
        <v>52.22664943</v>
      </c>
      <c r="P478" s="28">
        <f t="array" ref="P478">XLOOKUP(N478,'GSP Groups'!$E:$E,'GSP Groups'!G:G,"",0)</f>
        <v>0.5199934698</v>
      </c>
      <c r="Q478" s="22" t="str">
        <f t="shared" si="2"/>
        <v>EXACT LOCATION</v>
      </c>
      <c r="R478" s="22" t="s">
        <v>34</v>
      </c>
      <c r="S478" s="22">
        <f t="array" ref="S478">XLOOKUP($R478,Boundaries!$B:$B,Boundaries!C:C,"",0)</f>
        <v>14000</v>
      </c>
      <c r="T478" s="22">
        <f t="array" ref="T478">XLOOKUP($R478,Boundaries!$B:$B,Boundaries!D:D,"",0)</f>
        <v>17500</v>
      </c>
      <c r="U478" s="22">
        <f t="array" ref="U478">XLOOKUP($R478,Boundaries!$B:$B,Boundaries!E:E,"",0)</f>
        <v>0</v>
      </c>
      <c r="V478" s="22">
        <f t="array" ref="V478">XLOOKUP($R478,Boundaries!$B:$B,Boundaries!F:F,"",0)</f>
        <v>0</v>
      </c>
      <c r="W478" s="22">
        <f t="array" ref="W478">XLOOKUP($R478,Boundaries!$B:$B,Boundaries!G:G,"",0)</f>
        <v>0</v>
      </c>
      <c r="X478" s="22">
        <f t="array" ref="X478">XLOOKUP($R478,Boundaries!$B:$B,Boundaries!H:H,"",0)</f>
        <v>0</v>
      </c>
      <c r="Y478" s="22">
        <f t="array" ref="Y478">XLOOKUP($R478,Boundaries!$B:$B,Boundaries!I:I,"",0)</f>
        <v>0</v>
      </c>
      <c r="Z478" s="22">
        <f t="array" ref="Z478">XLOOKUP($R478,Boundaries!$B:$B,Boundaries!J:J,"",0)</f>
        <v>0</v>
      </c>
      <c r="AA478" s="22">
        <f t="array" ref="AA478">XLOOKUP($R478,Boundaries!$B:$B,Boundaries!K:K,"",0)</f>
        <v>0</v>
      </c>
      <c r="AB478" s="22">
        <f t="array" ref="AB478">XLOOKUP($R478,Boundaries!$B:$B,Boundaries!L:L,"",0)</f>
        <v>0</v>
      </c>
      <c r="AC478" s="22">
        <f t="array" ref="AC478">XLOOKUP($R478,Boundaries!$B:$B,Boundaries!M:M,"",0)</f>
        <v>0</v>
      </c>
      <c r="AD478" s="22">
        <f t="array" ref="AD478">XLOOKUP($R478,Boundaries!$B:$B,Boundaries!N:N,"",0)</f>
        <v>0</v>
      </c>
      <c r="AE478" s="22">
        <f t="array" ref="AE478">XLOOKUP($R478,Boundaries!$B:$B,Boundaries!O:O,"",0)</f>
        <v>0</v>
      </c>
      <c r="AF478" s="22">
        <f t="array" ref="AF478">XLOOKUP($R478,Boundaries!$B:$B,Boundaries!P:P,"",0)</f>
        <v>1400</v>
      </c>
      <c r="AG478" s="22">
        <f t="array" ref="AG478">XLOOKUP($R478,Boundaries!$B:$B,Boundaries!Q:Q,"",0)</f>
        <v>0</v>
      </c>
      <c r="AH478" s="22">
        <f t="array" ref="AH478">XLOOKUP($R478,Boundaries!$B:$B,Boundaries!R:R,"",0)</f>
        <v>6560</v>
      </c>
      <c r="AI478" s="22" t="str">
        <f t="array" ref="AI478">XLOOKUP($R478,Boundaries!$B:$B,Boundaries!S:S,"",0)</f>
        <v>NaN</v>
      </c>
      <c r="AJ478" s="22">
        <f t="array" ref="AJ478">XLOOKUP($R478,Boundaries!$B:$B,Boundaries!T:T,"",0)</f>
        <v>1400</v>
      </c>
      <c r="AK478" s="22">
        <f t="array" ref="AK478">XLOOKUP($R478,Boundaries!$B:$B,Boundaries!U:U,"",0)</f>
        <v>0</v>
      </c>
    </row>
    <row r="479">
      <c r="A479" s="22" t="str">
        <f t="shared" si="1"/>
        <v>T</v>
      </c>
      <c r="B479" s="23">
        <v>6086.0</v>
      </c>
      <c r="C479" s="22" t="s">
        <v>1628</v>
      </c>
      <c r="D479" s="24" t="s">
        <v>1629</v>
      </c>
      <c r="E479" s="25"/>
      <c r="F479" s="22" t="s">
        <v>68</v>
      </c>
      <c r="G479" s="23" t="s">
        <v>69</v>
      </c>
      <c r="H479" s="23" t="s">
        <v>1621</v>
      </c>
      <c r="I479" s="26" t="s">
        <v>1622</v>
      </c>
      <c r="J479" s="22" t="s">
        <v>157</v>
      </c>
      <c r="K479" s="24" t="s">
        <v>158</v>
      </c>
      <c r="L479" s="27">
        <v>53.48</v>
      </c>
      <c r="M479" s="27">
        <v>0.84</v>
      </c>
      <c r="N479" s="22" t="str">
        <f t="array" ref="N479">XLOOKUP(K479,'GSP Groups'!D:D,'GSP Groups'!E:E,"",0)</f>
        <v>Ab Kettleby</v>
      </c>
      <c r="O479" s="28">
        <f t="array" ref="O479">XLOOKUP(N479,'GSP Groups'!$E:$E,'GSP Groups'!F:F,"",0)</f>
        <v>52.80004763</v>
      </c>
      <c r="P479" s="28">
        <f t="array" ref="P479">XLOOKUP(N479,'GSP Groups'!$E:$E,'GSP Groups'!G:G,"",0)</f>
        <v>-0.9277514146</v>
      </c>
      <c r="Q479" s="22" t="str">
        <f t="shared" si="2"/>
        <v>EXACT LOCATION</v>
      </c>
      <c r="R479" s="22" t="s">
        <v>29</v>
      </c>
      <c r="S479" s="22">
        <f t="array" ref="S479">XLOOKUP($R479,Boundaries!$B:$B,Boundaries!C:C,"",0)</f>
        <v>20000</v>
      </c>
      <c r="T479" s="22">
        <f t="array" ref="T479">XLOOKUP($R479,Boundaries!$B:$B,Boundaries!D:D,"",0)</f>
        <v>9000</v>
      </c>
      <c r="U479" s="22">
        <f t="array" ref="U479">XLOOKUP($R479,Boundaries!$B:$B,Boundaries!E:E,"",0)</f>
        <v>0</v>
      </c>
      <c r="V479" s="22">
        <f t="array" ref="V479">XLOOKUP($R479,Boundaries!$B:$B,Boundaries!F:F,"",0)</f>
        <v>0</v>
      </c>
      <c r="W479" s="22">
        <f t="array" ref="W479">XLOOKUP($R479,Boundaries!$B:$B,Boundaries!G:G,"",0)</f>
        <v>0</v>
      </c>
      <c r="X479" s="22">
        <f t="array" ref="X479">XLOOKUP($R479,Boundaries!$B:$B,Boundaries!H:H,"",0)</f>
        <v>0</v>
      </c>
      <c r="Y479" s="22">
        <f t="array" ref="Y479">XLOOKUP($R479,Boundaries!$B:$B,Boundaries!I:I,"",0)</f>
        <v>0</v>
      </c>
      <c r="Z479" s="22">
        <f t="array" ref="Z479">XLOOKUP($R479,Boundaries!$B:$B,Boundaries!J:J,"",0)</f>
        <v>0</v>
      </c>
      <c r="AA479" s="22">
        <f t="array" ref="AA479">XLOOKUP($R479,Boundaries!$B:$B,Boundaries!K:K,"",0)</f>
        <v>0</v>
      </c>
      <c r="AB479" s="22">
        <f t="array" ref="AB479">XLOOKUP($R479,Boundaries!$B:$B,Boundaries!L:L,"",0)</f>
        <v>4240</v>
      </c>
      <c r="AC479" s="22">
        <f t="array" ref="AC479">XLOOKUP($R479,Boundaries!$B:$B,Boundaries!M:M,"",0)</f>
        <v>0</v>
      </c>
      <c r="AD479" s="22" t="str">
        <f t="array" ref="AD479">XLOOKUP($R479,Boundaries!$B:$B,Boundaries!N:N,"",0)</f>
        <v>NaN</v>
      </c>
      <c r="AE479" s="22">
        <f t="array" ref="AE479">XLOOKUP($R479,Boundaries!$B:$B,Boundaries!O:O,"",0)</f>
        <v>1400</v>
      </c>
      <c r="AF479" s="22">
        <f t="array" ref="AF479">XLOOKUP($R479,Boundaries!$B:$B,Boundaries!P:P,"",0)</f>
        <v>4200</v>
      </c>
      <c r="AG479" s="22">
        <f t="array" ref="AG479">XLOOKUP($R479,Boundaries!$B:$B,Boundaries!Q:Q,"",0)</f>
        <v>0</v>
      </c>
      <c r="AH479" s="22">
        <f t="array" ref="AH479">XLOOKUP($R479,Boundaries!$B:$B,Boundaries!R:R,"",0)</f>
        <v>0</v>
      </c>
      <c r="AI479" s="22">
        <f t="array" ref="AI479">XLOOKUP($R479,Boundaries!$B:$B,Boundaries!S:S,"",0)</f>
        <v>0</v>
      </c>
      <c r="AJ479" s="22">
        <f t="array" ref="AJ479">XLOOKUP($R479,Boundaries!$B:$B,Boundaries!T:T,"",0)</f>
        <v>0</v>
      </c>
      <c r="AK479" s="22">
        <f t="array" ref="AK479">XLOOKUP($R479,Boundaries!$B:$B,Boundaries!U:U,"",0)</f>
        <v>0</v>
      </c>
    </row>
    <row r="480">
      <c r="A480" s="22" t="str">
        <f t="shared" si="1"/>
        <v>E</v>
      </c>
      <c r="B480" s="23">
        <v>7167.0</v>
      </c>
      <c r="C480" s="22" t="s">
        <v>1630</v>
      </c>
      <c r="D480" s="24" t="s">
        <v>1631</v>
      </c>
      <c r="E480" s="25"/>
      <c r="F480" s="22" t="s">
        <v>133</v>
      </c>
      <c r="G480" s="23" t="s">
        <v>134</v>
      </c>
      <c r="H480" s="23" t="s">
        <v>696</v>
      </c>
      <c r="I480" s="26" t="s">
        <v>697</v>
      </c>
      <c r="J480" s="22" t="s">
        <v>609</v>
      </c>
      <c r="K480" s="24" t="s">
        <v>610</v>
      </c>
      <c r="L480" s="27">
        <v>51.1893378276387</v>
      </c>
      <c r="M480" s="27">
        <v>-0.829057086404662</v>
      </c>
      <c r="N480" s="22" t="str">
        <f t="array" ref="N480">XLOOKUP(K480,'GSP Groups'!D:D,'GSP Groups'!E:E,"",0)</f>
        <v>Andover</v>
      </c>
      <c r="O480" s="28">
        <f t="array" ref="O480">XLOOKUP(N480,'GSP Groups'!$E:$E,'GSP Groups'!F:F,"",0)</f>
        <v>51.21098811</v>
      </c>
      <c r="P480" s="28">
        <f t="array" ref="P480">XLOOKUP(N480,'GSP Groups'!$E:$E,'GSP Groups'!G:G,"",0)</f>
        <v>-1.493501823</v>
      </c>
      <c r="Q480" s="22" t="str">
        <f t="shared" si="2"/>
        <v>EXACT LOCATION</v>
      </c>
      <c r="R480" s="22" t="s">
        <v>35</v>
      </c>
      <c r="S480" s="22">
        <f t="array" ref="S480">XLOOKUP($R480,Boundaries!$B:$B,Boundaries!C:C,"",0)</f>
        <v>14000</v>
      </c>
      <c r="T480" s="22">
        <f t="array" ref="T480">XLOOKUP($R480,Boundaries!$B:$B,Boundaries!D:D,"",0)</f>
        <v>17500</v>
      </c>
      <c r="U480" s="22">
        <f t="array" ref="U480">XLOOKUP($R480,Boundaries!$B:$B,Boundaries!E:E,"",0)</f>
        <v>0</v>
      </c>
      <c r="V480" s="22">
        <f t="array" ref="V480">XLOOKUP($R480,Boundaries!$B:$B,Boundaries!F:F,"",0)</f>
        <v>0</v>
      </c>
      <c r="W480" s="22">
        <f t="array" ref="W480">XLOOKUP($R480,Boundaries!$B:$B,Boundaries!G:G,"",0)</f>
        <v>0</v>
      </c>
      <c r="X480" s="22">
        <f t="array" ref="X480">XLOOKUP($R480,Boundaries!$B:$B,Boundaries!H:H,"",0)</f>
        <v>0</v>
      </c>
      <c r="Y480" s="22">
        <f t="array" ref="Y480">XLOOKUP($R480,Boundaries!$B:$B,Boundaries!I:I,"",0)</f>
        <v>0</v>
      </c>
      <c r="Z480" s="22">
        <f t="array" ref="Z480">XLOOKUP($R480,Boundaries!$B:$B,Boundaries!J:J,"",0)</f>
        <v>0</v>
      </c>
      <c r="AA480" s="22">
        <f t="array" ref="AA480">XLOOKUP($R480,Boundaries!$B:$B,Boundaries!K:K,"",0)</f>
        <v>0</v>
      </c>
      <c r="AB480" s="22">
        <f t="array" ref="AB480">XLOOKUP($R480,Boundaries!$B:$B,Boundaries!L:L,"",0)</f>
        <v>0</v>
      </c>
      <c r="AC480" s="22">
        <f t="array" ref="AC480">XLOOKUP($R480,Boundaries!$B:$B,Boundaries!M:M,"",0)</f>
        <v>0</v>
      </c>
      <c r="AD480" s="22">
        <f t="array" ref="AD480">XLOOKUP($R480,Boundaries!$B:$B,Boundaries!N:N,"",0)</f>
        <v>0</v>
      </c>
      <c r="AE480" s="22">
        <f t="array" ref="AE480">XLOOKUP($R480,Boundaries!$B:$B,Boundaries!O:O,"",0)</f>
        <v>0</v>
      </c>
      <c r="AF480" s="22">
        <f t="array" ref="AF480">XLOOKUP($R480,Boundaries!$B:$B,Boundaries!P:P,"",0)</f>
        <v>0</v>
      </c>
      <c r="AG480" s="22">
        <f t="array" ref="AG480">XLOOKUP($R480,Boundaries!$B:$B,Boundaries!Q:Q,"",0)</f>
        <v>2800</v>
      </c>
      <c r="AH480" s="22">
        <f t="array" ref="AH480">XLOOKUP($R480,Boundaries!$B:$B,Boundaries!R:R,"",0)</f>
        <v>1400</v>
      </c>
      <c r="AI480" s="22">
        <f t="array" ref="AI480">XLOOKUP($R480,Boundaries!$B:$B,Boundaries!S:S,"",0)</f>
        <v>1400</v>
      </c>
      <c r="AJ480" s="22" t="str">
        <f t="array" ref="AJ480">XLOOKUP($R480,Boundaries!$B:$B,Boundaries!T:T,"",0)</f>
        <v>NaN</v>
      </c>
      <c r="AK480" s="22">
        <f t="array" ref="AK480">XLOOKUP($R480,Boundaries!$B:$B,Boundaries!U:U,"",0)</f>
        <v>1400</v>
      </c>
    </row>
    <row r="481">
      <c r="A481" s="22" t="str">
        <f t="shared" si="1"/>
        <v>T</v>
      </c>
      <c r="B481" s="23">
        <v>6951.0</v>
      </c>
      <c r="C481" s="22" t="s">
        <v>1632</v>
      </c>
      <c r="D481" s="24" t="s">
        <v>1633</v>
      </c>
      <c r="E481" s="25" t="s">
        <v>1634</v>
      </c>
      <c r="F481" s="22" t="s">
        <v>68</v>
      </c>
      <c r="G481" s="23" t="s">
        <v>69</v>
      </c>
      <c r="H481" s="23" t="s">
        <v>1635</v>
      </c>
      <c r="I481" s="26" t="s">
        <v>1636</v>
      </c>
      <c r="J481" s="22" t="s">
        <v>1266</v>
      </c>
      <c r="K481" s="24" t="s">
        <v>878</v>
      </c>
      <c r="L481" s="27">
        <v>56.610972</v>
      </c>
      <c r="M481" s="27">
        <v>-1.820972</v>
      </c>
      <c r="N481" s="22" t="str">
        <f t="array" ref="N481">XLOOKUP(K481,'GSP Groups'!D:D,'GSP Groups'!E:E,"",0)</f>
        <v>Kingussie</v>
      </c>
      <c r="O481" s="28">
        <f t="array" ref="O481">XLOOKUP(N481,'GSP Groups'!$E:$E,'GSP Groups'!F:F,"",0)</f>
        <v>57.22900924</v>
      </c>
      <c r="P481" s="28">
        <f t="array" ref="P481">XLOOKUP(N481,'GSP Groups'!$E:$E,'GSP Groups'!G:G,"",0)</f>
        <v>-4.078819251</v>
      </c>
      <c r="Q481" s="22" t="str">
        <f t="shared" si="2"/>
        <v>EXACT LOCATION</v>
      </c>
      <c r="R481" s="22" t="s">
        <v>21</v>
      </c>
      <c r="S481" s="22">
        <f t="array" ref="S481">XLOOKUP($R481,Boundaries!$B:$B,Boundaries!C:C,"",0)</f>
        <v>15000</v>
      </c>
      <c r="T481" s="22">
        <f t="array" ref="T481">XLOOKUP($R481,Boundaries!$B:$B,Boundaries!D:D,"",0)</f>
        <v>5000</v>
      </c>
      <c r="U481" s="22">
        <f t="array" ref="U481">XLOOKUP($R481,Boundaries!$B:$B,Boundaries!E:E,"",0)</f>
        <v>1920</v>
      </c>
      <c r="V481" s="22" t="str">
        <f t="array" ref="V481">XLOOKUP($R481,Boundaries!$B:$B,Boundaries!F:F,"",0)</f>
        <v>NaN</v>
      </c>
      <c r="W481" s="22">
        <f t="array" ref="W481">XLOOKUP($R481,Boundaries!$B:$B,Boundaries!G:G,"",0)</f>
        <v>0</v>
      </c>
      <c r="X481" s="22">
        <f t="array" ref="X481">XLOOKUP($R481,Boundaries!$B:$B,Boundaries!H:H,"",0)</f>
        <v>1920</v>
      </c>
      <c r="Y481" s="22">
        <f t="array" ref="Y481">XLOOKUP($R481,Boundaries!$B:$B,Boundaries!I:I,"",0)</f>
        <v>0</v>
      </c>
      <c r="Z481" s="22">
        <f t="array" ref="Z481">XLOOKUP($R481,Boundaries!$B:$B,Boundaries!J:J,"",0)</f>
        <v>0</v>
      </c>
      <c r="AA481" s="22">
        <f t="array" ref="AA481">XLOOKUP($R481,Boundaries!$B:$B,Boundaries!K:K,"",0)</f>
        <v>0</v>
      </c>
      <c r="AB481" s="22">
        <f t="array" ref="AB481">XLOOKUP($R481,Boundaries!$B:$B,Boundaries!L:L,"",0)</f>
        <v>0</v>
      </c>
      <c r="AC481" s="22">
        <f t="array" ref="AC481">XLOOKUP($R481,Boundaries!$B:$B,Boundaries!M:M,"",0)</f>
        <v>0</v>
      </c>
      <c r="AD481" s="22">
        <f t="array" ref="AD481">XLOOKUP($R481,Boundaries!$B:$B,Boundaries!N:N,"",0)</f>
        <v>0</v>
      </c>
      <c r="AE481" s="22">
        <f t="array" ref="AE481">XLOOKUP($R481,Boundaries!$B:$B,Boundaries!O:O,"",0)</f>
        <v>0</v>
      </c>
      <c r="AF481" s="22">
        <f t="array" ref="AF481">XLOOKUP($R481,Boundaries!$B:$B,Boundaries!P:P,"",0)</f>
        <v>0</v>
      </c>
      <c r="AG481" s="22">
        <f t="array" ref="AG481">XLOOKUP($R481,Boundaries!$B:$B,Boundaries!Q:Q,"",0)</f>
        <v>0</v>
      </c>
      <c r="AH481" s="22">
        <f t="array" ref="AH481">XLOOKUP($R481,Boundaries!$B:$B,Boundaries!R:R,"",0)</f>
        <v>0</v>
      </c>
      <c r="AI481" s="22">
        <f t="array" ref="AI481">XLOOKUP($R481,Boundaries!$B:$B,Boundaries!S:S,"",0)</f>
        <v>0</v>
      </c>
      <c r="AJ481" s="22">
        <f t="array" ref="AJ481">XLOOKUP($R481,Boundaries!$B:$B,Boundaries!T:T,"",0)</f>
        <v>0</v>
      </c>
      <c r="AK481" s="22">
        <f t="array" ref="AK481">XLOOKUP($R481,Boundaries!$B:$B,Boundaries!U:U,"",0)</f>
        <v>0</v>
      </c>
    </row>
    <row r="482">
      <c r="A482" s="22" t="str">
        <f t="shared" si="1"/>
        <v>T</v>
      </c>
      <c r="B482" s="23">
        <v>6952.0</v>
      </c>
      <c r="C482" s="22" t="s">
        <v>1637</v>
      </c>
      <c r="D482" s="24" t="s">
        <v>1638</v>
      </c>
      <c r="E482" s="25" t="s">
        <v>1634</v>
      </c>
      <c r="F482" s="22" t="s">
        <v>68</v>
      </c>
      <c r="G482" s="23" t="s">
        <v>69</v>
      </c>
      <c r="H482" s="23" t="s">
        <v>1635</v>
      </c>
      <c r="I482" s="26" t="s">
        <v>1636</v>
      </c>
      <c r="J482" s="22" t="s">
        <v>1266</v>
      </c>
      <c r="K482" s="24" t="s">
        <v>878</v>
      </c>
      <c r="L482" s="27">
        <v>56.610972</v>
      </c>
      <c r="M482" s="27">
        <v>-1.820972</v>
      </c>
      <c r="N482" s="22" t="str">
        <f t="array" ref="N482">XLOOKUP(K482,'GSP Groups'!D:D,'GSP Groups'!E:E,"",0)</f>
        <v>Kingussie</v>
      </c>
      <c r="O482" s="28">
        <f t="array" ref="O482">XLOOKUP(N482,'GSP Groups'!$E:$E,'GSP Groups'!F:F,"",0)</f>
        <v>57.22900924</v>
      </c>
      <c r="P482" s="28">
        <f t="array" ref="P482">XLOOKUP(N482,'GSP Groups'!$E:$E,'GSP Groups'!G:G,"",0)</f>
        <v>-4.078819251</v>
      </c>
      <c r="Q482" s="22" t="str">
        <f t="shared" si="2"/>
        <v>EXACT LOCATION</v>
      </c>
      <c r="R482" s="22" t="s">
        <v>21</v>
      </c>
      <c r="S482" s="22">
        <f t="array" ref="S482">XLOOKUP($R482,Boundaries!$B:$B,Boundaries!C:C,"",0)</f>
        <v>15000</v>
      </c>
      <c r="T482" s="22">
        <f t="array" ref="T482">XLOOKUP($R482,Boundaries!$B:$B,Boundaries!D:D,"",0)</f>
        <v>5000</v>
      </c>
      <c r="U482" s="22">
        <f t="array" ref="U482">XLOOKUP($R482,Boundaries!$B:$B,Boundaries!E:E,"",0)</f>
        <v>1920</v>
      </c>
      <c r="V482" s="22" t="str">
        <f t="array" ref="V482">XLOOKUP($R482,Boundaries!$B:$B,Boundaries!F:F,"",0)</f>
        <v>NaN</v>
      </c>
      <c r="W482" s="22">
        <f t="array" ref="W482">XLOOKUP($R482,Boundaries!$B:$B,Boundaries!G:G,"",0)</f>
        <v>0</v>
      </c>
      <c r="X482" s="22">
        <f t="array" ref="X482">XLOOKUP($R482,Boundaries!$B:$B,Boundaries!H:H,"",0)</f>
        <v>1920</v>
      </c>
      <c r="Y482" s="22">
        <f t="array" ref="Y482">XLOOKUP($R482,Boundaries!$B:$B,Boundaries!I:I,"",0)</f>
        <v>0</v>
      </c>
      <c r="Z482" s="22">
        <f t="array" ref="Z482">XLOOKUP($R482,Boundaries!$B:$B,Boundaries!J:J,"",0)</f>
        <v>0</v>
      </c>
      <c r="AA482" s="22">
        <f t="array" ref="AA482">XLOOKUP($R482,Boundaries!$B:$B,Boundaries!K:K,"",0)</f>
        <v>0</v>
      </c>
      <c r="AB482" s="22">
        <f t="array" ref="AB482">XLOOKUP($R482,Boundaries!$B:$B,Boundaries!L:L,"",0)</f>
        <v>0</v>
      </c>
      <c r="AC482" s="22">
        <f t="array" ref="AC482">XLOOKUP($R482,Boundaries!$B:$B,Boundaries!M:M,"",0)</f>
        <v>0</v>
      </c>
      <c r="AD482" s="22">
        <f t="array" ref="AD482">XLOOKUP($R482,Boundaries!$B:$B,Boundaries!N:N,"",0)</f>
        <v>0</v>
      </c>
      <c r="AE482" s="22">
        <f t="array" ref="AE482">XLOOKUP($R482,Boundaries!$B:$B,Boundaries!O:O,"",0)</f>
        <v>0</v>
      </c>
      <c r="AF482" s="22">
        <f t="array" ref="AF482">XLOOKUP($R482,Boundaries!$B:$B,Boundaries!P:P,"",0)</f>
        <v>0</v>
      </c>
      <c r="AG482" s="22">
        <f t="array" ref="AG482">XLOOKUP($R482,Boundaries!$B:$B,Boundaries!Q:Q,"",0)</f>
        <v>0</v>
      </c>
      <c r="AH482" s="22">
        <f t="array" ref="AH482">XLOOKUP($R482,Boundaries!$B:$B,Boundaries!R:R,"",0)</f>
        <v>0</v>
      </c>
      <c r="AI482" s="22">
        <f t="array" ref="AI482">XLOOKUP($R482,Boundaries!$B:$B,Boundaries!S:S,"",0)</f>
        <v>0</v>
      </c>
      <c r="AJ482" s="22">
        <f t="array" ref="AJ482">XLOOKUP($R482,Boundaries!$B:$B,Boundaries!T:T,"",0)</f>
        <v>0</v>
      </c>
      <c r="AK482" s="22">
        <f t="array" ref="AK482">XLOOKUP($R482,Boundaries!$B:$B,Boundaries!U:U,"",0)</f>
        <v>0</v>
      </c>
    </row>
    <row r="483">
      <c r="A483" s="22" t="str">
        <f t="shared" si="1"/>
        <v>T</v>
      </c>
      <c r="B483" s="23">
        <v>6953.0</v>
      </c>
      <c r="C483" s="22" t="s">
        <v>1639</v>
      </c>
      <c r="D483" s="24" t="s">
        <v>1640</v>
      </c>
      <c r="E483" s="25" t="s">
        <v>1634</v>
      </c>
      <c r="F483" s="22" t="s">
        <v>68</v>
      </c>
      <c r="G483" s="23" t="s">
        <v>69</v>
      </c>
      <c r="H483" s="23" t="s">
        <v>1635</v>
      </c>
      <c r="I483" s="26" t="s">
        <v>1636</v>
      </c>
      <c r="J483" s="22" t="s">
        <v>1266</v>
      </c>
      <c r="K483" s="24" t="s">
        <v>878</v>
      </c>
      <c r="L483" s="27">
        <v>56.610972</v>
      </c>
      <c r="M483" s="27">
        <v>-1.820972</v>
      </c>
      <c r="N483" s="22" t="str">
        <f t="array" ref="N483">XLOOKUP(K483,'GSP Groups'!D:D,'GSP Groups'!E:E,"",0)</f>
        <v>Kingussie</v>
      </c>
      <c r="O483" s="28">
        <f t="array" ref="O483">XLOOKUP(N483,'GSP Groups'!$E:$E,'GSP Groups'!F:F,"",0)</f>
        <v>57.22900924</v>
      </c>
      <c r="P483" s="28">
        <f t="array" ref="P483">XLOOKUP(N483,'GSP Groups'!$E:$E,'GSP Groups'!G:G,"",0)</f>
        <v>-4.078819251</v>
      </c>
      <c r="Q483" s="22" t="str">
        <f t="shared" si="2"/>
        <v>EXACT LOCATION</v>
      </c>
      <c r="R483" s="22" t="s">
        <v>21</v>
      </c>
      <c r="S483" s="22">
        <f t="array" ref="S483">XLOOKUP($R483,Boundaries!$B:$B,Boundaries!C:C,"",0)</f>
        <v>15000</v>
      </c>
      <c r="T483" s="22">
        <f t="array" ref="T483">XLOOKUP($R483,Boundaries!$B:$B,Boundaries!D:D,"",0)</f>
        <v>5000</v>
      </c>
      <c r="U483" s="22">
        <f t="array" ref="U483">XLOOKUP($R483,Boundaries!$B:$B,Boundaries!E:E,"",0)</f>
        <v>1920</v>
      </c>
      <c r="V483" s="22" t="str">
        <f t="array" ref="V483">XLOOKUP($R483,Boundaries!$B:$B,Boundaries!F:F,"",0)</f>
        <v>NaN</v>
      </c>
      <c r="W483" s="22">
        <f t="array" ref="W483">XLOOKUP($R483,Boundaries!$B:$B,Boundaries!G:G,"",0)</f>
        <v>0</v>
      </c>
      <c r="X483" s="22">
        <f t="array" ref="X483">XLOOKUP($R483,Boundaries!$B:$B,Boundaries!H:H,"",0)</f>
        <v>1920</v>
      </c>
      <c r="Y483" s="22">
        <f t="array" ref="Y483">XLOOKUP($R483,Boundaries!$B:$B,Boundaries!I:I,"",0)</f>
        <v>0</v>
      </c>
      <c r="Z483" s="22">
        <f t="array" ref="Z483">XLOOKUP($R483,Boundaries!$B:$B,Boundaries!J:J,"",0)</f>
        <v>0</v>
      </c>
      <c r="AA483" s="22">
        <f t="array" ref="AA483">XLOOKUP($R483,Boundaries!$B:$B,Boundaries!K:K,"",0)</f>
        <v>0</v>
      </c>
      <c r="AB483" s="22">
        <f t="array" ref="AB483">XLOOKUP($R483,Boundaries!$B:$B,Boundaries!L:L,"",0)</f>
        <v>0</v>
      </c>
      <c r="AC483" s="22">
        <f t="array" ref="AC483">XLOOKUP($R483,Boundaries!$B:$B,Boundaries!M:M,"",0)</f>
        <v>0</v>
      </c>
      <c r="AD483" s="22">
        <f t="array" ref="AD483">XLOOKUP($R483,Boundaries!$B:$B,Boundaries!N:N,"",0)</f>
        <v>0</v>
      </c>
      <c r="AE483" s="22">
        <f t="array" ref="AE483">XLOOKUP($R483,Boundaries!$B:$B,Boundaries!O:O,"",0)</f>
        <v>0</v>
      </c>
      <c r="AF483" s="22">
        <f t="array" ref="AF483">XLOOKUP($R483,Boundaries!$B:$B,Boundaries!P:P,"",0)</f>
        <v>0</v>
      </c>
      <c r="AG483" s="22">
        <f t="array" ref="AG483">XLOOKUP($R483,Boundaries!$B:$B,Boundaries!Q:Q,"",0)</f>
        <v>0</v>
      </c>
      <c r="AH483" s="22">
        <f t="array" ref="AH483">XLOOKUP($R483,Boundaries!$B:$B,Boundaries!R:R,"",0)</f>
        <v>0</v>
      </c>
      <c r="AI483" s="22">
        <f t="array" ref="AI483">XLOOKUP($R483,Boundaries!$B:$B,Boundaries!S:S,"",0)</f>
        <v>0</v>
      </c>
      <c r="AJ483" s="22">
        <f t="array" ref="AJ483">XLOOKUP($R483,Boundaries!$B:$B,Boundaries!T:T,"",0)</f>
        <v>0</v>
      </c>
      <c r="AK483" s="22">
        <f t="array" ref="AK483">XLOOKUP($R483,Boundaries!$B:$B,Boundaries!U:U,"",0)</f>
        <v>0</v>
      </c>
    </row>
    <row r="484">
      <c r="A484" s="22" t="str">
        <f t="shared" si="1"/>
        <v>T</v>
      </c>
      <c r="B484" s="23">
        <v>6920.0</v>
      </c>
      <c r="C484" s="22" t="s">
        <v>1641</v>
      </c>
      <c r="D484" s="24" t="s">
        <v>1642</v>
      </c>
      <c r="E484" s="25" t="s">
        <v>1634</v>
      </c>
      <c r="F484" s="22" t="s">
        <v>68</v>
      </c>
      <c r="G484" s="23" t="s">
        <v>69</v>
      </c>
      <c r="H484" s="23" t="s">
        <v>1635</v>
      </c>
      <c r="I484" s="26" t="s">
        <v>1636</v>
      </c>
      <c r="J484" s="22" t="s">
        <v>1266</v>
      </c>
      <c r="K484" s="24" t="s">
        <v>878</v>
      </c>
      <c r="L484" s="27">
        <v>56.610972</v>
      </c>
      <c r="M484" s="27">
        <v>-1.820972</v>
      </c>
      <c r="N484" s="22" t="str">
        <f t="array" ref="N484">XLOOKUP(K484,'GSP Groups'!D:D,'GSP Groups'!E:E,"",0)</f>
        <v>Kingussie</v>
      </c>
      <c r="O484" s="28">
        <f t="array" ref="O484">XLOOKUP(N484,'GSP Groups'!$E:$E,'GSP Groups'!F:F,"",0)</f>
        <v>57.22900924</v>
      </c>
      <c r="P484" s="28">
        <f t="array" ref="P484">XLOOKUP(N484,'GSP Groups'!$E:$E,'GSP Groups'!G:G,"",0)</f>
        <v>-4.078819251</v>
      </c>
      <c r="Q484" s="22" t="str">
        <f t="shared" si="2"/>
        <v>EXACT LOCATION</v>
      </c>
      <c r="R484" s="22" t="s">
        <v>21</v>
      </c>
      <c r="S484" s="22">
        <f t="array" ref="S484">XLOOKUP($R484,Boundaries!$B:$B,Boundaries!C:C,"",0)</f>
        <v>15000</v>
      </c>
      <c r="T484" s="22">
        <f t="array" ref="T484">XLOOKUP($R484,Boundaries!$B:$B,Boundaries!D:D,"",0)</f>
        <v>5000</v>
      </c>
      <c r="U484" s="22">
        <f t="array" ref="U484">XLOOKUP($R484,Boundaries!$B:$B,Boundaries!E:E,"",0)</f>
        <v>1920</v>
      </c>
      <c r="V484" s="22" t="str">
        <f t="array" ref="V484">XLOOKUP($R484,Boundaries!$B:$B,Boundaries!F:F,"",0)</f>
        <v>NaN</v>
      </c>
      <c r="W484" s="22">
        <f t="array" ref="W484">XLOOKUP($R484,Boundaries!$B:$B,Boundaries!G:G,"",0)</f>
        <v>0</v>
      </c>
      <c r="X484" s="22">
        <f t="array" ref="X484">XLOOKUP($R484,Boundaries!$B:$B,Boundaries!H:H,"",0)</f>
        <v>1920</v>
      </c>
      <c r="Y484" s="22">
        <f t="array" ref="Y484">XLOOKUP($R484,Boundaries!$B:$B,Boundaries!I:I,"",0)</f>
        <v>0</v>
      </c>
      <c r="Z484" s="22">
        <f t="array" ref="Z484">XLOOKUP($R484,Boundaries!$B:$B,Boundaries!J:J,"",0)</f>
        <v>0</v>
      </c>
      <c r="AA484" s="22">
        <f t="array" ref="AA484">XLOOKUP($R484,Boundaries!$B:$B,Boundaries!K:K,"",0)</f>
        <v>0</v>
      </c>
      <c r="AB484" s="22">
        <f t="array" ref="AB484">XLOOKUP($R484,Boundaries!$B:$B,Boundaries!L:L,"",0)</f>
        <v>0</v>
      </c>
      <c r="AC484" s="22">
        <f t="array" ref="AC484">XLOOKUP($R484,Boundaries!$B:$B,Boundaries!M:M,"",0)</f>
        <v>0</v>
      </c>
      <c r="AD484" s="22">
        <f t="array" ref="AD484">XLOOKUP($R484,Boundaries!$B:$B,Boundaries!N:N,"",0)</f>
        <v>0</v>
      </c>
      <c r="AE484" s="22">
        <f t="array" ref="AE484">XLOOKUP($R484,Boundaries!$B:$B,Boundaries!O:O,"",0)</f>
        <v>0</v>
      </c>
      <c r="AF484" s="22">
        <f t="array" ref="AF484">XLOOKUP($R484,Boundaries!$B:$B,Boundaries!P:P,"",0)</f>
        <v>0</v>
      </c>
      <c r="AG484" s="22">
        <f t="array" ref="AG484">XLOOKUP($R484,Boundaries!$B:$B,Boundaries!Q:Q,"",0)</f>
        <v>0</v>
      </c>
      <c r="AH484" s="22">
        <f t="array" ref="AH484">XLOOKUP($R484,Boundaries!$B:$B,Boundaries!R:R,"",0)</f>
        <v>0</v>
      </c>
      <c r="AI484" s="22">
        <f t="array" ref="AI484">XLOOKUP($R484,Boundaries!$B:$B,Boundaries!S:S,"",0)</f>
        <v>0</v>
      </c>
      <c r="AJ484" s="22">
        <f t="array" ref="AJ484">XLOOKUP($R484,Boundaries!$B:$B,Boundaries!T:T,"",0)</f>
        <v>0</v>
      </c>
      <c r="AK484" s="22">
        <f t="array" ref="AK484">XLOOKUP($R484,Boundaries!$B:$B,Boundaries!U:U,"",0)</f>
        <v>0</v>
      </c>
    </row>
    <row r="485">
      <c r="A485" s="22" t="str">
        <f t="shared" si="1"/>
        <v>T</v>
      </c>
      <c r="B485" s="23">
        <v>6077.0</v>
      </c>
      <c r="C485" s="22" t="s">
        <v>1643</v>
      </c>
      <c r="D485" s="24" t="s">
        <v>1644</v>
      </c>
      <c r="E485" s="25" t="s">
        <v>1645</v>
      </c>
      <c r="F485" s="22" t="s">
        <v>133</v>
      </c>
      <c r="G485" s="23" t="s">
        <v>134</v>
      </c>
      <c r="H485" s="23" t="s">
        <v>123</v>
      </c>
      <c r="I485" s="26" t="s">
        <v>124</v>
      </c>
      <c r="J485" s="22" t="s">
        <v>609</v>
      </c>
      <c r="K485" s="24" t="s">
        <v>610</v>
      </c>
      <c r="L485" s="27">
        <v>50.9423</v>
      </c>
      <c r="M485" s="27">
        <v>-1.4848</v>
      </c>
      <c r="N485" s="22" t="str">
        <f t="array" ref="N485">XLOOKUP(K485,'GSP Groups'!D:D,'GSP Groups'!E:E,"",0)</f>
        <v>Andover</v>
      </c>
      <c r="O485" s="28">
        <f t="array" ref="O485">XLOOKUP(N485,'GSP Groups'!$E:$E,'GSP Groups'!F:F,"",0)</f>
        <v>51.21098811</v>
      </c>
      <c r="P485" s="28">
        <f t="array" ref="P485">XLOOKUP(N485,'GSP Groups'!$E:$E,'GSP Groups'!G:G,"",0)</f>
        <v>-1.493501823</v>
      </c>
      <c r="Q485" s="22" t="str">
        <f t="shared" si="2"/>
        <v>EXACT LOCATION</v>
      </c>
      <c r="R485" s="22" t="s">
        <v>32</v>
      </c>
      <c r="S485" s="22">
        <f t="array" ref="S485">XLOOKUP($R485,Boundaries!$B:$B,Boundaries!C:C,"",0)</f>
        <v>14000</v>
      </c>
      <c r="T485" s="22">
        <f t="array" ref="T485">XLOOKUP($R485,Boundaries!$B:$B,Boundaries!D:D,"",0)</f>
        <v>17500</v>
      </c>
      <c r="U485" s="22">
        <f t="array" ref="U485">XLOOKUP($R485,Boundaries!$B:$B,Boundaries!E:E,"",0)</f>
        <v>0</v>
      </c>
      <c r="V485" s="22">
        <f t="array" ref="V485">XLOOKUP($R485,Boundaries!$B:$B,Boundaries!F:F,"",0)</f>
        <v>0</v>
      </c>
      <c r="W485" s="22">
        <f t="array" ref="W485">XLOOKUP($R485,Boundaries!$B:$B,Boundaries!G:G,"",0)</f>
        <v>0</v>
      </c>
      <c r="X485" s="22">
        <f t="array" ref="X485">XLOOKUP($R485,Boundaries!$B:$B,Boundaries!H:H,"",0)</f>
        <v>0</v>
      </c>
      <c r="Y485" s="22">
        <f t="array" ref="Y485">XLOOKUP($R485,Boundaries!$B:$B,Boundaries!I:I,"",0)</f>
        <v>0</v>
      </c>
      <c r="Z485" s="22">
        <f t="array" ref="Z485">XLOOKUP($R485,Boundaries!$B:$B,Boundaries!J:J,"",0)</f>
        <v>0</v>
      </c>
      <c r="AA485" s="22">
        <f t="array" ref="AA485">XLOOKUP($R485,Boundaries!$B:$B,Boundaries!K:K,"",0)</f>
        <v>0</v>
      </c>
      <c r="AB485" s="22">
        <f t="array" ref="AB485">XLOOKUP($R485,Boundaries!$B:$B,Boundaries!L:L,"",0)</f>
        <v>0</v>
      </c>
      <c r="AC485" s="22">
        <f t="array" ref="AC485">XLOOKUP($R485,Boundaries!$B:$B,Boundaries!M:M,"",0)</f>
        <v>0</v>
      </c>
      <c r="AD485" s="22">
        <f t="array" ref="AD485">XLOOKUP($R485,Boundaries!$B:$B,Boundaries!N:N,"",0)</f>
        <v>0</v>
      </c>
      <c r="AE485" s="22">
        <f t="array" ref="AE485">XLOOKUP($R485,Boundaries!$B:$B,Boundaries!O:O,"",0)</f>
        <v>1400</v>
      </c>
      <c r="AF485" s="22">
        <f t="array" ref="AF485">XLOOKUP($R485,Boundaries!$B:$B,Boundaries!P:P,"",0)</f>
        <v>1400</v>
      </c>
      <c r="AG485" s="22" t="str">
        <f t="array" ref="AG485">XLOOKUP($R485,Boundaries!$B:$B,Boundaries!Q:Q,"",0)</f>
        <v>NaN</v>
      </c>
      <c r="AH485" s="22">
        <f t="array" ref="AH485">XLOOKUP($R485,Boundaries!$B:$B,Boundaries!R:R,"",0)</f>
        <v>0</v>
      </c>
      <c r="AI485" s="22">
        <f t="array" ref="AI485">XLOOKUP($R485,Boundaries!$B:$B,Boundaries!S:S,"",0)</f>
        <v>0</v>
      </c>
      <c r="AJ485" s="22">
        <f t="array" ref="AJ485">XLOOKUP($R485,Boundaries!$B:$B,Boundaries!T:T,"",0)</f>
        <v>2800</v>
      </c>
      <c r="AK485" s="22">
        <f t="array" ref="AK485">XLOOKUP($R485,Boundaries!$B:$B,Boundaries!U:U,"",0)</f>
        <v>1400</v>
      </c>
    </row>
    <row r="486">
      <c r="A486" s="32"/>
      <c r="B486" s="33"/>
      <c r="C486" s="32"/>
      <c r="D486" s="34"/>
      <c r="E486" s="35"/>
      <c r="F486" s="32"/>
      <c r="G486" s="32"/>
      <c r="H486" s="32"/>
      <c r="I486" s="32"/>
      <c r="J486" s="32"/>
      <c r="K486" s="34"/>
      <c r="L486" s="36"/>
      <c r="M486" s="36"/>
      <c r="N486" s="32"/>
      <c r="O486" s="37"/>
      <c r="P486" s="37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</row>
    <row r="487">
      <c r="A487" s="32"/>
      <c r="B487" s="33"/>
      <c r="C487" s="32"/>
      <c r="D487" s="34"/>
      <c r="E487" s="35"/>
      <c r="F487" s="32"/>
      <c r="G487" s="32"/>
      <c r="H487" s="32"/>
      <c r="I487" s="32"/>
      <c r="J487" s="32"/>
      <c r="K487" s="34"/>
      <c r="L487" s="36"/>
      <c r="M487" s="36"/>
      <c r="N487" s="32"/>
      <c r="O487" s="37"/>
      <c r="P487" s="37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</row>
    <row r="488">
      <c r="A488" s="32"/>
      <c r="B488" s="33"/>
      <c r="C488" s="32"/>
      <c r="D488" s="34"/>
      <c r="E488" s="35"/>
      <c r="F488" s="32"/>
      <c r="G488" s="32"/>
      <c r="H488" s="32"/>
      <c r="I488" s="32"/>
      <c r="J488" s="32"/>
      <c r="K488" s="34"/>
      <c r="L488" s="36"/>
      <c r="M488" s="36"/>
      <c r="N488" s="32"/>
      <c r="O488" s="37"/>
      <c r="P488" s="37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</row>
    <row r="489">
      <c r="A489" s="32"/>
      <c r="B489" s="33"/>
      <c r="C489" s="32"/>
      <c r="D489" s="34"/>
      <c r="E489" s="35"/>
      <c r="F489" s="32"/>
      <c r="G489" s="32"/>
      <c r="H489" s="32"/>
      <c r="I489" s="32"/>
      <c r="J489" s="32"/>
      <c r="K489" s="34"/>
      <c r="L489" s="36"/>
      <c r="M489" s="36"/>
      <c r="N489" s="32"/>
      <c r="O489" s="37"/>
      <c r="P489" s="37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</row>
    <row r="490">
      <c r="A490" s="32"/>
      <c r="B490" s="33"/>
      <c r="C490" s="32"/>
      <c r="D490" s="34"/>
      <c r="E490" s="35"/>
      <c r="F490" s="32"/>
      <c r="G490" s="33"/>
      <c r="H490" s="33"/>
      <c r="I490" s="38"/>
      <c r="J490" s="32"/>
      <c r="K490" s="34"/>
      <c r="L490" s="36"/>
      <c r="M490" s="36"/>
      <c r="N490" s="32"/>
      <c r="O490" s="37"/>
      <c r="P490" s="37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</row>
    <row r="491">
      <c r="A491" s="32"/>
      <c r="B491" s="33"/>
      <c r="C491" s="32"/>
      <c r="D491" s="34"/>
      <c r="E491" s="35"/>
      <c r="F491" s="32"/>
      <c r="G491" s="33"/>
      <c r="H491" s="33"/>
      <c r="I491" s="38"/>
      <c r="J491" s="32"/>
      <c r="K491" s="34"/>
      <c r="L491" s="36"/>
      <c r="M491" s="36"/>
      <c r="N491" s="32"/>
      <c r="O491" s="37"/>
      <c r="P491" s="37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</row>
    <row r="492">
      <c r="A492" s="32"/>
      <c r="B492" s="33"/>
      <c r="C492" s="32"/>
      <c r="D492" s="34"/>
      <c r="E492" s="35"/>
      <c r="F492" s="32"/>
      <c r="G492" s="33"/>
      <c r="H492" s="33"/>
      <c r="I492" s="38"/>
      <c r="J492" s="32"/>
      <c r="K492" s="34"/>
      <c r="L492" s="36"/>
      <c r="M492" s="36"/>
      <c r="N492" s="32"/>
      <c r="O492" s="37"/>
      <c r="P492" s="37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</row>
    <row r="493">
      <c r="A493" s="32"/>
      <c r="B493" s="33"/>
      <c r="C493" s="32"/>
      <c r="D493" s="34"/>
      <c r="E493" s="35"/>
      <c r="F493" s="32"/>
      <c r="G493" s="33"/>
      <c r="H493" s="33"/>
      <c r="I493" s="38"/>
      <c r="J493" s="32"/>
      <c r="K493" s="34"/>
      <c r="L493" s="36"/>
      <c r="M493" s="36"/>
      <c r="N493" s="32"/>
      <c r="O493" s="37"/>
      <c r="P493" s="37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</row>
    <row r="494">
      <c r="A494" s="32"/>
      <c r="B494" s="33"/>
      <c r="C494" s="32"/>
      <c r="D494" s="34"/>
      <c r="E494" s="35"/>
      <c r="F494" s="32"/>
      <c r="G494" s="33"/>
      <c r="H494" s="33"/>
      <c r="I494" s="38"/>
      <c r="J494" s="32"/>
      <c r="K494" s="34"/>
      <c r="L494" s="36"/>
      <c r="M494" s="36"/>
      <c r="N494" s="32"/>
      <c r="O494" s="37"/>
      <c r="P494" s="37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</row>
    <row r="495">
      <c r="A495" s="32"/>
      <c r="B495" s="33"/>
      <c r="C495" s="32"/>
      <c r="D495" s="34"/>
      <c r="E495" s="35"/>
      <c r="F495" s="32"/>
      <c r="G495" s="33"/>
      <c r="H495" s="33"/>
      <c r="I495" s="38"/>
      <c r="J495" s="32"/>
      <c r="K495" s="34"/>
      <c r="L495" s="36"/>
      <c r="M495" s="36"/>
      <c r="N495" s="32"/>
      <c r="O495" s="37"/>
      <c r="P495" s="37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</row>
    <row r="496">
      <c r="A496" s="32"/>
      <c r="B496" s="33"/>
      <c r="C496" s="32"/>
      <c r="D496" s="34"/>
      <c r="E496" s="35"/>
      <c r="F496" s="32"/>
      <c r="G496" s="33"/>
      <c r="H496" s="33"/>
      <c r="I496" s="38"/>
      <c r="J496" s="32"/>
      <c r="K496" s="34"/>
      <c r="L496" s="36"/>
      <c r="M496" s="36"/>
      <c r="N496" s="32"/>
      <c r="O496" s="37"/>
      <c r="P496" s="37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</row>
    <row r="497">
      <c r="A497" s="32"/>
      <c r="B497" s="33"/>
      <c r="C497" s="32"/>
      <c r="D497" s="34"/>
      <c r="E497" s="35"/>
      <c r="F497" s="32"/>
      <c r="G497" s="33"/>
      <c r="H497" s="33"/>
      <c r="I497" s="38"/>
      <c r="J497" s="32"/>
      <c r="K497" s="34"/>
      <c r="L497" s="36"/>
      <c r="M497" s="36"/>
      <c r="N497" s="32"/>
      <c r="O497" s="37"/>
      <c r="P497" s="37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</row>
    <row r="498">
      <c r="A498" s="32"/>
      <c r="B498" s="33"/>
      <c r="C498" s="32"/>
      <c r="D498" s="34"/>
      <c r="E498" s="35"/>
      <c r="F498" s="32"/>
      <c r="G498" s="33"/>
      <c r="H498" s="33"/>
      <c r="I498" s="38"/>
      <c r="J498" s="32"/>
      <c r="K498" s="34"/>
      <c r="L498" s="36"/>
      <c r="M498" s="36"/>
      <c r="N498" s="32"/>
      <c r="O498" s="37"/>
      <c r="P498" s="37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</row>
    <row r="499">
      <c r="A499" s="32"/>
      <c r="B499" s="33"/>
      <c r="C499" s="32"/>
      <c r="D499" s="34"/>
      <c r="E499" s="35"/>
      <c r="F499" s="32"/>
      <c r="G499" s="33"/>
      <c r="H499" s="33"/>
      <c r="I499" s="38"/>
      <c r="J499" s="32"/>
      <c r="K499" s="34"/>
      <c r="L499" s="36"/>
      <c r="M499" s="36"/>
      <c r="N499" s="32"/>
      <c r="O499" s="37"/>
      <c r="P499" s="37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</row>
    <row r="500">
      <c r="A500" s="32"/>
      <c r="B500" s="33"/>
      <c r="C500" s="32"/>
      <c r="D500" s="34"/>
      <c r="E500" s="35"/>
      <c r="F500" s="32"/>
      <c r="G500" s="33"/>
      <c r="H500" s="33"/>
      <c r="I500" s="38"/>
      <c r="J500" s="32"/>
      <c r="K500" s="34"/>
      <c r="L500" s="36"/>
      <c r="M500" s="36"/>
      <c r="N500" s="32"/>
      <c r="O500" s="37"/>
      <c r="P500" s="37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</row>
    <row r="501">
      <c r="A501" s="32"/>
      <c r="B501" s="33"/>
      <c r="C501" s="32"/>
      <c r="D501" s="34"/>
      <c r="E501" s="35"/>
      <c r="F501" s="32"/>
      <c r="G501" s="33"/>
      <c r="H501" s="33"/>
      <c r="I501" s="38"/>
      <c r="J501" s="32"/>
      <c r="K501" s="34"/>
      <c r="L501" s="36"/>
      <c r="M501" s="36"/>
      <c r="N501" s="32"/>
      <c r="O501" s="37"/>
      <c r="P501" s="37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</row>
    <row r="502">
      <c r="A502" s="32"/>
      <c r="B502" s="33"/>
      <c r="C502" s="32"/>
      <c r="D502" s="34"/>
      <c r="E502" s="35"/>
      <c r="F502" s="32"/>
      <c r="G502" s="33"/>
      <c r="H502" s="33"/>
      <c r="I502" s="38"/>
      <c r="J502" s="32"/>
      <c r="K502" s="34"/>
      <c r="L502" s="36"/>
      <c r="M502" s="36"/>
      <c r="N502" s="32"/>
      <c r="O502" s="37"/>
      <c r="P502" s="37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</row>
    <row r="503">
      <c r="A503" s="32"/>
      <c r="B503" s="33"/>
      <c r="C503" s="32"/>
      <c r="D503" s="34"/>
      <c r="E503" s="35"/>
      <c r="F503" s="32"/>
      <c r="G503" s="33"/>
      <c r="H503" s="33"/>
      <c r="I503" s="38"/>
      <c r="J503" s="32"/>
      <c r="K503" s="34"/>
      <c r="L503" s="36"/>
      <c r="M503" s="36"/>
      <c r="N503" s="32"/>
      <c r="O503" s="37"/>
      <c r="P503" s="37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</row>
    <row r="504">
      <c r="A504" s="32"/>
      <c r="B504" s="33"/>
      <c r="C504" s="32"/>
      <c r="D504" s="34"/>
      <c r="E504" s="35"/>
      <c r="F504" s="32"/>
      <c r="G504" s="33"/>
      <c r="H504" s="33"/>
      <c r="I504" s="38"/>
      <c r="J504" s="32"/>
      <c r="K504" s="34"/>
      <c r="L504" s="36"/>
      <c r="M504" s="36"/>
      <c r="N504" s="32"/>
      <c r="O504" s="37"/>
      <c r="P504" s="37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</row>
    <row r="505">
      <c r="A505" s="32"/>
      <c r="B505" s="33"/>
      <c r="C505" s="32"/>
      <c r="D505" s="34"/>
      <c r="E505" s="35"/>
      <c r="F505" s="32"/>
      <c r="G505" s="33"/>
      <c r="H505" s="33"/>
      <c r="I505" s="38"/>
      <c r="J505" s="32"/>
      <c r="K505" s="34"/>
      <c r="L505" s="36"/>
      <c r="M505" s="36"/>
      <c r="N505" s="32"/>
      <c r="O505" s="37"/>
      <c r="P505" s="37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</row>
    <row r="506">
      <c r="A506" s="32"/>
      <c r="B506" s="33"/>
      <c r="C506" s="32"/>
      <c r="D506" s="34"/>
      <c r="E506" s="35"/>
      <c r="F506" s="32"/>
      <c r="G506" s="33"/>
      <c r="H506" s="33"/>
      <c r="I506" s="38"/>
      <c r="J506" s="32"/>
      <c r="K506" s="34"/>
      <c r="L506" s="36"/>
      <c r="M506" s="36"/>
      <c r="N506" s="32"/>
      <c r="O506" s="37"/>
      <c r="P506" s="37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</row>
    <row r="507">
      <c r="A507" s="32"/>
      <c r="B507" s="33"/>
      <c r="C507" s="32"/>
      <c r="D507" s="34"/>
      <c r="E507" s="35"/>
      <c r="F507" s="32"/>
      <c r="G507" s="33"/>
      <c r="H507" s="33"/>
      <c r="I507" s="38"/>
      <c r="J507" s="32"/>
      <c r="K507" s="34"/>
      <c r="L507" s="36"/>
      <c r="M507" s="36"/>
      <c r="N507" s="32"/>
      <c r="O507" s="37"/>
      <c r="P507" s="37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</row>
    <row r="508">
      <c r="A508" s="32"/>
      <c r="B508" s="33"/>
      <c r="C508" s="32"/>
      <c r="D508" s="34"/>
      <c r="E508" s="35"/>
      <c r="F508" s="32"/>
      <c r="G508" s="33"/>
      <c r="H508" s="33"/>
      <c r="I508" s="38"/>
      <c r="J508" s="32"/>
      <c r="K508" s="34"/>
      <c r="L508" s="36"/>
      <c r="M508" s="36"/>
      <c r="N508" s="32"/>
      <c r="O508" s="37"/>
      <c r="P508" s="37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</row>
    <row r="509">
      <c r="A509" s="32"/>
      <c r="B509" s="33"/>
      <c r="C509" s="32"/>
      <c r="D509" s="34"/>
      <c r="E509" s="35"/>
      <c r="F509" s="32"/>
      <c r="G509" s="33"/>
      <c r="H509" s="33"/>
      <c r="I509" s="38"/>
      <c r="J509" s="32"/>
      <c r="K509" s="34"/>
      <c r="L509" s="36"/>
      <c r="M509" s="36"/>
      <c r="N509" s="32"/>
      <c r="O509" s="37"/>
      <c r="P509" s="37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</row>
    <row r="510">
      <c r="A510" s="32"/>
      <c r="B510" s="33"/>
      <c r="C510" s="32"/>
      <c r="D510" s="34"/>
      <c r="E510" s="35"/>
      <c r="F510" s="32"/>
      <c r="G510" s="33"/>
      <c r="H510" s="33"/>
      <c r="I510" s="38"/>
      <c r="J510" s="32"/>
      <c r="K510" s="34"/>
      <c r="L510" s="36"/>
      <c r="M510" s="36"/>
      <c r="N510" s="32"/>
      <c r="O510" s="37"/>
      <c r="P510" s="37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</row>
    <row r="511">
      <c r="A511" s="32"/>
      <c r="B511" s="33"/>
      <c r="C511" s="32"/>
      <c r="D511" s="34"/>
      <c r="E511" s="35"/>
      <c r="F511" s="32"/>
      <c r="G511" s="33"/>
      <c r="H511" s="33"/>
      <c r="I511" s="38"/>
      <c r="J511" s="32"/>
      <c r="K511" s="34"/>
      <c r="L511" s="36"/>
      <c r="M511" s="36"/>
      <c r="N511" s="32"/>
      <c r="O511" s="37"/>
      <c r="P511" s="37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</row>
    <row r="512">
      <c r="A512" s="32"/>
      <c r="B512" s="33"/>
      <c r="C512" s="32"/>
      <c r="D512" s="34"/>
      <c r="E512" s="35"/>
      <c r="F512" s="32"/>
      <c r="G512" s="33"/>
      <c r="H512" s="33"/>
      <c r="I512" s="38"/>
      <c r="J512" s="32"/>
      <c r="K512" s="34"/>
      <c r="L512" s="36"/>
      <c r="M512" s="36"/>
      <c r="N512" s="32"/>
      <c r="O512" s="37"/>
      <c r="P512" s="37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</row>
    <row r="513">
      <c r="A513" s="32"/>
      <c r="B513" s="33"/>
      <c r="C513" s="32"/>
      <c r="D513" s="34"/>
      <c r="E513" s="35"/>
      <c r="F513" s="32"/>
      <c r="G513" s="33"/>
      <c r="H513" s="33"/>
      <c r="I513" s="38"/>
      <c r="J513" s="32"/>
      <c r="K513" s="34"/>
      <c r="L513" s="36"/>
      <c r="M513" s="36"/>
      <c r="N513" s="32"/>
      <c r="O513" s="37"/>
      <c r="P513" s="37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</row>
    <row r="514">
      <c r="A514" s="32"/>
      <c r="B514" s="33"/>
      <c r="C514" s="32"/>
      <c r="D514" s="34"/>
      <c r="E514" s="35"/>
      <c r="F514" s="32"/>
      <c r="G514" s="33"/>
      <c r="H514" s="33"/>
      <c r="I514" s="38"/>
      <c r="J514" s="32"/>
      <c r="K514" s="34"/>
      <c r="L514" s="36"/>
      <c r="M514" s="36"/>
      <c r="N514" s="32"/>
      <c r="O514" s="37"/>
      <c r="P514" s="37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</row>
    <row r="515">
      <c r="A515" s="32"/>
      <c r="B515" s="33"/>
      <c r="C515" s="32"/>
      <c r="D515" s="34"/>
      <c r="E515" s="35"/>
      <c r="F515" s="32"/>
      <c r="G515" s="33"/>
      <c r="H515" s="33"/>
      <c r="I515" s="38"/>
      <c r="J515" s="32"/>
      <c r="K515" s="34"/>
      <c r="L515" s="36"/>
      <c r="M515" s="36"/>
      <c r="N515" s="32"/>
      <c r="O515" s="37"/>
      <c r="P515" s="37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</row>
    <row r="516">
      <c r="A516" s="32"/>
      <c r="B516" s="33"/>
      <c r="C516" s="32"/>
      <c r="D516" s="34"/>
      <c r="E516" s="35"/>
      <c r="F516" s="32"/>
      <c r="G516" s="33"/>
      <c r="H516" s="33"/>
      <c r="I516" s="38"/>
      <c r="J516" s="32"/>
      <c r="K516" s="34"/>
      <c r="L516" s="36"/>
      <c r="M516" s="36"/>
      <c r="N516" s="32"/>
      <c r="O516" s="37"/>
      <c r="P516" s="37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</row>
    <row r="517">
      <c r="A517" s="32"/>
      <c r="B517" s="33"/>
      <c r="C517" s="32"/>
      <c r="D517" s="34"/>
      <c r="E517" s="35"/>
      <c r="F517" s="32"/>
      <c r="G517" s="33"/>
      <c r="H517" s="33"/>
      <c r="I517" s="38"/>
      <c r="J517" s="32"/>
      <c r="K517" s="34"/>
      <c r="L517" s="36"/>
      <c r="M517" s="36"/>
      <c r="N517" s="32"/>
      <c r="O517" s="37"/>
      <c r="P517" s="37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</row>
    <row r="518">
      <c r="A518" s="32"/>
      <c r="B518" s="33"/>
      <c r="C518" s="32"/>
      <c r="D518" s="34"/>
      <c r="E518" s="35"/>
      <c r="F518" s="32"/>
      <c r="G518" s="33"/>
      <c r="H518" s="33"/>
      <c r="I518" s="38"/>
      <c r="J518" s="32"/>
      <c r="K518" s="34"/>
      <c r="L518" s="36"/>
      <c r="M518" s="36"/>
      <c r="N518" s="32"/>
      <c r="O518" s="37"/>
      <c r="P518" s="37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</row>
    <row r="519">
      <c r="A519" s="32"/>
      <c r="B519" s="33"/>
      <c r="C519" s="32"/>
      <c r="D519" s="34"/>
      <c r="E519" s="35"/>
      <c r="F519" s="32"/>
      <c r="G519" s="33"/>
      <c r="H519" s="33"/>
      <c r="I519" s="38"/>
      <c r="J519" s="32"/>
      <c r="K519" s="34"/>
      <c r="L519" s="36"/>
      <c r="M519" s="36"/>
      <c r="N519" s="32"/>
      <c r="O519" s="37"/>
      <c r="P519" s="37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</row>
    <row r="520">
      <c r="A520" s="32"/>
      <c r="B520" s="33"/>
      <c r="C520" s="32"/>
      <c r="D520" s="34"/>
      <c r="E520" s="35"/>
      <c r="F520" s="32"/>
      <c r="G520" s="33"/>
      <c r="H520" s="33"/>
      <c r="I520" s="38"/>
      <c r="J520" s="32"/>
      <c r="K520" s="34"/>
      <c r="L520" s="36"/>
      <c r="M520" s="36"/>
      <c r="N520" s="32"/>
      <c r="O520" s="37"/>
      <c r="P520" s="37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</row>
    <row r="521">
      <c r="A521" s="32"/>
      <c r="B521" s="33"/>
      <c r="C521" s="32"/>
      <c r="D521" s="34"/>
      <c r="E521" s="35"/>
      <c r="F521" s="32"/>
      <c r="G521" s="33"/>
      <c r="H521" s="33"/>
      <c r="I521" s="38"/>
      <c r="J521" s="32"/>
      <c r="K521" s="34"/>
      <c r="L521" s="36"/>
      <c r="M521" s="36"/>
      <c r="N521" s="32"/>
      <c r="O521" s="37"/>
      <c r="P521" s="37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</row>
    <row r="522">
      <c r="A522" s="32"/>
      <c r="B522" s="33"/>
      <c r="C522" s="32"/>
      <c r="D522" s="34"/>
      <c r="E522" s="35"/>
      <c r="F522" s="32"/>
      <c r="G522" s="33"/>
      <c r="H522" s="33"/>
      <c r="I522" s="38"/>
      <c r="J522" s="32"/>
      <c r="K522" s="34"/>
      <c r="L522" s="36"/>
      <c r="M522" s="36"/>
      <c r="N522" s="32"/>
      <c r="O522" s="37"/>
      <c r="P522" s="37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</row>
    <row r="523">
      <c r="A523" s="32"/>
      <c r="B523" s="33"/>
      <c r="C523" s="32"/>
      <c r="D523" s="34"/>
      <c r="E523" s="35"/>
      <c r="F523" s="32"/>
      <c r="G523" s="33"/>
      <c r="H523" s="33"/>
      <c r="I523" s="38"/>
      <c r="J523" s="32"/>
      <c r="K523" s="34"/>
      <c r="L523" s="36"/>
      <c r="M523" s="36"/>
      <c r="N523" s="32"/>
      <c r="O523" s="37"/>
      <c r="P523" s="37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</row>
    <row r="524">
      <c r="A524" s="32"/>
      <c r="B524" s="33"/>
      <c r="C524" s="32"/>
      <c r="D524" s="34"/>
      <c r="E524" s="35"/>
      <c r="F524" s="32"/>
      <c r="G524" s="33"/>
      <c r="H524" s="33"/>
      <c r="I524" s="38"/>
      <c r="J524" s="32"/>
      <c r="K524" s="34"/>
      <c r="L524" s="36"/>
      <c r="M524" s="36"/>
      <c r="N524" s="32"/>
      <c r="O524" s="37"/>
      <c r="P524" s="37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</row>
    <row r="525">
      <c r="A525" s="32"/>
      <c r="B525" s="33"/>
      <c r="C525" s="32"/>
      <c r="D525" s="34"/>
      <c r="E525" s="35"/>
      <c r="F525" s="32"/>
      <c r="G525" s="33"/>
      <c r="H525" s="33"/>
      <c r="I525" s="38"/>
      <c r="J525" s="32"/>
      <c r="K525" s="34"/>
      <c r="L525" s="36"/>
      <c r="M525" s="36"/>
      <c r="N525" s="32"/>
      <c r="O525" s="37"/>
      <c r="P525" s="37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</row>
    <row r="526">
      <c r="A526" s="32"/>
      <c r="B526" s="33"/>
      <c r="C526" s="32"/>
      <c r="D526" s="34"/>
      <c r="E526" s="35"/>
      <c r="F526" s="32"/>
      <c r="G526" s="33"/>
      <c r="H526" s="33"/>
      <c r="I526" s="38"/>
      <c r="J526" s="32"/>
      <c r="K526" s="34"/>
      <c r="L526" s="36"/>
      <c r="M526" s="36"/>
      <c r="N526" s="32"/>
      <c r="O526" s="37"/>
      <c r="P526" s="37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</row>
    <row r="527">
      <c r="A527" s="32"/>
      <c r="B527" s="33"/>
      <c r="C527" s="32"/>
      <c r="D527" s="34"/>
      <c r="E527" s="35"/>
      <c r="F527" s="32"/>
      <c r="G527" s="33"/>
      <c r="H527" s="33"/>
      <c r="I527" s="38"/>
      <c r="J527" s="32"/>
      <c r="K527" s="34"/>
      <c r="L527" s="36"/>
      <c r="M527" s="36"/>
      <c r="N527" s="32"/>
      <c r="O527" s="37"/>
      <c r="P527" s="37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</row>
    <row r="528">
      <c r="A528" s="32"/>
      <c r="B528" s="33"/>
      <c r="C528" s="32"/>
      <c r="D528" s="34"/>
      <c r="E528" s="35"/>
      <c r="F528" s="32"/>
      <c r="G528" s="33"/>
      <c r="H528" s="33"/>
      <c r="I528" s="38"/>
      <c r="J528" s="32"/>
      <c r="K528" s="34"/>
      <c r="L528" s="36"/>
      <c r="M528" s="36"/>
      <c r="N528" s="32"/>
      <c r="O528" s="37"/>
      <c r="P528" s="37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</row>
    <row r="529">
      <c r="A529" s="32"/>
      <c r="B529" s="33"/>
      <c r="C529" s="32"/>
      <c r="D529" s="34"/>
      <c r="E529" s="35"/>
      <c r="F529" s="32"/>
      <c r="G529" s="33"/>
      <c r="H529" s="33"/>
      <c r="I529" s="38"/>
      <c r="J529" s="32"/>
      <c r="K529" s="34"/>
      <c r="L529" s="36"/>
      <c r="M529" s="36"/>
      <c r="N529" s="32"/>
      <c r="O529" s="37"/>
      <c r="P529" s="37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</row>
    <row r="530">
      <c r="A530" s="32"/>
      <c r="B530" s="33"/>
      <c r="C530" s="32"/>
      <c r="D530" s="34"/>
      <c r="E530" s="35"/>
      <c r="F530" s="32"/>
      <c r="G530" s="33"/>
      <c r="H530" s="33"/>
      <c r="I530" s="38"/>
      <c r="J530" s="32"/>
      <c r="K530" s="34"/>
      <c r="L530" s="36"/>
      <c r="M530" s="36"/>
      <c r="N530" s="32"/>
      <c r="O530" s="37"/>
      <c r="P530" s="37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</row>
    <row r="531">
      <c r="A531" s="32"/>
      <c r="B531" s="33"/>
      <c r="C531" s="32"/>
      <c r="D531" s="34"/>
      <c r="E531" s="35"/>
      <c r="F531" s="32"/>
      <c r="G531" s="33"/>
      <c r="H531" s="33"/>
      <c r="I531" s="38"/>
      <c r="J531" s="32"/>
      <c r="K531" s="34"/>
      <c r="L531" s="36"/>
      <c r="M531" s="36"/>
      <c r="N531" s="32"/>
      <c r="O531" s="37"/>
      <c r="P531" s="37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</row>
    <row r="532">
      <c r="A532" s="32"/>
      <c r="B532" s="33"/>
      <c r="C532" s="32"/>
      <c r="D532" s="34"/>
      <c r="E532" s="35"/>
      <c r="F532" s="32"/>
      <c r="G532" s="33"/>
      <c r="H532" s="33"/>
      <c r="I532" s="38"/>
      <c r="J532" s="32"/>
      <c r="K532" s="34"/>
      <c r="L532" s="36"/>
      <c r="M532" s="36"/>
      <c r="N532" s="32"/>
      <c r="O532" s="37"/>
      <c r="P532" s="37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</row>
    <row r="533">
      <c r="A533" s="32"/>
      <c r="B533" s="33"/>
      <c r="C533" s="32"/>
      <c r="D533" s="34"/>
      <c r="E533" s="35"/>
      <c r="F533" s="32"/>
      <c r="G533" s="33"/>
      <c r="H533" s="33"/>
      <c r="I533" s="38"/>
      <c r="J533" s="32"/>
      <c r="K533" s="34"/>
      <c r="L533" s="36"/>
      <c r="M533" s="36"/>
      <c r="N533" s="32"/>
      <c r="O533" s="37"/>
      <c r="P533" s="37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</row>
    <row r="534">
      <c r="A534" s="32"/>
      <c r="B534" s="33"/>
      <c r="C534" s="32"/>
      <c r="D534" s="34"/>
      <c r="E534" s="35"/>
      <c r="F534" s="32"/>
      <c r="G534" s="33"/>
      <c r="H534" s="33"/>
      <c r="I534" s="38"/>
      <c r="J534" s="32"/>
      <c r="K534" s="34"/>
      <c r="L534" s="36"/>
      <c r="M534" s="36"/>
      <c r="N534" s="32"/>
      <c r="O534" s="37"/>
      <c r="P534" s="37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</row>
    <row r="535">
      <c r="A535" s="32"/>
      <c r="B535" s="33"/>
      <c r="C535" s="32"/>
      <c r="D535" s="34"/>
      <c r="E535" s="35"/>
      <c r="F535" s="32"/>
      <c r="G535" s="33"/>
      <c r="H535" s="33"/>
      <c r="I535" s="38"/>
      <c r="J535" s="32"/>
      <c r="K535" s="34"/>
      <c r="L535" s="36"/>
      <c r="M535" s="36"/>
      <c r="N535" s="32"/>
      <c r="O535" s="37"/>
      <c r="P535" s="37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</row>
    <row r="536">
      <c r="A536" s="32"/>
      <c r="B536" s="33"/>
      <c r="C536" s="32"/>
      <c r="D536" s="34"/>
      <c r="E536" s="35"/>
      <c r="F536" s="32"/>
      <c r="G536" s="33"/>
      <c r="H536" s="33"/>
      <c r="I536" s="38"/>
      <c r="J536" s="32"/>
      <c r="K536" s="34"/>
      <c r="L536" s="36"/>
      <c r="M536" s="36"/>
      <c r="N536" s="32"/>
      <c r="O536" s="37"/>
      <c r="P536" s="37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</row>
    <row r="537">
      <c r="A537" s="32"/>
      <c r="B537" s="33"/>
      <c r="C537" s="32"/>
      <c r="D537" s="34"/>
      <c r="E537" s="35"/>
      <c r="F537" s="32"/>
      <c r="G537" s="33"/>
      <c r="H537" s="33"/>
      <c r="I537" s="38"/>
      <c r="J537" s="32"/>
      <c r="K537" s="34"/>
      <c r="L537" s="36"/>
      <c r="M537" s="36"/>
      <c r="N537" s="32"/>
      <c r="O537" s="37"/>
      <c r="P537" s="37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</row>
    <row r="538">
      <c r="A538" s="32"/>
      <c r="B538" s="33"/>
      <c r="C538" s="32"/>
      <c r="D538" s="34"/>
      <c r="E538" s="35"/>
      <c r="F538" s="32"/>
      <c r="G538" s="33"/>
      <c r="H538" s="33"/>
      <c r="I538" s="38"/>
      <c r="J538" s="32"/>
      <c r="K538" s="34"/>
      <c r="L538" s="36"/>
      <c r="M538" s="36"/>
      <c r="N538" s="32"/>
      <c r="O538" s="37"/>
      <c r="P538" s="37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</row>
    <row r="539">
      <c r="A539" s="32"/>
      <c r="B539" s="33"/>
      <c r="C539" s="32"/>
      <c r="D539" s="34"/>
      <c r="E539" s="35"/>
      <c r="F539" s="32"/>
      <c r="G539" s="33"/>
      <c r="H539" s="33"/>
      <c r="I539" s="38"/>
      <c r="J539" s="32"/>
      <c r="K539" s="34"/>
      <c r="L539" s="36"/>
      <c r="M539" s="36"/>
      <c r="N539" s="32"/>
      <c r="O539" s="37"/>
      <c r="P539" s="37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</row>
    <row r="540">
      <c r="A540" s="32"/>
      <c r="B540" s="33"/>
      <c r="C540" s="32"/>
      <c r="D540" s="34"/>
      <c r="E540" s="35"/>
      <c r="F540" s="32"/>
      <c r="G540" s="33"/>
      <c r="H540" s="33"/>
      <c r="I540" s="38"/>
      <c r="J540" s="32"/>
      <c r="K540" s="34"/>
      <c r="L540" s="36"/>
      <c r="M540" s="36"/>
      <c r="N540" s="32"/>
      <c r="O540" s="37"/>
      <c r="P540" s="37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</row>
    <row r="541">
      <c r="A541" s="32"/>
      <c r="B541" s="33"/>
      <c r="C541" s="32"/>
      <c r="D541" s="34"/>
      <c r="E541" s="35"/>
      <c r="F541" s="32"/>
      <c r="G541" s="33"/>
      <c r="H541" s="33"/>
      <c r="I541" s="38"/>
      <c r="J541" s="32"/>
      <c r="K541" s="34"/>
      <c r="L541" s="36"/>
      <c r="M541" s="36"/>
      <c r="N541" s="32"/>
      <c r="O541" s="37"/>
      <c r="P541" s="37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</row>
    <row r="542">
      <c r="A542" s="32"/>
      <c r="B542" s="33"/>
      <c r="C542" s="32"/>
      <c r="D542" s="34"/>
      <c r="E542" s="35"/>
      <c r="F542" s="32"/>
      <c r="G542" s="33"/>
      <c r="H542" s="33"/>
      <c r="I542" s="38"/>
      <c r="J542" s="32"/>
      <c r="K542" s="34"/>
      <c r="L542" s="36"/>
      <c r="M542" s="36"/>
      <c r="N542" s="32"/>
      <c r="O542" s="37"/>
      <c r="P542" s="37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</row>
    <row r="543">
      <c r="A543" s="32"/>
      <c r="B543" s="33"/>
      <c r="C543" s="32"/>
      <c r="D543" s="34"/>
      <c r="E543" s="35"/>
      <c r="F543" s="32"/>
      <c r="G543" s="33"/>
      <c r="H543" s="33"/>
      <c r="I543" s="38"/>
      <c r="J543" s="32"/>
      <c r="K543" s="34"/>
      <c r="L543" s="36"/>
      <c r="M543" s="36"/>
      <c r="N543" s="32"/>
      <c r="O543" s="37"/>
      <c r="P543" s="37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</row>
    <row r="544">
      <c r="A544" s="32"/>
      <c r="B544" s="33"/>
      <c r="C544" s="32"/>
      <c r="D544" s="34"/>
      <c r="E544" s="35"/>
      <c r="F544" s="32"/>
      <c r="G544" s="33"/>
      <c r="H544" s="33"/>
      <c r="I544" s="38"/>
      <c r="J544" s="32"/>
      <c r="K544" s="34"/>
      <c r="L544" s="36"/>
      <c r="M544" s="36"/>
      <c r="N544" s="32"/>
      <c r="O544" s="37"/>
      <c r="P544" s="37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</row>
    <row r="545">
      <c r="A545" s="32"/>
      <c r="B545" s="33"/>
      <c r="C545" s="32"/>
      <c r="D545" s="34"/>
      <c r="E545" s="35"/>
      <c r="F545" s="32"/>
      <c r="G545" s="33"/>
      <c r="H545" s="33"/>
      <c r="I545" s="38"/>
      <c r="J545" s="32"/>
      <c r="K545" s="34"/>
      <c r="L545" s="36"/>
      <c r="M545" s="36"/>
      <c r="N545" s="32"/>
      <c r="O545" s="37"/>
      <c r="P545" s="37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</row>
    <row r="546">
      <c r="A546" s="32"/>
      <c r="B546" s="33"/>
      <c r="C546" s="32"/>
      <c r="D546" s="34"/>
      <c r="E546" s="35"/>
      <c r="F546" s="32"/>
      <c r="G546" s="33"/>
      <c r="H546" s="33"/>
      <c r="I546" s="38"/>
      <c r="J546" s="32"/>
      <c r="K546" s="34"/>
      <c r="L546" s="36"/>
      <c r="M546" s="36"/>
      <c r="N546" s="32"/>
      <c r="O546" s="37"/>
      <c r="P546" s="37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</row>
    <row r="547">
      <c r="A547" s="32"/>
      <c r="B547" s="33"/>
      <c r="C547" s="32"/>
      <c r="D547" s="34"/>
      <c r="E547" s="35"/>
      <c r="F547" s="32"/>
      <c r="G547" s="33"/>
      <c r="H547" s="33"/>
      <c r="I547" s="38"/>
      <c r="J547" s="32"/>
      <c r="K547" s="34"/>
      <c r="L547" s="36"/>
      <c r="M547" s="36"/>
      <c r="N547" s="32"/>
      <c r="O547" s="37"/>
      <c r="P547" s="37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</row>
    <row r="548">
      <c r="A548" s="32"/>
      <c r="B548" s="33"/>
      <c r="C548" s="32"/>
      <c r="D548" s="34"/>
      <c r="E548" s="35"/>
      <c r="F548" s="32"/>
      <c r="G548" s="33"/>
      <c r="H548" s="33"/>
      <c r="I548" s="38"/>
      <c r="J548" s="32"/>
      <c r="K548" s="34"/>
      <c r="L548" s="36"/>
      <c r="M548" s="36"/>
      <c r="N548" s="32"/>
      <c r="O548" s="37"/>
      <c r="P548" s="37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</row>
    <row r="549">
      <c r="A549" s="32"/>
      <c r="B549" s="33"/>
      <c r="C549" s="32"/>
      <c r="D549" s="34"/>
      <c r="E549" s="35"/>
      <c r="F549" s="32"/>
      <c r="G549" s="33"/>
      <c r="H549" s="33"/>
      <c r="I549" s="38"/>
      <c r="J549" s="32"/>
      <c r="K549" s="34"/>
      <c r="L549" s="36"/>
      <c r="M549" s="36"/>
      <c r="N549" s="32"/>
      <c r="O549" s="37"/>
      <c r="P549" s="37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</row>
    <row r="550">
      <c r="A550" s="32"/>
      <c r="B550" s="33"/>
      <c r="C550" s="32"/>
      <c r="D550" s="34"/>
      <c r="E550" s="35"/>
      <c r="F550" s="32"/>
      <c r="G550" s="33"/>
      <c r="H550" s="33"/>
      <c r="I550" s="38"/>
      <c r="J550" s="32"/>
      <c r="K550" s="34"/>
      <c r="L550" s="36"/>
      <c r="M550" s="36"/>
      <c r="N550" s="32"/>
      <c r="O550" s="37"/>
      <c r="P550" s="37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</row>
    <row r="551">
      <c r="A551" s="32"/>
      <c r="B551" s="33"/>
      <c r="C551" s="32"/>
      <c r="D551" s="34"/>
      <c r="E551" s="35"/>
      <c r="F551" s="32"/>
      <c r="G551" s="33"/>
      <c r="H551" s="33"/>
      <c r="I551" s="38"/>
      <c r="J551" s="32"/>
      <c r="K551" s="34"/>
      <c r="L551" s="36"/>
      <c r="M551" s="36"/>
      <c r="N551" s="32"/>
      <c r="O551" s="37"/>
      <c r="P551" s="37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</row>
    <row r="552">
      <c r="A552" s="32"/>
      <c r="B552" s="33"/>
      <c r="C552" s="32"/>
      <c r="D552" s="34"/>
      <c r="E552" s="35"/>
      <c r="F552" s="32"/>
      <c r="G552" s="33"/>
      <c r="H552" s="33"/>
      <c r="I552" s="38"/>
      <c r="J552" s="32"/>
      <c r="K552" s="34"/>
      <c r="L552" s="36"/>
      <c r="M552" s="36"/>
      <c r="N552" s="32"/>
      <c r="O552" s="37"/>
      <c r="P552" s="37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</row>
    <row r="553">
      <c r="A553" s="32"/>
      <c r="B553" s="33"/>
      <c r="C553" s="32"/>
      <c r="D553" s="34"/>
      <c r="E553" s="35"/>
      <c r="F553" s="32"/>
      <c r="G553" s="33"/>
      <c r="H553" s="33"/>
      <c r="I553" s="38"/>
      <c r="J553" s="32"/>
      <c r="K553" s="34"/>
      <c r="L553" s="36"/>
      <c r="M553" s="36"/>
      <c r="N553" s="32"/>
      <c r="O553" s="37"/>
      <c r="P553" s="37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</row>
    <row r="554">
      <c r="A554" s="32"/>
      <c r="B554" s="33"/>
      <c r="C554" s="32"/>
      <c r="D554" s="34"/>
      <c r="E554" s="35"/>
      <c r="F554" s="32"/>
      <c r="G554" s="33"/>
      <c r="H554" s="33"/>
      <c r="I554" s="38"/>
      <c r="J554" s="32"/>
      <c r="K554" s="34"/>
      <c r="L554" s="36"/>
      <c r="M554" s="36"/>
      <c r="N554" s="32"/>
      <c r="O554" s="37"/>
      <c r="P554" s="37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</row>
    <row r="555">
      <c r="A555" s="32"/>
      <c r="B555" s="33"/>
      <c r="C555" s="32"/>
      <c r="D555" s="34"/>
      <c r="E555" s="35"/>
      <c r="F555" s="32"/>
      <c r="G555" s="33"/>
      <c r="H555" s="33"/>
      <c r="I555" s="38"/>
      <c r="J555" s="32"/>
      <c r="K555" s="34"/>
      <c r="L555" s="36"/>
      <c r="M555" s="36"/>
      <c r="N555" s="32"/>
      <c r="O555" s="37"/>
      <c r="P555" s="37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</row>
    <row r="556">
      <c r="A556" s="32"/>
      <c r="B556" s="33"/>
      <c r="C556" s="32"/>
      <c r="D556" s="34"/>
      <c r="E556" s="35"/>
      <c r="F556" s="32"/>
      <c r="G556" s="33"/>
      <c r="H556" s="33"/>
      <c r="I556" s="38"/>
      <c r="J556" s="32"/>
      <c r="K556" s="34"/>
      <c r="L556" s="36"/>
      <c r="M556" s="36"/>
      <c r="N556" s="32"/>
      <c r="O556" s="37"/>
      <c r="P556" s="37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</row>
    <row r="557">
      <c r="A557" s="32"/>
      <c r="B557" s="33"/>
      <c r="C557" s="32"/>
      <c r="D557" s="34"/>
      <c r="E557" s="35"/>
      <c r="F557" s="32"/>
      <c r="G557" s="33"/>
      <c r="H557" s="33"/>
      <c r="I557" s="38"/>
      <c r="J557" s="32"/>
      <c r="K557" s="34"/>
      <c r="L557" s="36"/>
      <c r="M557" s="36"/>
      <c r="N557" s="32"/>
      <c r="O557" s="37"/>
      <c r="P557" s="37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</row>
    <row r="558">
      <c r="A558" s="32"/>
      <c r="B558" s="33"/>
      <c r="C558" s="32"/>
      <c r="D558" s="34"/>
      <c r="E558" s="35"/>
      <c r="F558" s="32"/>
      <c r="G558" s="33"/>
      <c r="H558" s="33"/>
      <c r="I558" s="38"/>
      <c r="J558" s="32"/>
      <c r="K558" s="34"/>
      <c r="L558" s="36"/>
      <c r="M558" s="36"/>
      <c r="N558" s="32"/>
      <c r="O558" s="37"/>
      <c r="P558" s="37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</row>
    <row r="559">
      <c r="A559" s="32"/>
      <c r="B559" s="33"/>
      <c r="C559" s="32"/>
      <c r="D559" s="34"/>
      <c r="E559" s="35"/>
      <c r="F559" s="32"/>
      <c r="G559" s="33"/>
      <c r="H559" s="33"/>
      <c r="I559" s="38"/>
      <c r="J559" s="32"/>
      <c r="K559" s="34"/>
      <c r="L559" s="36"/>
      <c r="M559" s="36"/>
      <c r="N559" s="32"/>
      <c r="O559" s="37"/>
      <c r="P559" s="37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</row>
    <row r="560">
      <c r="A560" s="32"/>
      <c r="B560" s="33"/>
      <c r="C560" s="32"/>
      <c r="D560" s="34"/>
      <c r="E560" s="35"/>
      <c r="F560" s="32"/>
      <c r="G560" s="33"/>
      <c r="H560" s="33"/>
      <c r="I560" s="38"/>
      <c r="J560" s="32"/>
      <c r="K560" s="34"/>
      <c r="L560" s="36"/>
      <c r="M560" s="36"/>
      <c r="N560" s="32"/>
      <c r="O560" s="37"/>
      <c r="P560" s="37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</row>
    <row r="561">
      <c r="A561" s="32"/>
      <c r="B561" s="33"/>
      <c r="C561" s="32"/>
      <c r="D561" s="34"/>
      <c r="E561" s="35"/>
      <c r="F561" s="32"/>
      <c r="G561" s="33"/>
      <c r="H561" s="33"/>
      <c r="I561" s="38"/>
      <c r="J561" s="32"/>
      <c r="K561" s="34"/>
      <c r="L561" s="36"/>
      <c r="M561" s="36"/>
      <c r="N561" s="32"/>
      <c r="O561" s="37"/>
      <c r="P561" s="37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</row>
    <row r="562">
      <c r="A562" s="32"/>
      <c r="B562" s="33"/>
      <c r="C562" s="32"/>
      <c r="D562" s="34"/>
      <c r="E562" s="35"/>
      <c r="F562" s="32"/>
      <c r="G562" s="33"/>
      <c r="H562" s="33"/>
      <c r="I562" s="38"/>
      <c r="J562" s="32"/>
      <c r="K562" s="34"/>
      <c r="L562" s="36"/>
      <c r="M562" s="36"/>
      <c r="N562" s="32"/>
      <c r="O562" s="37"/>
      <c r="P562" s="37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</row>
    <row r="563">
      <c r="A563" s="32"/>
      <c r="B563" s="33"/>
      <c r="C563" s="32"/>
      <c r="D563" s="34"/>
      <c r="E563" s="35"/>
      <c r="F563" s="32"/>
      <c r="G563" s="33"/>
      <c r="H563" s="33"/>
      <c r="I563" s="38"/>
      <c r="J563" s="32"/>
      <c r="K563" s="34"/>
      <c r="L563" s="36"/>
      <c r="M563" s="36"/>
      <c r="N563" s="32"/>
      <c r="O563" s="37"/>
      <c r="P563" s="37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</row>
    <row r="564">
      <c r="A564" s="32"/>
      <c r="B564" s="33"/>
      <c r="C564" s="32"/>
      <c r="D564" s="34"/>
      <c r="E564" s="35"/>
      <c r="F564" s="32"/>
      <c r="G564" s="33"/>
      <c r="H564" s="33"/>
      <c r="I564" s="38"/>
      <c r="J564" s="32"/>
      <c r="K564" s="34"/>
      <c r="L564" s="36"/>
      <c r="M564" s="36"/>
      <c r="N564" s="32"/>
      <c r="O564" s="37"/>
      <c r="P564" s="37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</row>
    <row r="565">
      <c r="A565" s="32"/>
      <c r="B565" s="33"/>
      <c r="C565" s="32"/>
      <c r="D565" s="34"/>
      <c r="E565" s="35"/>
      <c r="F565" s="32"/>
      <c r="G565" s="33"/>
      <c r="H565" s="33"/>
      <c r="I565" s="38"/>
      <c r="J565" s="32"/>
      <c r="K565" s="34"/>
      <c r="L565" s="36"/>
      <c r="M565" s="36"/>
      <c r="N565" s="32"/>
      <c r="O565" s="37"/>
      <c r="P565" s="37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</row>
    <row r="566">
      <c r="A566" s="32"/>
      <c r="B566" s="33"/>
      <c r="C566" s="32"/>
      <c r="D566" s="34"/>
      <c r="E566" s="35"/>
      <c r="F566" s="32"/>
      <c r="G566" s="33"/>
      <c r="H566" s="33"/>
      <c r="I566" s="38"/>
      <c r="J566" s="32"/>
      <c r="K566" s="34"/>
      <c r="L566" s="36"/>
      <c r="M566" s="36"/>
      <c r="N566" s="32"/>
      <c r="O566" s="37"/>
      <c r="P566" s="37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</row>
    <row r="567">
      <c r="A567" s="32"/>
      <c r="B567" s="33"/>
      <c r="C567" s="32"/>
      <c r="D567" s="34"/>
      <c r="E567" s="35"/>
      <c r="F567" s="32"/>
      <c r="G567" s="33"/>
      <c r="H567" s="33"/>
      <c r="I567" s="38"/>
      <c r="J567" s="32"/>
      <c r="K567" s="34"/>
      <c r="L567" s="36"/>
      <c r="M567" s="36"/>
      <c r="N567" s="32"/>
      <c r="O567" s="37"/>
      <c r="P567" s="37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</row>
    <row r="568">
      <c r="A568" s="32"/>
      <c r="B568" s="33"/>
      <c r="C568" s="32"/>
      <c r="D568" s="34"/>
      <c r="E568" s="35"/>
      <c r="F568" s="32"/>
      <c r="G568" s="33"/>
      <c r="H568" s="33"/>
      <c r="I568" s="38"/>
      <c r="J568" s="32"/>
      <c r="K568" s="34"/>
      <c r="L568" s="36"/>
      <c r="M568" s="36"/>
      <c r="N568" s="32"/>
      <c r="O568" s="37"/>
      <c r="P568" s="37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</row>
    <row r="569">
      <c r="A569" s="32"/>
      <c r="B569" s="33"/>
      <c r="C569" s="32"/>
      <c r="D569" s="34"/>
      <c r="E569" s="35"/>
      <c r="F569" s="32"/>
      <c r="G569" s="33"/>
      <c r="H569" s="33"/>
      <c r="I569" s="38"/>
      <c r="J569" s="32"/>
      <c r="K569" s="34"/>
      <c r="L569" s="36"/>
      <c r="M569" s="36"/>
      <c r="N569" s="32"/>
      <c r="O569" s="37"/>
      <c r="P569" s="37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</row>
    <row r="570">
      <c r="A570" s="32"/>
      <c r="B570" s="33"/>
      <c r="C570" s="32"/>
      <c r="D570" s="34"/>
      <c r="E570" s="35"/>
      <c r="F570" s="32"/>
      <c r="G570" s="33"/>
      <c r="H570" s="33"/>
      <c r="I570" s="38"/>
      <c r="J570" s="32"/>
      <c r="K570" s="34"/>
      <c r="L570" s="36"/>
      <c r="M570" s="36"/>
      <c r="N570" s="32"/>
      <c r="O570" s="37"/>
      <c r="P570" s="37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</row>
    <row r="571">
      <c r="A571" s="32"/>
      <c r="B571" s="33"/>
      <c r="C571" s="32"/>
      <c r="D571" s="34"/>
      <c r="E571" s="35"/>
      <c r="F571" s="32"/>
      <c r="G571" s="33"/>
      <c r="H571" s="33"/>
      <c r="I571" s="38"/>
      <c r="J571" s="32"/>
      <c r="K571" s="34"/>
      <c r="L571" s="36"/>
      <c r="M571" s="36"/>
      <c r="N571" s="32"/>
      <c r="O571" s="37"/>
      <c r="P571" s="37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</row>
    <row r="572">
      <c r="A572" s="32"/>
      <c r="B572" s="33"/>
      <c r="C572" s="32"/>
      <c r="D572" s="34"/>
      <c r="E572" s="35"/>
      <c r="F572" s="32"/>
      <c r="G572" s="33"/>
      <c r="H572" s="33"/>
      <c r="I572" s="38"/>
      <c r="J572" s="32"/>
      <c r="K572" s="34"/>
      <c r="L572" s="36"/>
      <c r="M572" s="36"/>
      <c r="N572" s="32"/>
      <c r="O572" s="37"/>
      <c r="P572" s="37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</row>
    <row r="573">
      <c r="A573" s="32"/>
      <c r="B573" s="33"/>
      <c r="C573" s="32"/>
      <c r="D573" s="34"/>
      <c r="E573" s="35"/>
      <c r="F573" s="32"/>
      <c r="G573" s="33"/>
      <c r="H573" s="33"/>
      <c r="I573" s="38"/>
      <c r="J573" s="32"/>
      <c r="K573" s="34"/>
      <c r="L573" s="36"/>
      <c r="M573" s="36"/>
      <c r="N573" s="32"/>
      <c r="O573" s="37"/>
      <c r="P573" s="37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</row>
    <row r="574">
      <c r="A574" s="32"/>
      <c r="B574" s="33"/>
      <c r="C574" s="32"/>
      <c r="D574" s="34"/>
      <c r="E574" s="35"/>
      <c r="F574" s="32"/>
      <c r="G574" s="33"/>
      <c r="H574" s="33"/>
      <c r="I574" s="38"/>
      <c r="J574" s="32"/>
      <c r="K574" s="34"/>
      <c r="L574" s="36"/>
      <c r="M574" s="36"/>
      <c r="N574" s="32"/>
      <c r="O574" s="37"/>
      <c r="P574" s="37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</row>
    <row r="575">
      <c r="A575" s="32"/>
      <c r="B575" s="33"/>
      <c r="C575" s="32"/>
      <c r="D575" s="34"/>
      <c r="E575" s="35"/>
      <c r="F575" s="32"/>
      <c r="G575" s="33"/>
      <c r="H575" s="33"/>
      <c r="I575" s="38"/>
      <c r="J575" s="32"/>
      <c r="K575" s="34"/>
      <c r="L575" s="36"/>
      <c r="M575" s="36"/>
      <c r="N575" s="32"/>
      <c r="O575" s="37"/>
      <c r="P575" s="37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</row>
    <row r="576">
      <c r="A576" s="32"/>
      <c r="B576" s="33"/>
      <c r="C576" s="32"/>
      <c r="D576" s="34"/>
      <c r="E576" s="35"/>
      <c r="F576" s="32"/>
      <c r="G576" s="33"/>
      <c r="H576" s="33"/>
      <c r="I576" s="38"/>
      <c r="J576" s="32"/>
      <c r="K576" s="34"/>
      <c r="L576" s="36"/>
      <c r="M576" s="36"/>
      <c r="N576" s="32"/>
      <c r="O576" s="37"/>
      <c r="P576" s="37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</row>
    <row r="577">
      <c r="A577" s="32"/>
      <c r="B577" s="33"/>
      <c r="C577" s="32"/>
      <c r="D577" s="34"/>
      <c r="E577" s="35"/>
      <c r="F577" s="32"/>
      <c r="G577" s="33"/>
      <c r="H577" s="33"/>
      <c r="I577" s="38"/>
      <c r="J577" s="32"/>
      <c r="K577" s="34"/>
      <c r="L577" s="36"/>
      <c r="M577" s="36"/>
      <c r="N577" s="32"/>
      <c r="O577" s="37"/>
      <c r="P577" s="37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</row>
    <row r="578">
      <c r="A578" s="32"/>
      <c r="B578" s="33"/>
      <c r="C578" s="32"/>
      <c r="D578" s="34"/>
      <c r="E578" s="35"/>
      <c r="F578" s="32"/>
      <c r="G578" s="33"/>
      <c r="H578" s="33"/>
      <c r="I578" s="38"/>
      <c r="J578" s="32"/>
      <c r="K578" s="34"/>
      <c r="L578" s="36"/>
      <c r="M578" s="36"/>
      <c r="N578" s="32"/>
      <c r="O578" s="37"/>
      <c r="P578" s="37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</row>
    <row r="579">
      <c r="A579" s="32"/>
      <c r="B579" s="33"/>
      <c r="C579" s="32"/>
      <c r="D579" s="34"/>
      <c r="E579" s="35"/>
      <c r="F579" s="32"/>
      <c r="G579" s="33"/>
      <c r="H579" s="33"/>
      <c r="I579" s="38"/>
      <c r="J579" s="32"/>
      <c r="K579" s="34"/>
      <c r="L579" s="36"/>
      <c r="M579" s="36"/>
      <c r="N579" s="32"/>
      <c r="O579" s="37"/>
      <c r="P579" s="37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</row>
    <row r="580">
      <c r="A580" s="32"/>
      <c r="B580" s="33"/>
      <c r="C580" s="32"/>
      <c r="D580" s="34"/>
      <c r="E580" s="35"/>
      <c r="F580" s="32"/>
      <c r="G580" s="33"/>
      <c r="H580" s="33"/>
      <c r="I580" s="38"/>
      <c r="J580" s="32"/>
      <c r="K580" s="34"/>
      <c r="L580" s="36"/>
      <c r="M580" s="36"/>
      <c r="N580" s="32"/>
      <c r="O580" s="37"/>
      <c r="P580" s="37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</row>
    <row r="581">
      <c r="A581" s="32"/>
      <c r="B581" s="33"/>
      <c r="C581" s="32"/>
      <c r="D581" s="34"/>
      <c r="E581" s="35"/>
      <c r="F581" s="32"/>
      <c r="G581" s="33"/>
      <c r="H581" s="33"/>
      <c r="I581" s="38"/>
      <c r="J581" s="32"/>
      <c r="K581" s="34"/>
      <c r="L581" s="36"/>
      <c r="M581" s="36"/>
      <c r="N581" s="32"/>
      <c r="O581" s="37"/>
      <c r="P581" s="37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</row>
    <row r="582">
      <c r="A582" s="32"/>
      <c r="B582" s="33"/>
      <c r="C582" s="32"/>
      <c r="D582" s="34"/>
      <c r="E582" s="35"/>
      <c r="F582" s="32"/>
      <c r="G582" s="33"/>
      <c r="H582" s="33"/>
      <c r="I582" s="38"/>
      <c r="J582" s="32"/>
      <c r="K582" s="34"/>
      <c r="L582" s="36"/>
      <c r="M582" s="36"/>
      <c r="N582" s="32"/>
      <c r="O582" s="37"/>
      <c r="P582" s="37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</row>
    <row r="583">
      <c r="A583" s="32"/>
      <c r="B583" s="33"/>
      <c r="C583" s="32"/>
      <c r="D583" s="34"/>
      <c r="E583" s="35"/>
      <c r="F583" s="32"/>
      <c r="G583" s="33"/>
      <c r="H583" s="33"/>
      <c r="I583" s="38"/>
      <c r="J583" s="32"/>
      <c r="K583" s="34"/>
      <c r="L583" s="36"/>
      <c r="M583" s="36"/>
      <c r="N583" s="32"/>
      <c r="O583" s="37"/>
      <c r="P583" s="37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</row>
    <row r="584">
      <c r="A584" s="32"/>
      <c r="B584" s="33"/>
      <c r="C584" s="32"/>
      <c r="D584" s="34"/>
      <c r="E584" s="35"/>
      <c r="F584" s="32"/>
      <c r="G584" s="33"/>
      <c r="H584" s="33"/>
      <c r="I584" s="38"/>
      <c r="J584" s="32"/>
      <c r="K584" s="34"/>
      <c r="L584" s="36"/>
      <c r="M584" s="36"/>
      <c r="N584" s="32"/>
      <c r="O584" s="37"/>
      <c r="P584" s="37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</row>
    <row r="585">
      <c r="A585" s="32"/>
      <c r="B585" s="33"/>
      <c r="C585" s="32"/>
      <c r="D585" s="34"/>
      <c r="E585" s="35"/>
      <c r="F585" s="32"/>
      <c r="G585" s="33"/>
      <c r="H585" s="33"/>
      <c r="I585" s="38"/>
      <c r="J585" s="32"/>
      <c r="K585" s="34"/>
      <c r="L585" s="36"/>
      <c r="M585" s="36"/>
      <c r="N585" s="32"/>
      <c r="O585" s="37"/>
      <c r="P585" s="37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</row>
    <row r="586">
      <c r="A586" s="32"/>
      <c r="B586" s="33"/>
      <c r="C586" s="32"/>
      <c r="D586" s="34"/>
      <c r="E586" s="35"/>
      <c r="F586" s="32"/>
      <c r="G586" s="33"/>
      <c r="H586" s="33"/>
      <c r="I586" s="38"/>
      <c r="J586" s="32"/>
      <c r="K586" s="34"/>
      <c r="L586" s="36"/>
      <c r="M586" s="36"/>
      <c r="N586" s="32"/>
      <c r="O586" s="37"/>
      <c r="P586" s="37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</row>
    <row r="587">
      <c r="A587" s="32"/>
      <c r="B587" s="33"/>
      <c r="C587" s="32"/>
      <c r="D587" s="34"/>
      <c r="E587" s="35"/>
      <c r="F587" s="32"/>
      <c r="G587" s="33"/>
      <c r="H587" s="33"/>
      <c r="I587" s="38"/>
      <c r="J587" s="32"/>
      <c r="K587" s="34"/>
      <c r="L587" s="36"/>
      <c r="M587" s="36"/>
      <c r="N587" s="32"/>
      <c r="O587" s="37"/>
      <c r="P587" s="37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</row>
    <row r="588">
      <c r="A588" s="32"/>
      <c r="B588" s="33"/>
      <c r="C588" s="32"/>
      <c r="D588" s="34"/>
      <c r="E588" s="35"/>
      <c r="F588" s="32"/>
      <c r="G588" s="33"/>
      <c r="H588" s="33"/>
      <c r="I588" s="38"/>
      <c r="J588" s="32"/>
      <c r="K588" s="34"/>
      <c r="L588" s="36"/>
      <c r="M588" s="36"/>
      <c r="N588" s="32"/>
      <c r="O588" s="37"/>
      <c r="P588" s="37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</row>
    <row r="589">
      <c r="A589" s="32"/>
      <c r="B589" s="33"/>
      <c r="C589" s="32"/>
      <c r="D589" s="34"/>
      <c r="E589" s="35"/>
      <c r="F589" s="32"/>
      <c r="G589" s="33"/>
      <c r="H589" s="33"/>
      <c r="I589" s="38"/>
      <c r="J589" s="32"/>
      <c r="K589" s="34"/>
      <c r="L589" s="36"/>
      <c r="M589" s="36"/>
      <c r="N589" s="32"/>
      <c r="O589" s="37"/>
      <c r="P589" s="37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</row>
    <row r="590">
      <c r="A590" s="32"/>
      <c r="B590" s="33"/>
      <c r="C590" s="32"/>
      <c r="D590" s="34"/>
      <c r="E590" s="35"/>
      <c r="F590" s="32"/>
      <c r="G590" s="33"/>
      <c r="H590" s="33"/>
      <c r="I590" s="38"/>
      <c r="J590" s="32"/>
      <c r="K590" s="34"/>
      <c r="L590" s="36"/>
      <c r="M590" s="36"/>
      <c r="N590" s="32"/>
      <c r="O590" s="37"/>
      <c r="P590" s="37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</row>
    <row r="591">
      <c r="A591" s="32"/>
      <c r="B591" s="33"/>
      <c r="C591" s="32"/>
      <c r="D591" s="34"/>
      <c r="E591" s="35"/>
      <c r="F591" s="32"/>
      <c r="G591" s="33"/>
      <c r="H591" s="33"/>
      <c r="I591" s="38"/>
      <c r="J591" s="32"/>
      <c r="K591" s="34"/>
      <c r="L591" s="36"/>
      <c r="M591" s="36"/>
      <c r="N591" s="32"/>
      <c r="O591" s="37"/>
      <c r="P591" s="37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</row>
    <row r="592">
      <c r="A592" s="32"/>
      <c r="B592" s="33"/>
      <c r="C592" s="32"/>
      <c r="D592" s="34"/>
      <c r="E592" s="35"/>
      <c r="F592" s="32"/>
      <c r="G592" s="33"/>
      <c r="H592" s="33"/>
      <c r="I592" s="38"/>
      <c r="J592" s="32"/>
      <c r="K592" s="34"/>
      <c r="L592" s="36"/>
      <c r="M592" s="36"/>
      <c r="N592" s="32"/>
      <c r="O592" s="37"/>
      <c r="P592" s="37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</row>
    <row r="593">
      <c r="A593" s="32"/>
      <c r="B593" s="33"/>
      <c r="C593" s="32"/>
      <c r="D593" s="34"/>
      <c r="E593" s="35"/>
      <c r="F593" s="32"/>
      <c r="G593" s="33"/>
      <c r="H593" s="33"/>
      <c r="I593" s="38"/>
      <c r="J593" s="32"/>
      <c r="K593" s="34"/>
      <c r="L593" s="36"/>
      <c r="M593" s="36"/>
      <c r="N593" s="32"/>
      <c r="O593" s="37"/>
      <c r="P593" s="37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</row>
    <row r="594">
      <c r="A594" s="32"/>
      <c r="B594" s="33"/>
      <c r="C594" s="32"/>
      <c r="D594" s="34"/>
      <c r="E594" s="35"/>
      <c r="F594" s="32"/>
      <c r="G594" s="33"/>
      <c r="H594" s="33"/>
      <c r="I594" s="38"/>
      <c r="J594" s="32"/>
      <c r="K594" s="34"/>
      <c r="L594" s="36"/>
      <c r="M594" s="36"/>
      <c r="N594" s="32"/>
      <c r="O594" s="37"/>
      <c r="P594" s="37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</row>
    <row r="595">
      <c r="A595" s="32"/>
      <c r="B595" s="33"/>
      <c r="C595" s="32"/>
      <c r="D595" s="34"/>
      <c r="E595" s="35"/>
      <c r="F595" s="32"/>
      <c r="G595" s="33"/>
      <c r="H595" s="33"/>
      <c r="I595" s="38"/>
      <c r="J595" s="32"/>
      <c r="K595" s="34"/>
      <c r="L595" s="36"/>
      <c r="M595" s="36"/>
      <c r="N595" s="32"/>
      <c r="O595" s="37"/>
      <c r="P595" s="37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</row>
    <row r="596">
      <c r="A596" s="32"/>
      <c r="B596" s="33"/>
      <c r="C596" s="32"/>
      <c r="D596" s="34"/>
      <c r="E596" s="35"/>
      <c r="F596" s="32"/>
      <c r="G596" s="33"/>
      <c r="H596" s="33"/>
      <c r="I596" s="38"/>
      <c r="J596" s="32"/>
      <c r="K596" s="34"/>
      <c r="L596" s="36"/>
      <c r="M596" s="36"/>
      <c r="N596" s="32"/>
      <c r="O596" s="37"/>
      <c r="P596" s="37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</row>
    <row r="597">
      <c r="A597" s="32"/>
      <c r="B597" s="33"/>
      <c r="C597" s="32"/>
      <c r="D597" s="34"/>
      <c r="E597" s="35"/>
      <c r="F597" s="32"/>
      <c r="G597" s="33"/>
      <c r="H597" s="33"/>
      <c r="I597" s="38"/>
      <c r="J597" s="32"/>
      <c r="K597" s="34"/>
      <c r="L597" s="36"/>
      <c r="M597" s="36"/>
      <c r="N597" s="32"/>
      <c r="O597" s="37"/>
      <c r="P597" s="37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</row>
    <row r="598">
      <c r="A598" s="32"/>
      <c r="B598" s="33"/>
      <c r="C598" s="32"/>
      <c r="D598" s="34"/>
      <c r="E598" s="35"/>
      <c r="F598" s="32"/>
      <c r="G598" s="33"/>
      <c r="H598" s="33"/>
      <c r="I598" s="38"/>
      <c r="J598" s="32"/>
      <c r="K598" s="34"/>
      <c r="L598" s="36"/>
      <c r="M598" s="36"/>
      <c r="N598" s="32"/>
      <c r="O598" s="37"/>
      <c r="P598" s="37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</row>
    <row r="599">
      <c r="A599" s="32"/>
      <c r="B599" s="33"/>
      <c r="C599" s="32"/>
      <c r="D599" s="34"/>
      <c r="E599" s="35"/>
      <c r="F599" s="32"/>
      <c r="G599" s="33"/>
      <c r="H599" s="33"/>
      <c r="I599" s="38"/>
      <c r="J599" s="32"/>
      <c r="K599" s="34"/>
      <c r="L599" s="36"/>
      <c r="M599" s="36"/>
      <c r="N599" s="32"/>
      <c r="O599" s="37"/>
      <c r="P599" s="37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</row>
    <row r="600">
      <c r="A600" s="32"/>
      <c r="B600" s="33"/>
      <c r="C600" s="32"/>
      <c r="D600" s="34"/>
      <c r="E600" s="35"/>
      <c r="F600" s="32"/>
      <c r="G600" s="33"/>
      <c r="H600" s="33"/>
      <c r="I600" s="38"/>
      <c r="J600" s="32"/>
      <c r="K600" s="34"/>
      <c r="L600" s="36"/>
      <c r="M600" s="36"/>
      <c r="N600" s="32"/>
      <c r="O600" s="37"/>
      <c r="P600" s="37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</row>
    <row r="601">
      <c r="A601" s="32"/>
      <c r="B601" s="33"/>
      <c r="C601" s="32"/>
      <c r="D601" s="34"/>
      <c r="E601" s="35"/>
      <c r="F601" s="32"/>
      <c r="G601" s="33"/>
      <c r="H601" s="33"/>
      <c r="I601" s="38"/>
      <c r="J601" s="32"/>
      <c r="K601" s="34"/>
      <c r="L601" s="36"/>
      <c r="M601" s="36"/>
      <c r="N601" s="32"/>
      <c r="O601" s="37"/>
      <c r="P601" s="37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</row>
    <row r="602">
      <c r="A602" s="32"/>
      <c r="B602" s="33"/>
      <c r="C602" s="32"/>
      <c r="D602" s="34"/>
      <c r="E602" s="35"/>
      <c r="F602" s="32"/>
      <c r="G602" s="33"/>
      <c r="H602" s="33"/>
      <c r="I602" s="38"/>
      <c r="J602" s="32"/>
      <c r="K602" s="34"/>
      <c r="L602" s="36"/>
      <c r="M602" s="36"/>
      <c r="N602" s="32"/>
      <c r="O602" s="37"/>
      <c r="P602" s="37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</row>
    <row r="603">
      <c r="A603" s="32"/>
      <c r="B603" s="33"/>
      <c r="C603" s="32"/>
      <c r="D603" s="34"/>
      <c r="E603" s="35"/>
      <c r="F603" s="32"/>
      <c r="G603" s="33"/>
      <c r="H603" s="33"/>
      <c r="I603" s="38"/>
      <c r="J603" s="32"/>
      <c r="K603" s="34"/>
      <c r="L603" s="36"/>
      <c r="M603" s="36"/>
      <c r="N603" s="32"/>
      <c r="O603" s="37"/>
      <c r="P603" s="37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</row>
    <row r="604">
      <c r="A604" s="32"/>
      <c r="B604" s="33"/>
      <c r="C604" s="32"/>
      <c r="D604" s="34"/>
      <c r="E604" s="35"/>
      <c r="F604" s="32"/>
      <c r="G604" s="33"/>
      <c r="H604" s="33"/>
      <c r="I604" s="38"/>
      <c r="J604" s="32"/>
      <c r="K604" s="34"/>
      <c r="L604" s="36"/>
      <c r="M604" s="36"/>
      <c r="N604" s="32"/>
      <c r="O604" s="37"/>
      <c r="P604" s="37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</row>
    <row r="605">
      <c r="A605" s="32"/>
      <c r="B605" s="33"/>
      <c r="C605" s="32"/>
      <c r="D605" s="34"/>
      <c r="E605" s="35"/>
      <c r="F605" s="32"/>
      <c r="G605" s="33"/>
      <c r="H605" s="33"/>
      <c r="I605" s="38"/>
      <c r="J605" s="32"/>
      <c r="K605" s="34"/>
      <c r="L605" s="36"/>
      <c r="M605" s="36"/>
      <c r="N605" s="32"/>
      <c r="O605" s="37"/>
      <c r="P605" s="37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</row>
    <row r="606">
      <c r="A606" s="32"/>
      <c r="B606" s="33"/>
      <c r="C606" s="32"/>
      <c r="D606" s="34"/>
      <c r="E606" s="35"/>
      <c r="F606" s="32"/>
      <c r="G606" s="33"/>
      <c r="H606" s="33"/>
      <c r="I606" s="38"/>
      <c r="J606" s="32"/>
      <c r="K606" s="34"/>
      <c r="L606" s="36"/>
      <c r="M606" s="36"/>
      <c r="N606" s="32"/>
      <c r="O606" s="37"/>
      <c r="P606" s="37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</row>
    <row r="607">
      <c r="A607" s="32"/>
      <c r="B607" s="33"/>
      <c r="C607" s="32"/>
      <c r="D607" s="34"/>
      <c r="E607" s="35"/>
      <c r="F607" s="32"/>
      <c r="G607" s="33"/>
      <c r="H607" s="33"/>
      <c r="I607" s="38"/>
      <c r="J607" s="32"/>
      <c r="K607" s="34"/>
      <c r="L607" s="36"/>
      <c r="M607" s="36"/>
      <c r="N607" s="32"/>
      <c r="O607" s="37"/>
      <c r="P607" s="37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</row>
    <row r="608">
      <c r="A608" s="32"/>
      <c r="B608" s="33"/>
      <c r="C608" s="32"/>
      <c r="D608" s="34"/>
      <c r="E608" s="35"/>
      <c r="F608" s="32"/>
      <c r="G608" s="33"/>
      <c r="H608" s="33"/>
      <c r="I608" s="38"/>
      <c r="J608" s="32"/>
      <c r="K608" s="34"/>
      <c r="L608" s="36"/>
      <c r="M608" s="36"/>
      <c r="N608" s="32"/>
      <c r="O608" s="37"/>
      <c r="P608" s="37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</row>
    <row r="609">
      <c r="A609" s="32"/>
      <c r="B609" s="33"/>
      <c r="C609" s="32"/>
      <c r="D609" s="34"/>
      <c r="E609" s="35"/>
      <c r="F609" s="32"/>
      <c r="G609" s="33"/>
      <c r="H609" s="33"/>
      <c r="I609" s="38"/>
      <c r="J609" s="32"/>
      <c r="K609" s="34"/>
      <c r="L609" s="36"/>
      <c r="M609" s="36"/>
      <c r="N609" s="32"/>
      <c r="O609" s="37"/>
      <c r="P609" s="37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</row>
    <row r="610">
      <c r="A610" s="32"/>
      <c r="B610" s="33"/>
      <c r="C610" s="32"/>
      <c r="D610" s="34"/>
      <c r="E610" s="35"/>
      <c r="F610" s="32"/>
      <c r="G610" s="33"/>
      <c r="H610" s="33"/>
      <c r="I610" s="38"/>
      <c r="J610" s="32"/>
      <c r="K610" s="34"/>
      <c r="L610" s="36"/>
      <c r="M610" s="36"/>
      <c r="N610" s="32"/>
      <c r="O610" s="37"/>
      <c r="P610" s="37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</row>
    <row r="611">
      <c r="A611" s="32"/>
      <c r="B611" s="33"/>
      <c r="C611" s="32"/>
      <c r="D611" s="34"/>
      <c r="E611" s="35"/>
      <c r="F611" s="32"/>
      <c r="G611" s="33"/>
      <c r="H611" s="33"/>
      <c r="I611" s="38"/>
      <c r="J611" s="32"/>
      <c r="K611" s="34"/>
      <c r="L611" s="36"/>
      <c r="M611" s="36"/>
      <c r="N611" s="32"/>
      <c r="O611" s="37"/>
      <c r="P611" s="37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</row>
    <row r="612">
      <c r="A612" s="32"/>
      <c r="B612" s="33"/>
      <c r="C612" s="32"/>
      <c r="D612" s="34"/>
      <c r="E612" s="35"/>
      <c r="F612" s="32"/>
      <c r="G612" s="33"/>
      <c r="H612" s="33"/>
      <c r="I612" s="38"/>
      <c r="J612" s="32"/>
      <c r="K612" s="34"/>
      <c r="L612" s="36"/>
      <c r="M612" s="36"/>
      <c r="N612" s="32"/>
      <c r="O612" s="37"/>
      <c r="P612" s="37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</row>
    <row r="613">
      <c r="A613" s="32"/>
      <c r="B613" s="33"/>
      <c r="C613" s="32"/>
      <c r="D613" s="34"/>
      <c r="E613" s="35"/>
      <c r="F613" s="32"/>
      <c r="G613" s="33"/>
      <c r="H613" s="33"/>
      <c r="I613" s="38"/>
      <c r="J613" s="32"/>
      <c r="K613" s="34"/>
      <c r="L613" s="36"/>
      <c r="M613" s="36"/>
      <c r="N613" s="32"/>
      <c r="O613" s="37"/>
      <c r="P613" s="37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</row>
    <row r="614">
      <c r="A614" s="32"/>
      <c r="B614" s="33"/>
      <c r="C614" s="32"/>
      <c r="D614" s="34"/>
      <c r="E614" s="35"/>
      <c r="F614" s="32"/>
      <c r="G614" s="33"/>
      <c r="H614" s="33"/>
      <c r="I614" s="38"/>
      <c r="J614" s="32"/>
      <c r="K614" s="34"/>
      <c r="L614" s="36"/>
      <c r="M614" s="36"/>
      <c r="N614" s="32"/>
      <c r="O614" s="37"/>
      <c r="P614" s="37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</row>
    <row r="615">
      <c r="A615" s="32"/>
      <c r="B615" s="33"/>
      <c r="C615" s="32"/>
      <c r="D615" s="34"/>
      <c r="E615" s="35"/>
      <c r="F615" s="32"/>
      <c r="G615" s="33"/>
      <c r="H615" s="33"/>
      <c r="I615" s="38"/>
      <c r="J615" s="32"/>
      <c r="K615" s="34"/>
      <c r="L615" s="36"/>
      <c r="M615" s="36"/>
      <c r="N615" s="32"/>
      <c r="O615" s="37"/>
      <c r="P615" s="37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</row>
    <row r="616">
      <c r="A616" s="32"/>
      <c r="B616" s="33"/>
      <c r="C616" s="32"/>
      <c r="D616" s="34"/>
      <c r="E616" s="35"/>
      <c r="F616" s="32"/>
      <c r="G616" s="33"/>
      <c r="H616" s="33"/>
      <c r="I616" s="38"/>
      <c r="J616" s="32"/>
      <c r="K616" s="34"/>
      <c r="L616" s="36"/>
      <c r="M616" s="36"/>
      <c r="N616" s="32"/>
      <c r="O616" s="37"/>
      <c r="P616" s="37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</row>
    <row r="617">
      <c r="A617" s="32"/>
      <c r="B617" s="33"/>
      <c r="C617" s="32"/>
      <c r="D617" s="34"/>
      <c r="E617" s="35"/>
      <c r="F617" s="32"/>
      <c r="G617" s="33"/>
      <c r="H617" s="33"/>
      <c r="I617" s="38"/>
      <c r="J617" s="32"/>
      <c r="K617" s="34"/>
      <c r="L617" s="36"/>
      <c r="M617" s="36"/>
      <c r="N617" s="32"/>
      <c r="O617" s="37"/>
      <c r="P617" s="37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</row>
    <row r="618">
      <c r="A618" s="32"/>
      <c r="B618" s="33"/>
      <c r="C618" s="32"/>
      <c r="D618" s="34"/>
      <c r="E618" s="35"/>
      <c r="F618" s="32"/>
      <c r="G618" s="33"/>
      <c r="H618" s="33"/>
      <c r="I618" s="38"/>
      <c r="J618" s="32"/>
      <c r="K618" s="34"/>
      <c r="L618" s="36"/>
      <c r="M618" s="36"/>
      <c r="N618" s="32"/>
      <c r="O618" s="37"/>
      <c r="P618" s="37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</row>
    <row r="619">
      <c r="A619" s="32"/>
      <c r="B619" s="33"/>
      <c r="C619" s="32"/>
      <c r="D619" s="34"/>
      <c r="E619" s="35"/>
      <c r="F619" s="32"/>
      <c r="G619" s="33"/>
      <c r="H619" s="33"/>
      <c r="I619" s="38"/>
      <c r="J619" s="32"/>
      <c r="K619" s="34"/>
      <c r="L619" s="36"/>
      <c r="M619" s="36"/>
      <c r="N619" s="32"/>
      <c r="O619" s="37"/>
      <c r="P619" s="37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</row>
    <row r="620">
      <c r="A620" s="32"/>
      <c r="B620" s="33"/>
      <c r="C620" s="32"/>
      <c r="D620" s="34"/>
      <c r="E620" s="35"/>
      <c r="F620" s="32"/>
      <c r="G620" s="33"/>
      <c r="H620" s="33"/>
      <c r="I620" s="38"/>
      <c r="J620" s="32"/>
      <c r="K620" s="34"/>
      <c r="L620" s="36"/>
      <c r="M620" s="36"/>
      <c r="N620" s="32"/>
      <c r="O620" s="37"/>
      <c r="P620" s="37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</row>
    <row r="621">
      <c r="A621" s="32"/>
      <c r="B621" s="33"/>
      <c r="C621" s="32"/>
      <c r="D621" s="34"/>
      <c r="E621" s="35"/>
      <c r="F621" s="32"/>
      <c r="G621" s="33"/>
      <c r="H621" s="33"/>
      <c r="I621" s="38"/>
      <c r="J621" s="32"/>
      <c r="K621" s="34"/>
      <c r="L621" s="36"/>
      <c r="M621" s="36"/>
      <c r="N621" s="32"/>
      <c r="O621" s="37"/>
      <c r="P621" s="37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</row>
    <row r="622">
      <c r="A622" s="32"/>
      <c r="B622" s="33"/>
      <c r="C622" s="32"/>
      <c r="D622" s="34"/>
      <c r="E622" s="35"/>
      <c r="F622" s="32"/>
      <c r="G622" s="33"/>
      <c r="H622" s="33"/>
      <c r="I622" s="38"/>
      <c r="J622" s="32"/>
      <c r="K622" s="34"/>
      <c r="L622" s="36"/>
      <c r="M622" s="36"/>
      <c r="N622" s="32"/>
      <c r="O622" s="37"/>
      <c r="P622" s="37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</row>
    <row r="623">
      <c r="A623" s="32"/>
      <c r="B623" s="33"/>
      <c r="C623" s="32"/>
      <c r="D623" s="34"/>
      <c r="E623" s="35"/>
      <c r="F623" s="32"/>
      <c r="G623" s="33"/>
      <c r="H623" s="33"/>
      <c r="I623" s="38"/>
      <c r="J623" s="32"/>
      <c r="K623" s="34"/>
      <c r="L623" s="36"/>
      <c r="M623" s="36"/>
      <c r="N623" s="32"/>
      <c r="O623" s="37"/>
      <c r="P623" s="37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</row>
    <row r="624">
      <c r="A624" s="32"/>
      <c r="B624" s="33"/>
      <c r="C624" s="32"/>
      <c r="D624" s="34"/>
      <c r="E624" s="35"/>
      <c r="F624" s="32"/>
      <c r="G624" s="33"/>
      <c r="H624" s="33"/>
      <c r="I624" s="38"/>
      <c r="J624" s="32"/>
      <c r="K624" s="34"/>
      <c r="L624" s="36"/>
      <c r="M624" s="36"/>
      <c r="N624" s="32"/>
      <c r="O624" s="37"/>
      <c r="P624" s="37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</row>
    <row r="625">
      <c r="A625" s="32"/>
      <c r="B625" s="33"/>
      <c r="C625" s="32"/>
      <c r="D625" s="34"/>
      <c r="E625" s="35"/>
      <c r="F625" s="32"/>
      <c r="G625" s="33"/>
      <c r="H625" s="33"/>
      <c r="I625" s="38"/>
      <c r="J625" s="32"/>
      <c r="K625" s="34"/>
      <c r="L625" s="36"/>
      <c r="M625" s="36"/>
      <c r="N625" s="32"/>
      <c r="O625" s="37"/>
      <c r="P625" s="37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</row>
    <row r="626">
      <c r="A626" s="32"/>
      <c r="B626" s="33"/>
      <c r="C626" s="32"/>
      <c r="D626" s="34"/>
      <c r="E626" s="35"/>
      <c r="F626" s="32"/>
      <c r="G626" s="33"/>
      <c r="H626" s="33"/>
      <c r="I626" s="38"/>
      <c r="J626" s="32"/>
      <c r="K626" s="34"/>
      <c r="L626" s="36"/>
      <c r="M626" s="36"/>
      <c r="N626" s="32"/>
      <c r="O626" s="37"/>
      <c r="P626" s="37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</row>
    <row r="627">
      <c r="A627" s="32"/>
      <c r="B627" s="33"/>
      <c r="C627" s="32"/>
      <c r="D627" s="34"/>
      <c r="E627" s="35"/>
      <c r="F627" s="32"/>
      <c r="G627" s="33"/>
      <c r="H627" s="33"/>
      <c r="I627" s="38"/>
      <c r="J627" s="32"/>
      <c r="K627" s="34"/>
      <c r="L627" s="36"/>
      <c r="M627" s="36"/>
      <c r="N627" s="32"/>
      <c r="O627" s="37"/>
      <c r="P627" s="37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</row>
    <row r="628">
      <c r="A628" s="32"/>
      <c r="B628" s="33"/>
      <c r="C628" s="32"/>
      <c r="D628" s="34"/>
      <c r="E628" s="35"/>
      <c r="F628" s="32"/>
      <c r="G628" s="33"/>
      <c r="H628" s="33"/>
      <c r="I628" s="38"/>
      <c r="J628" s="32"/>
      <c r="K628" s="34"/>
      <c r="L628" s="36"/>
      <c r="M628" s="36"/>
      <c r="N628" s="32"/>
      <c r="O628" s="37"/>
      <c r="P628" s="37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</row>
    <row r="629">
      <c r="A629" s="32"/>
      <c r="B629" s="33"/>
      <c r="C629" s="32"/>
      <c r="D629" s="34"/>
      <c r="E629" s="35"/>
      <c r="F629" s="32"/>
      <c r="G629" s="33"/>
      <c r="H629" s="33"/>
      <c r="I629" s="38"/>
      <c r="J629" s="32"/>
      <c r="K629" s="34"/>
      <c r="L629" s="36"/>
      <c r="M629" s="36"/>
      <c r="N629" s="32"/>
      <c r="O629" s="37"/>
      <c r="P629" s="37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</row>
    <row r="630">
      <c r="A630" s="32"/>
      <c r="B630" s="33"/>
      <c r="C630" s="32"/>
      <c r="D630" s="34"/>
      <c r="E630" s="35"/>
      <c r="F630" s="32"/>
      <c r="G630" s="33"/>
      <c r="H630" s="33"/>
      <c r="I630" s="38"/>
      <c r="J630" s="32"/>
      <c r="K630" s="34"/>
      <c r="L630" s="36"/>
      <c r="M630" s="36"/>
      <c r="N630" s="32"/>
      <c r="O630" s="37"/>
      <c r="P630" s="37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</row>
    <row r="631">
      <c r="A631" s="32"/>
      <c r="B631" s="33"/>
      <c r="C631" s="32"/>
      <c r="D631" s="34"/>
      <c r="E631" s="35"/>
      <c r="F631" s="32"/>
      <c r="G631" s="33"/>
      <c r="H631" s="33"/>
      <c r="I631" s="38"/>
      <c r="J631" s="32"/>
      <c r="K631" s="34"/>
      <c r="L631" s="36"/>
      <c r="M631" s="36"/>
      <c r="N631" s="32"/>
      <c r="O631" s="37"/>
      <c r="P631" s="37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</row>
    <row r="632">
      <c r="A632" s="32"/>
      <c r="B632" s="33"/>
      <c r="C632" s="32"/>
      <c r="D632" s="34"/>
      <c r="E632" s="35"/>
      <c r="F632" s="32"/>
      <c r="G632" s="33"/>
      <c r="H632" s="33"/>
      <c r="I632" s="38"/>
      <c r="J632" s="32"/>
      <c r="K632" s="34"/>
      <c r="L632" s="36"/>
      <c r="M632" s="36"/>
      <c r="N632" s="32"/>
      <c r="O632" s="37"/>
      <c r="P632" s="37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</row>
    <row r="633">
      <c r="A633" s="32"/>
      <c r="B633" s="33"/>
      <c r="C633" s="32"/>
      <c r="D633" s="34"/>
      <c r="E633" s="35"/>
      <c r="F633" s="32"/>
      <c r="G633" s="33"/>
      <c r="H633" s="33"/>
      <c r="I633" s="38"/>
      <c r="J633" s="32"/>
      <c r="K633" s="34"/>
      <c r="L633" s="36"/>
      <c r="M633" s="36"/>
      <c r="N633" s="32"/>
      <c r="O633" s="37"/>
      <c r="P633" s="37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</row>
    <row r="634">
      <c r="A634" s="32"/>
      <c r="B634" s="33"/>
      <c r="C634" s="32"/>
      <c r="D634" s="34"/>
      <c r="E634" s="35"/>
      <c r="F634" s="32"/>
      <c r="G634" s="33"/>
      <c r="H634" s="33"/>
      <c r="I634" s="38"/>
      <c r="J634" s="32"/>
      <c r="K634" s="34"/>
      <c r="L634" s="36"/>
      <c r="M634" s="36"/>
      <c r="N634" s="32"/>
      <c r="O634" s="37"/>
      <c r="P634" s="37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</row>
    <row r="635">
      <c r="A635" s="32"/>
      <c r="B635" s="33"/>
      <c r="C635" s="32"/>
      <c r="D635" s="34"/>
      <c r="E635" s="35"/>
      <c r="F635" s="32"/>
      <c r="G635" s="33"/>
      <c r="H635" s="33"/>
      <c r="I635" s="38"/>
      <c r="J635" s="32"/>
      <c r="K635" s="34"/>
      <c r="L635" s="36"/>
      <c r="M635" s="36"/>
      <c r="N635" s="32"/>
      <c r="O635" s="37"/>
      <c r="P635" s="37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</row>
    <row r="636">
      <c r="A636" s="32"/>
      <c r="B636" s="33"/>
      <c r="C636" s="32"/>
      <c r="D636" s="34"/>
      <c r="E636" s="35"/>
      <c r="F636" s="32"/>
      <c r="G636" s="33"/>
      <c r="H636" s="33"/>
      <c r="I636" s="38"/>
      <c r="J636" s="32"/>
      <c r="K636" s="34"/>
      <c r="L636" s="36"/>
      <c r="M636" s="36"/>
      <c r="N636" s="32"/>
      <c r="O636" s="37"/>
      <c r="P636" s="37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</row>
    <row r="637">
      <c r="A637" s="32"/>
      <c r="B637" s="33"/>
      <c r="C637" s="32"/>
      <c r="D637" s="34"/>
      <c r="E637" s="35"/>
      <c r="F637" s="32"/>
      <c r="G637" s="33"/>
      <c r="H637" s="33"/>
      <c r="I637" s="38"/>
      <c r="J637" s="32"/>
      <c r="K637" s="34"/>
      <c r="L637" s="36"/>
      <c r="M637" s="36"/>
      <c r="N637" s="32"/>
      <c r="O637" s="37"/>
      <c r="P637" s="37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</row>
    <row r="638">
      <c r="A638" s="32"/>
      <c r="B638" s="33"/>
      <c r="C638" s="32"/>
      <c r="D638" s="34"/>
      <c r="E638" s="35"/>
      <c r="F638" s="32"/>
      <c r="G638" s="33"/>
      <c r="H638" s="33"/>
      <c r="I638" s="38"/>
      <c r="J638" s="32"/>
      <c r="K638" s="34"/>
      <c r="L638" s="36"/>
      <c r="M638" s="36"/>
      <c r="N638" s="32"/>
      <c r="O638" s="37"/>
      <c r="P638" s="37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</row>
    <row r="639">
      <c r="A639" s="32"/>
      <c r="B639" s="33"/>
      <c r="C639" s="32"/>
      <c r="D639" s="34"/>
      <c r="E639" s="35"/>
      <c r="F639" s="32"/>
      <c r="G639" s="33"/>
      <c r="H639" s="33"/>
      <c r="I639" s="38"/>
      <c r="J639" s="32"/>
      <c r="K639" s="34"/>
      <c r="L639" s="36"/>
      <c r="M639" s="36"/>
      <c r="N639" s="32"/>
      <c r="O639" s="37"/>
      <c r="P639" s="37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</row>
    <row r="640">
      <c r="A640" s="32"/>
      <c r="B640" s="33"/>
      <c r="C640" s="32"/>
      <c r="D640" s="34"/>
      <c r="E640" s="35"/>
      <c r="F640" s="32"/>
      <c r="G640" s="33"/>
      <c r="H640" s="33"/>
      <c r="I640" s="38"/>
      <c r="J640" s="32"/>
      <c r="K640" s="34"/>
      <c r="L640" s="36"/>
      <c r="M640" s="36"/>
      <c r="N640" s="32"/>
      <c r="O640" s="37"/>
      <c r="P640" s="37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</row>
    <row r="641">
      <c r="A641" s="32"/>
      <c r="B641" s="33"/>
      <c r="C641" s="32"/>
      <c r="D641" s="34"/>
      <c r="E641" s="35"/>
      <c r="F641" s="32"/>
      <c r="G641" s="33"/>
      <c r="H641" s="33"/>
      <c r="I641" s="38"/>
      <c r="J641" s="32"/>
      <c r="K641" s="34"/>
      <c r="L641" s="36"/>
      <c r="M641" s="36"/>
      <c r="N641" s="32"/>
      <c r="O641" s="37"/>
      <c r="P641" s="37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</row>
    <row r="642">
      <c r="A642" s="32"/>
      <c r="B642" s="33"/>
      <c r="C642" s="32"/>
      <c r="D642" s="34"/>
      <c r="E642" s="35"/>
      <c r="F642" s="32"/>
      <c r="G642" s="33"/>
      <c r="H642" s="33"/>
      <c r="I642" s="38"/>
      <c r="J642" s="32"/>
      <c r="K642" s="34"/>
      <c r="L642" s="36"/>
      <c r="M642" s="36"/>
      <c r="N642" s="32"/>
      <c r="O642" s="37"/>
      <c r="P642" s="37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</row>
    <row r="643">
      <c r="A643" s="32"/>
      <c r="B643" s="33"/>
      <c r="C643" s="32"/>
      <c r="D643" s="34"/>
      <c r="E643" s="35"/>
      <c r="F643" s="32"/>
      <c r="G643" s="33"/>
      <c r="H643" s="33"/>
      <c r="I643" s="38"/>
      <c r="J643" s="32"/>
      <c r="K643" s="34"/>
      <c r="L643" s="36"/>
      <c r="M643" s="36"/>
      <c r="N643" s="32"/>
      <c r="O643" s="37"/>
      <c r="P643" s="37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</row>
    <row r="644">
      <c r="A644" s="32"/>
      <c r="B644" s="33"/>
      <c r="C644" s="32"/>
      <c r="D644" s="34"/>
      <c r="E644" s="35"/>
      <c r="F644" s="32"/>
      <c r="G644" s="33"/>
      <c r="H644" s="33"/>
      <c r="I644" s="38"/>
      <c r="J644" s="32"/>
      <c r="K644" s="34"/>
      <c r="L644" s="36"/>
      <c r="M644" s="36"/>
      <c r="N644" s="32"/>
      <c r="O644" s="37"/>
      <c r="P644" s="37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</row>
    <row r="645">
      <c r="A645" s="32"/>
      <c r="B645" s="33"/>
      <c r="C645" s="32"/>
      <c r="D645" s="34"/>
      <c r="E645" s="35"/>
      <c r="F645" s="32"/>
      <c r="G645" s="33"/>
      <c r="H645" s="33"/>
      <c r="I645" s="38"/>
      <c r="J645" s="32"/>
      <c r="K645" s="34"/>
      <c r="L645" s="36"/>
      <c r="M645" s="36"/>
      <c r="N645" s="32"/>
      <c r="O645" s="37"/>
      <c r="P645" s="37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</row>
    <row r="646">
      <c r="A646" s="32"/>
      <c r="B646" s="33"/>
      <c r="C646" s="32"/>
      <c r="D646" s="34"/>
      <c r="E646" s="35"/>
      <c r="F646" s="32"/>
      <c r="G646" s="33"/>
      <c r="H646" s="33"/>
      <c r="I646" s="38"/>
      <c r="J646" s="32"/>
      <c r="K646" s="34"/>
      <c r="L646" s="36"/>
      <c r="M646" s="36"/>
      <c r="N646" s="32"/>
      <c r="O646" s="37"/>
      <c r="P646" s="37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</row>
    <row r="647">
      <c r="A647" s="32"/>
      <c r="B647" s="33"/>
      <c r="C647" s="32"/>
      <c r="D647" s="34"/>
      <c r="E647" s="35"/>
      <c r="F647" s="32"/>
      <c r="G647" s="33"/>
      <c r="H647" s="33"/>
      <c r="I647" s="38"/>
      <c r="J647" s="32"/>
      <c r="K647" s="34"/>
      <c r="L647" s="36"/>
      <c r="M647" s="36"/>
      <c r="N647" s="32"/>
      <c r="O647" s="37"/>
      <c r="P647" s="37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</row>
    <row r="648">
      <c r="A648" s="32"/>
      <c r="B648" s="33"/>
      <c r="C648" s="32"/>
      <c r="D648" s="34"/>
      <c r="E648" s="35"/>
      <c r="F648" s="32"/>
      <c r="G648" s="33"/>
      <c r="H648" s="33"/>
      <c r="I648" s="38"/>
      <c r="J648" s="32"/>
      <c r="K648" s="34"/>
      <c r="L648" s="36"/>
      <c r="M648" s="36"/>
      <c r="N648" s="32"/>
      <c r="O648" s="37"/>
      <c r="P648" s="37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</row>
    <row r="649">
      <c r="A649" s="32"/>
      <c r="B649" s="33"/>
      <c r="C649" s="32"/>
      <c r="D649" s="34"/>
      <c r="E649" s="35"/>
      <c r="F649" s="32"/>
      <c r="G649" s="33"/>
      <c r="H649" s="33"/>
      <c r="I649" s="38"/>
      <c r="J649" s="32"/>
      <c r="K649" s="34"/>
      <c r="L649" s="36"/>
      <c r="M649" s="36"/>
      <c r="N649" s="32"/>
      <c r="O649" s="37"/>
      <c r="P649" s="37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</row>
    <row r="650">
      <c r="A650" s="32"/>
      <c r="B650" s="33"/>
      <c r="C650" s="32"/>
      <c r="D650" s="34"/>
      <c r="E650" s="35"/>
      <c r="F650" s="32"/>
      <c r="G650" s="33"/>
      <c r="H650" s="33"/>
      <c r="I650" s="38"/>
      <c r="J650" s="32"/>
      <c r="K650" s="34"/>
      <c r="L650" s="36"/>
      <c r="M650" s="36"/>
      <c r="N650" s="32"/>
      <c r="O650" s="37"/>
      <c r="P650" s="37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</row>
    <row r="651">
      <c r="A651" s="32"/>
      <c r="B651" s="33"/>
      <c r="C651" s="32"/>
      <c r="D651" s="34"/>
      <c r="E651" s="35"/>
      <c r="F651" s="32"/>
      <c r="G651" s="33"/>
      <c r="H651" s="33"/>
      <c r="I651" s="38"/>
      <c r="J651" s="32"/>
      <c r="K651" s="34"/>
      <c r="L651" s="36"/>
      <c r="M651" s="36"/>
      <c r="N651" s="32"/>
      <c r="O651" s="37"/>
      <c r="P651" s="37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</row>
    <row r="652">
      <c r="A652" s="32"/>
      <c r="B652" s="33"/>
      <c r="C652" s="32"/>
      <c r="D652" s="34"/>
      <c r="E652" s="35"/>
      <c r="F652" s="32"/>
      <c r="G652" s="33"/>
      <c r="H652" s="33"/>
      <c r="I652" s="38"/>
      <c r="J652" s="32"/>
      <c r="K652" s="34"/>
      <c r="L652" s="36"/>
      <c r="M652" s="36"/>
      <c r="N652" s="32"/>
      <c r="O652" s="37"/>
      <c r="P652" s="37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</row>
    <row r="653">
      <c r="A653" s="32"/>
      <c r="B653" s="33"/>
      <c r="C653" s="32"/>
      <c r="D653" s="34"/>
      <c r="E653" s="35"/>
      <c r="F653" s="32"/>
      <c r="G653" s="33"/>
      <c r="H653" s="33"/>
      <c r="I653" s="38"/>
      <c r="J653" s="32"/>
      <c r="K653" s="34"/>
      <c r="L653" s="36"/>
      <c r="M653" s="36"/>
      <c r="N653" s="32"/>
      <c r="O653" s="37"/>
      <c r="P653" s="37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</row>
    <row r="654">
      <c r="A654" s="32"/>
      <c r="B654" s="33"/>
      <c r="C654" s="32"/>
      <c r="D654" s="34"/>
      <c r="E654" s="35"/>
      <c r="F654" s="32"/>
      <c r="G654" s="33"/>
      <c r="H654" s="33"/>
      <c r="I654" s="38"/>
      <c r="J654" s="32"/>
      <c r="K654" s="34"/>
      <c r="L654" s="36"/>
      <c r="M654" s="36"/>
      <c r="N654" s="32"/>
      <c r="O654" s="37"/>
      <c r="P654" s="37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</row>
    <row r="655">
      <c r="A655" s="32"/>
      <c r="B655" s="33"/>
      <c r="C655" s="32"/>
      <c r="D655" s="34"/>
      <c r="E655" s="35"/>
      <c r="F655" s="32"/>
      <c r="G655" s="33"/>
      <c r="H655" s="33"/>
      <c r="I655" s="38"/>
      <c r="J655" s="32"/>
      <c r="K655" s="34"/>
      <c r="L655" s="36"/>
      <c r="M655" s="36"/>
      <c r="N655" s="32"/>
      <c r="O655" s="37"/>
      <c r="P655" s="37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</row>
    <row r="656">
      <c r="A656" s="32"/>
      <c r="B656" s="33"/>
      <c r="C656" s="32"/>
      <c r="D656" s="34"/>
      <c r="E656" s="35"/>
      <c r="F656" s="32"/>
      <c r="G656" s="33"/>
      <c r="H656" s="33"/>
      <c r="I656" s="38"/>
      <c r="J656" s="32"/>
      <c r="K656" s="34"/>
      <c r="L656" s="36"/>
      <c r="M656" s="36"/>
      <c r="N656" s="32"/>
      <c r="O656" s="37"/>
      <c r="P656" s="37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</row>
    <row r="657">
      <c r="A657" s="32"/>
      <c r="B657" s="33"/>
      <c r="C657" s="32"/>
      <c r="D657" s="34"/>
      <c r="E657" s="35"/>
      <c r="F657" s="32"/>
      <c r="G657" s="33"/>
      <c r="H657" s="33"/>
      <c r="I657" s="38"/>
      <c r="J657" s="32"/>
      <c r="K657" s="34"/>
      <c r="L657" s="36"/>
      <c r="M657" s="36"/>
      <c r="N657" s="32"/>
      <c r="O657" s="37"/>
      <c r="P657" s="37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</row>
    <row r="658">
      <c r="A658" s="32"/>
      <c r="B658" s="33"/>
      <c r="C658" s="32"/>
      <c r="D658" s="34"/>
      <c r="E658" s="35"/>
      <c r="F658" s="32"/>
      <c r="G658" s="33"/>
      <c r="H658" s="33"/>
      <c r="I658" s="38"/>
      <c r="J658" s="32"/>
      <c r="K658" s="34"/>
      <c r="L658" s="36"/>
      <c r="M658" s="36"/>
      <c r="N658" s="32"/>
      <c r="O658" s="37"/>
      <c r="P658" s="37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</row>
    <row r="659">
      <c r="A659" s="32"/>
      <c r="B659" s="33"/>
      <c r="C659" s="32"/>
      <c r="D659" s="34"/>
      <c r="E659" s="35"/>
      <c r="F659" s="32"/>
      <c r="G659" s="33"/>
      <c r="H659" s="33"/>
      <c r="I659" s="38"/>
      <c r="J659" s="32"/>
      <c r="K659" s="34"/>
      <c r="L659" s="36"/>
      <c r="M659" s="36"/>
      <c r="N659" s="32"/>
      <c r="O659" s="37"/>
      <c r="P659" s="37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</row>
    <row r="660">
      <c r="A660" s="32"/>
      <c r="B660" s="33"/>
      <c r="C660" s="32"/>
      <c r="D660" s="34"/>
      <c r="E660" s="35"/>
      <c r="F660" s="32"/>
      <c r="G660" s="33"/>
      <c r="H660" s="33"/>
      <c r="I660" s="38"/>
      <c r="J660" s="32"/>
      <c r="K660" s="34"/>
      <c r="L660" s="36"/>
      <c r="M660" s="36"/>
      <c r="N660" s="32"/>
      <c r="O660" s="37"/>
      <c r="P660" s="37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</row>
    <row r="661">
      <c r="A661" s="32"/>
      <c r="B661" s="33"/>
      <c r="C661" s="32"/>
      <c r="D661" s="34"/>
      <c r="E661" s="35"/>
      <c r="F661" s="32"/>
      <c r="G661" s="33"/>
      <c r="H661" s="33"/>
      <c r="I661" s="38"/>
      <c r="J661" s="32"/>
      <c r="K661" s="34"/>
      <c r="L661" s="36"/>
      <c r="M661" s="36"/>
      <c r="N661" s="32"/>
      <c r="O661" s="37"/>
      <c r="P661" s="37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</row>
    <row r="662">
      <c r="A662" s="32"/>
      <c r="B662" s="33"/>
      <c r="C662" s="32"/>
      <c r="D662" s="34"/>
      <c r="E662" s="35"/>
      <c r="F662" s="32"/>
      <c r="G662" s="33"/>
      <c r="H662" s="33"/>
      <c r="I662" s="38"/>
      <c r="J662" s="32"/>
      <c r="K662" s="34"/>
      <c r="L662" s="36"/>
      <c r="M662" s="36"/>
      <c r="N662" s="32"/>
      <c r="O662" s="37"/>
      <c r="P662" s="37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</row>
    <row r="663">
      <c r="A663" s="32"/>
      <c r="B663" s="33"/>
      <c r="C663" s="32"/>
      <c r="D663" s="34"/>
      <c r="E663" s="35"/>
      <c r="F663" s="32"/>
      <c r="G663" s="33"/>
      <c r="H663" s="33"/>
      <c r="I663" s="38"/>
      <c r="J663" s="32"/>
      <c r="K663" s="34"/>
      <c r="L663" s="36"/>
      <c r="M663" s="36"/>
      <c r="N663" s="32"/>
      <c r="O663" s="37"/>
      <c r="P663" s="37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</row>
    <row r="664">
      <c r="A664" s="32"/>
      <c r="B664" s="33"/>
      <c r="C664" s="32"/>
      <c r="D664" s="34"/>
      <c r="E664" s="35"/>
      <c r="F664" s="32"/>
      <c r="G664" s="33"/>
      <c r="H664" s="33"/>
      <c r="I664" s="38"/>
      <c r="J664" s="32"/>
      <c r="K664" s="34"/>
      <c r="L664" s="36"/>
      <c r="M664" s="36"/>
      <c r="N664" s="32"/>
      <c r="O664" s="37"/>
      <c r="P664" s="37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</row>
    <row r="665">
      <c r="A665" s="32"/>
      <c r="B665" s="33"/>
      <c r="C665" s="32"/>
      <c r="D665" s="34"/>
      <c r="E665" s="35"/>
      <c r="F665" s="32"/>
      <c r="G665" s="33"/>
      <c r="H665" s="33"/>
      <c r="I665" s="38"/>
      <c r="J665" s="32"/>
      <c r="K665" s="34"/>
      <c r="L665" s="36"/>
      <c r="M665" s="36"/>
      <c r="N665" s="32"/>
      <c r="O665" s="37"/>
      <c r="P665" s="37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</row>
    <row r="666">
      <c r="A666" s="32"/>
      <c r="B666" s="33"/>
      <c r="C666" s="32"/>
      <c r="D666" s="34"/>
      <c r="E666" s="35"/>
      <c r="F666" s="32"/>
      <c r="G666" s="33"/>
      <c r="H666" s="33"/>
      <c r="I666" s="38"/>
      <c r="J666" s="32"/>
      <c r="K666" s="34"/>
      <c r="L666" s="36"/>
      <c r="M666" s="36"/>
      <c r="N666" s="32"/>
      <c r="O666" s="37"/>
      <c r="P666" s="37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</row>
    <row r="667">
      <c r="A667" s="32"/>
      <c r="B667" s="33"/>
      <c r="C667" s="32"/>
      <c r="D667" s="34"/>
      <c r="E667" s="35"/>
      <c r="F667" s="32"/>
      <c r="G667" s="33"/>
      <c r="H667" s="33"/>
      <c r="I667" s="38"/>
      <c r="J667" s="32"/>
      <c r="K667" s="34"/>
      <c r="L667" s="36"/>
      <c r="M667" s="36"/>
      <c r="N667" s="32"/>
      <c r="O667" s="37"/>
      <c r="P667" s="37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</row>
    <row r="668">
      <c r="A668" s="32"/>
      <c r="B668" s="33"/>
      <c r="C668" s="32"/>
      <c r="D668" s="34"/>
      <c r="E668" s="35"/>
      <c r="F668" s="32"/>
      <c r="G668" s="33"/>
      <c r="H668" s="33"/>
      <c r="I668" s="38"/>
      <c r="J668" s="32"/>
      <c r="K668" s="34"/>
      <c r="L668" s="36"/>
      <c r="M668" s="36"/>
      <c r="N668" s="32"/>
      <c r="O668" s="37"/>
      <c r="P668" s="37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</row>
    <row r="669">
      <c r="A669" s="32"/>
      <c r="B669" s="33"/>
      <c r="C669" s="32"/>
      <c r="D669" s="34"/>
      <c r="E669" s="35"/>
      <c r="F669" s="32"/>
      <c r="G669" s="33"/>
      <c r="H669" s="33"/>
      <c r="I669" s="38"/>
      <c r="J669" s="32"/>
      <c r="K669" s="34"/>
      <c r="L669" s="36"/>
      <c r="M669" s="36"/>
      <c r="N669" s="32"/>
      <c r="O669" s="37"/>
      <c r="P669" s="37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</row>
    <row r="670">
      <c r="A670" s="32"/>
      <c r="B670" s="33"/>
      <c r="C670" s="32"/>
      <c r="D670" s="34"/>
      <c r="E670" s="35"/>
      <c r="F670" s="32"/>
      <c r="G670" s="33"/>
      <c r="H670" s="33"/>
      <c r="I670" s="38"/>
      <c r="J670" s="32"/>
      <c r="K670" s="34"/>
      <c r="L670" s="36"/>
      <c r="M670" s="36"/>
      <c r="N670" s="32"/>
      <c r="O670" s="37"/>
      <c r="P670" s="37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</row>
    <row r="671">
      <c r="A671" s="32"/>
      <c r="B671" s="33"/>
      <c r="C671" s="32"/>
      <c r="D671" s="34"/>
      <c r="E671" s="35"/>
      <c r="F671" s="32"/>
      <c r="G671" s="33"/>
      <c r="H671" s="33"/>
      <c r="I671" s="38"/>
      <c r="J671" s="32"/>
      <c r="K671" s="34"/>
      <c r="L671" s="36"/>
      <c r="M671" s="36"/>
      <c r="N671" s="32"/>
      <c r="O671" s="37"/>
      <c r="P671" s="37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</row>
    <row r="672">
      <c r="A672" s="32"/>
      <c r="B672" s="33"/>
      <c r="C672" s="32"/>
      <c r="D672" s="34"/>
      <c r="E672" s="35"/>
      <c r="F672" s="32"/>
      <c r="G672" s="33"/>
      <c r="H672" s="33"/>
      <c r="I672" s="38"/>
      <c r="J672" s="32"/>
      <c r="K672" s="34"/>
      <c r="L672" s="36"/>
      <c r="M672" s="36"/>
      <c r="N672" s="32"/>
      <c r="O672" s="37"/>
      <c r="P672" s="37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</row>
    <row r="673">
      <c r="A673" s="32"/>
      <c r="B673" s="33"/>
      <c r="C673" s="32"/>
      <c r="D673" s="34"/>
      <c r="E673" s="35"/>
      <c r="F673" s="32"/>
      <c r="G673" s="33"/>
      <c r="H673" s="33"/>
      <c r="I673" s="38"/>
      <c r="J673" s="32"/>
      <c r="K673" s="34"/>
      <c r="L673" s="36"/>
      <c r="M673" s="36"/>
      <c r="N673" s="32"/>
      <c r="O673" s="37"/>
      <c r="P673" s="37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</row>
    <row r="674">
      <c r="A674" s="32"/>
      <c r="B674" s="33"/>
      <c r="C674" s="32"/>
      <c r="D674" s="34"/>
      <c r="E674" s="35"/>
      <c r="F674" s="32"/>
      <c r="G674" s="33"/>
      <c r="H674" s="33"/>
      <c r="I674" s="38"/>
      <c r="J674" s="32"/>
      <c r="K674" s="34"/>
      <c r="L674" s="36"/>
      <c r="M674" s="36"/>
      <c r="N674" s="32"/>
      <c r="O674" s="37"/>
      <c r="P674" s="37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</row>
    <row r="675">
      <c r="A675" s="32"/>
      <c r="B675" s="33"/>
      <c r="C675" s="32"/>
      <c r="D675" s="34"/>
      <c r="E675" s="35"/>
      <c r="F675" s="32"/>
      <c r="G675" s="33"/>
      <c r="H675" s="33"/>
      <c r="I675" s="38"/>
      <c r="J675" s="32"/>
      <c r="K675" s="34"/>
      <c r="L675" s="36"/>
      <c r="M675" s="36"/>
      <c r="N675" s="32"/>
      <c r="O675" s="37"/>
      <c r="P675" s="37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</row>
    <row r="676">
      <c r="A676" s="32"/>
      <c r="B676" s="33"/>
      <c r="C676" s="32"/>
      <c r="D676" s="34"/>
      <c r="E676" s="35"/>
      <c r="F676" s="32"/>
      <c r="G676" s="33"/>
      <c r="H676" s="33"/>
      <c r="I676" s="38"/>
      <c r="J676" s="32"/>
      <c r="K676" s="34"/>
      <c r="L676" s="36"/>
      <c r="M676" s="36"/>
      <c r="N676" s="32"/>
      <c r="O676" s="37"/>
      <c r="P676" s="37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</row>
    <row r="677">
      <c r="A677" s="32"/>
      <c r="B677" s="33"/>
      <c r="C677" s="32"/>
      <c r="D677" s="34"/>
      <c r="E677" s="35"/>
      <c r="F677" s="32"/>
      <c r="G677" s="33"/>
      <c r="H677" s="33"/>
      <c r="I677" s="38"/>
      <c r="J677" s="32"/>
      <c r="K677" s="34"/>
      <c r="L677" s="36"/>
      <c r="M677" s="36"/>
      <c r="N677" s="32"/>
      <c r="O677" s="37"/>
      <c r="P677" s="37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</row>
    <row r="678">
      <c r="A678" s="32"/>
      <c r="B678" s="33"/>
      <c r="C678" s="32"/>
      <c r="D678" s="34"/>
      <c r="E678" s="35"/>
      <c r="F678" s="32"/>
      <c r="G678" s="33"/>
      <c r="H678" s="33"/>
      <c r="I678" s="38"/>
      <c r="J678" s="32"/>
      <c r="K678" s="34"/>
      <c r="L678" s="36"/>
      <c r="M678" s="36"/>
      <c r="N678" s="32"/>
      <c r="O678" s="37"/>
      <c r="P678" s="37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</row>
    <row r="679">
      <c r="A679" s="32"/>
      <c r="B679" s="33"/>
      <c r="C679" s="32"/>
      <c r="D679" s="34"/>
      <c r="E679" s="35"/>
      <c r="F679" s="32"/>
      <c r="G679" s="33"/>
      <c r="H679" s="33"/>
      <c r="I679" s="38"/>
      <c r="J679" s="32"/>
      <c r="K679" s="34"/>
      <c r="L679" s="36"/>
      <c r="M679" s="36"/>
      <c r="N679" s="32"/>
      <c r="O679" s="37"/>
      <c r="P679" s="37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</row>
    <row r="680">
      <c r="A680" s="32"/>
      <c r="B680" s="33"/>
      <c r="C680" s="32"/>
      <c r="D680" s="34"/>
      <c r="E680" s="35"/>
      <c r="F680" s="32"/>
      <c r="G680" s="33"/>
      <c r="H680" s="33"/>
      <c r="I680" s="38"/>
      <c r="J680" s="32"/>
      <c r="K680" s="34"/>
      <c r="L680" s="36"/>
      <c r="M680" s="36"/>
      <c r="N680" s="32"/>
      <c r="O680" s="37"/>
      <c r="P680" s="37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</row>
    <row r="681">
      <c r="A681" s="32"/>
      <c r="B681" s="33"/>
      <c r="C681" s="32"/>
      <c r="D681" s="34"/>
      <c r="E681" s="35"/>
      <c r="F681" s="32"/>
      <c r="G681" s="33"/>
      <c r="H681" s="33"/>
      <c r="I681" s="38"/>
      <c r="J681" s="32"/>
      <c r="K681" s="34"/>
      <c r="L681" s="36"/>
      <c r="M681" s="36"/>
      <c r="N681" s="32"/>
      <c r="O681" s="37"/>
      <c r="P681" s="37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</row>
    <row r="682">
      <c r="A682" s="32"/>
      <c r="B682" s="33"/>
      <c r="C682" s="32"/>
      <c r="D682" s="34"/>
      <c r="E682" s="35"/>
      <c r="F682" s="32"/>
      <c r="G682" s="33"/>
      <c r="H682" s="33"/>
      <c r="I682" s="38"/>
      <c r="J682" s="32"/>
      <c r="K682" s="34"/>
      <c r="L682" s="36"/>
      <c r="M682" s="36"/>
      <c r="N682" s="32"/>
      <c r="O682" s="37"/>
      <c r="P682" s="37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</row>
    <row r="683">
      <c r="A683" s="32"/>
      <c r="B683" s="33"/>
      <c r="C683" s="32"/>
      <c r="D683" s="34"/>
      <c r="E683" s="35"/>
      <c r="F683" s="32"/>
      <c r="G683" s="33"/>
      <c r="H683" s="33"/>
      <c r="I683" s="38"/>
      <c r="J683" s="32"/>
      <c r="K683" s="34"/>
      <c r="L683" s="36"/>
      <c r="M683" s="36"/>
      <c r="N683" s="32"/>
      <c r="O683" s="37"/>
      <c r="P683" s="37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</row>
    <row r="684">
      <c r="A684" s="32"/>
      <c r="B684" s="33"/>
      <c r="C684" s="32"/>
      <c r="D684" s="34"/>
      <c r="E684" s="35"/>
      <c r="F684" s="32"/>
      <c r="G684" s="33"/>
      <c r="H684" s="33"/>
      <c r="I684" s="38"/>
      <c r="J684" s="32"/>
      <c r="K684" s="34"/>
      <c r="L684" s="36"/>
      <c r="M684" s="36"/>
      <c r="N684" s="32"/>
      <c r="O684" s="37"/>
      <c r="P684" s="37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</row>
    <row r="685">
      <c r="A685" s="32"/>
      <c r="B685" s="33"/>
      <c r="C685" s="32"/>
      <c r="D685" s="34"/>
      <c r="E685" s="35"/>
      <c r="F685" s="32"/>
      <c r="G685" s="33"/>
      <c r="H685" s="33"/>
      <c r="I685" s="38"/>
      <c r="J685" s="32"/>
      <c r="K685" s="34"/>
      <c r="L685" s="36"/>
      <c r="M685" s="36"/>
      <c r="N685" s="32"/>
      <c r="O685" s="37"/>
      <c r="P685" s="37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</row>
    <row r="686">
      <c r="A686" s="32"/>
      <c r="B686" s="33"/>
      <c r="C686" s="32"/>
      <c r="D686" s="34"/>
      <c r="E686" s="35"/>
      <c r="F686" s="32"/>
      <c r="G686" s="33"/>
      <c r="H686" s="33"/>
      <c r="I686" s="38"/>
      <c r="J686" s="32"/>
      <c r="K686" s="34"/>
      <c r="L686" s="36"/>
      <c r="M686" s="36"/>
      <c r="N686" s="32"/>
      <c r="O686" s="37"/>
      <c r="P686" s="37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</row>
    <row r="687">
      <c r="A687" s="32"/>
      <c r="B687" s="33"/>
      <c r="C687" s="32"/>
      <c r="D687" s="34"/>
      <c r="E687" s="35"/>
      <c r="F687" s="32"/>
      <c r="G687" s="33"/>
      <c r="H687" s="33"/>
      <c r="I687" s="38"/>
      <c r="J687" s="32"/>
      <c r="K687" s="34"/>
      <c r="L687" s="36"/>
      <c r="M687" s="36"/>
      <c r="N687" s="32"/>
      <c r="O687" s="37"/>
      <c r="P687" s="37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</row>
    <row r="688">
      <c r="A688" s="32"/>
      <c r="B688" s="33"/>
      <c r="C688" s="32"/>
      <c r="D688" s="34"/>
      <c r="E688" s="35"/>
      <c r="F688" s="32"/>
      <c r="G688" s="33"/>
      <c r="H688" s="33"/>
      <c r="I688" s="38"/>
      <c r="J688" s="32"/>
      <c r="K688" s="34"/>
      <c r="L688" s="36"/>
      <c r="M688" s="36"/>
      <c r="N688" s="32"/>
      <c r="O688" s="37"/>
      <c r="P688" s="37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</row>
    <row r="689">
      <c r="A689" s="32"/>
      <c r="B689" s="33"/>
      <c r="C689" s="32"/>
      <c r="D689" s="34"/>
      <c r="E689" s="35"/>
      <c r="F689" s="32"/>
      <c r="G689" s="33"/>
      <c r="H689" s="33"/>
      <c r="I689" s="38"/>
      <c r="J689" s="32"/>
      <c r="K689" s="34"/>
      <c r="L689" s="36"/>
      <c r="M689" s="36"/>
      <c r="N689" s="32"/>
      <c r="O689" s="37"/>
      <c r="P689" s="37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</row>
    <row r="690">
      <c r="A690" s="32"/>
      <c r="B690" s="33"/>
      <c r="C690" s="32"/>
      <c r="D690" s="34"/>
      <c r="E690" s="35"/>
      <c r="F690" s="32"/>
      <c r="G690" s="33"/>
      <c r="H690" s="33"/>
      <c r="I690" s="38"/>
      <c r="J690" s="32"/>
      <c r="K690" s="34"/>
      <c r="L690" s="36"/>
      <c r="M690" s="36"/>
      <c r="N690" s="32"/>
      <c r="O690" s="37"/>
      <c r="P690" s="37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</row>
    <row r="691">
      <c r="A691" s="32"/>
      <c r="B691" s="33"/>
      <c r="C691" s="32"/>
      <c r="D691" s="34"/>
      <c r="E691" s="35"/>
      <c r="F691" s="32"/>
      <c r="G691" s="33"/>
      <c r="H691" s="33"/>
      <c r="I691" s="38"/>
      <c r="J691" s="32"/>
      <c r="K691" s="34"/>
      <c r="L691" s="36"/>
      <c r="M691" s="36"/>
      <c r="N691" s="32"/>
      <c r="O691" s="37"/>
      <c r="P691" s="37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</row>
    <row r="692">
      <c r="A692" s="32"/>
      <c r="B692" s="33"/>
      <c r="C692" s="32"/>
      <c r="D692" s="34"/>
      <c r="E692" s="35"/>
      <c r="F692" s="32"/>
      <c r="G692" s="33"/>
      <c r="H692" s="33"/>
      <c r="I692" s="38"/>
      <c r="J692" s="32"/>
      <c r="K692" s="34"/>
      <c r="L692" s="36"/>
      <c r="M692" s="36"/>
      <c r="N692" s="32"/>
      <c r="O692" s="37"/>
      <c r="P692" s="37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</row>
    <row r="693">
      <c r="A693" s="32"/>
      <c r="B693" s="33"/>
      <c r="C693" s="32"/>
      <c r="D693" s="34"/>
      <c r="E693" s="35"/>
      <c r="F693" s="32"/>
      <c r="G693" s="33"/>
      <c r="H693" s="33"/>
      <c r="I693" s="38"/>
      <c r="J693" s="32"/>
      <c r="K693" s="34"/>
      <c r="L693" s="36"/>
      <c r="M693" s="36"/>
      <c r="N693" s="32"/>
      <c r="O693" s="37"/>
      <c r="P693" s="37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</row>
    <row r="694">
      <c r="A694" s="32"/>
      <c r="B694" s="33"/>
      <c r="C694" s="32"/>
      <c r="D694" s="34"/>
      <c r="E694" s="35"/>
      <c r="F694" s="32"/>
      <c r="G694" s="33"/>
      <c r="H694" s="33"/>
      <c r="I694" s="38"/>
      <c r="J694" s="32"/>
      <c r="K694" s="34"/>
      <c r="L694" s="36"/>
      <c r="M694" s="36"/>
      <c r="N694" s="32"/>
      <c r="O694" s="37"/>
      <c r="P694" s="37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</row>
    <row r="695">
      <c r="A695" s="32"/>
      <c r="B695" s="33"/>
      <c r="C695" s="32"/>
      <c r="D695" s="34"/>
      <c r="E695" s="35"/>
      <c r="F695" s="32"/>
      <c r="G695" s="33"/>
      <c r="H695" s="33"/>
      <c r="I695" s="38"/>
      <c r="J695" s="32"/>
      <c r="K695" s="34"/>
      <c r="L695" s="36"/>
      <c r="M695" s="36"/>
      <c r="N695" s="32"/>
      <c r="O695" s="37"/>
      <c r="P695" s="37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</row>
    <row r="696">
      <c r="A696" s="32"/>
      <c r="B696" s="33"/>
      <c r="C696" s="32"/>
      <c r="D696" s="34"/>
      <c r="E696" s="35"/>
      <c r="F696" s="32"/>
      <c r="G696" s="33"/>
      <c r="H696" s="33"/>
      <c r="I696" s="38"/>
      <c r="J696" s="32"/>
      <c r="K696" s="34"/>
      <c r="L696" s="36"/>
      <c r="M696" s="36"/>
      <c r="N696" s="32"/>
      <c r="O696" s="37"/>
      <c r="P696" s="37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</row>
    <row r="697">
      <c r="A697" s="32"/>
      <c r="B697" s="33"/>
      <c r="C697" s="32"/>
      <c r="D697" s="34"/>
      <c r="E697" s="35"/>
      <c r="F697" s="32"/>
      <c r="G697" s="33"/>
      <c r="H697" s="33"/>
      <c r="I697" s="38"/>
      <c r="J697" s="32"/>
      <c r="K697" s="34"/>
      <c r="L697" s="36"/>
      <c r="M697" s="36"/>
      <c r="N697" s="32"/>
      <c r="O697" s="37"/>
      <c r="P697" s="37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</row>
    <row r="698">
      <c r="A698" s="32"/>
      <c r="B698" s="33"/>
      <c r="C698" s="32"/>
      <c r="D698" s="34"/>
      <c r="E698" s="35"/>
      <c r="F698" s="32"/>
      <c r="G698" s="33"/>
      <c r="H698" s="33"/>
      <c r="I698" s="38"/>
      <c r="J698" s="32"/>
      <c r="K698" s="34"/>
      <c r="L698" s="36"/>
      <c r="M698" s="36"/>
      <c r="N698" s="32"/>
      <c r="O698" s="37"/>
      <c r="P698" s="37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</row>
    <row r="699">
      <c r="A699" s="32"/>
      <c r="B699" s="33"/>
      <c r="C699" s="32"/>
      <c r="D699" s="34"/>
      <c r="E699" s="35"/>
      <c r="F699" s="32"/>
      <c r="G699" s="33"/>
      <c r="H699" s="33"/>
      <c r="I699" s="38"/>
      <c r="J699" s="32"/>
      <c r="K699" s="34"/>
      <c r="L699" s="36"/>
      <c r="M699" s="36"/>
      <c r="N699" s="32"/>
      <c r="O699" s="37"/>
      <c r="P699" s="37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</row>
    <row r="700">
      <c r="A700" s="32"/>
      <c r="B700" s="33"/>
      <c r="C700" s="32"/>
      <c r="D700" s="34"/>
      <c r="E700" s="35"/>
      <c r="F700" s="32"/>
      <c r="G700" s="33"/>
      <c r="H700" s="33"/>
      <c r="I700" s="38"/>
      <c r="J700" s="32"/>
      <c r="K700" s="34"/>
      <c r="L700" s="36"/>
      <c r="M700" s="36"/>
      <c r="N700" s="32"/>
      <c r="O700" s="37"/>
      <c r="P700" s="37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</row>
    <row r="701">
      <c r="A701" s="32"/>
      <c r="B701" s="33"/>
      <c r="C701" s="32"/>
      <c r="D701" s="34"/>
      <c r="E701" s="35"/>
      <c r="F701" s="32"/>
      <c r="G701" s="33"/>
      <c r="H701" s="33"/>
      <c r="I701" s="38"/>
      <c r="J701" s="32"/>
      <c r="K701" s="34"/>
      <c r="L701" s="36"/>
      <c r="M701" s="36"/>
      <c r="N701" s="32"/>
      <c r="O701" s="37"/>
      <c r="P701" s="37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</row>
    <row r="702">
      <c r="A702" s="32"/>
      <c r="B702" s="33"/>
      <c r="C702" s="32"/>
      <c r="D702" s="34"/>
      <c r="E702" s="35"/>
      <c r="F702" s="32"/>
      <c r="G702" s="33"/>
      <c r="H702" s="33"/>
      <c r="I702" s="38"/>
      <c r="J702" s="32"/>
      <c r="K702" s="34"/>
      <c r="L702" s="36"/>
      <c r="M702" s="36"/>
      <c r="N702" s="32"/>
      <c r="O702" s="37"/>
      <c r="P702" s="37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</row>
    <row r="703">
      <c r="A703" s="32"/>
      <c r="B703" s="33"/>
      <c r="C703" s="32"/>
      <c r="D703" s="34"/>
      <c r="E703" s="35"/>
      <c r="F703" s="32"/>
      <c r="G703" s="33"/>
      <c r="H703" s="33"/>
      <c r="I703" s="38"/>
      <c r="J703" s="32"/>
      <c r="K703" s="34"/>
      <c r="L703" s="36"/>
      <c r="M703" s="36"/>
      <c r="N703" s="32"/>
      <c r="O703" s="37"/>
      <c r="P703" s="37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</row>
    <row r="704">
      <c r="A704" s="32"/>
      <c r="B704" s="33"/>
      <c r="C704" s="32"/>
      <c r="D704" s="34"/>
      <c r="E704" s="35"/>
      <c r="F704" s="32"/>
      <c r="G704" s="33"/>
      <c r="H704" s="33"/>
      <c r="I704" s="38"/>
      <c r="J704" s="32"/>
      <c r="K704" s="34"/>
      <c r="L704" s="36"/>
      <c r="M704" s="36"/>
      <c r="N704" s="32"/>
      <c r="O704" s="37"/>
      <c r="P704" s="37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</row>
    <row r="705">
      <c r="A705" s="32"/>
      <c r="B705" s="33"/>
      <c r="C705" s="32"/>
      <c r="D705" s="34"/>
      <c r="E705" s="35"/>
      <c r="F705" s="32"/>
      <c r="G705" s="33"/>
      <c r="H705" s="33"/>
      <c r="I705" s="38"/>
      <c r="J705" s="32"/>
      <c r="K705" s="34"/>
      <c r="L705" s="36"/>
      <c r="M705" s="36"/>
      <c r="N705" s="32"/>
      <c r="O705" s="37"/>
      <c r="P705" s="37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</row>
    <row r="706">
      <c r="A706" s="32"/>
      <c r="B706" s="33"/>
      <c r="C706" s="32"/>
      <c r="D706" s="34"/>
      <c r="E706" s="35"/>
      <c r="F706" s="32"/>
      <c r="G706" s="33"/>
      <c r="H706" s="33"/>
      <c r="I706" s="38"/>
      <c r="J706" s="32"/>
      <c r="K706" s="34"/>
      <c r="L706" s="36"/>
      <c r="M706" s="36"/>
      <c r="N706" s="32"/>
      <c r="O706" s="37"/>
      <c r="P706" s="37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</row>
    <row r="707">
      <c r="A707" s="32"/>
      <c r="B707" s="33"/>
      <c r="C707" s="32"/>
      <c r="D707" s="34"/>
      <c r="E707" s="35"/>
      <c r="F707" s="32"/>
      <c r="G707" s="33"/>
      <c r="H707" s="33"/>
      <c r="I707" s="38"/>
      <c r="J707" s="32"/>
      <c r="K707" s="34"/>
      <c r="L707" s="36"/>
      <c r="M707" s="36"/>
      <c r="N707" s="32"/>
      <c r="O707" s="37"/>
      <c r="P707" s="37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</row>
    <row r="708">
      <c r="A708" s="32"/>
      <c r="B708" s="33"/>
      <c r="C708" s="32"/>
      <c r="D708" s="34"/>
      <c r="E708" s="35"/>
      <c r="F708" s="32"/>
      <c r="G708" s="33"/>
      <c r="H708" s="33"/>
      <c r="I708" s="38"/>
      <c r="J708" s="32"/>
      <c r="K708" s="34"/>
      <c r="L708" s="36"/>
      <c r="M708" s="36"/>
      <c r="N708" s="32"/>
      <c r="O708" s="37"/>
      <c r="P708" s="37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</row>
    <row r="709">
      <c r="A709" s="32"/>
      <c r="B709" s="33"/>
      <c r="C709" s="32"/>
      <c r="D709" s="34"/>
      <c r="E709" s="35"/>
      <c r="F709" s="32"/>
      <c r="G709" s="33"/>
      <c r="H709" s="33"/>
      <c r="I709" s="38"/>
      <c r="J709" s="32"/>
      <c r="K709" s="34"/>
      <c r="L709" s="36"/>
      <c r="M709" s="36"/>
      <c r="N709" s="32"/>
      <c r="O709" s="37"/>
      <c r="P709" s="37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</row>
    <row r="710">
      <c r="A710" s="32"/>
      <c r="B710" s="33"/>
      <c r="C710" s="32"/>
      <c r="D710" s="34"/>
      <c r="E710" s="35"/>
      <c r="F710" s="32"/>
      <c r="G710" s="33"/>
      <c r="H710" s="33"/>
      <c r="I710" s="38"/>
      <c r="J710" s="32"/>
      <c r="K710" s="34"/>
      <c r="L710" s="36"/>
      <c r="M710" s="36"/>
      <c r="N710" s="32"/>
      <c r="O710" s="37"/>
      <c r="P710" s="37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</row>
    <row r="711">
      <c r="A711" s="32"/>
      <c r="B711" s="33"/>
      <c r="C711" s="32"/>
      <c r="D711" s="34"/>
      <c r="E711" s="35"/>
      <c r="F711" s="32"/>
      <c r="G711" s="33"/>
      <c r="H711" s="33"/>
      <c r="I711" s="38"/>
      <c r="J711" s="32"/>
      <c r="K711" s="34"/>
      <c r="L711" s="36"/>
      <c r="M711" s="36"/>
      <c r="N711" s="32"/>
      <c r="O711" s="37"/>
      <c r="P711" s="37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</row>
    <row r="712">
      <c r="A712" s="32"/>
      <c r="B712" s="33"/>
      <c r="C712" s="32"/>
      <c r="D712" s="34"/>
      <c r="E712" s="35"/>
      <c r="F712" s="32"/>
      <c r="G712" s="33"/>
      <c r="H712" s="33"/>
      <c r="I712" s="38"/>
      <c r="J712" s="32"/>
      <c r="K712" s="34"/>
      <c r="L712" s="36"/>
      <c r="M712" s="36"/>
      <c r="N712" s="32"/>
      <c r="O712" s="37"/>
      <c r="P712" s="37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</row>
    <row r="713">
      <c r="A713" s="32"/>
      <c r="B713" s="33"/>
      <c r="C713" s="32"/>
      <c r="D713" s="34"/>
      <c r="E713" s="35"/>
      <c r="F713" s="32"/>
      <c r="G713" s="33"/>
      <c r="H713" s="33"/>
      <c r="I713" s="38"/>
      <c r="J713" s="32"/>
      <c r="K713" s="34"/>
      <c r="L713" s="36"/>
      <c r="M713" s="36"/>
      <c r="N713" s="32"/>
      <c r="O713" s="37"/>
      <c r="P713" s="37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</row>
    <row r="714">
      <c r="A714" s="32"/>
      <c r="B714" s="33"/>
      <c r="C714" s="32"/>
      <c r="D714" s="34"/>
      <c r="E714" s="35"/>
      <c r="F714" s="32"/>
      <c r="G714" s="33"/>
      <c r="H714" s="33"/>
      <c r="I714" s="38"/>
      <c r="J714" s="32"/>
      <c r="K714" s="34"/>
      <c r="L714" s="36"/>
      <c r="M714" s="36"/>
      <c r="N714" s="32"/>
      <c r="O714" s="37"/>
      <c r="P714" s="37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</row>
    <row r="715">
      <c r="A715" s="32"/>
      <c r="B715" s="33"/>
      <c r="C715" s="32"/>
      <c r="D715" s="34"/>
      <c r="E715" s="35"/>
      <c r="F715" s="32"/>
      <c r="G715" s="33"/>
      <c r="H715" s="33"/>
      <c r="I715" s="38"/>
      <c r="J715" s="32"/>
      <c r="K715" s="34"/>
      <c r="L715" s="36"/>
      <c r="M715" s="36"/>
      <c r="N715" s="32"/>
      <c r="O715" s="37"/>
      <c r="P715" s="37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</row>
    <row r="716">
      <c r="A716" s="32"/>
      <c r="B716" s="33"/>
      <c r="C716" s="32"/>
      <c r="D716" s="34"/>
      <c r="E716" s="35"/>
      <c r="F716" s="32"/>
      <c r="G716" s="33"/>
      <c r="H716" s="33"/>
      <c r="I716" s="38"/>
      <c r="J716" s="32"/>
      <c r="K716" s="34"/>
      <c r="L716" s="36"/>
      <c r="M716" s="36"/>
      <c r="N716" s="32"/>
      <c r="O716" s="37"/>
      <c r="P716" s="37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</row>
    <row r="717">
      <c r="A717" s="32"/>
      <c r="B717" s="33"/>
      <c r="C717" s="32"/>
      <c r="D717" s="34"/>
      <c r="E717" s="35"/>
      <c r="F717" s="32"/>
      <c r="G717" s="33"/>
      <c r="H717" s="33"/>
      <c r="I717" s="38"/>
      <c r="J717" s="32"/>
      <c r="K717" s="34"/>
      <c r="L717" s="36"/>
      <c r="M717" s="36"/>
      <c r="N717" s="32"/>
      <c r="O717" s="37"/>
      <c r="P717" s="37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</row>
    <row r="718">
      <c r="A718" s="32"/>
      <c r="B718" s="33"/>
      <c r="C718" s="32"/>
      <c r="D718" s="34"/>
      <c r="E718" s="35"/>
      <c r="F718" s="32"/>
      <c r="G718" s="33"/>
      <c r="H718" s="33"/>
      <c r="I718" s="38"/>
      <c r="J718" s="32"/>
      <c r="K718" s="34"/>
      <c r="L718" s="36"/>
      <c r="M718" s="36"/>
      <c r="N718" s="32"/>
      <c r="O718" s="37"/>
      <c r="P718" s="37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</row>
    <row r="719">
      <c r="A719" s="32"/>
      <c r="B719" s="33"/>
      <c r="C719" s="32"/>
      <c r="D719" s="34"/>
      <c r="E719" s="35"/>
      <c r="F719" s="32"/>
      <c r="G719" s="33"/>
      <c r="H719" s="33"/>
      <c r="I719" s="38"/>
      <c r="J719" s="32"/>
      <c r="K719" s="34"/>
      <c r="L719" s="36"/>
      <c r="M719" s="36"/>
      <c r="N719" s="32"/>
      <c r="O719" s="37"/>
      <c r="P719" s="37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</row>
    <row r="720">
      <c r="A720" s="32"/>
      <c r="B720" s="33"/>
      <c r="C720" s="32"/>
      <c r="D720" s="34"/>
      <c r="E720" s="35"/>
      <c r="F720" s="32"/>
      <c r="G720" s="33"/>
      <c r="H720" s="33"/>
      <c r="I720" s="38"/>
      <c r="J720" s="32"/>
      <c r="K720" s="34"/>
      <c r="L720" s="36"/>
      <c r="M720" s="36"/>
      <c r="N720" s="32"/>
      <c r="O720" s="37"/>
      <c r="P720" s="37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</row>
    <row r="721">
      <c r="A721" s="32"/>
      <c r="B721" s="33"/>
      <c r="C721" s="32"/>
      <c r="D721" s="34"/>
      <c r="E721" s="35"/>
      <c r="F721" s="32"/>
      <c r="G721" s="33"/>
      <c r="H721" s="33"/>
      <c r="I721" s="38"/>
      <c r="J721" s="32"/>
      <c r="K721" s="34"/>
      <c r="L721" s="36"/>
      <c r="M721" s="36"/>
      <c r="N721" s="32"/>
      <c r="O721" s="37"/>
      <c r="P721" s="37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</row>
    <row r="722">
      <c r="A722" s="32"/>
      <c r="B722" s="33"/>
      <c r="C722" s="32"/>
      <c r="D722" s="34"/>
      <c r="E722" s="35"/>
      <c r="F722" s="32"/>
      <c r="G722" s="33"/>
      <c r="H722" s="33"/>
      <c r="I722" s="38"/>
      <c r="J722" s="32"/>
      <c r="K722" s="34"/>
      <c r="L722" s="36"/>
      <c r="M722" s="36"/>
      <c r="N722" s="32"/>
      <c r="O722" s="37"/>
      <c r="P722" s="37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</row>
    <row r="723">
      <c r="A723" s="32"/>
      <c r="B723" s="33"/>
      <c r="C723" s="32"/>
      <c r="D723" s="34"/>
      <c r="E723" s="35"/>
      <c r="F723" s="32"/>
      <c r="G723" s="33"/>
      <c r="H723" s="33"/>
      <c r="I723" s="38"/>
      <c r="J723" s="32"/>
      <c r="K723" s="34"/>
      <c r="L723" s="36"/>
      <c r="M723" s="36"/>
      <c r="N723" s="32"/>
      <c r="O723" s="37"/>
      <c r="P723" s="37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</row>
    <row r="724">
      <c r="A724" s="32"/>
      <c r="B724" s="33"/>
      <c r="C724" s="32"/>
      <c r="D724" s="34"/>
      <c r="E724" s="35"/>
      <c r="F724" s="32"/>
      <c r="G724" s="33"/>
      <c r="H724" s="33"/>
      <c r="I724" s="38"/>
      <c r="J724" s="32"/>
      <c r="K724" s="34"/>
      <c r="L724" s="36"/>
      <c r="M724" s="36"/>
      <c r="N724" s="32"/>
      <c r="O724" s="37"/>
      <c r="P724" s="37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</row>
    <row r="725">
      <c r="A725" s="32"/>
      <c r="B725" s="33"/>
      <c r="C725" s="32"/>
      <c r="D725" s="34"/>
      <c r="E725" s="35"/>
      <c r="F725" s="32"/>
      <c r="G725" s="33"/>
      <c r="H725" s="33"/>
      <c r="I725" s="38"/>
      <c r="J725" s="32"/>
      <c r="K725" s="34"/>
      <c r="L725" s="36"/>
      <c r="M725" s="36"/>
      <c r="N725" s="32"/>
      <c r="O725" s="37"/>
      <c r="P725" s="37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</row>
    <row r="726">
      <c r="A726" s="32"/>
      <c r="B726" s="33"/>
      <c r="C726" s="32"/>
      <c r="D726" s="34"/>
      <c r="E726" s="35"/>
      <c r="F726" s="32"/>
      <c r="G726" s="33"/>
      <c r="H726" s="33"/>
      <c r="I726" s="38"/>
      <c r="J726" s="32"/>
      <c r="K726" s="34"/>
      <c r="L726" s="36"/>
      <c r="M726" s="36"/>
      <c r="N726" s="32"/>
      <c r="O726" s="37"/>
      <c r="P726" s="37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</row>
    <row r="727">
      <c r="A727" s="32"/>
      <c r="B727" s="33"/>
      <c r="C727" s="32"/>
      <c r="D727" s="34"/>
      <c r="E727" s="35"/>
      <c r="F727" s="32"/>
      <c r="G727" s="33"/>
      <c r="H727" s="33"/>
      <c r="I727" s="38"/>
      <c r="J727" s="32"/>
      <c r="K727" s="34"/>
      <c r="L727" s="36"/>
      <c r="M727" s="36"/>
      <c r="N727" s="32"/>
      <c r="O727" s="37"/>
      <c r="P727" s="37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</row>
    <row r="728">
      <c r="A728" s="32"/>
      <c r="B728" s="33"/>
      <c r="C728" s="32"/>
      <c r="D728" s="34"/>
      <c r="E728" s="35"/>
      <c r="F728" s="32"/>
      <c r="G728" s="33"/>
      <c r="H728" s="33"/>
      <c r="I728" s="38"/>
      <c r="J728" s="32"/>
      <c r="K728" s="34"/>
      <c r="L728" s="36"/>
      <c r="M728" s="36"/>
      <c r="N728" s="32"/>
      <c r="O728" s="37"/>
      <c r="P728" s="37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</row>
    <row r="729">
      <c r="A729" s="32"/>
      <c r="B729" s="33"/>
      <c r="C729" s="32"/>
      <c r="D729" s="34"/>
      <c r="E729" s="35"/>
      <c r="F729" s="32"/>
      <c r="G729" s="33"/>
      <c r="H729" s="33"/>
      <c r="I729" s="38"/>
      <c r="J729" s="32"/>
      <c r="K729" s="34"/>
      <c r="L729" s="36"/>
      <c r="M729" s="36"/>
      <c r="N729" s="32"/>
      <c r="O729" s="37"/>
      <c r="P729" s="37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</row>
    <row r="730">
      <c r="A730" s="32"/>
      <c r="B730" s="33"/>
      <c r="C730" s="32"/>
      <c r="D730" s="34"/>
      <c r="E730" s="35"/>
      <c r="F730" s="32"/>
      <c r="G730" s="33"/>
      <c r="H730" s="33"/>
      <c r="I730" s="38"/>
      <c r="J730" s="32"/>
      <c r="K730" s="34"/>
      <c r="L730" s="36"/>
      <c r="M730" s="36"/>
      <c r="N730" s="32"/>
      <c r="O730" s="37"/>
      <c r="P730" s="37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</row>
    <row r="731">
      <c r="A731" s="32"/>
      <c r="B731" s="33"/>
      <c r="C731" s="32"/>
      <c r="D731" s="34"/>
      <c r="E731" s="35"/>
      <c r="F731" s="32"/>
      <c r="G731" s="33"/>
      <c r="H731" s="33"/>
      <c r="I731" s="38"/>
      <c r="J731" s="32"/>
      <c r="K731" s="34"/>
      <c r="L731" s="36"/>
      <c r="M731" s="36"/>
      <c r="N731" s="32"/>
      <c r="O731" s="37"/>
      <c r="P731" s="37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</row>
    <row r="732">
      <c r="A732" s="32"/>
      <c r="B732" s="33"/>
      <c r="C732" s="32"/>
      <c r="D732" s="34"/>
      <c r="E732" s="35"/>
      <c r="F732" s="32"/>
      <c r="G732" s="33"/>
      <c r="H732" s="33"/>
      <c r="I732" s="38"/>
      <c r="J732" s="32"/>
      <c r="K732" s="34"/>
      <c r="L732" s="36"/>
      <c r="M732" s="36"/>
      <c r="N732" s="32"/>
      <c r="O732" s="37"/>
      <c r="P732" s="37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</row>
    <row r="733">
      <c r="A733" s="32"/>
      <c r="B733" s="33"/>
      <c r="C733" s="32"/>
      <c r="D733" s="34"/>
      <c r="E733" s="35"/>
      <c r="F733" s="32"/>
      <c r="G733" s="33"/>
      <c r="H733" s="33"/>
      <c r="I733" s="38"/>
      <c r="J733" s="32"/>
      <c r="K733" s="34"/>
      <c r="L733" s="36"/>
      <c r="M733" s="36"/>
      <c r="N733" s="32"/>
      <c r="O733" s="37"/>
      <c r="P733" s="37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</row>
    <row r="734">
      <c r="A734" s="32"/>
      <c r="B734" s="33"/>
      <c r="C734" s="32"/>
      <c r="D734" s="34"/>
      <c r="E734" s="35"/>
      <c r="F734" s="32"/>
      <c r="G734" s="33"/>
      <c r="H734" s="33"/>
      <c r="I734" s="38"/>
      <c r="J734" s="32"/>
      <c r="K734" s="34"/>
      <c r="L734" s="36"/>
      <c r="M734" s="36"/>
      <c r="N734" s="32"/>
      <c r="O734" s="37"/>
      <c r="P734" s="37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</row>
    <row r="735">
      <c r="A735" s="32"/>
      <c r="B735" s="33"/>
      <c r="C735" s="32"/>
      <c r="D735" s="34"/>
      <c r="E735" s="35"/>
      <c r="F735" s="32"/>
      <c r="G735" s="33"/>
      <c r="H735" s="33"/>
      <c r="I735" s="38"/>
      <c r="J735" s="32"/>
      <c r="K735" s="34"/>
      <c r="L735" s="36"/>
      <c r="M735" s="36"/>
      <c r="N735" s="32"/>
      <c r="O735" s="37"/>
      <c r="P735" s="37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</row>
    <row r="736">
      <c r="A736" s="32"/>
      <c r="B736" s="33"/>
      <c r="C736" s="32"/>
      <c r="D736" s="34"/>
      <c r="E736" s="35"/>
      <c r="F736" s="32"/>
      <c r="G736" s="33"/>
      <c r="H736" s="33"/>
      <c r="I736" s="38"/>
      <c r="J736" s="32"/>
      <c r="K736" s="34"/>
      <c r="L736" s="36"/>
      <c r="M736" s="36"/>
      <c r="N736" s="32"/>
      <c r="O736" s="37"/>
      <c r="P736" s="37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</row>
    <row r="737">
      <c r="A737" s="32"/>
      <c r="B737" s="33"/>
      <c r="C737" s="32"/>
      <c r="D737" s="34"/>
      <c r="E737" s="35"/>
      <c r="F737" s="32"/>
      <c r="G737" s="33"/>
      <c r="H737" s="33"/>
      <c r="I737" s="38"/>
      <c r="J737" s="32"/>
      <c r="K737" s="34"/>
      <c r="L737" s="36"/>
      <c r="M737" s="36"/>
      <c r="N737" s="32"/>
      <c r="O737" s="37"/>
      <c r="P737" s="37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</row>
    <row r="738">
      <c r="A738" s="32"/>
      <c r="B738" s="33"/>
      <c r="C738" s="32"/>
      <c r="D738" s="34"/>
      <c r="E738" s="35"/>
      <c r="F738" s="32"/>
      <c r="G738" s="33"/>
      <c r="H738" s="33"/>
      <c r="I738" s="38"/>
      <c r="J738" s="32"/>
      <c r="K738" s="34"/>
      <c r="L738" s="36"/>
      <c r="M738" s="36"/>
      <c r="N738" s="32"/>
      <c r="O738" s="37"/>
      <c r="P738" s="37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</row>
    <row r="739">
      <c r="A739" s="32"/>
      <c r="B739" s="33"/>
      <c r="C739" s="32"/>
      <c r="D739" s="34"/>
      <c r="E739" s="35"/>
      <c r="F739" s="32"/>
      <c r="G739" s="33"/>
      <c r="H739" s="33"/>
      <c r="I739" s="38"/>
      <c r="J739" s="32"/>
      <c r="K739" s="34"/>
      <c r="L739" s="36"/>
      <c r="M739" s="36"/>
      <c r="N739" s="32"/>
      <c r="O739" s="37"/>
      <c r="P739" s="37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</row>
    <row r="740">
      <c r="A740" s="32"/>
      <c r="B740" s="33"/>
      <c r="C740" s="32"/>
      <c r="D740" s="34"/>
      <c r="E740" s="35"/>
      <c r="F740" s="32"/>
      <c r="G740" s="33"/>
      <c r="H740" s="33"/>
      <c r="I740" s="38"/>
      <c r="J740" s="32"/>
      <c r="K740" s="34"/>
      <c r="L740" s="36"/>
      <c r="M740" s="36"/>
      <c r="N740" s="32"/>
      <c r="O740" s="37"/>
      <c r="P740" s="37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</row>
    <row r="741">
      <c r="A741" s="32"/>
      <c r="B741" s="33"/>
      <c r="C741" s="32"/>
      <c r="D741" s="34"/>
      <c r="E741" s="35"/>
      <c r="F741" s="32"/>
      <c r="G741" s="33"/>
      <c r="H741" s="33"/>
      <c r="I741" s="38"/>
      <c r="J741" s="32"/>
      <c r="K741" s="34"/>
      <c r="L741" s="36"/>
      <c r="M741" s="36"/>
      <c r="N741" s="32"/>
      <c r="O741" s="37"/>
      <c r="P741" s="37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</row>
    <row r="742">
      <c r="A742" s="32"/>
      <c r="B742" s="33"/>
      <c r="C742" s="32"/>
      <c r="D742" s="34"/>
      <c r="E742" s="35"/>
      <c r="F742" s="32"/>
      <c r="G742" s="33"/>
      <c r="H742" s="33"/>
      <c r="I742" s="38"/>
      <c r="J742" s="32"/>
      <c r="K742" s="34"/>
      <c r="L742" s="36"/>
      <c r="M742" s="36"/>
      <c r="N742" s="32"/>
      <c r="O742" s="37"/>
      <c r="P742" s="37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</row>
    <row r="743">
      <c r="A743" s="32"/>
      <c r="B743" s="33"/>
      <c r="C743" s="32"/>
      <c r="D743" s="34"/>
      <c r="E743" s="35"/>
      <c r="F743" s="32"/>
      <c r="G743" s="33"/>
      <c r="H743" s="33"/>
      <c r="I743" s="38"/>
      <c r="J743" s="32"/>
      <c r="K743" s="34"/>
      <c r="L743" s="36"/>
      <c r="M743" s="36"/>
      <c r="N743" s="32"/>
      <c r="O743" s="37"/>
      <c r="P743" s="37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</row>
    <row r="744">
      <c r="A744" s="32"/>
      <c r="B744" s="33"/>
      <c r="C744" s="32"/>
      <c r="D744" s="34"/>
      <c r="E744" s="35"/>
      <c r="F744" s="32"/>
      <c r="G744" s="33"/>
      <c r="H744" s="33"/>
      <c r="I744" s="38"/>
      <c r="J744" s="32"/>
      <c r="K744" s="34"/>
      <c r="L744" s="36"/>
      <c r="M744" s="36"/>
      <c r="N744" s="32"/>
      <c r="O744" s="37"/>
      <c r="P744" s="37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</row>
    <row r="745">
      <c r="A745" s="32"/>
      <c r="B745" s="33"/>
      <c r="C745" s="32"/>
      <c r="D745" s="34"/>
      <c r="E745" s="35"/>
      <c r="F745" s="32"/>
      <c r="G745" s="33"/>
      <c r="H745" s="33"/>
      <c r="I745" s="38"/>
      <c r="J745" s="32"/>
      <c r="K745" s="34"/>
      <c r="L745" s="36"/>
      <c r="M745" s="36"/>
      <c r="N745" s="32"/>
      <c r="O745" s="37"/>
      <c r="P745" s="37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</row>
    <row r="746">
      <c r="A746" s="32"/>
      <c r="B746" s="33"/>
      <c r="C746" s="32"/>
      <c r="D746" s="34"/>
      <c r="E746" s="35"/>
      <c r="F746" s="32"/>
      <c r="G746" s="33"/>
      <c r="H746" s="33"/>
      <c r="I746" s="38"/>
      <c r="J746" s="32"/>
      <c r="K746" s="34"/>
      <c r="L746" s="36"/>
      <c r="M746" s="36"/>
      <c r="N746" s="32"/>
      <c r="O746" s="37"/>
      <c r="P746" s="37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</row>
    <row r="747">
      <c r="A747" s="32"/>
      <c r="B747" s="33"/>
      <c r="C747" s="32"/>
      <c r="D747" s="34"/>
      <c r="E747" s="35"/>
      <c r="F747" s="32"/>
      <c r="G747" s="33"/>
      <c r="H747" s="33"/>
      <c r="I747" s="38"/>
      <c r="J747" s="32"/>
      <c r="K747" s="34"/>
      <c r="L747" s="36"/>
      <c r="M747" s="36"/>
      <c r="N747" s="32"/>
      <c r="O747" s="37"/>
      <c r="P747" s="37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</row>
    <row r="748">
      <c r="A748" s="32"/>
      <c r="B748" s="33"/>
      <c r="C748" s="32"/>
      <c r="D748" s="34"/>
      <c r="E748" s="35"/>
      <c r="F748" s="32"/>
      <c r="G748" s="33"/>
      <c r="H748" s="33"/>
      <c r="I748" s="38"/>
      <c r="J748" s="32"/>
      <c r="K748" s="34"/>
      <c r="L748" s="36"/>
      <c r="M748" s="36"/>
      <c r="N748" s="32"/>
      <c r="O748" s="37"/>
      <c r="P748" s="37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</row>
    <row r="749">
      <c r="A749" s="32"/>
      <c r="B749" s="33"/>
      <c r="C749" s="32"/>
      <c r="D749" s="34"/>
      <c r="E749" s="35"/>
      <c r="F749" s="32"/>
      <c r="G749" s="33"/>
      <c r="H749" s="33"/>
      <c r="I749" s="38"/>
      <c r="J749" s="32"/>
      <c r="K749" s="34"/>
      <c r="L749" s="36"/>
      <c r="M749" s="36"/>
      <c r="N749" s="32"/>
      <c r="O749" s="37"/>
      <c r="P749" s="37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</row>
    <row r="750">
      <c r="A750" s="32"/>
      <c r="B750" s="33"/>
      <c r="C750" s="32"/>
      <c r="D750" s="34"/>
      <c r="E750" s="35"/>
      <c r="F750" s="32"/>
      <c r="G750" s="33"/>
      <c r="H750" s="33"/>
      <c r="I750" s="38"/>
      <c r="J750" s="32"/>
      <c r="K750" s="34"/>
      <c r="L750" s="36"/>
      <c r="M750" s="36"/>
      <c r="N750" s="32"/>
      <c r="O750" s="37"/>
      <c r="P750" s="37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</row>
    <row r="751">
      <c r="A751" s="32"/>
      <c r="B751" s="33"/>
      <c r="C751" s="32"/>
      <c r="D751" s="34"/>
      <c r="E751" s="35"/>
      <c r="F751" s="32"/>
      <c r="G751" s="33"/>
      <c r="H751" s="33"/>
      <c r="I751" s="38"/>
      <c r="J751" s="32"/>
      <c r="K751" s="34"/>
      <c r="L751" s="36"/>
      <c r="M751" s="36"/>
      <c r="N751" s="32"/>
      <c r="O751" s="37"/>
      <c r="P751" s="37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</row>
    <row r="752">
      <c r="A752" s="32"/>
      <c r="B752" s="33"/>
      <c r="C752" s="32"/>
      <c r="D752" s="34"/>
      <c r="E752" s="35"/>
      <c r="F752" s="32"/>
      <c r="G752" s="33"/>
      <c r="H752" s="33"/>
      <c r="I752" s="38"/>
      <c r="J752" s="32"/>
      <c r="K752" s="34"/>
      <c r="L752" s="36"/>
      <c r="M752" s="36"/>
      <c r="N752" s="32"/>
      <c r="O752" s="37"/>
      <c r="P752" s="37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</row>
    <row r="753">
      <c r="A753" s="32"/>
      <c r="B753" s="33"/>
      <c r="C753" s="32"/>
      <c r="D753" s="34"/>
      <c r="E753" s="35"/>
      <c r="F753" s="32"/>
      <c r="G753" s="33"/>
      <c r="H753" s="33"/>
      <c r="I753" s="38"/>
      <c r="J753" s="32"/>
      <c r="K753" s="34"/>
      <c r="L753" s="36"/>
      <c r="M753" s="36"/>
      <c r="N753" s="32"/>
      <c r="O753" s="37"/>
      <c r="P753" s="37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</row>
    <row r="754">
      <c r="A754" s="32"/>
      <c r="B754" s="33"/>
      <c r="C754" s="32"/>
      <c r="D754" s="34"/>
      <c r="E754" s="35"/>
      <c r="F754" s="32"/>
      <c r="G754" s="33"/>
      <c r="H754" s="33"/>
      <c r="I754" s="38"/>
      <c r="J754" s="32"/>
      <c r="K754" s="34"/>
      <c r="L754" s="36"/>
      <c r="M754" s="36"/>
      <c r="N754" s="32"/>
      <c r="O754" s="37"/>
      <c r="P754" s="37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</row>
    <row r="755">
      <c r="A755" s="32"/>
      <c r="B755" s="33"/>
      <c r="C755" s="32"/>
      <c r="D755" s="34"/>
      <c r="E755" s="35"/>
      <c r="F755" s="32"/>
      <c r="G755" s="33"/>
      <c r="H755" s="33"/>
      <c r="I755" s="38"/>
      <c r="J755" s="32"/>
      <c r="K755" s="34"/>
      <c r="L755" s="36"/>
      <c r="M755" s="36"/>
      <c r="N755" s="32"/>
      <c r="O755" s="37"/>
      <c r="P755" s="37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</row>
    <row r="756">
      <c r="A756" s="32"/>
      <c r="B756" s="33"/>
      <c r="C756" s="32"/>
      <c r="D756" s="34"/>
      <c r="E756" s="35"/>
      <c r="F756" s="32"/>
      <c r="G756" s="33"/>
      <c r="H756" s="33"/>
      <c r="I756" s="38"/>
      <c r="J756" s="32"/>
      <c r="K756" s="34"/>
      <c r="L756" s="36"/>
      <c r="M756" s="36"/>
      <c r="N756" s="32"/>
      <c r="O756" s="37"/>
      <c r="P756" s="37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</row>
    <row r="757">
      <c r="A757" s="32"/>
      <c r="B757" s="33"/>
      <c r="C757" s="32"/>
      <c r="D757" s="34"/>
      <c r="E757" s="35"/>
      <c r="F757" s="32"/>
      <c r="G757" s="33"/>
      <c r="H757" s="33"/>
      <c r="I757" s="38"/>
      <c r="J757" s="32"/>
      <c r="K757" s="34"/>
      <c r="L757" s="36"/>
      <c r="M757" s="36"/>
      <c r="N757" s="32"/>
      <c r="O757" s="37"/>
      <c r="P757" s="37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</row>
    <row r="758">
      <c r="A758" s="32"/>
      <c r="B758" s="33"/>
      <c r="C758" s="32"/>
      <c r="D758" s="34"/>
      <c r="E758" s="35"/>
      <c r="F758" s="32"/>
      <c r="G758" s="33"/>
      <c r="H758" s="33"/>
      <c r="I758" s="38"/>
      <c r="J758" s="32"/>
      <c r="K758" s="34"/>
      <c r="L758" s="36"/>
      <c r="M758" s="36"/>
      <c r="N758" s="32"/>
      <c r="O758" s="37"/>
      <c r="P758" s="37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</row>
    <row r="759">
      <c r="A759" s="32"/>
      <c r="B759" s="33"/>
      <c r="C759" s="32"/>
      <c r="D759" s="34"/>
      <c r="E759" s="35"/>
      <c r="F759" s="32"/>
      <c r="G759" s="33"/>
      <c r="H759" s="33"/>
      <c r="I759" s="38"/>
      <c r="J759" s="32"/>
      <c r="K759" s="34"/>
      <c r="L759" s="36"/>
      <c r="M759" s="36"/>
      <c r="N759" s="32"/>
      <c r="O759" s="37"/>
      <c r="P759" s="37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</row>
    <row r="760">
      <c r="A760" s="32"/>
      <c r="B760" s="33"/>
      <c r="C760" s="32"/>
      <c r="D760" s="34"/>
      <c r="E760" s="35"/>
      <c r="F760" s="32"/>
      <c r="G760" s="33"/>
      <c r="H760" s="33"/>
      <c r="I760" s="38"/>
      <c r="J760" s="32"/>
      <c r="K760" s="34"/>
      <c r="L760" s="36"/>
      <c r="M760" s="36"/>
      <c r="N760" s="32"/>
      <c r="O760" s="37"/>
      <c r="P760" s="37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</row>
    <row r="761">
      <c r="A761" s="32"/>
      <c r="B761" s="33"/>
      <c r="C761" s="32"/>
      <c r="D761" s="34"/>
      <c r="E761" s="35"/>
      <c r="F761" s="32"/>
      <c r="G761" s="33"/>
      <c r="H761" s="33"/>
      <c r="I761" s="38"/>
      <c r="J761" s="32"/>
      <c r="K761" s="34"/>
      <c r="L761" s="36"/>
      <c r="M761" s="36"/>
      <c r="N761" s="32"/>
      <c r="O761" s="37"/>
      <c r="P761" s="37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</row>
    <row r="762">
      <c r="A762" s="32"/>
      <c r="B762" s="33"/>
      <c r="C762" s="32"/>
      <c r="D762" s="34"/>
      <c r="E762" s="35"/>
      <c r="F762" s="32"/>
      <c r="G762" s="33"/>
      <c r="H762" s="33"/>
      <c r="I762" s="38"/>
      <c r="J762" s="32"/>
      <c r="K762" s="34"/>
      <c r="L762" s="36"/>
      <c r="M762" s="36"/>
      <c r="N762" s="32"/>
      <c r="O762" s="37"/>
      <c r="P762" s="37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</row>
    <row r="763">
      <c r="A763" s="32"/>
      <c r="B763" s="33"/>
      <c r="C763" s="32"/>
      <c r="D763" s="34"/>
      <c r="E763" s="35"/>
      <c r="F763" s="32"/>
      <c r="G763" s="33"/>
      <c r="H763" s="33"/>
      <c r="I763" s="38"/>
      <c r="J763" s="32"/>
      <c r="K763" s="34"/>
      <c r="L763" s="36"/>
      <c r="M763" s="36"/>
      <c r="N763" s="32"/>
      <c r="O763" s="37"/>
      <c r="P763" s="37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</row>
    <row r="764">
      <c r="A764" s="32"/>
      <c r="B764" s="33"/>
      <c r="C764" s="32"/>
      <c r="D764" s="34"/>
      <c r="E764" s="35"/>
      <c r="F764" s="32"/>
      <c r="G764" s="33"/>
      <c r="H764" s="33"/>
      <c r="I764" s="38"/>
      <c r="J764" s="32"/>
      <c r="K764" s="34"/>
      <c r="L764" s="36"/>
      <c r="M764" s="36"/>
      <c r="N764" s="32"/>
      <c r="O764" s="37"/>
      <c r="P764" s="37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</row>
    <row r="765">
      <c r="A765" s="32"/>
      <c r="B765" s="33"/>
      <c r="C765" s="32"/>
      <c r="D765" s="34"/>
      <c r="E765" s="35"/>
      <c r="F765" s="32"/>
      <c r="G765" s="33"/>
      <c r="H765" s="33"/>
      <c r="I765" s="38"/>
      <c r="J765" s="32"/>
      <c r="K765" s="34"/>
      <c r="L765" s="36"/>
      <c r="M765" s="36"/>
      <c r="N765" s="32"/>
      <c r="O765" s="37"/>
      <c r="P765" s="37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</row>
    <row r="766">
      <c r="A766" s="32"/>
      <c r="B766" s="33"/>
      <c r="C766" s="32"/>
      <c r="D766" s="34"/>
      <c r="E766" s="35"/>
      <c r="F766" s="32"/>
      <c r="G766" s="33"/>
      <c r="H766" s="33"/>
      <c r="I766" s="38"/>
      <c r="J766" s="32"/>
      <c r="K766" s="34"/>
      <c r="L766" s="36"/>
      <c r="M766" s="36"/>
      <c r="N766" s="32"/>
      <c r="O766" s="37"/>
      <c r="P766" s="37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</row>
    <row r="767">
      <c r="A767" s="32"/>
      <c r="B767" s="33"/>
      <c r="C767" s="32"/>
      <c r="D767" s="34"/>
      <c r="E767" s="35"/>
      <c r="F767" s="32"/>
      <c r="G767" s="33"/>
      <c r="H767" s="33"/>
      <c r="I767" s="38"/>
      <c r="J767" s="32"/>
      <c r="K767" s="34"/>
      <c r="L767" s="36"/>
      <c r="M767" s="36"/>
      <c r="N767" s="32"/>
      <c r="O767" s="37"/>
      <c r="P767" s="37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</row>
    <row r="768">
      <c r="A768" s="32"/>
      <c r="B768" s="33"/>
      <c r="C768" s="32"/>
      <c r="D768" s="34"/>
      <c r="E768" s="35"/>
      <c r="F768" s="32"/>
      <c r="G768" s="33"/>
      <c r="H768" s="33"/>
      <c r="I768" s="38"/>
      <c r="J768" s="32"/>
      <c r="K768" s="34"/>
      <c r="L768" s="36"/>
      <c r="M768" s="36"/>
      <c r="N768" s="32"/>
      <c r="O768" s="37"/>
      <c r="P768" s="37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</row>
    <row r="769">
      <c r="A769" s="32"/>
      <c r="B769" s="33"/>
      <c r="C769" s="32"/>
      <c r="D769" s="34"/>
      <c r="E769" s="35"/>
      <c r="F769" s="32"/>
      <c r="G769" s="33"/>
      <c r="H769" s="33"/>
      <c r="I769" s="38"/>
      <c r="J769" s="32"/>
      <c r="K769" s="34"/>
      <c r="L769" s="36"/>
      <c r="M769" s="36"/>
      <c r="N769" s="32"/>
      <c r="O769" s="37"/>
      <c r="P769" s="37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</row>
    <row r="770">
      <c r="A770" s="32"/>
      <c r="B770" s="33"/>
      <c r="C770" s="32"/>
      <c r="D770" s="34"/>
      <c r="E770" s="35"/>
      <c r="F770" s="32"/>
      <c r="G770" s="33"/>
      <c r="H770" s="33"/>
      <c r="I770" s="38"/>
      <c r="J770" s="32"/>
      <c r="K770" s="34"/>
      <c r="L770" s="36"/>
      <c r="M770" s="36"/>
      <c r="N770" s="32"/>
      <c r="O770" s="37"/>
      <c r="P770" s="37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</row>
    <row r="771">
      <c r="A771" s="32"/>
      <c r="B771" s="33"/>
      <c r="C771" s="32"/>
      <c r="D771" s="34"/>
      <c r="E771" s="35"/>
      <c r="F771" s="32"/>
      <c r="G771" s="33"/>
      <c r="H771" s="33"/>
      <c r="I771" s="38"/>
      <c r="J771" s="32"/>
      <c r="K771" s="34"/>
      <c r="L771" s="36"/>
      <c r="M771" s="36"/>
      <c r="N771" s="32"/>
      <c r="O771" s="37"/>
      <c r="P771" s="37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</row>
    <row r="772">
      <c r="A772" s="32"/>
      <c r="B772" s="33"/>
      <c r="C772" s="32"/>
      <c r="D772" s="34"/>
      <c r="E772" s="35"/>
      <c r="F772" s="32"/>
      <c r="G772" s="33"/>
      <c r="H772" s="33"/>
      <c r="I772" s="38"/>
      <c r="J772" s="32"/>
      <c r="K772" s="34"/>
      <c r="L772" s="36"/>
      <c r="M772" s="36"/>
      <c r="N772" s="32"/>
      <c r="O772" s="37"/>
      <c r="P772" s="37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</row>
    <row r="773">
      <c r="A773" s="32"/>
      <c r="B773" s="33"/>
      <c r="C773" s="32"/>
      <c r="D773" s="34"/>
      <c r="E773" s="35"/>
      <c r="F773" s="32"/>
      <c r="G773" s="33"/>
      <c r="H773" s="33"/>
      <c r="I773" s="38"/>
      <c r="J773" s="32"/>
      <c r="K773" s="34"/>
      <c r="L773" s="36"/>
      <c r="M773" s="36"/>
      <c r="N773" s="32"/>
      <c r="O773" s="37"/>
      <c r="P773" s="37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</row>
    <row r="774">
      <c r="A774" s="32"/>
      <c r="B774" s="33"/>
      <c r="C774" s="32"/>
      <c r="D774" s="34"/>
      <c r="E774" s="35"/>
      <c r="F774" s="32"/>
      <c r="G774" s="33"/>
      <c r="H774" s="33"/>
      <c r="I774" s="38"/>
      <c r="J774" s="32"/>
      <c r="K774" s="34"/>
      <c r="L774" s="36"/>
      <c r="M774" s="36"/>
      <c r="N774" s="32"/>
      <c r="O774" s="37"/>
      <c r="P774" s="37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</row>
    <row r="775">
      <c r="A775" s="32"/>
      <c r="B775" s="33"/>
      <c r="C775" s="32"/>
      <c r="D775" s="34"/>
      <c r="E775" s="35"/>
      <c r="F775" s="32"/>
      <c r="G775" s="33"/>
      <c r="H775" s="33"/>
      <c r="I775" s="38"/>
      <c r="J775" s="32"/>
      <c r="K775" s="34"/>
      <c r="L775" s="36"/>
      <c r="M775" s="36"/>
      <c r="N775" s="32"/>
      <c r="O775" s="37"/>
      <c r="P775" s="37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</row>
    <row r="776">
      <c r="A776" s="32"/>
      <c r="B776" s="33"/>
      <c r="C776" s="32"/>
      <c r="D776" s="34"/>
      <c r="E776" s="35"/>
      <c r="F776" s="32"/>
      <c r="G776" s="33"/>
      <c r="H776" s="33"/>
      <c r="I776" s="38"/>
      <c r="J776" s="32"/>
      <c r="K776" s="34"/>
      <c r="L776" s="36"/>
      <c r="M776" s="36"/>
      <c r="N776" s="32"/>
      <c r="O776" s="37"/>
      <c r="P776" s="37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</row>
    <row r="777">
      <c r="A777" s="32"/>
      <c r="B777" s="33"/>
      <c r="C777" s="32"/>
      <c r="D777" s="34"/>
      <c r="E777" s="35"/>
      <c r="F777" s="32"/>
      <c r="G777" s="33"/>
      <c r="H777" s="33"/>
      <c r="I777" s="38"/>
      <c r="J777" s="32"/>
      <c r="K777" s="34"/>
      <c r="L777" s="36"/>
      <c r="M777" s="36"/>
      <c r="N777" s="32"/>
      <c r="O777" s="37"/>
      <c r="P777" s="37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</row>
    <row r="778">
      <c r="A778" s="32"/>
      <c r="B778" s="33"/>
      <c r="C778" s="32"/>
      <c r="D778" s="34"/>
      <c r="E778" s="35"/>
      <c r="F778" s="32"/>
      <c r="G778" s="33"/>
      <c r="H778" s="33"/>
      <c r="I778" s="38"/>
      <c r="J778" s="32"/>
      <c r="K778" s="34"/>
      <c r="L778" s="36"/>
      <c r="M778" s="36"/>
      <c r="N778" s="32"/>
      <c r="O778" s="37"/>
      <c r="P778" s="37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</row>
    <row r="779">
      <c r="A779" s="32"/>
      <c r="B779" s="33"/>
      <c r="C779" s="32"/>
      <c r="D779" s="34"/>
      <c r="E779" s="35"/>
      <c r="F779" s="32"/>
      <c r="G779" s="33"/>
      <c r="H779" s="33"/>
      <c r="I779" s="38"/>
      <c r="J779" s="32"/>
      <c r="K779" s="34"/>
      <c r="L779" s="36"/>
      <c r="M779" s="36"/>
      <c r="N779" s="32"/>
      <c r="O779" s="37"/>
      <c r="P779" s="37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</row>
    <row r="780">
      <c r="A780" s="32"/>
      <c r="B780" s="33"/>
      <c r="C780" s="32"/>
      <c r="D780" s="34"/>
      <c r="E780" s="35"/>
      <c r="F780" s="32"/>
      <c r="G780" s="33"/>
      <c r="H780" s="33"/>
      <c r="I780" s="38"/>
      <c r="J780" s="32"/>
      <c r="K780" s="34"/>
      <c r="L780" s="36"/>
      <c r="M780" s="36"/>
      <c r="N780" s="32"/>
      <c r="O780" s="37"/>
      <c r="P780" s="37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</row>
    <row r="781">
      <c r="A781" s="32"/>
      <c r="B781" s="33"/>
      <c r="C781" s="32"/>
      <c r="D781" s="34"/>
      <c r="E781" s="35"/>
      <c r="F781" s="32"/>
      <c r="G781" s="33"/>
      <c r="H781" s="33"/>
      <c r="I781" s="38"/>
      <c r="J781" s="32"/>
      <c r="K781" s="34"/>
      <c r="L781" s="36"/>
      <c r="M781" s="36"/>
      <c r="N781" s="32"/>
      <c r="O781" s="37"/>
      <c r="P781" s="37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</row>
    <row r="782">
      <c r="A782" s="32"/>
      <c r="B782" s="33"/>
      <c r="C782" s="32"/>
      <c r="D782" s="34"/>
      <c r="E782" s="35"/>
      <c r="F782" s="32"/>
      <c r="G782" s="33"/>
      <c r="H782" s="33"/>
      <c r="I782" s="38"/>
      <c r="J782" s="32"/>
      <c r="K782" s="34"/>
      <c r="L782" s="36"/>
      <c r="M782" s="36"/>
      <c r="N782" s="32"/>
      <c r="O782" s="37"/>
      <c r="P782" s="37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</row>
    <row r="783">
      <c r="A783" s="32"/>
      <c r="B783" s="33"/>
      <c r="C783" s="32"/>
      <c r="D783" s="34"/>
      <c r="E783" s="35"/>
      <c r="F783" s="32"/>
      <c r="G783" s="33"/>
      <c r="H783" s="33"/>
      <c r="I783" s="38"/>
      <c r="J783" s="32"/>
      <c r="K783" s="34"/>
      <c r="L783" s="36"/>
      <c r="M783" s="36"/>
      <c r="N783" s="32"/>
      <c r="O783" s="37"/>
      <c r="P783" s="37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</row>
    <row r="784">
      <c r="A784" s="32"/>
      <c r="B784" s="33"/>
      <c r="C784" s="32"/>
      <c r="D784" s="34"/>
      <c r="E784" s="35"/>
      <c r="F784" s="32"/>
      <c r="G784" s="33"/>
      <c r="H784" s="33"/>
      <c r="I784" s="38"/>
      <c r="J784" s="32"/>
      <c r="K784" s="34"/>
      <c r="L784" s="36"/>
      <c r="M784" s="36"/>
      <c r="N784" s="32"/>
      <c r="O784" s="37"/>
      <c r="P784" s="37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</row>
    <row r="785">
      <c r="A785" s="32"/>
      <c r="B785" s="33"/>
      <c r="C785" s="32"/>
      <c r="D785" s="34"/>
      <c r="E785" s="35"/>
      <c r="F785" s="32"/>
      <c r="G785" s="33"/>
      <c r="H785" s="33"/>
      <c r="I785" s="38"/>
      <c r="J785" s="32"/>
      <c r="K785" s="34"/>
      <c r="L785" s="36"/>
      <c r="M785" s="36"/>
      <c r="N785" s="32"/>
      <c r="O785" s="37"/>
      <c r="P785" s="37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</row>
    <row r="786">
      <c r="A786" s="32"/>
      <c r="B786" s="33"/>
      <c r="C786" s="32"/>
      <c r="D786" s="34"/>
      <c r="E786" s="35"/>
      <c r="F786" s="32"/>
      <c r="G786" s="33"/>
      <c r="H786" s="33"/>
      <c r="I786" s="38"/>
      <c r="J786" s="32"/>
      <c r="K786" s="34"/>
      <c r="L786" s="36"/>
      <c r="M786" s="36"/>
      <c r="N786" s="32"/>
      <c r="O786" s="37"/>
      <c r="P786" s="37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</row>
    <row r="787">
      <c r="A787" s="32"/>
      <c r="B787" s="33"/>
      <c r="C787" s="32"/>
      <c r="D787" s="34"/>
      <c r="E787" s="35"/>
      <c r="F787" s="32"/>
      <c r="G787" s="33"/>
      <c r="H787" s="33"/>
      <c r="I787" s="38"/>
      <c r="J787" s="32"/>
      <c r="K787" s="34"/>
      <c r="L787" s="36"/>
      <c r="M787" s="36"/>
      <c r="N787" s="32"/>
      <c r="O787" s="37"/>
      <c r="P787" s="37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</row>
    <row r="788">
      <c r="A788" s="32"/>
      <c r="B788" s="33"/>
      <c r="C788" s="32"/>
      <c r="D788" s="34"/>
      <c r="E788" s="35"/>
      <c r="F788" s="32"/>
      <c r="G788" s="33"/>
      <c r="H788" s="33"/>
      <c r="I788" s="38"/>
      <c r="J788" s="32"/>
      <c r="K788" s="34"/>
      <c r="L788" s="36"/>
      <c r="M788" s="36"/>
      <c r="N788" s="32"/>
      <c r="O788" s="37"/>
      <c r="P788" s="37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</row>
    <row r="789">
      <c r="A789" s="32"/>
      <c r="B789" s="33"/>
      <c r="C789" s="32"/>
      <c r="D789" s="34"/>
      <c r="E789" s="35"/>
      <c r="F789" s="32"/>
      <c r="G789" s="33"/>
      <c r="H789" s="33"/>
      <c r="I789" s="38"/>
      <c r="J789" s="32"/>
      <c r="K789" s="34"/>
      <c r="L789" s="36"/>
      <c r="M789" s="36"/>
      <c r="N789" s="32"/>
      <c r="O789" s="37"/>
      <c r="P789" s="37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</row>
    <row r="790">
      <c r="A790" s="32"/>
      <c r="B790" s="33"/>
      <c r="C790" s="32"/>
      <c r="D790" s="34"/>
      <c r="E790" s="35"/>
      <c r="F790" s="32"/>
      <c r="G790" s="33"/>
      <c r="H790" s="33"/>
      <c r="I790" s="38"/>
      <c r="J790" s="32"/>
      <c r="K790" s="34"/>
      <c r="L790" s="36"/>
      <c r="M790" s="36"/>
      <c r="N790" s="32"/>
      <c r="O790" s="37"/>
      <c r="P790" s="37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</row>
    <row r="791">
      <c r="A791" s="32"/>
      <c r="B791" s="33"/>
      <c r="C791" s="32"/>
      <c r="D791" s="34"/>
      <c r="E791" s="35"/>
      <c r="F791" s="32"/>
      <c r="G791" s="33"/>
      <c r="H791" s="33"/>
      <c r="I791" s="38"/>
      <c r="J791" s="32"/>
      <c r="K791" s="34"/>
      <c r="L791" s="36"/>
      <c r="M791" s="36"/>
      <c r="N791" s="32"/>
      <c r="O791" s="37"/>
      <c r="P791" s="37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</row>
    <row r="792">
      <c r="A792" s="32"/>
      <c r="B792" s="33"/>
      <c r="C792" s="32"/>
      <c r="D792" s="34"/>
      <c r="E792" s="35"/>
      <c r="F792" s="32"/>
      <c r="G792" s="33"/>
      <c r="H792" s="33"/>
      <c r="I792" s="38"/>
      <c r="J792" s="32"/>
      <c r="K792" s="34"/>
      <c r="L792" s="36"/>
      <c r="M792" s="36"/>
      <c r="N792" s="32"/>
      <c r="O792" s="37"/>
      <c r="P792" s="37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</row>
    <row r="793">
      <c r="A793" s="32"/>
      <c r="B793" s="33"/>
      <c r="C793" s="32"/>
      <c r="D793" s="34"/>
      <c r="E793" s="35"/>
      <c r="F793" s="32"/>
      <c r="G793" s="33"/>
      <c r="H793" s="33"/>
      <c r="I793" s="38"/>
      <c r="J793" s="32"/>
      <c r="K793" s="34"/>
      <c r="L793" s="36"/>
      <c r="M793" s="36"/>
      <c r="N793" s="32"/>
      <c r="O793" s="37"/>
      <c r="P793" s="37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</row>
    <row r="794">
      <c r="A794" s="32"/>
      <c r="B794" s="33"/>
      <c r="C794" s="32"/>
      <c r="D794" s="34"/>
      <c r="E794" s="35"/>
      <c r="F794" s="32"/>
      <c r="G794" s="33"/>
      <c r="H794" s="33"/>
      <c r="I794" s="38"/>
      <c r="J794" s="32"/>
      <c r="K794" s="34"/>
      <c r="L794" s="36"/>
      <c r="M794" s="36"/>
      <c r="N794" s="32"/>
      <c r="O794" s="37"/>
      <c r="P794" s="37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</row>
    <row r="795">
      <c r="A795" s="32"/>
      <c r="B795" s="33"/>
      <c r="C795" s="32"/>
      <c r="D795" s="34"/>
      <c r="E795" s="35"/>
      <c r="F795" s="32"/>
      <c r="G795" s="33"/>
      <c r="H795" s="33"/>
      <c r="I795" s="38"/>
      <c r="J795" s="32"/>
      <c r="K795" s="34"/>
      <c r="L795" s="36"/>
      <c r="M795" s="36"/>
      <c r="N795" s="32"/>
      <c r="O795" s="37"/>
      <c r="P795" s="37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</row>
    <row r="796">
      <c r="A796" s="32"/>
      <c r="B796" s="33"/>
      <c r="C796" s="32"/>
      <c r="D796" s="34"/>
      <c r="E796" s="35"/>
      <c r="F796" s="32"/>
      <c r="G796" s="33"/>
      <c r="H796" s="33"/>
      <c r="I796" s="38"/>
      <c r="J796" s="32"/>
      <c r="K796" s="34"/>
      <c r="L796" s="36"/>
      <c r="M796" s="36"/>
      <c r="N796" s="32"/>
      <c r="O796" s="37"/>
      <c r="P796" s="37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</row>
    <row r="797">
      <c r="A797" s="32"/>
      <c r="B797" s="33"/>
      <c r="C797" s="32"/>
      <c r="D797" s="34"/>
      <c r="E797" s="35"/>
      <c r="F797" s="32"/>
      <c r="G797" s="33"/>
      <c r="H797" s="33"/>
      <c r="I797" s="38"/>
      <c r="J797" s="32"/>
      <c r="K797" s="34"/>
      <c r="L797" s="36"/>
      <c r="M797" s="36"/>
      <c r="N797" s="32"/>
      <c r="O797" s="37"/>
      <c r="P797" s="37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</row>
    <row r="798">
      <c r="A798" s="32"/>
      <c r="B798" s="33"/>
      <c r="C798" s="32"/>
      <c r="D798" s="34"/>
      <c r="E798" s="35"/>
      <c r="F798" s="32"/>
      <c r="G798" s="33"/>
      <c r="H798" s="33"/>
      <c r="I798" s="38"/>
      <c r="J798" s="32"/>
      <c r="K798" s="34"/>
      <c r="L798" s="36"/>
      <c r="M798" s="36"/>
      <c r="N798" s="32"/>
      <c r="O798" s="37"/>
      <c r="P798" s="37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</row>
    <row r="799">
      <c r="A799" s="32"/>
      <c r="B799" s="33"/>
      <c r="C799" s="32"/>
      <c r="D799" s="34"/>
      <c r="E799" s="35"/>
      <c r="F799" s="32"/>
      <c r="G799" s="33"/>
      <c r="H799" s="33"/>
      <c r="I799" s="38"/>
      <c r="J799" s="32"/>
      <c r="K799" s="34"/>
      <c r="L799" s="36"/>
      <c r="M799" s="36"/>
      <c r="N799" s="32"/>
      <c r="O799" s="37"/>
      <c r="P799" s="37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</row>
    <row r="800">
      <c r="A800" s="32"/>
      <c r="B800" s="33"/>
      <c r="C800" s="32"/>
      <c r="D800" s="34"/>
      <c r="E800" s="35"/>
      <c r="F800" s="32"/>
      <c r="G800" s="33"/>
      <c r="H800" s="33"/>
      <c r="I800" s="38"/>
      <c r="J800" s="32"/>
      <c r="K800" s="34"/>
      <c r="L800" s="36"/>
      <c r="M800" s="36"/>
      <c r="N800" s="32"/>
      <c r="O800" s="37"/>
      <c r="P800" s="37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</row>
    <row r="801">
      <c r="A801" s="32"/>
      <c r="B801" s="33"/>
      <c r="C801" s="32"/>
      <c r="D801" s="34"/>
      <c r="E801" s="35"/>
      <c r="F801" s="32"/>
      <c r="G801" s="33"/>
      <c r="H801" s="33"/>
      <c r="I801" s="38"/>
      <c r="J801" s="32"/>
      <c r="K801" s="34"/>
      <c r="L801" s="36"/>
      <c r="M801" s="36"/>
      <c r="N801" s="32"/>
      <c r="O801" s="37"/>
      <c r="P801" s="37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</row>
    <row r="802">
      <c r="A802" s="32"/>
      <c r="B802" s="33"/>
      <c r="C802" s="32"/>
      <c r="D802" s="34"/>
      <c r="E802" s="35"/>
      <c r="F802" s="32"/>
      <c r="G802" s="33"/>
      <c r="H802" s="33"/>
      <c r="I802" s="38"/>
      <c r="J802" s="32"/>
      <c r="K802" s="34"/>
      <c r="L802" s="36"/>
      <c r="M802" s="36"/>
      <c r="N802" s="32"/>
      <c r="O802" s="37"/>
      <c r="P802" s="37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</row>
    <row r="803">
      <c r="A803" s="32"/>
      <c r="B803" s="33"/>
      <c r="C803" s="32"/>
      <c r="D803" s="34"/>
      <c r="E803" s="35"/>
      <c r="F803" s="32"/>
      <c r="G803" s="33"/>
      <c r="H803" s="33"/>
      <c r="I803" s="38"/>
      <c r="J803" s="32"/>
      <c r="K803" s="34"/>
      <c r="L803" s="36"/>
      <c r="M803" s="36"/>
      <c r="N803" s="32"/>
      <c r="O803" s="37"/>
      <c r="P803" s="37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</row>
    <row r="804">
      <c r="A804" s="32"/>
      <c r="B804" s="33"/>
      <c r="C804" s="32"/>
      <c r="D804" s="34"/>
      <c r="E804" s="35"/>
      <c r="F804" s="32"/>
      <c r="G804" s="33"/>
      <c r="H804" s="33"/>
      <c r="I804" s="38"/>
      <c r="J804" s="32"/>
      <c r="K804" s="34"/>
      <c r="L804" s="36"/>
      <c r="M804" s="36"/>
      <c r="N804" s="32"/>
      <c r="O804" s="37"/>
      <c r="P804" s="37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</row>
    <row r="805">
      <c r="A805" s="32"/>
      <c r="B805" s="33"/>
      <c r="C805" s="32"/>
      <c r="D805" s="34"/>
      <c r="E805" s="35"/>
      <c r="F805" s="32"/>
      <c r="G805" s="33"/>
      <c r="H805" s="33"/>
      <c r="I805" s="38"/>
      <c r="J805" s="32"/>
      <c r="K805" s="34"/>
      <c r="L805" s="36"/>
      <c r="M805" s="36"/>
      <c r="N805" s="32"/>
      <c r="O805" s="37"/>
      <c r="P805" s="37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</row>
    <row r="806">
      <c r="A806" s="32"/>
      <c r="B806" s="33"/>
      <c r="C806" s="32"/>
      <c r="D806" s="34"/>
      <c r="E806" s="35"/>
      <c r="F806" s="32"/>
      <c r="G806" s="33"/>
      <c r="H806" s="33"/>
      <c r="I806" s="38"/>
      <c r="J806" s="32"/>
      <c r="K806" s="34"/>
      <c r="L806" s="36"/>
      <c r="M806" s="36"/>
      <c r="N806" s="32"/>
      <c r="O806" s="37"/>
      <c r="P806" s="37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</row>
    <row r="807">
      <c r="A807" s="32"/>
      <c r="B807" s="33"/>
      <c r="C807" s="32"/>
      <c r="D807" s="34"/>
      <c r="E807" s="35"/>
      <c r="F807" s="32"/>
      <c r="G807" s="33"/>
      <c r="H807" s="33"/>
      <c r="I807" s="38"/>
      <c r="J807" s="32"/>
      <c r="K807" s="34"/>
      <c r="L807" s="36"/>
      <c r="M807" s="36"/>
      <c r="N807" s="32"/>
      <c r="O807" s="37"/>
      <c r="P807" s="37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</row>
    <row r="808">
      <c r="A808" s="32"/>
      <c r="B808" s="33"/>
      <c r="C808" s="32"/>
      <c r="D808" s="34"/>
      <c r="E808" s="35"/>
      <c r="F808" s="32"/>
      <c r="G808" s="33"/>
      <c r="H808" s="33"/>
      <c r="I808" s="38"/>
      <c r="J808" s="32"/>
      <c r="K808" s="34"/>
      <c r="L808" s="36"/>
      <c r="M808" s="36"/>
      <c r="N808" s="32"/>
      <c r="O808" s="37"/>
      <c r="P808" s="37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</row>
    <row r="809">
      <c r="A809" s="32"/>
      <c r="B809" s="33"/>
      <c r="C809" s="32"/>
      <c r="D809" s="34"/>
      <c r="E809" s="35"/>
      <c r="F809" s="32"/>
      <c r="G809" s="33"/>
      <c r="H809" s="33"/>
      <c r="I809" s="38"/>
      <c r="J809" s="32"/>
      <c r="K809" s="34"/>
      <c r="L809" s="36"/>
      <c r="M809" s="36"/>
      <c r="N809" s="32"/>
      <c r="O809" s="37"/>
      <c r="P809" s="37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</row>
    <row r="810">
      <c r="A810" s="32"/>
      <c r="B810" s="33"/>
      <c r="C810" s="32"/>
      <c r="D810" s="34"/>
      <c r="E810" s="35"/>
      <c r="F810" s="32"/>
      <c r="G810" s="33"/>
      <c r="H810" s="33"/>
      <c r="I810" s="38"/>
      <c r="J810" s="32"/>
      <c r="K810" s="34"/>
      <c r="L810" s="36"/>
      <c r="M810" s="36"/>
      <c r="N810" s="32"/>
      <c r="O810" s="37"/>
      <c r="P810" s="37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</row>
    <row r="811">
      <c r="A811" s="32"/>
      <c r="B811" s="33"/>
      <c r="C811" s="32"/>
      <c r="D811" s="34"/>
      <c r="E811" s="35"/>
      <c r="F811" s="32"/>
      <c r="G811" s="33"/>
      <c r="H811" s="33"/>
      <c r="I811" s="38"/>
      <c r="J811" s="32"/>
      <c r="K811" s="34"/>
      <c r="L811" s="36"/>
      <c r="M811" s="36"/>
      <c r="N811" s="32"/>
      <c r="O811" s="37"/>
      <c r="P811" s="37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</row>
    <row r="812">
      <c r="A812" s="32"/>
      <c r="B812" s="33"/>
      <c r="C812" s="32"/>
      <c r="D812" s="34"/>
      <c r="E812" s="35"/>
      <c r="F812" s="32"/>
      <c r="G812" s="33"/>
      <c r="H812" s="33"/>
      <c r="I812" s="38"/>
      <c r="J812" s="32"/>
      <c r="K812" s="34"/>
      <c r="L812" s="36"/>
      <c r="M812" s="36"/>
      <c r="N812" s="32"/>
      <c r="O812" s="37"/>
      <c r="P812" s="37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</row>
    <row r="813">
      <c r="A813" s="32"/>
      <c r="B813" s="33"/>
      <c r="C813" s="32"/>
      <c r="D813" s="34"/>
      <c r="E813" s="35"/>
      <c r="F813" s="32"/>
      <c r="G813" s="33"/>
      <c r="H813" s="33"/>
      <c r="I813" s="38"/>
      <c r="J813" s="32"/>
      <c r="K813" s="34"/>
      <c r="L813" s="36"/>
      <c r="M813" s="36"/>
      <c r="N813" s="32"/>
      <c r="O813" s="37"/>
      <c r="P813" s="37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</row>
    <row r="814">
      <c r="A814" s="32"/>
      <c r="B814" s="33"/>
      <c r="C814" s="32"/>
      <c r="D814" s="34"/>
      <c r="E814" s="35"/>
      <c r="F814" s="32"/>
      <c r="G814" s="33"/>
      <c r="H814" s="33"/>
      <c r="I814" s="38"/>
      <c r="J814" s="32"/>
      <c r="K814" s="34"/>
      <c r="L814" s="36"/>
      <c r="M814" s="36"/>
      <c r="N814" s="32"/>
      <c r="O814" s="37"/>
      <c r="P814" s="37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</row>
    <row r="815">
      <c r="A815" s="32"/>
      <c r="B815" s="33"/>
      <c r="C815" s="32"/>
      <c r="D815" s="34"/>
      <c r="E815" s="35"/>
      <c r="F815" s="32"/>
      <c r="G815" s="33"/>
      <c r="H815" s="33"/>
      <c r="I815" s="38"/>
      <c r="J815" s="32"/>
      <c r="K815" s="34"/>
      <c r="L815" s="36"/>
      <c r="M815" s="36"/>
      <c r="N815" s="32"/>
      <c r="O815" s="37"/>
      <c r="P815" s="37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</row>
    <row r="816">
      <c r="A816" s="32"/>
      <c r="B816" s="33"/>
      <c r="C816" s="32"/>
      <c r="D816" s="34"/>
      <c r="E816" s="35"/>
      <c r="F816" s="32"/>
      <c r="G816" s="33"/>
      <c r="H816" s="33"/>
      <c r="I816" s="38"/>
      <c r="J816" s="32"/>
      <c r="K816" s="34"/>
      <c r="L816" s="36"/>
      <c r="M816" s="36"/>
      <c r="N816" s="32"/>
      <c r="O816" s="37"/>
      <c r="P816" s="37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</row>
    <row r="817">
      <c r="A817" s="32"/>
      <c r="B817" s="33"/>
      <c r="C817" s="32"/>
      <c r="D817" s="34"/>
      <c r="E817" s="35"/>
      <c r="F817" s="32"/>
      <c r="G817" s="33"/>
      <c r="H817" s="33"/>
      <c r="I817" s="38"/>
      <c r="J817" s="32"/>
      <c r="K817" s="34"/>
      <c r="L817" s="36"/>
      <c r="M817" s="36"/>
      <c r="N817" s="32"/>
      <c r="O817" s="37"/>
      <c r="P817" s="37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</row>
    <row r="818">
      <c r="A818" s="32"/>
      <c r="B818" s="33"/>
      <c r="C818" s="32"/>
      <c r="D818" s="34"/>
      <c r="E818" s="35"/>
      <c r="F818" s="32"/>
      <c r="G818" s="33"/>
      <c r="H818" s="33"/>
      <c r="I818" s="38"/>
      <c r="J818" s="32"/>
      <c r="K818" s="34"/>
      <c r="L818" s="36"/>
      <c r="M818" s="36"/>
      <c r="N818" s="32"/>
      <c r="O818" s="37"/>
      <c r="P818" s="37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</row>
    <row r="819">
      <c r="A819" s="32"/>
      <c r="B819" s="33"/>
      <c r="C819" s="32"/>
      <c r="D819" s="34"/>
      <c r="E819" s="35"/>
      <c r="F819" s="32"/>
      <c r="G819" s="33"/>
      <c r="H819" s="33"/>
      <c r="I819" s="38"/>
      <c r="J819" s="32"/>
      <c r="K819" s="34"/>
      <c r="L819" s="36"/>
      <c r="M819" s="36"/>
      <c r="N819" s="32"/>
      <c r="O819" s="37"/>
      <c r="P819" s="37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</row>
    <row r="820">
      <c r="A820" s="32"/>
      <c r="B820" s="33"/>
      <c r="C820" s="32"/>
      <c r="D820" s="34"/>
      <c r="E820" s="35"/>
      <c r="F820" s="32"/>
      <c r="G820" s="33"/>
      <c r="H820" s="33"/>
      <c r="I820" s="38"/>
      <c r="J820" s="32"/>
      <c r="K820" s="34"/>
      <c r="L820" s="36"/>
      <c r="M820" s="36"/>
      <c r="N820" s="32"/>
      <c r="O820" s="37"/>
      <c r="P820" s="37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</row>
    <row r="821">
      <c r="A821" s="32"/>
      <c r="B821" s="33"/>
      <c r="C821" s="32"/>
      <c r="D821" s="34"/>
      <c r="E821" s="35"/>
      <c r="F821" s="32"/>
      <c r="G821" s="33"/>
      <c r="H821" s="33"/>
      <c r="I821" s="38"/>
      <c r="J821" s="32"/>
      <c r="K821" s="34"/>
      <c r="L821" s="36"/>
      <c r="M821" s="36"/>
      <c r="N821" s="32"/>
      <c r="O821" s="37"/>
      <c r="P821" s="37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</row>
    <row r="822">
      <c r="A822" s="32"/>
      <c r="B822" s="33"/>
      <c r="C822" s="32"/>
      <c r="D822" s="34"/>
      <c r="E822" s="35"/>
      <c r="F822" s="32"/>
      <c r="G822" s="33"/>
      <c r="H822" s="33"/>
      <c r="I822" s="38"/>
      <c r="J822" s="32"/>
      <c r="K822" s="34"/>
      <c r="L822" s="36"/>
      <c r="M822" s="36"/>
      <c r="N822" s="32"/>
      <c r="O822" s="37"/>
      <c r="P822" s="37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</row>
    <row r="823">
      <c r="A823" s="32"/>
      <c r="B823" s="33"/>
      <c r="C823" s="32"/>
      <c r="D823" s="34"/>
      <c r="E823" s="35"/>
      <c r="F823" s="32"/>
      <c r="G823" s="33"/>
      <c r="H823" s="33"/>
      <c r="I823" s="38"/>
      <c r="J823" s="32"/>
      <c r="K823" s="34"/>
      <c r="L823" s="36"/>
      <c r="M823" s="36"/>
      <c r="N823" s="32"/>
      <c r="O823" s="37"/>
      <c r="P823" s="37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</row>
    <row r="824">
      <c r="A824" s="32"/>
      <c r="B824" s="33"/>
      <c r="C824" s="32"/>
      <c r="D824" s="34"/>
      <c r="E824" s="35"/>
      <c r="F824" s="32"/>
      <c r="G824" s="33"/>
      <c r="H824" s="33"/>
      <c r="I824" s="38"/>
      <c r="J824" s="32"/>
      <c r="K824" s="34"/>
      <c r="L824" s="36"/>
      <c r="M824" s="36"/>
      <c r="N824" s="32"/>
      <c r="O824" s="37"/>
      <c r="P824" s="37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</row>
    <row r="825">
      <c r="A825" s="32"/>
      <c r="B825" s="33"/>
      <c r="C825" s="32"/>
      <c r="D825" s="34"/>
      <c r="E825" s="35"/>
      <c r="F825" s="32"/>
      <c r="G825" s="33"/>
      <c r="H825" s="33"/>
      <c r="I825" s="38"/>
      <c r="J825" s="32"/>
      <c r="K825" s="34"/>
      <c r="L825" s="36"/>
      <c r="M825" s="36"/>
      <c r="N825" s="32"/>
      <c r="O825" s="37"/>
      <c r="P825" s="37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</row>
    <row r="826">
      <c r="A826" s="32"/>
      <c r="B826" s="33"/>
      <c r="C826" s="32"/>
      <c r="D826" s="34"/>
      <c r="E826" s="35"/>
      <c r="F826" s="32"/>
      <c r="G826" s="33"/>
      <c r="H826" s="33"/>
      <c r="I826" s="38"/>
      <c r="J826" s="32"/>
      <c r="K826" s="34"/>
      <c r="L826" s="36"/>
      <c r="M826" s="36"/>
      <c r="N826" s="32"/>
      <c r="O826" s="37"/>
      <c r="P826" s="37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</row>
    <row r="827">
      <c r="A827" s="32"/>
      <c r="B827" s="33"/>
      <c r="C827" s="32"/>
      <c r="D827" s="34"/>
      <c r="E827" s="35"/>
      <c r="F827" s="32"/>
      <c r="G827" s="33"/>
      <c r="H827" s="33"/>
      <c r="I827" s="38"/>
      <c r="J827" s="32"/>
      <c r="K827" s="34"/>
      <c r="L827" s="36"/>
      <c r="M827" s="36"/>
      <c r="N827" s="32"/>
      <c r="O827" s="37"/>
      <c r="P827" s="37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</row>
    <row r="828">
      <c r="A828" s="32"/>
      <c r="B828" s="33"/>
      <c r="C828" s="32"/>
      <c r="D828" s="34"/>
      <c r="E828" s="35"/>
      <c r="F828" s="32"/>
      <c r="G828" s="33"/>
      <c r="H828" s="33"/>
      <c r="I828" s="38"/>
      <c r="J828" s="32"/>
      <c r="K828" s="34"/>
      <c r="L828" s="36"/>
      <c r="M828" s="36"/>
      <c r="N828" s="32"/>
      <c r="O828" s="37"/>
      <c r="P828" s="37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</row>
    <row r="829">
      <c r="A829" s="32"/>
      <c r="B829" s="33"/>
      <c r="C829" s="32"/>
      <c r="D829" s="34"/>
      <c r="E829" s="35"/>
      <c r="F829" s="32"/>
      <c r="G829" s="33"/>
      <c r="H829" s="33"/>
      <c r="I829" s="38"/>
      <c r="J829" s="32"/>
      <c r="K829" s="34"/>
      <c r="L829" s="36"/>
      <c r="M829" s="36"/>
      <c r="N829" s="32"/>
      <c r="O829" s="37"/>
      <c r="P829" s="37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</row>
    <row r="830">
      <c r="A830" s="32"/>
      <c r="B830" s="33"/>
      <c r="C830" s="32"/>
      <c r="D830" s="34"/>
      <c r="E830" s="35"/>
      <c r="F830" s="32"/>
      <c r="G830" s="33"/>
      <c r="H830" s="33"/>
      <c r="I830" s="38"/>
      <c r="J830" s="32"/>
      <c r="K830" s="34"/>
      <c r="L830" s="36"/>
      <c r="M830" s="36"/>
      <c r="N830" s="32"/>
      <c r="O830" s="37"/>
      <c r="P830" s="37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</row>
    <row r="831">
      <c r="A831" s="32"/>
      <c r="B831" s="33"/>
      <c r="C831" s="32"/>
      <c r="D831" s="34"/>
      <c r="E831" s="35"/>
      <c r="F831" s="32"/>
      <c r="G831" s="33"/>
      <c r="H831" s="33"/>
      <c r="I831" s="38"/>
      <c r="J831" s="32"/>
      <c r="K831" s="34"/>
      <c r="L831" s="36"/>
      <c r="M831" s="36"/>
      <c r="N831" s="32"/>
      <c r="O831" s="37"/>
      <c r="P831" s="37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</row>
    <row r="832">
      <c r="A832" s="32"/>
      <c r="B832" s="33"/>
      <c r="C832" s="32"/>
      <c r="D832" s="34"/>
      <c r="E832" s="35"/>
      <c r="F832" s="32"/>
      <c r="G832" s="33"/>
      <c r="H832" s="33"/>
      <c r="I832" s="38"/>
      <c r="J832" s="32"/>
      <c r="K832" s="34"/>
      <c r="L832" s="36"/>
      <c r="M832" s="36"/>
      <c r="N832" s="32"/>
      <c r="O832" s="37"/>
      <c r="P832" s="37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</row>
    <row r="833">
      <c r="A833" s="32"/>
      <c r="B833" s="33"/>
      <c r="C833" s="32"/>
      <c r="D833" s="34"/>
      <c r="E833" s="35"/>
      <c r="F833" s="32"/>
      <c r="G833" s="33"/>
      <c r="H833" s="33"/>
      <c r="I833" s="38"/>
      <c r="J833" s="32"/>
      <c r="K833" s="34"/>
      <c r="L833" s="36"/>
      <c r="M833" s="36"/>
      <c r="N833" s="32"/>
      <c r="O833" s="37"/>
      <c r="P833" s="37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</row>
    <row r="834">
      <c r="A834" s="32"/>
      <c r="B834" s="33"/>
      <c r="C834" s="32"/>
      <c r="D834" s="34"/>
      <c r="E834" s="35"/>
      <c r="F834" s="32"/>
      <c r="G834" s="33"/>
      <c r="H834" s="33"/>
      <c r="I834" s="38"/>
      <c r="J834" s="32"/>
      <c r="K834" s="34"/>
      <c r="L834" s="36"/>
      <c r="M834" s="36"/>
      <c r="N834" s="32"/>
      <c r="O834" s="37"/>
      <c r="P834" s="37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</row>
    <row r="835">
      <c r="A835" s="32"/>
      <c r="B835" s="33"/>
      <c r="C835" s="32"/>
      <c r="D835" s="34"/>
      <c r="E835" s="35"/>
      <c r="F835" s="32"/>
      <c r="G835" s="33"/>
      <c r="H835" s="33"/>
      <c r="I835" s="38"/>
      <c r="J835" s="32"/>
      <c r="K835" s="34"/>
      <c r="L835" s="36"/>
      <c r="M835" s="36"/>
      <c r="N835" s="32"/>
      <c r="O835" s="37"/>
      <c r="P835" s="37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</row>
    <row r="836">
      <c r="A836" s="32"/>
      <c r="B836" s="33"/>
      <c r="C836" s="32"/>
      <c r="D836" s="34"/>
      <c r="E836" s="35"/>
      <c r="F836" s="32"/>
      <c r="G836" s="33"/>
      <c r="H836" s="33"/>
      <c r="I836" s="38"/>
      <c r="J836" s="32"/>
      <c r="K836" s="34"/>
      <c r="L836" s="36"/>
      <c r="M836" s="36"/>
      <c r="N836" s="32"/>
      <c r="O836" s="37"/>
      <c r="P836" s="37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</row>
    <row r="837">
      <c r="A837" s="32"/>
      <c r="B837" s="33"/>
      <c r="C837" s="32"/>
      <c r="D837" s="34"/>
      <c r="E837" s="35"/>
      <c r="F837" s="32"/>
      <c r="G837" s="33"/>
      <c r="H837" s="33"/>
      <c r="I837" s="38"/>
      <c r="J837" s="32"/>
      <c r="K837" s="34"/>
      <c r="L837" s="36"/>
      <c r="M837" s="36"/>
      <c r="N837" s="32"/>
      <c r="O837" s="37"/>
      <c r="P837" s="37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</row>
    <row r="838">
      <c r="A838" s="32"/>
      <c r="B838" s="33"/>
      <c r="C838" s="32"/>
      <c r="D838" s="34"/>
      <c r="E838" s="35"/>
      <c r="F838" s="32"/>
      <c r="G838" s="33"/>
      <c r="H838" s="33"/>
      <c r="I838" s="38"/>
      <c r="J838" s="32"/>
      <c r="K838" s="34"/>
      <c r="L838" s="36"/>
      <c r="M838" s="36"/>
      <c r="N838" s="32"/>
      <c r="O838" s="37"/>
      <c r="P838" s="37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</row>
    <row r="839">
      <c r="A839" s="32"/>
      <c r="B839" s="33"/>
      <c r="C839" s="32"/>
      <c r="D839" s="34"/>
      <c r="E839" s="35"/>
      <c r="F839" s="32"/>
      <c r="G839" s="33"/>
      <c r="H839" s="33"/>
      <c r="I839" s="38"/>
      <c r="J839" s="32"/>
      <c r="K839" s="34"/>
      <c r="L839" s="36"/>
      <c r="M839" s="36"/>
      <c r="N839" s="32"/>
      <c r="O839" s="37"/>
      <c r="P839" s="37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</row>
    <row r="840">
      <c r="A840" s="32"/>
      <c r="B840" s="33"/>
      <c r="C840" s="32"/>
      <c r="D840" s="34"/>
      <c r="E840" s="35"/>
      <c r="F840" s="32"/>
      <c r="G840" s="33"/>
      <c r="H840" s="33"/>
      <c r="I840" s="38"/>
      <c r="J840" s="32"/>
      <c r="K840" s="34"/>
      <c r="L840" s="36"/>
      <c r="M840" s="36"/>
      <c r="N840" s="32"/>
      <c r="O840" s="37"/>
      <c r="P840" s="37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</row>
    <row r="841">
      <c r="A841" s="32"/>
      <c r="B841" s="33"/>
      <c r="C841" s="32"/>
      <c r="D841" s="34"/>
      <c r="E841" s="35"/>
      <c r="F841" s="32"/>
      <c r="G841" s="33"/>
      <c r="H841" s="33"/>
      <c r="I841" s="38"/>
      <c r="J841" s="32"/>
      <c r="K841" s="34"/>
      <c r="L841" s="36"/>
      <c r="M841" s="36"/>
      <c r="N841" s="32"/>
      <c r="O841" s="37"/>
      <c r="P841" s="37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</row>
    <row r="842">
      <c r="A842" s="32"/>
      <c r="B842" s="33"/>
      <c r="C842" s="32"/>
      <c r="D842" s="34"/>
      <c r="E842" s="35"/>
      <c r="F842" s="32"/>
      <c r="G842" s="33"/>
      <c r="H842" s="33"/>
      <c r="I842" s="38"/>
      <c r="J842" s="32"/>
      <c r="K842" s="34"/>
      <c r="L842" s="36"/>
      <c r="M842" s="36"/>
      <c r="N842" s="32"/>
      <c r="O842" s="37"/>
      <c r="P842" s="37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</row>
    <row r="843">
      <c r="A843" s="32"/>
      <c r="B843" s="33"/>
      <c r="C843" s="32"/>
      <c r="D843" s="34"/>
      <c r="E843" s="35"/>
      <c r="F843" s="32"/>
      <c r="G843" s="33"/>
      <c r="H843" s="33"/>
      <c r="I843" s="38"/>
      <c r="J843" s="32"/>
      <c r="K843" s="34"/>
      <c r="L843" s="36"/>
      <c r="M843" s="36"/>
      <c r="N843" s="32"/>
      <c r="O843" s="37"/>
      <c r="P843" s="37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</row>
    <row r="844">
      <c r="A844" s="32"/>
      <c r="B844" s="33"/>
      <c r="C844" s="32"/>
      <c r="D844" s="34"/>
      <c r="E844" s="35"/>
      <c r="F844" s="32"/>
      <c r="G844" s="33"/>
      <c r="H844" s="33"/>
      <c r="I844" s="38"/>
      <c r="J844" s="32"/>
      <c r="K844" s="34"/>
      <c r="L844" s="36"/>
      <c r="M844" s="36"/>
      <c r="N844" s="32"/>
      <c r="O844" s="37"/>
      <c r="P844" s="37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</row>
    <row r="845">
      <c r="A845" s="32"/>
      <c r="B845" s="33"/>
      <c r="C845" s="32"/>
      <c r="D845" s="34"/>
      <c r="E845" s="35"/>
      <c r="F845" s="32"/>
      <c r="G845" s="33"/>
      <c r="H845" s="33"/>
      <c r="I845" s="38"/>
      <c r="J845" s="32"/>
      <c r="K845" s="34"/>
      <c r="L845" s="36"/>
      <c r="M845" s="36"/>
      <c r="N845" s="32"/>
      <c r="O845" s="37"/>
      <c r="P845" s="37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</row>
    <row r="846">
      <c r="A846" s="32"/>
      <c r="B846" s="33"/>
      <c r="C846" s="32"/>
      <c r="D846" s="34"/>
      <c r="E846" s="35"/>
      <c r="F846" s="32"/>
      <c r="G846" s="33"/>
      <c r="H846" s="33"/>
      <c r="I846" s="38"/>
      <c r="J846" s="32"/>
      <c r="K846" s="34"/>
      <c r="L846" s="36"/>
      <c r="M846" s="36"/>
      <c r="N846" s="32"/>
      <c r="O846" s="37"/>
      <c r="P846" s="37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</row>
    <row r="847">
      <c r="A847" s="32"/>
      <c r="B847" s="33"/>
      <c r="C847" s="32"/>
      <c r="D847" s="34"/>
      <c r="E847" s="35"/>
      <c r="F847" s="32"/>
      <c r="G847" s="33"/>
      <c r="H847" s="33"/>
      <c r="I847" s="38"/>
      <c r="J847" s="32"/>
      <c r="K847" s="34"/>
      <c r="L847" s="36"/>
      <c r="M847" s="36"/>
      <c r="N847" s="32"/>
      <c r="O847" s="37"/>
      <c r="P847" s="37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</row>
    <row r="848">
      <c r="A848" s="32"/>
      <c r="B848" s="33"/>
      <c r="C848" s="32"/>
      <c r="D848" s="34"/>
      <c r="E848" s="35"/>
      <c r="F848" s="32"/>
      <c r="G848" s="33"/>
      <c r="H848" s="33"/>
      <c r="I848" s="38"/>
      <c r="J848" s="32"/>
      <c r="K848" s="34"/>
      <c r="L848" s="36"/>
      <c r="M848" s="36"/>
      <c r="N848" s="32"/>
      <c r="O848" s="37"/>
      <c r="P848" s="37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</row>
    <row r="849">
      <c r="A849" s="32"/>
      <c r="B849" s="33"/>
      <c r="C849" s="32"/>
      <c r="D849" s="34"/>
      <c r="E849" s="35"/>
      <c r="F849" s="32"/>
      <c r="G849" s="33"/>
      <c r="H849" s="33"/>
      <c r="I849" s="38"/>
      <c r="J849" s="32"/>
      <c r="K849" s="34"/>
      <c r="L849" s="36"/>
      <c r="M849" s="36"/>
      <c r="N849" s="32"/>
      <c r="O849" s="37"/>
      <c r="P849" s="37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</row>
    <row r="850">
      <c r="A850" s="32"/>
      <c r="B850" s="33"/>
      <c r="C850" s="32"/>
      <c r="D850" s="34"/>
      <c r="E850" s="35"/>
      <c r="F850" s="32"/>
      <c r="G850" s="33"/>
      <c r="H850" s="33"/>
      <c r="I850" s="38"/>
      <c r="J850" s="32"/>
      <c r="K850" s="34"/>
      <c r="L850" s="36"/>
      <c r="M850" s="36"/>
      <c r="N850" s="32"/>
      <c r="O850" s="37"/>
      <c r="P850" s="37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</row>
    <row r="851">
      <c r="A851" s="32"/>
      <c r="B851" s="33"/>
      <c r="C851" s="32"/>
      <c r="D851" s="34"/>
      <c r="E851" s="35"/>
      <c r="F851" s="32"/>
      <c r="G851" s="33"/>
      <c r="H851" s="33"/>
      <c r="I851" s="38"/>
      <c r="J851" s="32"/>
      <c r="K851" s="34"/>
      <c r="L851" s="36"/>
      <c r="M851" s="36"/>
      <c r="N851" s="32"/>
      <c r="O851" s="37"/>
      <c r="P851" s="37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</row>
    <row r="852">
      <c r="A852" s="32"/>
      <c r="B852" s="33"/>
      <c r="C852" s="32"/>
      <c r="D852" s="34"/>
      <c r="E852" s="35"/>
      <c r="F852" s="32"/>
      <c r="G852" s="33"/>
      <c r="H852" s="33"/>
      <c r="I852" s="38"/>
      <c r="J852" s="32"/>
      <c r="K852" s="34"/>
      <c r="L852" s="36"/>
      <c r="M852" s="36"/>
      <c r="N852" s="32"/>
      <c r="O852" s="37"/>
      <c r="P852" s="37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</row>
    <row r="853">
      <c r="A853" s="32"/>
      <c r="B853" s="33"/>
      <c r="C853" s="32"/>
      <c r="D853" s="34"/>
      <c r="E853" s="35"/>
      <c r="F853" s="32"/>
      <c r="G853" s="33"/>
      <c r="H853" s="33"/>
      <c r="I853" s="38"/>
      <c r="J853" s="32"/>
      <c r="K853" s="34"/>
      <c r="L853" s="36"/>
      <c r="M853" s="36"/>
      <c r="N853" s="32"/>
      <c r="O853" s="37"/>
      <c r="P853" s="37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</row>
    <row r="854">
      <c r="A854" s="32"/>
      <c r="B854" s="33"/>
      <c r="C854" s="32"/>
      <c r="D854" s="34"/>
      <c r="E854" s="35"/>
      <c r="F854" s="32"/>
      <c r="G854" s="33"/>
      <c r="H854" s="33"/>
      <c r="I854" s="38"/>
      <c r="J854" s="32"/>
      <c r="K854" s="34"/>
      <c r="L854" s="36"/>
      <c r="M854" s="36"/>
      <c r="N854" s="32"/>
      <c r="O854" s="37"/>
      <c r="P854" s="37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</row>
    <row r="855">
      <c r="A855" s="32"/>
      <c r="B855" s="33"/>
      <c r="C855" s="32"/>
      <c r="D855" s="34"/>
      <c r="E855" s="35"/>
      <c r="F855" s="32"/>
      <c r="G855" s="33"/>
      <c r="H855" s="33"/>
      <c r="I855" s="38"/>
      <c r="J855" s="32"/>
      <c r="K855" s="34"/>
      <c r="L855" s="36"/>
      <c r="M855" s="36"/>
      <c r="N855" s="32"/>
      <c r="O855" s="37"/>
      <c r="P855" s="37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</row>
    <row r="856">
      <c r="A856" s="32"/>
      <c r="B856" s="33"/>
      <c r="C856" s="32"/>
      <c r="D856" s="34"/>
      <c r="E856" s="35"/>
      <c r="F856" s="32"/>
      <c r="G856" s="33"/>
      <c r="H856" s="33"/>
      <c r="I856" s="38"/>
      <c r="J856" s="32"/>
      <c r="K856" s="34"/>
      <c r="L856" s="36"/>
      <c r="M856" s="36"/>
      <c r="N856" s="32"/>
      <c r="O856" s="37"/>
      <c r="P856" s="37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</row>
    <row r="857">
      <c r="A857" s="32"/>
      <c r="B857" s="33"/>
      <c r="C857" s="32"/>
      <c r="D857" s="34"/>
      <c r="E857" s="35"/>
      <c r="F857" s="32"/>
      <c r="G857" s="33"/>
      <c r="H857" s="33"/>
      <c r="I857" s="38"/>
      <c r="J857" s="32"/>
      <c r="K857" s="34"/>
      <c r="L857" s="36"/>
      <c r="M857" s="36"/>
      <c r="N857" s="32"/>
      <c r="O857" s="37"/>
      <c r="P857" s="37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</row>
    <row r="858">
      <c r="A858" s="32"/>
      <c r="B858" s="33"/>
      <c r="C858" s="32"/>
      <c r="D858" s="34"/>
      <c r="E858" s="35"/>
      <c r="F858" s="32"/>
      <c r="G858" s="33"/>
      <c r="H858" s="33"/>
      <c r="I858" s="38"/>
      <c r="J858" s="32"/>
      <c r="K858" s="34"/>
      <c r="L858" s="36"/>
      <c r="M858" s="36"/>
      <c r="N858" s="32"/>
      <c r="O858" s="37"/>
      <c r="P858" s="37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</row>
    <row r="859">
      <c r="A859" s="32"/>
      <c r="B859" s="33"/>
      <c r="C859" s="32"/>
      <c r="D859" s="34"/>
      <c r="E859" s="35"/>
      <c r="F859" s="32"/>
      <c r="G859" s="33"/>
      <c r="H859" s="33"/>
      <c r="I859" s="38"/>
      <c r="J859" s="32"/>
      <c r="K859" s="34"/>
      <c r="L859" s="36"/>
      <c r="M859" s="36"/>
      <c r="N859" s="32"/>
      <c r="O859" s="37"/>
      <c r="P859" s="37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</row>
    <row r="860">
      <c r="A860" s="32"/>
      <c r="B860" s="33"/>
      <c r="C860" s="32"/>
      <c r="D860" s="34"/>
      <c r="E860" s="35"/>
      <c r="F860" s="32"/>
      <c r="G860" s="33"/>
      <c r="H860" s="33"/>
      <c r="I860" s="38"/>
      <c r="J860" s="32"/>
      <c r="K860" s="34"/>
      <c r="L860" s="36"/>
      <c r="M860" s="36"/>
      <c r="N860" s="32"/>
      <c r="O860" s="37"/>
      <c r="P860" s="37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</row>
    <row r="861">
      <c r="A861" s="32"/>
      <c r="B861" s="33"/>
      <c r="C861" s="32"/>
      <c r="D861" s="34"/>
      <c r="E861" s="35"/>
      <c r="F861" s="32"/>
      <c r="G861" s="33"/>
      <c r="H861" s="33"/>
      <c r="I861" s="38"/>
      <c r="J861" s="32"/>
      <c r="K861" s="34"/>
      <c r="L861" s="36"/>
      <c r="M861" s="36"/>
      <c r="N861" s="32"/>
      <c r="O861" s="37"/>
      <c r="P861" s="37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</row>
    <row r="862">
      <c r="A862" s="32"/>
      <c r="B862" s="33"/>
      <c r="C862" s="32"/>
      <c r="D862" s="34"/>
      <c r="E862" s="35"/>
      <c r="F862" s="32"/>
      <c r="G862" s="33"/>
      <c r="H862" s="33"/>
      <c r="I862" s="38"/>
      <c r="J862" s="32"/>
      <c r="K862" s="34"/>
      <c r="L862" s="36"/>
      <c r="M862" s="36"/>
      <c r="N862" s="32"/>
      <c r="O862" s="37"/>
      <c r="P862" s="37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</row>
    <row r="863">
      <c r="A863" s="32"/>
      <c r="B863" s="33"/>
      <c r="C863" s="32"/>
      <c r="D863" s="34"/>
      <c r="E863" s="35"/>
      <c r="F863" s="32"/>
      <c r="G863" s="33"/>
      <c r="H863" s="33"/>
      <c r="I863" s="38"/>
      <c r="J863" s="32"/>
      <c r="K863" s="34"/>
      <c r="L863" s="36"/>
      <c r="M863" s="36"/>
      <c r="N863" s="32"/>
      <c r="O863" s="37"/>
      <c r="P863" s="37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</row>
    <row r="864">
      <c r="A864" s="32"/>
      <c r="B864" s="33"/>
      <c r="C864" s="32"/>
      <c r="D864" s="34"/>
      <c r="E864" s="35"/>
      <c r="F864" s="32"/>
      <c r="G864" s="33"/>
      <c r="H864" s="33"/>
      <c r="I864" s="38"/>
      <c r="J864" s="32"/>
      <c r="K864" s="34"/>
      <c r="L864" s="36"/>
      <c r="M864" s="36"/>
      <c r="N864" s="32"/>
      <c r="O864" s="37"/>
      <c r="P864" s="37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</row>
    <row r="865">
      <c r="A865" s="32"/>
      <c r="B865" s="33"/>
      <c r="C865" s="32"/>
      <c r="D865" s="34"/>
      <c r="E865" s="35"/>
      <c r="F865" s="32"/>
      <c r="G865" s="33"/>
      <c r="H865" s="33"/>
      <c r="I865" s="38"/>
      <c r="J865" s="32"/>
      <c r="K865" s="34"/>
      <c r="L865" s="36"/>
      <c r="M865" s="36"/>
      <c r="N865" s="32"/>
      <c r="O865" s="37"/>
      <c r="P865" s="37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</row>
    <row r="866">
      <c r="A866" s="32"/>
      <c r="B866" s="33"/>
      <c r="C866" s="32"/>
      <c r="D866" s="34"/>
      <c r="E866" s="35"/>
      <c r="F866" s="32"/>
      <c r="G866" s="33"/>
      <c r="H866" s="33"/>
      <c r="I866" s="38"/>
      <c r="J866" s="32"/>
      <c r="K866" s="34"/>
      <c r="L866" s="36"/>
      <c r="M866" s="36"/>
      <c r="N866" s="32"/>
      <c r="O866" s="37"/>
      <c r="P866" s="37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</row>
    <row r="867">
      <c r="A867" s="32"/>
      <c r="B867" s="33"/>
      <c r="C867" s="32"/>
      <c r="D867" s="34"/>
      <c r="E867" s="35"/>
      <c r="F867" s="32"/>
      <c r="G867" s="33"/>
      <c r="H867" s="33"/>
      <c r="I867" s="38"/>
      <c r="J867" s="32"/>
      <c r="K867" s="34"/>
      <c r="L867" s="36"/>
      <c r="M867" s="36"/>
      <c r="N867" s="32"/>
      <c r="O867" s="37"/>
      <c r="P867" s="37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</row>
    <row r="868">
      <c r="A868" s="32"/>
      <c r="B868" s="33"/>
      <c r="C868" s="32"/>
      <c r="D868" s="34"/>
      <c r="E868" s="35"/>
      <c r="F868" s="32"/>
      <c r="G868" s="33"/>
      <c r="H868" s="33"/>
      <c r="I868" s="38"/>
      <c r="J868" s="32"/>
      <c r="K868" s="34"/>
      <c r="L868" s="36"/>
      <c r="M868" s="36"/>
      <c r="N868" s="32"/>
      <c r="O868" s="37"/>
      <c r="P868" s="37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</row>
    <row r="869">
      <c r="A869" s="32"/>
      <c r="B869" s="33"/>
      <c r="C869" s="32"/>
      <c r="D869" s="34"/>
      <c r="E869" s="35"/>
      <c r="F869" s="32"/>
      <c r="G869" s="33"/>
      <c r="H869" s="33"/>
      <c r="I869" s="38"/>
      <c r="J869" s="32"/>
      <c r="K869" s="34"/>
      <c r="L869" s="36"/>
      <c r="M869" s="36"/>
      <c r="N869" s="32"/>
      <c r="O869" s="37"/>
      <c r="P869" s="37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</row>
    <row r="870">
      <c r="A870" s="32"/>
      <c r="B870" s="33"/>
      <c r="C870" s="32"/>
      <c r="D870" s="34"/>
      <c r="E870" s="35"/>
      <c r="F870" s="32"/>
      <c r="G870" s="33"/>
      <c r="H870" s="33"/>
      <c r="I870" s="38"/>
      <c r="J870" s="32"/>
      <c r="K870" s="34"/>
      <c r="L870" s="36"/>
      <c r="M870" s="36"/>
      <c r="N870" s="32"/>
      <c r="O870" s="37"/>
      <c r="P870" s="37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</row>
    <row r="871">
      <c r="A871" s="32"/>
      <c r="B871" s="33"/>
      <c r="C871" s="32"/>
      <c r="D871" s="34"/>
      <c r="E871" s="35"/>
      <c r="F871" s="32"/>
      <c r="G871" s="33"/>
      <c r="H871" s="33"/>
      <c r="I871" s="38"/>
      <c r="J871" s="32"/>
      <c r="K871" s="34"/>
      <c r="L871" s="36"/>
      <c r="M871" s="36"/>
      <c r="N871" s="32"/>
      <c r="O871" s="37"/>
      <c r="P871" s="37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</row>
    <row r="872">
      <c r="A872" s="32"/>
      <c r="B872" s="33"/>
      <c r="C872" s="32"/>
      <c r="D872" s="34"/>
      <c r="E872" s="35"/>
      <c r="F872" s="32"/>
      <c r="G872" s="33"/>
      <c r="H872" s="33"/>
      <c r="I872" s="38"/>
      <c r="J872" s="32"/>
      <c r="K872" s="34"/>
      <c r="L872" s="36"/>
      <c r="M872" s="36"/>
      <c r="N872" s="32"/>
      <c r="O872" s="37"/>
      <c r="P872" s="37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</row>
    <row r="873">
      <c r="A873" s="32"/>
      <c r="B873" s="33"/>
      <c r="C873" s="32"/>
      <c r="D873" s="34"/>
      <c r="E873" s="35"/>
      <c r="F873" s="32"/>
      <c r="G873" s="33"/>
      <c r="H873" s="33"/>
      <c r="I873" s="38"/>
      <c r="J873" s="32"/>
      <c r="K873" s="34"/>
      <c r="L873" s="36"/>
      <c r="M873" s="36"/>
      <c r="N873" s="32"/>
      <c r="O873" s="37"/>
      <c r="P873" s="37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</row>
    <row r="874">
      <c r="A874" s="32"/>
      <c r="B874" s="33"/>
      <c r="C874" s="32"/>
      <c r="D874" s="34"/>
      <c r="E874" s="35"/>
      <c r="F874" s="32"/>
      <c r="G874" s="33"/>
      <c r="H874" s="33"/>
      <c r="I874" s="38"/>
      <c r="J874" s="32"/>
      <c r="K874" s="34"/>
      <c r="L874" s="36"/>
      <c r="M874" s="36"/>
      <c r="N874" s="32"/>
      <c r="O874" s="37"/>
      <c r="P874" s="37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</row>
    <row r="875">
      <c r="A875" s="32"/>
      <c r="B875" s="33"/>
      <c r="C875" s="32"/>
      <c r="D875" s="34"/>
      <c r="E875" s="35"/>
      <c r="F875" s="32"/>
      <c r="G875" s="33"/>
      <c r="H875" s="33"/>
      <c r="I875" s="38"/>
      <c r="J875" s="32"/>
      <c r="K875" s="34"/>
      <c r="L875" s="36"/>
      <c r="M875" s="36"/>
      <c r="N875" s="32"/>
      <c r="O875" s="37"/>
      <c r="P875" s="37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</row>
    <row r="876">
      <c r="A876" s="32"/>
      <c r="B876" s="33"/>
      <c r="C876" s="32"/>
      <c r="D876" s="34"/>
      <c r="E876" s="35"/>
      <c r="F876" s="32"/>
      <c r="G876" s="33"/>
      <c r="H876" s="33"/>
      <c r="I876" s="38"/>
      <c r="J876" s="32"/>
      <c r="K876" s="34"/>
      <c r="L876" s="36"/>
      <c r="M876" s="36"/>
      <c r="N876" s="32"/>
      <c r="O876" s="37"/>
      <c r="P876" s="37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</row>
    <row r="877">
      <c r="A877" s="32"/>
      <c r="B877" s="33"/>
      <c r="C877" s="32"/>
      <c r="D877" s="34"/>
      <c r="E877" s="35"/>
      <c r="F877" s="32"/>
      <c r="G877" s="33"/>
      <c r="H877" s="33"/>
      <c r="I877" s="38"/>
      <c r="J877" s="32"/>
      <c r="K877" s="34"/>
      <c r="L877" s="36"/>
      <c r="M877" s="36"/>
      <c r="N877" s="32"/>
      <c r="O877" s="37"/>
      <c r="P877" s="37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</row>
    <row r="878">
      <c r="A878" s="32"/>
      <c r="B878" s="33"/>
      <c r="C878" s="32"/>
      <c r="D878" s="34"/>
      <c r="E878" s="35"/>
      <c r="F878" s="32"/>
      <c r="G878" s="33"/>
      <c r="H878" s="33"/>
      <c r="I878" s="38"/>
      <c r="J878" s="32"/>
      <c r="K878" s="34"/>
      <c r="L878" s="36"/>
      <c r="M878" s="36"/>
      <c r="N878" s="32"/>
      <c r="O878" s="37"/>
      <c r="P878" s="37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</row>
    <row r="879">
      <c r="A879" s="32"/>
      <c r="B879" s="33"/>
      <c r="C879" s="32"/>
      <c r="D879" s="34"/>
      <c r="E879" s="35"/>
      <c r="F879" s="32"/>
      <c r="G879" s="33"/>
      <c r="H879" s="33"/>
      <c r="I879" s="38"/>
      <c r="J879" s="32"/>
      <c r="K879" s="34"/>
      <c r="L879" s="36"/>
      <c r="M879" s="36"/>
      <c r="N879" s="32"/>
      <c r="O879" s="37"/>
      <c r="P879" s="37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</row>
    <row r="880">
      <c r="A880" s="32"/>
      <c r="B880" s="33"/>
      <c r="C880" s="32"/>
      <c r="D880" s="34"/>
      <c r="E880" s="35"/>
      <c r="F880" s="32"/>
      <c r="G880" s="33"/>
      <c r="H880" s="33"/>
      <c r="I880" s="38"/>
      <c r="J880" s="32"/>
      <c r="K880" s="34"/>
      <c r="L880" s="36"/>
      <c r="M880" s="36"/>
      <c r="N880" s="32"/>
      <c r="O880" s="37"/>
      <c r="P880" s="37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</row>
    <row r="881">
      <c r="A881" s="32"/>
      <c r="B881" s="33"/>
      <c r="C881" s="32"/>
      <c r="D881" s="34"/>
      <c r="E881" s="35"/>
      <c r="F881" s="32"/>
      <c r="G881" s="33"/>
      <c r="H881" s="33"/>
      <c r="I881" s="38"/>
      <c r="J881" s="32"/>
      <c r="K881" s="34"/>
      <c r="L881" s="36"/>
      <c r="M881" s="36"/>
      <c r="N881" s="32"/>
      <c r="O881" s="37"/>
      <c r="P881" s="37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</row>
    <row r="882">
      <c r="A882" s="32"/>
      <c r="B882" s="33"/>
      <c r="C882" s="32"/>
      <c r="D882" s="34"/>
      <c r="E882" s="35"/>
      <c r="F882" s="32"/>
      <c r="G882" s="33"/>
      <c r="H882" s="33"/>
      <c r="I882" s="38"/>
      <c r="J882" s="32"/>
      <c r="K882" s="34"/>
      <c r="L882" s="36"/>
      <c r="M882" s="36"/>
      <c r="N882" s="32"/>
      <c r="O882" s="37"/>
      <c r="P882" s="37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</row>
    <row r="883">
      <c r="A883" s="32"/>
      <c r="B883" s="33"/>
      <c r="C883" s="32"/>
      <c r="D883" s="34"/>
      <c r="E883" s="35"/>
      <c r="F883" s="32"/>
      <c r="G883" s="33"/>
      <c r="H883" s="33"/>
      <c r="I883" s="38"/>
      <c r="J883" s="32"/>
      <c r="K883" s="34"/>
      <c r="L883" s="36"/>
      <c r="M883" s="36"/>
      <c r="N883" s="32"/>
      <c r="O883" s="37"/>
      <c r="P883" s="37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</row>
    <row r="884">
      <c r="A884" s="32"/>
      <c r="B884" s="33"/>
      <c r="C884" s="32"/>
      <c r="D884" s="34"/>
      <c r="E884" s="35"/>
      <c r="F884" s="32"/>
      <c r="G884" s="33"/>
      <c r="H884" s="33"/>
      <c r="I884" s="38"/>
      <c r="J884" s="32"/>
      <c r="K884" s="34"/>
      <c r="L884" s="36"/>
      <c r="M884" s="36"/>
      <c r="N884" s="32"/>
      <c r="O884" s="37"/>
      <c r="P884" s="37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</row>
    <row r="885">
      <c r="A885" s="32"/>
      <c r="B885" s="33"/>
      <c r="C885" s="32"/>
      <c r="D885" s="34"/>
      <c r="E885" s="35"/>
      <c r="F885" s="32"/>
      <c r="G885" s="33"/>
      <c r="H885" s="33"/>
      <c r="I885" s="38"/>
      <c r="J885" s="32"/>
      <c r="K885" s="34"/>
      <c r="L885" s="36"/>
      <c r="M885" s="36"/>
      <c r="N885" s="32"/>
      <c r="O885" s="37"/>
      <c r="P885" s="37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</row>
    <row r="886">
      <c r="A886" s="32"/>
      <c r="B886" s="33"/>
      <c r="C886" s="32"/>
      <c r="D886" s="34"/>
      <c r="E886" s="35"/>
      <c r="F886" s="32"/>
      <c r="G886" s="33"/>
      <c r="H886" s="33"/>
      <c r="I886" s="38"/>
      <c r="J886" s="32"/>
      <c r="K886" s="34"/>
      <c r="L886" s="36"/>
      <c r="M886" s="36"/>
      <c r="N886" s="32"/>
      <c r="O886" s="37"/>
      <c r="P886" s="37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</row>
    <row r="887">
      <c r="A887" s="32"/>
      <c r="B887" s="33"/>
      <c r="C887" s="32"/>
      <c r="D887" s="34"/>
      <c r="E887" s="35"/>
      <c r="F887" s="32"/>
      <c r="G887" s="33"/>
      <c r="H887" s="33"/>
      <c r="I887" s="38"/>
      <c r="J887" s="32"/>
      <c r="K887" s="34"/>
      <c r="L887" s="36"/>
      <c r="M887" s="36"/>
      <c r="N887" s="32"/>
      <c r="O887" s="37"/>
      <c r="P887" s="37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</row>
    <row r="888">
      <c r="A888" s="32"/>
      <c r="B888" s="33"/>
      <c r="C888" s="32"/>
      <c r="D888" s="34"/>
      <c r="E888" s="35"/>
      <c r="F888" s="32"/>
      <c r="G888" s="33"/>
      <c r="H888" s="33"/>
      <c r="I888" s="38"/>
      <c r="J888" s="32"/>
      <c r="K888" s="34"/>
      <c r="L888" s="36"/>
      <c r="M888" s="36"/>
      <c r="N888" s="32"/>
      <c r="O888" s="37"/>
      <c r="P888" s="37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</row>
    <row r="889">
      <c r="A889" s="32"/>
      <c r="B889" s="33"/>
      <c r="C889" s="32"/>
      <c r="D889" s="34"/>
      <c r="E889" s="35"/>
      <c r="F889" s="32"/>
      <c r="G889" s="33"/>
      <c r="H889" s="33"/>
      <c r="I889" s="38"/>
      <c r="J889" s="32"/>
      <c r="K889" s="34"/>
      <c r="L889" s="36"/>
      <c r="M889" s="36"/>
      <c r="N889" s="32"/>
      <c r="O889" s="37"/>
      <c r="P889" s="37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</row>
    <row r="890">
      <c r="A890" s="32"/>
      <c r="B890" s="33"/>
      <c r="C890" s="32"/>
      <c r="D890" s="34"/>
      <c r="E890" s="35"/>
      <c r="F890" s="32"/>
      <c r="G890" s="33"/>
      <c r="H890" s="33"/>
      <c r="I890" s="38"/>
      <c r="J890" s="32"/>
      <c r="K890" s="34"/>
      <c r="L890" s="36"/>
      <c r="M890" s="36"/>
      <c r="N890" s="32"/>
      <c r="O890" s="37"/>
      <c r="P890" s="37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</row>
    <row r="891">
      <c r="A891" s="32"/>
      <c r="B891" s="33"/>
      <c r="C891" s="32"/>
      <c r="D891" s="34"/>
      <c r="E891" s="35"/>
      <c r="F891" s="32"/>
      <c r="G891" s="33"/>
      <c r="H891" s="33"/>
      <c r="I891" s="38"/>
      <c r="J891" s="32"/>
      <c r="K891" s="34"/>
      <c r="L891" s="36"/>
      <c r="M891" s="36"/>
      <c r="N891" s="32"/>
      <c r="O891" s="37"/>
      <c r="P891" s="37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</row>
    <row r="892">
      <c r="A892" s="32"/>
      <c r="B892" s="33"/>
      <c r="C892" s="32"/>
      <c r="D892" s="34"/>
      <c r="E892" s="35"/>
      <c r="F892" s="32"/>
      <c r="G892" s="33"/>
      <c r="H892" s="33"/>
      <c r="I892" s="38"/>
      <c r="J892" s="32"/>
      <c r="K892" s="34"/>
      <c r="L892" s="36"/>
      <c r="M892" s="36"/>
      <c r="N892" s="32"/>
      <c r="O892" s="37"/>
      <c r="P892" s="37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</row>
    <row r="893">
      <c r="A893" s="32"/>
      <c r="B893" s="33"/>
      <c r="C893" s="32"/>
      <c r="D893" s="34"/>
      <c r="E893" s="35"/>
      <c r="F893" s="32"/>
      <c r="G893" s="33"/>
      <c r="H893" s="33"/>
      <c r="I893" s="38"/>
      <c r="J893" s="32"/>
      <c r="K893" s="34"/>
      <c r="L893" s="36"/>
      <c r="M893" s="36"/>
      <c r="N893" s="32"/>
      <c r="O893" s="37"/>
      <c r="P893" s="37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</row>
    <row r="894">
      <c r="A894" s="32"/>
      <c r="B894" s="33"/>
      <c r="C894" s="32"/>
      <c r="D894" s="34"/>
      <c r="E894" s="35"/>
      <c r="F894" s="32"/>
      <c r="G894" s="33"/>
      <c r="H894" s="33"/>
      <c r="I894" s="38"/>
      <c r="J894" s="32"/>
      <c r="K894" s="34"/>
      <c r="L894" s="36"/>
      <c r="M894" s="36"/>
      <c r="N894" s="32"/>
      <c r="O894" s="37"/>
      <c r="P894" s="37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</row>
    <row r="895">
      <c r="A895" s="32"/>
      <c r="B895" s="33"/>
      <c r="C895" s="32"/>
      <c r="D895" s="34"/>
      <c r="E895" s="35"/>
      <c r="F895" s="32"/>
      <c r="G895" s="33"/>
      <c r="H895" s="33"/>
      <c r="I895" s="38"/>
      <c r="J895" s="32"/>
      <c r="K895" s="34"/>
      <c r="L895" s="36"/>
      <c r="M895" s="36"/>
      <c r="N895" s="32"/>
      <c r="O895" s="37"/>
      <c r="P895" s="37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</row>
    <row r="896">
      <c r="A896" s="32"/>
      <c r="B896" s="33"/>
      <c r="C896" s="32"/>
      <c r="D896" s="34"/>
      <c r="E896" s="35"/>
      <c r="F896" s="32"/>
      <c r="G896" s="33"/>
      <c r="H896" s="33"/>
      <c r="I896" s="38"/>
      <c r="J896" s="32"/>
      <c r="K896" s="34"/>
      <c r="L896" s="36"/>
      <c r="M896" s="36"/>
      <c r="N896" s="32"/>
      <c r="O896" s="37"/>
      <c r="P896" s="37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</row>
    <row r="897">
      <c r="A897" s="32"/>
      <c r="B897" s="33"/>
      <c r="C897" s="32"/>
      <c r="D897" s="34"/>
      <c r="E897" s="35"/>
      <c r="F897" s="32"/>
      <c r="G897" s="33"/>
      <c r="H897" s="33"/>
      <c r="I897" s="38"/>
      <c r="J897" s="32"/>
      <c r="K897" s="34"/>
      <c r="L897" s="36"/>
      <c r="M897" s="36"/>
      <c r="N897" s="32"/>
      <c r="O897" s="37"/>
      <c r="P897" s="37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</row>
    <row r="898">
      <c r="A898" s="32"/>
      <c r="B898" s="33"/>
      <c r="C898" s="32"/>
      <c r="D898" s="34"/>
      <c r="E898" s="35"/>
      <c r="F898" s="32"/>
      <c r="G898" s="33"/>
      <c r="H898" s="33"/>
      <c r="I898" s="38"/>
      <c r="J898" s="32"/>
      <c r="K898" s="34"/>
      <c r="L898" s="36"/>
      <c r="M898" s="36"/>
      <c r="N898" s="32"/>
      <c r="O898" s="37"/>
      <c r="P898" s="37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</row>
    <row r="899">
      <c r="A899" s="32"/>
      <c r="B899" s="33"/>
      <c r="C899" s="32"/>
      <c r="D899" s="34"/>
      <c r="E899" s="35"/>
      <c r="F899" s="32"/>
      <c r="G899" s="33"/>
      <c r="H899" s="33"/>
      <c r="I899" s="38"/>
      <c r="J899" s="32"/>
      <c r="K899" s="34"/>
      <c r="L899" s="36"/>
      <c r="M899" s="36"/>
      <c r="N899" s="32"/>
      <c r="O899" s="37"/>
      <c r="P899" s="37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</row>
    <row r="900">
      <c r="A900" s="32"/>
      <c r="B900" s="33"/>
      <c r="C900" s="32"/>
      <c r="D900" s="34"/>
      <c r="E900" s="35"/>
      <c r="F900" s="32"/>
      <c r="G900" s="33"/>
      <c r="H900" s="33"/>
      <c r="I900" s="38"/>
      <c r="J900" s="32"/>
      <c r="K900" s="34"/>
      <c r="L900" s="36"/>
      <c r="M900" s="36"/>
      <c r="N900" s="32"/>
      <c r="O900" s="37"/>
      <c r="P900" s="37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</row>
    <row r="901">
      <c r="A901" s="32"/>
      <c r="B901" s="33"/>
      <c r="C901" s="32"/>
      <c r="D901" s="34"/>
      <c r="E901" s="35"/>
      <c r="F901" s="32"/>
      <c r="G901" s="33"/>
      <c r="H901" s="33"/>
      <c r="I901" s="38"/>
      <c r="J901" s="32"/>
      <c r="K901" s="34"/>
      <c r="L901" s="36"/>
      <c r="M901" s="36"/>
      <c r="N901" s="32"/>
      <c r="O901" s="37"/>
      <c r="P901" s="37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</row>
    <row r="902">
      <c r="A902" s="32"/>
      <c r="B902" s="33"/>
      <c r="C902" s="32"/>
      <c r="D902" s="34"/>
      <c r="E902" s="35"/>
      <c r="F902" s="32"/>
      <c r="G902" s="33"/>
      <c r="H902" s="33"/>
      <c r="I902" s="38"/>
      <c r="J902" s="32"/>
      <c r="K902" s="34"/>
      <c r="L902" s="36"/>
      <c r="M902" s="36"/>
      <c r="N902" s="32"/>
      <c r="O902" s="37"/>
      <c r="P902" s="37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</row>
    <row r="903">
      <c r="A903" s="32"/>
      <c r="B903" s="33"/>
      <c r="C903" s="32"/>
      <c r="D903" s="34"/>
      <c r="E903" s="35"/>
      <c r="F903" s="32"/>
      <c r="G903" s="33"/>
      <c r="H903" s="33"/>
      <c r="I903" s="38"/>
      <c r="J903" s="32"/>
      <c r="K903" s="34"/>
      <c r="L903" s="36"/>
      <c r="M903" s="36"/>
      <c r="N903" s="32"/>
      <c r="O903" s="37"/>
      <c r="P903" s="37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</row>
    <row r="904">
      <c r="A904" s="32"/>
      <c r="B904" s="33"/>
      <c r="C904" s="32"/>
      <c r="D904" s="34"/>
      <c r="E904" s="35"/>
      <c r="F904" s="32"/>
      <c r="G904" s="33"/>
      <c r="H904" s="33"/>
      <c r="I904" s="38"/>
      <c r="J904" s="32"/>
      <c r="K904" s="34"/>
      <c r="L904" s="36"/>
      <c r="M904" s="36"/>
      <c r="N904" s="32"/>
      <c r="O904" s="37"/>
      <c r="P904" s="37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</row>
    <row r="905">
      <c r="A905" s="32"/>
      <c r="B905" s="33"/>
      <c r="C905" s="32"/>
      <c r="D905" s="34"/>
      <c r="E905" s="35"/>
      <c r="F905" s="32"/>
      <c r="G905" s="33"/>
      <c r="H905" s="33"/>
      <c r="I905" s="38"/>
      <c r="J905" s="32"/>
      <c r="K905" s="34"/>
      <c r="L905" s="36"/>
      <c r="M905" s="36"/>
      <c r="N905" s="32"/>
      <c r="O905" s="37"/>
      <c r="P905" s="37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</row>
    <row r="906">
      <c r="A906" s="32"/>
      <c r="B906" s="33"/>
      <c r="C906" s="32"/>
      <c r="D906" s="34"/>
      <c r="E906" s="35"/>
      <c r="F906" s="32"/>
      <c r="G906" s="33"/>
      <c r="H906" s="33"/>
      <c r="I906" s="38"/>
      <c r="J906" s="32"/>
      <c r="K906" s="34"/>
      <c r="L906" s="36"/>
      <c r="M906" s="36"/>
      <c r="N906" s="32"/>
      <c r="O906" s="37"/>
      <c r="P906" s="37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</row>
    <row r="907">
      <c r="A907" s="32"/>
      <c r="B907" s="33"/>
      <c r="C907" s="32"/>
      <c r="D907" s="34"/>
      <c r="E907" s="35"/>
      <c r="F907" s="32"/>
      <c r="G907" s="33"/>
      <c r="H907" s="33"/>
      <c r="I907" s="38"/>
      <c r="J907" s="32"/>
      <c r="K907" s="34"/>
      <c r="L907" s="36"/>
      <c r="M907" s="36"/>
      <c r="N907" s="32"/>
      <c r="O907" s="37"/>
      <c r="P907" s="37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</row>
    <row r="908">
      <c r="A908" s="32"/>
      <c r="B908" s="33"/>
      <c r="C908" s="32"/>
      <c r="D908" s="34"/>
      <c r="E908" s="35"/>
      <c r="F908" s="32"/>
      <c r="G908" s="33"/>
      <c r="H908" s="33"/>
      <c r="I908" s="38"/>
      <c r="J908" s="32"/>
      <c r="K908" s="34"/>
      <c r="L908" s="36"/>
      <c r="M908" s="36"/>
      <c r="N908" s="32"/>
      <c r="O908" s="37"/>
      <c r="P908" s="37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</row>
    <row r="909">
      <c r="A909" s="32"/>
      <c r="B909" s="33"/>
      <c r="C909" s="32"/>
      <c r="D909" s="34"/>
      <c r="E909" s="35"/>
      <c r="F909" s="32"/>
      <c r="G909" s="33"/>
      <c r="H909" s="33"/>
      <c r="I909" s="38"/>
      <c r="J909" s="32"/>
      <c r="K909" s="34"/>
      <c r="L909" s="36"/>
      <c r="M909" s="36"/>
      <c r="N909" s="32"/>
      <c r="O909" s="37"/>
      <c r="P909" s="37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</row>
    <row r="910">
      <c r="A910" s="32"/>
      <c r="B910" s="33"/>
      <c r="C910" s="32"/>
      <c r="D910" s="34"/>
      <c r="E910" s="35"/>
      <c r="F910" s="32"/>
      <c r="G910" s="33"/>
      <c r="H910" s="33"/>
      <c r="I910" s="38"/>
      <c r="J910" s="32"/>
      <c r="K910" s="34"/>
      <c r="L910" s="36"/>
      <c r="M910" s="36"/>
      <c r="N910" s="32"/>
      <c r="O910" s="37"/>
      <c r="P910" s="37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</row>
    <row r="911">
      <c r="A911" s="32"/>
      <c r="B911" s="33"/>
      <c r="C911" s="32"/>
      <c r="D911" s="34"/>
      <c r="E911" s="35"/>
      <c r="F911" s="32"/>
      <c r="G911" s="33"/>
      <c r="H911" s="33"/>
      <c r="I911" s="38"/>
      <c r="J911" s="32"/>
      <c r="K911" s="34"/>
      <c r="L911" s="36"/>
      <c r="M911" s="36"/>
      <c r="N911" s="32"/>
      <c r="O911" s="37"/>
      <c r="P911" s="37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</row>
    <row r="912">
      <c r="A912" s="32"/>
      <c r="B912" s="33"/>
      <c r="C912" s="32"/>
      <c r="D912" s="34"/>
      <c r="E912" s="35"/>
      <c r="F912" s="32"/>
      <c r="G912" s="33"/>
      <c r="H912" s="33"/>
      <c r="I912" s="38"/>
      <c r="J912" s="32"/>
      <c r="K912" s="34"/>
      <c r="L912" s="36"/>
      <c r="M912" s="36"/>
      <c r="N912" s="32"/>
      <c r="O912" s="37"/>
      <c r="P912" s="37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</row>
    <row r="913">
      <c r="A913" s="32"/>
      <c r="B913" s="33"/>
      <c r="C913" s="32"/>
      <c r="D913" s="34"/>
      <c r="E913" s="35"/>
      <c r="F913" s="32"/>
      <c r="G913" s="33"/>
      <c r="H913" s="33"/>
      <c r="I913" s="38"/>
      <c r="J913" s="32"/>
      <c r="K913" s="34"/>
      <c r="L913" s="36"/>
      <c r="M913" s="36"/>
      <c r="N913" s="32"/>
      <c r="O913" s="37"/>
      <c r="P913" s="37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</row>
    <row r="914">
      <c r="A914" s="32"/>
      <c r="B914" s="33"/>
      <c r="C914" s="32"/>
      <c r="D914" s="34"/>
      <c r="E914" s="35"/>
      <c r="F914" s="32"/>
      <c r="G914" s="33"/>
      <c r="H914" s="33"/>
      <c r="I914" s="38"/>
      <c r="J914" s="32"/>
      <c r="K914" s="34"/>
      <c r="L914" s="36"/>
      <c r="M914" s="36"/>
      <c r="N914" s="32"/>
      <c r="O914" s="37"/>
      <c r="P914" s="37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</row>
    <row r="915">
      <c r="A915" s="32"/>
      <c r="B915" s="33"/>
      <c r="C915" s="32"/>
      <c r="D915" s="34"/>
      <c r="E915" s="35"/>
      <c r="F915" s="32"/>
      <c r="G915" s="33"/>
      <c r="H915" s="33"/>
      <c r="I915" s="38"/>
      <c r="J915" s="32"/>
      <c r="K915" s="34"/>
      <c r="L915" s="36"/>
      <c r="M915" s="36"/>
      <c r="N915" s="32"/>
      <c r="O915" s="37"/>
      <c r="P915" s="37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</row>
    <row r="916">
      <c r="A916" s="32"/>
      <c r="B916" s="33"/>
      <c r="C916" s="32"/>
      <c r="D916" s="34"/>
      <c r="E916" s="35"/>
      <c r="F916" s="32"/>
      <c r="G916" s="33"/>
      <c r="H916" s="33"/>
      <c r="I916" s="38"/>
      <c r="J916" s="32"/>
      <c r="K916" s="34"/>
      <c r="L916" s="36"/>
      <c r="M916" s="36"/>
      <c r="N916" s="32"/>
      <c r="O916" s="37"/>
      <c r="P916" s="37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</row>
    <row r="917">
      <c r="A917" s="32"/>
      <c r="B917" s="33"/>
      <c r="C917" s="32"/>
      <c r="D917" s="34"/>
      <c r="E917" s="35"/>
      <c r="F917" s="32"/>
      <c r="G917" s="33"/>
      <c r="H917" s="33"/>
      <c r="I917" s="38"/>
      <c r="J917" s="32"/>
      <c r="K917" s="34"/>
      <c r="L917" s="36"/>
      <c r="M917" s="36"/>
      <c r="N917" s="32"/>
      <c r="O917" s="37"/>
      <c r="P917" s="37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</row>
    <row r="918">
      <c r="A918" s="32"/>
      <c r="B918" s="33"/>
      <c r="C918" s="32"/>
      <c r="D918" s="34"/>
      <c r="E918" s="35"/>
      <c r="F918" s="32"/>
      <c r="G918" s="33"/>
      <c r="H918" s="33"/>
      <c r="I918" s="38"/>
      <c r="J918" s="32"/>
      <c r="K918" s="34"/>
      <c r="L918" s="36"/>
      <c r="M918" s="36"/>
      <c r="N918" s="32"/>
      <c r="O918" s="37"/>
      <c r="P918" s="37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</row>
    <row r="919">
      <c r="A919" s="32"/>
      <c r="B919" s="33"/>
      <c r="C919" s="32"/>
      <c r="D919" s="34"/>
      <c r="E919" s="35"/>
      <c r="F919" s="32"/>
      <c r="G919" s="33"/>
      <c r="H919" s="33"/>
      <c r="I919" s="38"/>
      <c r="J919" s="32"/>
      <c r="K919" s="34"/>
      <c r="L919" s="36"/>
      <c r="M919" s="36"/>
      <c r="N919" s="32"/>
      <c r="O919" s="37"/>
      <c r="P919" s="37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</row>
    <row r="920">
      <c r="A920" s="32"/>
      <c r="B920" s="33"/>
      <c r="C920" s="32"/>
      <c r="D920" s="34"/>
      <c r="E920" s="35"/>
      <c r="F920" s="32"/>
      <c r="G920" s="33"/>
      <c r="H920" s="33"/>
      <c r="I920" s="38"/>
      <c r="J920" s="32"/>
      <c r="K920" s="34"/>
      <c r="L920" s="36"/>
      <c r="M920" s="36"/>
      <c r="N920" s="32"/>
      <c r="O920" s="37"/>
      <c r="P920" s="37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</row>
    <row r="921">
      <c r="A921" s="32"/>
      <c r="B921" s="33"/>
      <c r="C921" s="32"/>
      <c r="D921" s="34"/>
      <c r="E921" s="35"/>
      <c r="F921" s="32"/>
      <c r="G921" s="33"/>
      <c r="H921" s="33"/>
      <c r="I921" s="38"/>
      <c r="J921" s="32"/>
      <c r="K921" s="34"/>
      <c r="L921" s="36"/>
      <c r="M921" s="36"/>
      <c r="N921" s="32"/>
      <c r="O921" s="37"/>
      <c r="P921" s="37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</row>
    <row r="922">
      <c r="A922" s="32"/>
      <c r="B922" s="33"/>
      <c r="C922" s="32"/>
      <c r="D922" s="34"/>
      <c r="E922" s="35"/>
      <c r="F922" s="32"/>
      <c r="G922" s="33"/>
      <c r="H922" s="33"/>
      <c r="I922" s="38"/>
      <c r="J922" s="32"/>
      <c r="K922" s="34"/>
      <c r="L922" s="36"/>
      <c r="M922" s="36"/>
      <c r="N922" s="32"/>
      <c r="O922" s="37"/>
      <c r="P922" s="37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</row>
    <row r="923">
      <c r="A923" s="32"/>
      <c r="B923" s="33"/>
      <c r="C923" s="32"/>
      <c r="D923" s="34"/>
      <c r="E923" s="35"/>
      <c r="F923" s="32"/>
      <c r="G923" s="33"/>
      <c r="H923" s="33"/>
      <c r="I923" s="38"/>
      <c r="J923" s="32"/>
      <c r="K923" s="34"/>
      <c r="L923" s="36"/>
      <c r="M923" s="36"/>
      <c r="N923" s="32"/>
      <c r="O923" s="37"/>
      <c r="P923" s="37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</row>
    <row r="924">
      <c r="A924" s="32"/>
      <c r="B924" s="33"/>
      <c r="C924" s="32"/>
      <c r="D924" s="34"/>
      <c r="E924" s="35"/>
      <c r="F924" s="32"/>
      <c r="G924" s="33"/>
      <c r="H924" s="33"/>
      <c r="I924" s="38"/>
      <c r="J924" s="32"/>
      <c r="K924" s="34"/>
      <c r="L924" s="36"/>
      <c r="M924" s="36"/>
      <c r="N924" s="32"/>
      <c r="O924" s="37"/>
      <c r="P924" s="37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</row>
    <row r="925">
      <c r="A925" s="32"/>
      <c r="B925" s="33"/>
      <c r="C925" s="32"/>
      <c r="D925" s="34"/>
      <c r="E925" s="35"/>
      <c r="F925" s="32"/>
      <c r="G925" s="33"/>
      <c r="H925" s="33"/>
      <c r="I925" s="38"/>
      <c r="J925" s="32"/>
      <c r="K925" s="34"/>
      <c r="L925" s="36"/>
      <c r="M925" s="36"/>
      <c r="N925" s="32"/>
      <c r="O925" s="37"/>
      <c r="P925" s="37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</row>
    <row r="926">
      <c r="A926" s="32"/>
      <c r="B926" s="33"/>
      <c r="C926" s="32"/>
      <c r="D926" s="34"/>
      <c r="E926" s="35"/>
      <c r="F926" s="32"/>
      <c r="G926" s="33"/>
      <c r="H926" s="33"/>
      <c r="I926" s="38"/>
      <c r="J926" s="32"/>
      <c r="K926" s="34"/>
      <c r="L926" s="36"/>
      <c r="M926" s="36"/>
      <c r="N926" s="32"/>
      <c r="O926" s="37"/>
      <c r="P926" s="37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</row>
    <row r="927">
      <c r="A927" s="32"/>
      <c r="B927" s="33"/>
      <c r="C927" s="32"/>
      <c r="D927" s="34"/>
      <c r="E927" s="35"/>
      <c r="F927" s="32"/>
      <c r="G927" s="33"/>
      <c r="H927" s="33"/>
      <c r="I927" s="38"/>
      <c r="J927" s="32"/>
      <c r="K927" s="34"/>
      <c r="L927" s="36"/>
      <c r="M927" s="36"/>
      <c r="N927" s="32"/>
      <c r="O927" s="37"/>
      <c r="P927" s="37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</row>
    <row r="928">
      <c r="A928" s="32"/>
      <c r="B928" s="33"/>
      <c r="C928" s="32"/>
      <c r="D928" s="34"/>
      <c r="E928" s="35"/>
      <c r="F928" s="32"/>
      <c r="G928" s="33"/>
      <c r="H928" s="33"/>
      <c r="I928" s="38"/>
      <c r="J928" s="32"/>
      <c r="K928" s="34"/>
      <c r="L928" s="36"/>
      <c r="M928" s="36"/>
      <c r="N928" s="32"/>
      <c r="O928" s="37"/>
      <c r="P928" s="37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</row>
    <row r="929">
      <c r="A929" s="32"/>
      <c r="B929" s="33"/>
      <c r="C929" s="32"/>
      <c r="D929" s="34"/>
      <c r="E929" s="35"/>
      <c r="F929" s="32"/>
      <c r="G929" s="33"/>
      <c r="H929" s="33"/>
      <c r="I929" s="38"/>
      <c r="J929" s="32"/>
      <c r="K929" s="34"/>
      <c r="L929" s="36"/>
      <c r="M929" s="36"/>
      <c r="N929" s="32"/>
      <c r="O929" s="37"/>
      <c r="P929" s="37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</row>
    <row r="930">
      <c r="A930" s="32"/>
      <c r="B930" s="33"/>
      <c r="C930" s="32"/>
      <c r="D930" s="34"/>
      <c r="E930" s="35"/>
      <c r="F930" s="32"/>
      <c r="G930" s="33"/>
      <c r="H930" s="33"/>
      <c r="I930" s="38"/>
      <c r="J930" s="32"/>
      <c r="K930" s="34"/>
      <c r="L930" s="36"/>
      <c r="M930" s="36"/>
      <c r="N930" s="32"/>
      <c r="O930" s="37"/>
      <c r="P930" s="37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</row>
    <row r="931">
      <c r="A931" s="32"/>
      <c r="B931" s="33"/>
      <c r="C931" s="32"/>
      <c r="D931" s="34"/>
      <c r="E931" s="35"/>
      <c r="F931" s="32"/>
      <c r="G931" s="33"/>
      <c r="H931" s="33"/>
      <c r="I931" s="38"/>
      <c r="J931" s="32"/>
      <c r="K931" s="34"/>
      <c r="L931" s="36"/>
      <c r="M931" s="36"/>
      <c r="N931" s="32"/>
      <c r="O931" s="37"/>
      <c r="P931" s="37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</row>
    <row r="932">
      <c r="A932" s="32"/>
      <c r="B932" s="33"/>
      <c r="C932" s="32"/>
      <c r="D932" s="34"/>
      <c r="E932" s="35"/>
      <c r="F932" s="32"/>
      <c r="G932" s="33"/>
      <c r="H932" s="33"/>
      <c r="I932" s="38"/>
      <c r="J932" s="32"/>
      <c r="K932" s="34"/>
      <c r="L932" s="36"/>
      <c r="M932" s="36"/>
      <c r="N932" s="32"/>
      <c r="O932" s="37"/>
      <c r="P932" s="37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</row>
    <row r="933">
      <c r="A933" s="32"/>
      <c r="B933" s="33"/>
      <c r="C933" s="32"/>
      <c r="D933" s="34"/>
      <c r="E933" s="35"/>
      <c r="F933" s="32"/>
      <c r="G933" s="33"/>
      <c r="H933" s="33"/>
      <c r="I933" s="38"/>
      <c r="J933" s="32"/>
      <c r="K933" s="34"/>
      <c r="L933" s="36"/>
      <c r="M933" s="36"/>
      <c r="N933" s="32"/>
      <c r="O933" s="37"/>
      <c r="P933" s="37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</row>
    <row r="934">
      <c r="A934" s="32"/>
      <c r="B934" s="33"/>
      <c r="C934" s="32"/>
      <c r="D934" s="34"/>
      <c r="E934" s="35"/>
      <c r="F934" s="32"/>
      <c r="G934" s="33"/>
      <c r="H934" s="33"/>
      <c r="I934" s="38"/>
      <c r="J934" s="32"/>
      <c r="K934" s="34"/>
      <c r="L934" s="36"/>
      <c r="M934" s="36"/>
      <c r="N934" s="32"/>
      <c r="O934" s="37"/>
      <c r="P934" s="37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</row>
    <row r="935">
      <c r="A935" s="32"/>
      <c r="B935" s="33"/>
      <c r="C935" s="32"/>
      <c r="D935" s="34"/>
      <c r="E935" s="35"/>
      <c r="F935" s="32"/>
      <c r="G935" s="33"/>
      <c r="H935" s="33"/>
      <c r="I935" s="38"/>
      <c r="J935" s="32"/>
      <c r="K935" s="34"/>
      <c r="L935" s="36"/>
      <c r="M935" s="36"/>
      <c r="N935" s="32"/>
      <c r="O935" s="37"/>
      <c r="P935" s="37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</row>
    <row r="936">
      <c r="A936" s="32"/>
      <c r="B936" s="33"/>
      <c r="C936" s="32"/>
      <c r="D936" s="34"/>
      <c r="E936" s="35"/>
      <c r="F936" s="32"/>
      <c r="G936" s="33"/>
      <c r="H936" s="33"/>
      <c r="I936" s="38"/>
      <c r="J936" s="32"/>
      <c r="K936" s="34"/>
      <c r="L936" s="36"/>
      <c r="M936" s="36"/>
      <c r="N936" s="32"/>
      <c r="O936" s="37"/>
      <c r="P936" s="37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</row>
    <row r="937">
      <c r="A937" s="32"/>
      <c r="B937" s="33"/>
      <c r="C937" s="32"/>
      <c r="D937" s="34"/>
      <c r="E937" s="35"/>
      <c r="F937" s="32"/>
      <c r="G937" s="33"/>
      <c r="H937" s="33"/>
      <c r="I937" s="38"/>
      <c r="J937" s="32"/>
      <c r="K937" s="34"/>
      <c r="L937" s="36"/>
      <c r="M937" s="36"/>
      <c r="N937" s="32"/>
      <c r="O937" s="37"/>
      <c r="P937" s="37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</row>
    <row r="938">
      <c r="A938" s="32"/>
      <c r="B938" s="33"/>
      <c r="C938" s="32"/>
      <c r="D938" s="34"/>
      <c r="E938" s="35"/>
      <c r="F938" s="32"/>
      <c r="G938" s="33"/>
      <c r="H938" s="33"/>
      <c r="I938" s="38"/>
      <c r="J938" s="32"/>
      <c r="K938" s="34"/>
      <c r="L938" s="36"/>
      <c r="M938" s="36"/>
      <c r="N938" s="32"/>
      <c r="O938" s="37"/>
      <c r="P938" s="37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</row>
    <row r="939">
      <c r="A939" s="32"/>
      <c r="B939" s="33"/>
      <c r="C939" s="32"/>
      <c r="D939" s="34"/>
      <c r="E939" s="35"/>
      <c r="F939" s="32"/>
      <c r="G939" s="33"/>
      <c r="H939" s="33"/>
      <c r="I939" s="38"/>
      <c r="J939" s="32"/>
      <c r="K939" s="34"/>
      <c r="L939" s="36"/>
      <c r="M939" s="36"/>
      <c r="N939" s="32"/>
      <c r="O939" s="37"/>
      <c r="P939" s="37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</row>
    <row r="940">
      <c r="A940" s="32"/>
      <c r="B940" s="33"/>
      <c r="C940" s="32"/>
      <c r="D940" s="34"/>
      <c r="E940" s="35"/>
      <c r="F940" s="32"/>
      <c r="G940" s="33"/>
      <c r="H940" s="33"/>
      <c r="I940" s="38"/>
      <c r="J940" s="32"/>
      <c r="K940" s="34"/>
      <c r="L940" s="36"/>
      <c r="M940" s="36"/>
      <c r="N940" s="32"/>
      <c r="O940" s="37"/>
      <c r="P940" s="37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</row>
    <row r="941">
      <c r="A941" s="32"/>
      <c r="B941" s="33"/>
      <c r="C941" s="32"/>
      <c r="D941" s="34"/>
      <c r="E941" s="35"/>
      <c r="F941" s="32"/>
      <c r="G941" s="33"/>
      <c r="H941" s="33"/>
      <c r="I941" s="38"/>
      <c r="J941" s="32"/>
      <c r="K941" s="34"/>
      <c r="L941" s="36"/>
      <c r="M941" s="36"/>
      <c r="N941" s="32"/>
      <c r="O941" s="37"/>
      <c r="P941" s="37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</row>
    <row r="942">
      <c r="A942" s="32"/>
      <c r="B942" s="33"/>
      <c r="C942" s="32"/>
      <c r="D942" s="34"/>
      <c r="E942" s="35"/>
      <c r="F942" s="32"/>
      <c r="G942" s="33"/>
      <c r="H942" s="33"/>
      <c r="I942" s="38"/>
      <c r="J942" s="32"/>
      <c r="K942" s="34"/>
      <c r="L942" s="36"/>
      <c r="M942" s="36"/>
      <c r="N942" s="32"/>
      <c r="O942" s="37"/>
      <c r="P942" s="37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</row>
    <row r="943">
      <c r="A943" s="32"/>
      <c r="B943" s="33"/>
      <c r="C943" s="32"/>
      <c r="D943" s="34"/>
      <c r="E943" s="35"/>
      <c r="F943" s="32"/>
      <c r="G943" s="33"/>
      <c r="H943" s="33"/>
      <c r="I943" s="38"/>
      <c r="J943" s="32"/>
      <c r="K943" s="34"/>
      <c r="L943" s="36"/>
      <c r="M943" s="36"/>
      <c r="N943" s="32"/>
      <c r="O943" s="37"/>
      <c r="P943" s="37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</row>
    <row r="944">
      <c r="A944" s="32"/>
      <c r="B944" s="33"/>
      <c r="C944" s="32"/>
      <c r="D944" s="34"/>
      <c r="E944" s="35"/>
      <c r="F944" s="32"/>
      <c r="G944" s="33"/>
      <c r="H944" s="33"/>
      <c r="I944" s="38"/>
      <c r="J944" s="32"/>
      <c r="K944" s="34"/>
      <c r="L944" s="36"/>
      <c r="M944" s="36"/>
      <c r="N944" s="32"/>
      <c r="O944" s="37"/>
      <c r="P944" s="37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</row>
    <row r="945">
      <c r="A945" s="32"/>
      <c r="B945" s="33"/>
      <c r="C945" s="32"/>
      <c r="D945" s="34"/>
      <c r="E945" s="35"/>
      <c r="F945" s="32"/>
      <c r="G945" s="33"/>
      <c r="H945" s="33"/>
      <c r="I945" s="38"/>
      <c r="J945" s="32"/>
      <c r="K945" s="34"/>
      <c r="L945" s="36"/>
      <c r="M945" s="36"/>
      <c r="N945" s="32"/>
      <c r="O945" s="37"/>
      <c r="P945" s="37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</row>
    <row r="946">
      <c r="A946" s="32"/>
      <c r="B946" s="33"/>
      <c r="C946" s="32"/>
      <c r="D946" s="34"/>
      <c r="E946" s="35"/>
      <c r="F946" s="32"/>
      <c r="G946" s="33"/>
      <c r="H946" s="33"/>
      <c r="I946" s="38"/>
      <c r="J946" s="32"/>
      <c r="K946" s="34"/>
      <c r="L946" s="36"/>
      <c r="M946" s="36"/>
      <c r="N946" s="32"/>
      <c r="O946" s="37"/>
      <c r="P946" s="37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</row>
    <row r="947">
      <c r="A947" s="32"/>
      <c r="B947" s="33"/>
      <c r="C947" s="32"/>
      <c r="D947" s="34"/>
      <c r="E947" s="35"/>
      <c r="F947" s="32"/>
      <c r="G947" s="33"/>
      <c r="H947" s="33"/>
      <c r="I947" s="38"/>
      <c r="J947" s="32"/>
      <c r="K947" s="34"/>
      <c r="L947" s="36"/>
      <c r="M947" s="36"/>
      <c r="N947" s="32"/>
      <c r="O947" s="37"/>
      <c r="P947" s="37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</row>
    <row r="948">
      <c r="A948" s="32"/>
      <c r="B948" s="33"/>
      <c r="C948" s="32"/>
      <c r="D948" s="34"/>
      <c r="E948" s="35"/>
      <c r="F948" s="32"/>
      <c r="G948" s="33"/>
      <c r="H948" s="33"/>
      <c r="I948" s="38"/>
      <c r="J948" s="32"/>
      <c r="K948" s="34"/>
      <c r="L948" s="36"/>
      <c r="M948" s="36"/>
      <c r="N948" s="32"/>
      <c r="O948" s="37"/>
      <c r="P948" s="37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</row>
    <row r="949">
      <c r="A949" s="32"/>
      <c r="B949" s="33"/>
      <c r="C949" s="32"/>
      <c r="D949" s="34"/>
      <c r="E949" s="35"/>
      <c r="F949" s="32"/>
      <c r="G949" s="33"/>
      <c r="H949" s="33"/>
      <c r="I949" s="38"/>
      <c r="J949" s="32"/>
      <c r="K949" s="34"/>
      <c r="L949" s="36"/>
      <c r="M949" s="36"/>
      <c r="N949" s="32"/>
      <c r="O949" s="37"/>
      <c r="P949" s="37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</row>
    <row r="950">
      <c r="A950" s="32"/>
      <c r="B950" s="33"/>
      <c r="C950" s="32"/>
      <c r="D950" s="34"/>
      <c r="E950" s="35"/>
      <c r="F950" s="32"/>
      <c r="G950" s="33"/>
      <c r="H950" s="33"/>
      <c r="I950" s="38"/>
      <c r="J950" s="32"/>
      <c r="K950" s="34"/>
      <c r="L950" s="36"/>
      <c r="M950" s="36"/>
      <c r="N950" s="32"/>
      <c r="O950" s="37"/>
      <c r="P950" s="37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</row>
    <row r="951">
      <c r="A951" s="32"/>
      <c r="B951" s="33"/>
      <c r="C951" s="32"/>
      <c r="D951" s="34"/>
      <c r="E951" s="35"/>
      <c r="F951" s="32"/>
      <c r="G951" s="33"/>
      <c r="H951" s="33"/>
      <c r="I951" s="38"/>
      <c r="J951" s="32"/>
      <c r="K951" s="34"/>
      <c r="L951" s="36"/>
      <c r="M951" s="36"/>
      <c r="N951" s="32"/>
      <c r="O951" s="37"/>
      <c r="P951" s="37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</row>
    <row r="952">
      <c r="A952" s="32"/>
      <c r="B952" s="33"/>
      <c r="C952" s="32"/>
      <c r="D952" s="34"/>
      <c r="E952" s="35"/>
      <c r="F952" s="32"/>
      <c r="G952" s="33"/>
      <c r="H952" s="33"/>
      <c r="I952" s="38"/>
      <c r="J952" s="32"/>
      <c r="K952" s="34"/>
      <c r="L952" s="36"/>
      <c r="M952" s="36"/>
      <c r="N952" s="32"/>
      <c r="O952" s="37"/>
      <c r="P952" s="37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</row>
    <row r="953">
      <c r="A953" s="32"/>
      <c r="B953" s="33"/>
      <c r="C953" s="32"/>
      <c r="D953" s="34"/>
      <c r="E953" s="35"/>
      <c r="F953" s="32"/>
      <c r="G953" s="33"/>
      <c r="H953" s="33"/>
      <c r="I953" s="38"/>
      <c r="J953" s="32"/>
      <c r="K953" s="34"/>
      <c r="L953" s="36"/>
      <c r="M953" s="36"/>
      <c r="N953" s="32"/>
      <c r="O953" s="37"/>
      <c r="P953" s="37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</row>
    <row r="954">
      <c r="A954" s="32"/>
      <c r="B954" s="33"/>
      <c r="C954" s="32"/>
      <c r="D954" s="34"/>
      <c r="E954" s="35"/>
      <c r="F954" s="32"/>
      <c r="G954" s="33"/>
      <c r="H954" s="33"/>
      <c r="I954" s="38"/>
      <c r="J954" s="32"/>
      <c r="K954" s="34"/>
      <c r="L954" s="36"/>
      <c r="M954" s="36"/>
      <c r="N954" s="32"/>
      <c r="O954" s="37"/>
      <c r="P954" s="37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</row>
    <row r="955">
      <c r="A955" s="32"/>
      <c r="B955" s="33"/>
      <c r="C955" s="32"/>
      <c r="D955" s="34"/>
      <c r="E955" s="35"/>
      <c r="F955" s="32"/>
      <c r="G955" s="33"/>
      <c r="H955" s="33"/>
      <c r="I955" s="38"/>
      <c r="J955" s="32"/>
      <c r="K955" s="34"/>
      <c r="L955" s="36"/>
      <c r="M955" s="36"/>
      <c r="N955" s="32"/>
      <c r="O955" s="37"/>
      <c r="P955" s="37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</row>
    <row r="956">
      <c r="A956" s="32"/>
      <c r="B956" s="33"/>
      <c r="C956" s="32"/>
      <c r="D956" s="34"/>
      <c r="E956" s="35"/>
      <c r="F956" s="32"/>
      <c r="G956" s="33"/>
      <c r="H956" s="33"/>
      <c r="I956" s="38"/>
      <c r="J956" s="32"/>
      <c r="K956" s="34"/>
      <c r="L956" s="36"/>
      <c r="M956" s="36"/>
      <c r="N956" s="32"/>
      <c r="O956" s="37"/>
      <c r="P956" s="37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</row>
    <row r="957">
      <c r="A957" s="32"/>
      <c r="B957" s="33"/>
      <c r="C957" s="32"/>
      <c r="D957" s="34"/>
      <c r="E957" s="35"/>
      <c r="F957" s="32"/>
      <c r="G957" s="33"/>
      <c r="H957" s="33"/>
      <c r="I957" s="38"/>
      <c r="J957" s="32"/>
      <c r="K957" s="34"/>
      <c r="L957" s="36"/>
      <c r="M957" s="36"/>
      <c r="N957" s="32"/>
      <c r="O957" s="37"/>
      <c r="P957" s="37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</row>
    <row r="958">
      <c r="A958" s="32"/>
      <c r="B958" s="33"/>
      <c r="C958" s="32"/>
      <c r="D958" s="34"/>
      <c r="E958" s="35"/>
      <c r="F958" s="32"/>
      <c r="G958" s="33"/>
      <c r="H958" s="33"/>
      <c r="I958" s="38"/>
      <c r="J958" s="32"/>
      <c r="K958" s="34"/>
      <c r="L958" s="36"/>
      <c r="M958" s="36"/>
      <c r="N958" s="32"/>
      <c r="O958" s="37"/>
      <c r="P958" s="37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</row>
    <row r="959">
      <c r="A959" s="32"/>
      <c r="B959" s="33"/>
      <c r="C959" s="32"/>
      <c r="D959" s="34"/>
      <c r="E959" s="35"/>
      <c r="F959" s="32"/>
      <c r="G959" s="33"/>
      <c r="H959" s="33"/>
      <c r="I959" s="38"/>
      <c r="J959" s="32"/>
      <c r="K959" s="34"/>
      <c r="L959" s="36"/>
      <c r="M959" s="36"/>
      <c r="N959" s="32"/>
      <c r="O959" s="37"/>
      <c r="P959" s="37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</row>
    <row r="960">
      <c r="A960" s="32"/>
      <c r="B960" s="33"/>
      <c r="C960" s="32"/>
      <c r="D960" s="34"/>
      <c r="E960" s="35"/>
      <c r="F960" s="32"/>
      <c r="G960" s="33"/>
      <c r="H960" s="33"/>
      <c r="I960" s="38"/>
      <c r="J960" s="32"/>
      <c r="K960" s="34"/>
      <c r="L960" s="36"/>
      <c r="M960" s="36"/>
      <c r="N960" s="32"/>
      <c r="O960" s="37"/>
      <c r="P960" s="37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</row>
    <row r="961">
      <c r="A961" s="32"/>
      <c r="B961" s="33"/>
      <c r="C961" s="32"/>
      <c r="D961" s="34"/>
      <c r="E961" s="35"/>
      <c r="F961" s="32"/>
      <c r="G961" s="33"/>
      <c r="H961" s="33"/>
      <c r="I961" s="38"/>
      <c r="J961" s="32"/>
      <c r="K961" s="34"/>
      <c r="L961" s="36"/>
      <c r="M961" s="36"/>
      <c r="N961" s="32"/>
      <c r="O961" s="37"/>
      <c r="P961" s="37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</row>
    <row r="962">
      <c r="A962" s="32"/>
      <c r="B962" s="33"/>
      <c r="C962" s="32"/>
      <c r="D962" s="34"/>
      <c r="E962" s="35"/>
      <c r="F962" s="32"/>
      <c r="G962" s="33"/>
      <c r="H962" s="33"/>
      <c r="I962" s="38"/>
      <c r="J962" s="32"/>
      <c r="K962" s="34"/>
      <c r="L962" s="36"/>
      <c r="M962" s="36"/>
      <c r="N962" s="32"/>
      <c r="O962" s="37"/>
      <c r="P962" s="37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</row>
    <row r="963">
      <c r="A963" s="32"/>
      <c r="B963" s="33"/>
      <c r="C963" s="32"/>
      <c r="D963" s="34"/>
      <c r="E963" s="35"/>
      <c r="F963" s="32"/>
      <c r="G963" s="33"/>
      <c r="H963" s="33"/>
      <c r="I963" s="38"/>
      <c r="J963" s="32"/>
      <c r="K963" s="34"/>
      <c r="L963" s="36"/>
      <c r="M963" s="36"/>
      <c r="N963" s="32"/>
      <c r="O963" s="37"/>
      <c r="P963" s="37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</row>
    <row r="964">
      <c r="A964" s="32"/>
      <c r="B964" s="33"/>
      <c r="C964" s="32"/>
      <c r="D964" s="34"/>
      <c r="E964" s="35"/>
      <c r="F964" s="32"/>
      <c r="G964" s="33"/>
      <c r="H964" s="33"/>
      <c r="I964" s="38"/>
      <c r="J964" s="32"/>
      <c r="K964" s="34"/>
      <c r="L964" s="36"/>
      <c r="M964" s="36"/>
      <c r="N964" s="32"/>
      <c r="O964" s="37"/>
      <c r="P964" s="37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</row>
    <row r="965">
      <c r="A965" s="32"/>
      <c r="B965" s="33"/>
      <c r="C965" s="32"/>
      <c r="D965" s="34"/>
      <c r="E965" s="35"/>
      <c r="F965" s="32"/>
      <c r="G965" s="33"/>
      <c r="H965" s="33"/>
      <c r="I965" s="38"/>
      <c r="J965" s="32"/>
      <c r="K965" s="34"/>
      <c r="L965" s="36"/>
      <c r="M965" s="36"/>
      <c r="N965" s="32"/>
      <c r="O965" s="37"/>
      <c r="P965" s="37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</row>
    <row r="966">
      <c r="A966" s="32"/>
      <c r="B966" s="33"/>
      <c r="C966" s="32"/>
      <c r="D966" s="34"/>
      <c r="E966" s="35"/>
      <c r="F966" s="32"/>
      <c r="G966" s="33"/>
      <c r="H966" s="33"/>
      <c r="I966" s="38"/>
      <c r="J966" s="32"/>
      <c r="K966" s="34"/>
      <c r="L966" s="36"/>
      <c r="M966" s="36"/>
      <c r="N966" s="32"/>
      <c r="O966" s="37"/>
      <c r="P966" s="37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</row>
    <row r="967">
      <c r="A967" s="32"/>
      <c r="B967" s="33"/>
      <c r="C967" s="32"/>
      <c r="D967" s="34"/>
      <c r="E967" s="35"/>
      <c r="F967" s="32"/>
      <c r="G967" s="33"/>
      <c r="H967" s="33"/>
      <c r="I967" s="38"/>
      <c r="J967" s="32"/>
      <c r="K967" s="34"/>
      <c r="L967" s="36"/>
      <c r="M967" s="36"/>
      <c r="N967" s="32"/>
      <c r="O967" s="37"/>
      <c r="P967" s="37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</row>
    <row r="968">
      <c r="A968" s="32"/>
      <c r="B968" s="33"/>
      <c r="C968" s="32"/>
      <c r="D968" s="34"/>
      <c r="E968" s="35"/>
      <c r="F968" s="32"/>
      <c r="G968" s="33"/>
      <c r="H968" s="33"/>
      <c r="I968" s="38"/>
      <c r="J968" s="32"/>
      <c r="K968" s="34"/>
      <c r="L968" s="36"/>
      <c r="M968" s="36"/>
      <c r="N968" s="32"/>
      <c r="O968" s="37"/>
      <c r="P968" s="37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</row>
    <row r="969">
      <c r="A969" s="32"/>
      <c r="B969" s="33"/>
      <c r="C969" s="32"/>
      <c r="D969" s="34"/>
      <c r="E969" s="35"/>
      <c r="F969" s="32"/>
      <c r="G969" s="33"/>
      <c r="H969" s="33"/>
      <c r="I969" s="38"/>
      <c r="J969" s="32"/>
      <c r="K969" s="34"/>
      <c r="L969" s="36"/>
      <c r="M969" s="36"/>
      <c r="N969" s="32"/>
      <c r="O969" s="37"/>
      <c r="P969" s="37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</row>
    <row r="970">
      <c r="A970" s="32"/>
      <c r="B970" s="33"/>
      <c r="C970" s="32"/>
      <c r="D970" s="34"/>
      <c r="E970" s="35"/>
      <c r="F970" s="32"/>
      <c r="G970" s="33"/>
      <c r="H970" s="33"/>
      <c r="I970" s="38"/>
      <c r="J970" s="32"/>
      <c r="K970" s="34"/>
      <c r="L970" s="36"/>
      <c r="M970" s="36"/>
      <c r="N970" s="32"/>
      <c r="O970" s="37"/>
      <c r="P970" s="37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</row>
    <row r="971">
      <c r="A971" s="32"/>
      <c r="B971" s="33"/>
      <c r="C971" s="32"/>
      <c r="D971" s="34"/>
      <c r="E971" s="35"/>
      <c r="F971" s="32"/>
      <c r="G971" s="33"/>
      <c r="H971" s="33"/>
      <c r="I971" s="38"/>
      <c r="J971" s="32"/>
      <c r="K971" s="34"/>
      <c r="L971" s="36"/>
      <c r="M971" s="36"/>
      <c r="N971" s="32"/>
      <c r="O971" s="37"/>
      <c r="P971" s="37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</row>
    <row r="972">
      <c r="A972" s="32"/>
      <c r="B972" s="33"/>
      <c r="C972" s="32"/>
      <c r="D972" s="34"/>
      <c r="E972" s="35"/>
      <c r="F972" s="32"/>
      <c r="G972" s="33"/>
      <c r="H972" s="33"/>
      <c r="I972" s="38"/>
      <c r="J972" s="32"/>
      <c r="K972" s="34"/>
      <c r="L972" s="36"/>
      <c r="M972" s="36"/>
      <c r="N972" s="32"/>
      <c r="O972" s="37"/>
      <c r="P972" s="37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</row>
    <row r="973">
      <c r="A973" s="32"/>
      <c r="B973" s="33"/>
      <c r="C973" s="32"/>
      <c r="D973" s="34"/>
      <c r="E973" s="35"/>
      <c r="F973" s="32"/>
      <c r="G973" s="33"/>
      <c r="H973" s="33"/>
      <c r="I973" s="38"/>
      <c r="J973" s="32"/>
      <c r="K973" s="34"/>
      <c r="L973" s="36"/>
      <c r="M973" s="36"/>
      <c r="N973" s="32"/>
      <c r="O973" s="37"/>
      <c r="P973" s="37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</row>
    <row r="974">
      <c r="A974" s="32"/>
      <c r="B974" s="33"/>
      <c r="C974" s="32"/>
      <c r="D974" s="34"/>
      <c r="E974" s="35"/>
      <c r="F974" s="32"/>
      <c r="G974" s="33"/>
      <c r="H974" s="33"/>
      <c r="I974" s="38"/>
      <c r="J974" s="32"/>
      <c r="K974" s="34"/>
      <c r="L974" s="36"/>
      <c r="M974" s="36"/>
      <c r="N974" s="32"/>
      <c r="O974" s="37"/>
      <c r="P974" s="37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</row>
    <row r="975">
      <c r="A975" s="32"/>
      <c r="B975" s="33"/>
      <c r="C975" s="32"/>
      <c r="D975" s="34"/>
      <c r="E975" s="35"/>
      <c r="F975" s="32"/>
      <c r="G975" s="33"/>
      <c r="H975" s="33"/>
      <c r="I975" s="38"/>
      <c r="J975" s="32"/>
      <c r="K975" s="34"/>
      <c r="L975" s="36"/>
      <c r="M975" s="36"/>
      <c r="N975" s="32"/>
      <c r="O975" s="37"/>
      <c r="P975" s="37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</row>
    <row r="976">
      <c r="A976" s="32"/>
      <c r="B976" s="33"/>
      <c r="C976" s="32"/>
      <c r="D976" s="34"/>
      <c r="E976" s="35"/>
      <c r="F976" s="32"/>
      <c r="G976" s="33"/>
      <c r="H976" s="33"/>
      <c r="I976" s="38"/>
      <c r="J976" s="32"/>
      <c r="K976" s="34"/>
      <c r="L976" s="36"/>
      <c r="M976" s="36"/>
      <c r="N976" s="32"/>
      <c r="O976" s="37"/>
      <c r="P976" s="37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</row>
    <row r="977">
      <c r="A977" s="32"/>
      <c r="B977" s="33"/>
      <c r="C977" s="32"/>
      <c r="D977" s="34"/>
      <c r="E977" s="35"/>
      <c r="F977" s="32"/>
      <c r="G977" s="33"/>
      <c r="H977" s="33"/>
      <c r="I977" s="38"/>
      <c r="J977" s="32"/>
      <c r="K977" s="34"/>
      <c r="L977" s="36"/>
      <c r="M977" s="36"/>
      <c r="N977" s="32"/>
      <c r="O977" s="37"/>
      <c r="P977" s="37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</row>
    <row r="978">
      <c r="A978" s="32"/>
      <c r="B978" s="33"/>
      <c r="C978" s="32"/>
      <c r="D978" s="34"/>
      <c r="E978" s="35"/>
      <c r="F978" s="32"/>
      <c r="G978" s="33"/>
      <c r="H978" s="33"/>
      <c r="I978" s="38"/>
      <c r="J978" s="32"/>
      <c r="K978" s="34"/>
      <c r="L978" s="36"/>
      <c r="M978" s="36"/>
      <c r="N978" s="32"/>
      <c r="O978" s="37"/>
      <c r="P978" s="37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</row>
    <row r="979">
      <c r="A979" s="32"/>
      <c r="B979" s="33"/>
      <c r="C979" s="32"/>
      <c r="D979" s="34"/>
      <c r="E979" s="35"/>
      <c r="F979" s="32"/>
      <c r="G979" s="33"/>
      <c r="H979" s="33"/>
      <c r="I979" s="38"/>
      <c r="J979" s="32"/>
      <c r="K979" s="34"/>
      <c r="L979" s="36"/>
      <c r="M979" s="36"/>
      <c r="N979" s="32"/>
      <c r="O979" s="37"/>
      <c r="P979" s="37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</row>
    <row r="980">
      <c r="A980" s="32"/>
      <c r="B980" s="33"/>
      <c r="C980" s="32"/>
      <c r="D980" s="34"/>
      <c r="E980" s="35"/>
      <c r="F980" s="32"/>
      <c r="G980" s="33"/>
      <c r="H980" s="33"/>
      <c r="I980" s="38"/>
      <c r="J980" s="32"/>
      <c r="K980" s="34"/>
      <c r="L980" s="36"/>
      <c r="M980" s="36"/>
      <c r="N980" s="32"/>
      <c r="O980" s="37"/>
      <c r="P980" s="37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</row>
    <row r="981">
      <c r="A981" s="32"/>
      <c r="B981" s="33"/>
      <c r="C981" s="32"/>
      <c r="D981" s="34"/>
      <c r="E981" s="35"/>
      <c r="F981" s="32"/>
      <c r="G981" s="33"/>
      <c r="H981" s="33"/>
      <c r="I981" s="38"/>
      <c r="J981" s="32"/>
      <c r="K981" s="34"/>
      <c r="L981" s="36"/>
      <c r="M981" s="36"/>
      <c r="N981" s="32"/>
      <c r="O981" s="37"/>
      <c r="P981" s="37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</row>
    <row r="982">
      <c r="A982" s="32"/>
      <c r="B982" s="33"/>
      <c r="C982" s="32"/>
      <c r="D982" s="34"/>
      <c r="E982" s="35"/>
      <c r="F982" s="32"/>
      <c r="G982" s="33"/>
      <c r="H982" s="33"/>
      <c r="I982" s="38"/>
      <c r="J982" s="32"/>
      <c r="K982" s="34"/>
      <c r="L982" s="36"/>
      <c r="M982" s="36"/>
      <c r="N982" s="32"/>
      <c r="O982" s="37"/>
      <c r="P982" s="37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</row>
    <row r="983">
      <c r="A983" s="32"/>
      <c r="B983" s="33"/>
      <c r="C983" s="32"/>
      <c r="D983" s="34"/>
      <c r="E983" s="35"/>
      <c r="F983" s="32"/>
      <c r="G983" s="33"/>
      <c r="H983" s="33"/>
      <c r="I983" s="38"/>
      <c r="J983" s="32"/>
      <c r="K983" s="34"/>
      <c r="L983" s="36"/>
      <c r="M983" s="36"/>
      <c r="N983" s="32"/>
      <c r="O983" s="37"/>
      <c r="P983" s="37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</row>
    <row r="984">
      <c r="A984" s="32"/>
      <c r="B984" s="33"/>
      <c r="C984" s="32"/>
      <c r="D984" s="34"/>
      <c r="E984" s="35"/>
      <c r="F984" s="32"/>
      <c r="G984" s="33"/>
      <c r="H984" s="33"/>
      <c r="I984" s="38"/>
      <c r="J984" s="32"/>
      <c r="K984" s="34"/>
      <c r="L984" s="36"/>
      <c r="M984" s="36"/>
      <c r="N984" s="32"/>
      <c r="O984" s="37"/>
      <c r="P984" s="37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</row>
    <row r="985">
      <c r="A985" s="32"/>
      <c r="B985" s="33"/>
      <c r="C985" s="32"/>
      <c r="D985" s="34"/>
      <c r="E985" s="35"/>
      <c r="F985" s="32"/>
      <c r="G985" s="33"/>
      <c r="H985" s="33"/>
      <c r="I985" s="38"/>
      <c r="J985" s="32"/>
      <c r="K985" s="34"/>
      <c r="L985" s="36"/>
      <c r="M985" s="36"/>
      <c r="N985" s="32"/>
      <c r="O985" s="37"/>
      <c r="P985" s="37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</row>
    <row r="986">
      <c r="A986" s="32"/>
      <c r="B986" s="33"/>
      <c r="C986" s="32"/>
      <c r="D986" s="34"/>
      <c r="E986" s="35"/>
      <c r="F986" s="32"/>
      <c r="G986" s="33"/>
      <c r="H986" s="33"/>
      <c r="I986" s="38"/>
      <c r="J986" s="32"/>
      <c r="K986" s="34"/>
      <c r="L986" s="36"/>
      <c r="M986" s="36"/>
      <c r="N986" s="32"/>
      <c r="O986" s="37"/>
      <c r="P986" s="37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</row>
    <row r="987">
      <c r="A987" s="32"/>
      <c r="B987" s="33"/>
      <c r="C987" s="32"/>
      <c r="D987" s="34"/>
      <c r="E987" s="35"/>
      <c r="F987" s="32"/>
      <c r="G987" s="33"/>
      <c r="H987" s="33"/>
      <c r="I987" s="38"/>
      <c r="J987" s="32"/>
      <c r="K987" s="34"/>
      <c r="L987" s="36"/>
      <c r="M987" s="36"/>
      <c r="N987" s="32"/>
      <c r="O987" s="37"/>
      <c r="P987" s="37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</row>
    <row r="988">
      <c r="A988" s="32"/>
      <c r="B988" s="33"/>
      <c r="C988" s="32"/>
      <c r="D988" s="34"/>
      <c r="E988" s="35"/>
      <c r="F988" s="32"/>
      <c r="G988" s="33"/>
      <c r="H988" s="33"/>
      <c r="I988" s="38"/>
      <c r="J988" s="32"/>
      <c r="K988" s="34"/>
      <c r="L988" s="36"/>
      <c r="M988" s="36"/>
      <c r="N988" s="32"/>
      <c r="O988" s="37"/>
      <c r="P988" s="37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</row>
    <row r="989">
      <c r="A989" s="32"/>
      <c r="B989" s="33"/>
      <c r="C989" s="32"/>
      <c r="D989" s="34"/>
      <c r="E989" s="35"/>
      <c r="F989" s="32"/>
      <c r="G989" s="33"/>
      <c r="H989" s="33"/>
      <c r="I989" s="38"/>
      <c r="J989" s="32"/>
      <c r="K989" s="34"/>
      <c r="L989" s="36"/>
      <c r="M989" s="36"/>
      <c r="N989" s="32"/>
      <c r="O989" s="37"/>
      <c r="P989" s="37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</row>
    <row r="990">
      <c r="A990" s="32"/>
      <c r="B990" s="33"/>
      <c r="C990" s="32"/>
      <c r="D990" s="34"/>
      <c r="E990" s="35"/>
      <c r="F990" s="32"/>
      <c r="G990" s="33"/>
      <c r="H990" s="33"/>
      <c r="I990" s="38"/>
      <c r="J990" s="32"/>
      <c r="K990" s="34"/>
      <c r="L990" s="36"/>
      <c r="M990" s="36"/>
      <c r="N990" s="32"/>
      <c r="O990" s="37"/>
      <c r="P990" s="37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</row>
    <row r="991">
      <c r="A991" s="32"/>
      <c r="B991" s="33"/>
      <c r="C991" s="32"/>
      <c r="D991" s="34"/>
      <c r="E991" s="35"/>
      <c r="F991" s="32"/>
      <c r="G991" s="33"/>
      <c r="H991" s="33"/>
      <c r="I991" s="38"/>
      <c r="J991" s="32"/>
      <c r="K991" s="34"/>
      <c r="L991" s="36"/>
      <c r="M991" s="36"/>
      <c r="N991" s="32"/>
      <c r="O991" s="37"/>
      <c r="P991" s="37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</row>
    <row r="992">
      <c r="A992" s="32"/>
      <c r="B992" s="33"/>
      <c r="C992" s="32"/>
      <c r="D992" s="34"/>
      <c r="E992" s="35"/>
      <c r="F992" s="32"/>
      <c r="G992" s="33"/>
      <c r="H992" s="33"/>
      <c r="I992" s="38"/>
      <c r="J992" s="32"/>
      <c r="K992" s="34"/>
      <c r="L992" s="36"/>
      <c r="M992" s="36"/>
      <c r="N992" s="32"/>
      <c r="O992" s="37"/>
      <c r="P992" s="37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</row>
    <row r="993">
      <c r="A993" s="32"/>
      <c r="B993" s="33"/>
      <c r="C993" s="32"/>
      <c r="D993" s="34"/>
      <c r="E993" s="35"/>
      <c r="F993" s="32"/>
      <c r="G993" s="33"/>
      <c r="H993" s="33"/>
      <c r="I993" s="38"/>
      <c r="J993" s="32"/>
      <c r="K993" s="34"/>
      <c r="L993" s="36"/>
      <c r="M993" s="36"/>
      <c r="N993" s="32"/>
      <c r="O993" s="37"/>
      <c r="P993" s="37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</row>
    <row r="994">
      <c r="A994" s="32"/>
      <c r="B994" s="33"/>
      <c r="C994" s="32"/>
      <c r="D994" s="34"/>
      <c r="E994" s="35"/>
      <c r="F994" s="32"/>
      <c r="G994" s="33"/>
      <c r="H994" s="33"/>
      <c r="I994" s="38"/>
      <c r="J994" s="32"/>
      <c r="K994" s="34"/>
      <c r="L994" s="36"/>
      <c r="M994" s="36"/>
      <c r="N994" s="32"/>
      <c r="O994" s="37"/>
      <c r="P994" s="37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</row>
    <row r="995">
      <c r="A995" s="32"/>
      <c r="B995" s="33"/>
      <c r="C995" s="32"/>
      <c r="D995" s="34"/>
      <c r="E995" s="35"/>
      <c r="F995" s="32"/>
      <c r="G995" s="33"/>
      <c r="H995" s="33"/>
      <c r="I995" s="38"/>
      <c r="J995" s="32"/>
      <c r="K995" s="34"/>
      <c r="L995" s="36"/>
      <c r="M995" s="36"/>
      <c r="N995" s="32"/>
      <c r="O995" s="37"/>
      <c r="P995" s="37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</row>
    <row r="996">
      <c r="A996" s="32"/>
      <c r="B996" s="33"/>
      <c r="C996" s="32"/>
      <c r="D996" s="34"/>
      <c r="E996" s="35"/>
      <c r="F996" s="32"/>
      <c r="G996" s="33"/>
      <c r="H996" s="33"/>
      <c r="I996" s="38"/>
      <c r="J996" s="32"/>
      <c r="K996" s="34"/>
      <c r="L996" s="36"/>
      <c r="M996" s="36"/>
      <c r="N996" s="32"/>
      <c r="O996" s="37"/>
      <c r="P996" s="37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</row>
    <row r="997">
      <c r="A997" s="32"/>
      <c r="B997" s="33"/>
      <c r="C997" s="32"/>
      <c r="D997" s="34"/>
      <c r="E997" s="35"/>
      <c r="F997" s="32"/>
      <c r="G997" s="33"/>
      <c r="H997" s="33"/>
      <c r="I997" s="38"/>
      <c r="J997" s="32"/>
      <c r="K997" s="34"/>
      <c r="L997" s="36"/>
      <c r="M997" s="36"/>
      <c r="N997" s="32"/>
      <c r="O997" s="37"/>
      <c r="P997" s="37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</row>
    <row r="998">
      <c r="A998" s="32"/>
      <c r="B998" s="33"/>
      <c r="C998" s="32"/>
      <c r="D998" s="34"/>
      <c r="E998" s="35"/>
      <c r="F998" s="32"/>
      <c r="G998" s="33"/>
      <c r="H998" s="33"/>
      <c r="I998" s="38"/>
      <c r="J998" s="32"/>
      <c r="K998" s="34"/>
      <c r="L998" s="36"/>
      <c r="M998" s="36"/>
      <c r="N998" s="32"/>
      <c r="O998" s="37"/>
      <c r="P998" s="37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</row>
    <row r="999">
      <c r="A999" s="32"/>
      <c r="B999" s="33"/>
      <c r="C999" s="32"/>
      <c r="D999" s="34"/>
      <c r="E999" s="35"/>
      <c r="F999" s="32"/>
      <c r="G999" s="33"/>
      <c r="H999" s="33"/>
      <c r="I999" s="38"/>
      <c r="J999" s="32"/>
      <c r="K999" s="34"/>
      <c r="L999" s="36"/>
      <c r="M999" s="36"/>
      <c r="N999" s="32"/>
      <c r="O999" s="37"/>
      <c r="P999" s="37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</row>
    <row r="1000">
      <c r="A1000" s="32"/>
      <c r="B1000" s="33"/>
      <c r="C1000" s="32"/>
      <c r="D1000" s="34"/>
      <c r="E1000" s="35"/>
      <c r="F1000" s="32"/>
      <c r="G1000" s="33"/>
      <c r="H1000" s="33"/>
      <c r="I1000" s="38"/>
      <c r="J1000" s="32"/>
      <c r="K1000" s="34"/>
      <c r="L1000" s="36"/>
      <c r="M1000" s="36"/>
      <c r="N1000" s="32"/>
      <c r="O1000" s="37"/>
      <c r="P1000" s="37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</row>
  </sheetData>
  <autoFilter ref="$A$1:$AK$485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1" width="3.29"/>
    <col customWidth="1" min="2" max="2" width="10.29"/>
    <col customWidth="1" min="3" max="3" width="19.0"/>
    <col customWidth="1" min="4" max="4" width="34.14"/>
    <col customWidth="1" hidden="1" min="5" max="5" width="24.57" outlineLevel="1"/>
    <col customWidth="1" hidden="1" min="6" max="7" width="23.29" outlineLevel="1"/>
    <col collapsed="1" customWidth="1" min="8" max="8" width="3.29"/>
    <col customWidth="1" min="9" max="27" width="8.86"/>
  </cols>
  <sheetData>
    <row r="1" ht="14.25" customHeight="1">
      <c r="A1" s="39"/>
      <c r="B1" s="39"/>
      <c r="C1" s="39"/>
      <c r="D1" s="39"/>
      <c r="E1" s="40"/>
      <c r="F1" s="41"/>
      <c r="G1" s="41"/>
      <c r="H1" s="41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 ht="14.25" customHeight="1">
      <c r="A2" s="39"/>
      <c r="B2" s="43" t="s">
        <v>1646</v>
      </c>
      <c r="C2" s="39"/>
      <c r="D2" s="39"/>
      <c r="E2" s="40"/>
      <c r="F2" s="41"/>
      <c r="G2" s="41"/>
      <c r="H2" s="41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ht="14.25" customHeight="1">
      <c r="A3" s="39"/>
      <c r="B3" s="39"/>
      <c r="C3" s="39"/>
      <c r="D3" s="39"/>
      <c r="E3" s="40"/>
      <c r="F3" s="41"/>
      <c r="G3" s="41"/>
      <c r="H3" s="41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</row>
    <row r="4" ht="14.25" customHeight="1">
      <c r="A4" s="39"/>
      <c r="B4" s="44" t="s">
        <v>1647</v>
      </c>
      <c r="C4" s="44" t="s">
        <v>1648</v>
      </c>
      <c r="D4" s="44" t="s">
        <v>1649</v>
      </c>
      <c r="E4" s="45" t="s">
        <v>13</v>
      </c>
      <c r="F4" s="6" t="s">
        <v>14</v>
      </c>
      <c r="G4" s="6" t="s">
        <v>15</v>
      </c>
      <c r="H4" s="46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</row>
    <row r="5" ht="14.25" customHeight="1">
      <c r="A5" s="39"/>
      <c r="B5" s="47">
        <v>10.0</v>
      </c>
      <c r="C5" s="47" t="s">
        <v>43</v>
      </c>
      <c r="D5" s="48" t="s">
        <v>44</v>
      </c>
      <c r="E5" s="49" t="s">
        <v>1650</v>
      </c>
      <c r="F5" s="49">
        <v>52.2266494264837</v>
      </c>
      <c r="G5" s="49">
        <v>0.519993469781233</v>
      </c>
      <c r="H5" s="41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ht="14.25" customHeight="1">
      <c r="A6" s="39"/>
      <c r="B6" s="47">
        <v>11.0</v>
      </c>
      <c r="C6" s="47" t="s">
        <v>157</v>
      </c>
      <c r="D6" s="48" t="s">
        <v>158</v>
      </c>
      <c r="E6" s="49" t="s">
        <v>1651</v>
      </c>
      <c r="F6" s="49">
        <v>52.8000476308125</v>
      </c>
      <c r="G6" s="49">
        <v>-0.927751414554609</v>
      </c>
      <c r="H6" s="41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ht="14.25" customHeight="1">
      <c r="A7" s="39"/>
      <c r="B7" s="47">
        <v>12.0</v>
      </c>
      <c r="C7" s="47" t="s">
        <v>295</v>
      </c>
      <c r="D7" s="48" t="s">
        <v>296</v>
      </c>
      <c r="E7" s="49" t="s">
        <v>1652</v>
      </c>
      <c r="F7" s="49">
        <v>51.5110854576133</v>
      </c>
      <c r="G7" s="49">
        <v>-0.0368387590121706</v>
      </c>
      <c r="H7" s="41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ht="14.25" customHeight="1">
      <c r="A8" s="39"/>
      <c r="B8" s="47">
        <v>13.0</v>
      </c>
      <c r="C8" s="47" t="s">
        <v>308</v>
      </c>
      <c r="D8" s="48" t="s">
        <v>309</v>
      </c>
      <c r="E8" s="49" t="s">
        <v>1653</v>
      </c>
      <c r="F8" s="49">
        <v>52.9801138817618</v>
      </c>
      <c r="G8" s="49">
        <v>-3.36924877864595</v>
      </c>
      <c r="H8" s="41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 ht="14.25" customHeight="1">
      <c r="A9" s="39"/>
      <c r="B9" s="47">
        <v>14.0</v>
      </c>
      <c r="C9" s="47" t="s">
        <v>420</v>
      </c>
      <c r="D9" s="48" t="s">
        <v>421</v>
      </c>
      <c r="E9" s="49" t="s">
        <v>1654</v>
      </c>
      <c r="F9" s="49">
        <v>52.2796948219992</v>
      </c>
      <c r="G9" s="49">
        <v>-1.97621552847919</v>
      </c>
      <c r="H9" s="41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 ht="14.25" customHeight="1">
      <c r="A10" s="39"/>
      <c r="B10" s="47">
        <v>15.0</v>
      </c>
      <c r="C10" s="47" t="s">
        <v>460</v>
      </c>
      <c r="D10" s="48" t="s">
        <v>461</v>
      </c>
      <c r="E10" s="49" t="s">
        <v>1655</v>
      </c>
      <c r="F10" s="49">
        <v>54.6654853376983</v>
      </c>
      <c r="G10" s="49">
        <v>-1.7377340766302</v>
      </c>
      <c r="H10" s="41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 ht="14.25" customHeight="1">
      <c r="A11" s="39"/>
      <c r="B11" s="47">
        <v>16.0</v>
      </c>
      <c r="C11" s="47" t="s">
        <v>484</v>
      </c>
      <c r="D11" s="48" t="s">
        <v>485</v>
      </c>
      <c r="E11" s="49" t="s">
        <v>1656</v>
      </c>
      <c r="F11" s="49">
        <v>54.1274635690884</v>
      </c>
      <c r="G11" s="49">
        <v>-2.76997515496618</v>
      </c>
      <c r="H11" s="41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4.25" customHeight="1">
      <c r="A12" s="39"/>
      <c r="B12" s="47">
        <v>17.0</v>
      </c>
      <c r="C12" s="47" t="s">
        <v>1266</v>
      </c>
      <c r="D12" s="48" t="s">
        <v>878</v>
      </c>
      <c r="E12" s="49" t="s">
        <v>1657</v>
      </c>
      <c r="F12" s="51">
        <v>57.229009244005</v>
      </c>
      <c r="G12" s="51">
        <v>-4.07881925119752</v>
      </c>
      <c r="H12" s="41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 ht="14.25" customHeight="1">
      <c r="A13" s="39"/>
      <c r="B13" s="47">
        <v>18.0</v>
      </c>
      <c r="C13" s="47" t="s">
        <v>1049</v>
      </c>
      <c r="D13" s="48" t="s">
        <v>1050</v>
      </c>
      <c r="E13" s="49" t="s">
        <v>1658</v>
      </c>
      <c r="F13" s="51">
        <v>55.4692643045037</v>
      </c>
      <c r="G13" s="51">
        <v>-3.73632508690197</v>
      </c>
      <c r="H13" s="41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ht="14.25" customHeight="1">
      <c r="A14" s="39"/>
      <c r="B14" s="47">
        <v>19.0</v>
      </c>
      <c r="C14" s="47" t="s">
        <v>707</v>
      </c>
      <c r="D14" s="48" t="s">
        <v>708</v>
      </c>
      <c r="E14" s="49" t="s">
        <v>1659</v>
      </c>
      <c r="F14" s="49">
        <v>51.1480059423087</v>
      </c>
      <c r="G14" s="49">
        <v>0.327831772743586</v>
      </c>
      <c r="H14" s="41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ht="14.25" customHeight="1">
      <c r="A15" s="39"/>
      <c r="B15" s="47">
        <v>20.0</v>
      </c>
      <c r="C15" s="47" t="s">
        <v>609</v>
      </c>
      <c r="D15" s="48" t="s">
        <v>610</v>
      </c>
      <c r="E15" s="49" t="s">
        <v>1660</v>
      </c>
      <c r="F15" s="51">
        <v>51.2109881096262</v>
      </c>
      <c r="G15" s="51">
        <v>-1.49350182273597</v>
      </c>
      <c r="H15" s="41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ht="14.25" customHeight="1">
      <c r="A16" s="39"/>
      <c r="B16" s="47">
        <v>21.0</v>
      </c>
      <c r="C16" s="47" t="s">
        <v>773</v>
      </c>
      <c r="D16" s="48" t="s">
        <v>774</v>
      </c>
      <c r="E16" s="49" t="s">
        <v>1661</v>
      </c>
      <c r="F16" s="49">
        <v>51.9057872187964</v>
      </c>
      <c r="G16" s="49">
        <v>-3.77942091780911</v>
      </c>
      <c r="H16" s="41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ht="14.25" customHeight="1">
      <c r="A17" s="39"/>
      <c r="B17" s="47">
        <v>22.0</v>
      </c>
      <c r="C17" s="47" t="s">
        <v>830</v>
      </c>
      <c r="D17" s="48" t="s">
        <v>831</v>
      </c>
      <c r="E17" s="49" t="s">
        <v>1662</v>
      </c>
      <c r="F17" s="49">
        <v>50.7351855530629</v>
      </c>
      <c r="G17" s="49">
        <v>-3.90967377076824</v>
      </c>
      <c r="H17" s="41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ht="14.25" customHeight="1">
      <c r="A18" s="39"/>
      <c r="B18" s="47">
        <v>23.0</v>
      </c>
      <c r="C18" s="47" t="s">
        <v>884</v>
      </c>
      <c r="D18" s="48" t="s">
        <v>885</v>
      </c>
      <c r="E18" s="49" t="s">
        <v>1663</v>
      </c>
      <c r="F18" s="49">
        <v>53.6704971649063</v>
      </c>
      <c r="G18" s="49">
        <v>-1.07127515507863</v>
      </c>
      <c r="H18" s="41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ht="14.25" customHeight="1">
      <c r="A19" s="39"/>
      <c r="B19" s="39"/>
      <c r="C19" s="39"/>
      <c r="D19" s="52"/>
      <c r="E19" s="40"/>
      <c r="F19" s="41"/>
      <c r="G19" s="41"/>
      <c r="H19" s="41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ht="14.25" customHeight="1">
      <c r="A20" s="39"/>
      <c r="B20" s="39"/>
      <c r="C20" s="39"/>
      <c r="D20" s="52"/>
      <c r="E20" s="40"/>
      <c r="F20" s="41"/>
      <c r="G20" s="41"/>
      <c r="H20" s="41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ht="14.25" customHeight="1">
      <c r="A21" s="39"/>
      <c r="B21" s="39"/>
      <c r="C21" s="39"/>
      <c r="D21" s="52"/>
      <c r="E21" s="40"/>
      <c r="F21" s="41"/>
      <c r="G21" s="41"/>
      <c r="H21" s="41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ht="14.25" customHeight="1">
      <c r="A22" s="39"/>
      <c r="B22" s="39"/>
      <c r="C22" s="39"/>
      <c r="D22" s="52"/>
      <c r="E22" s="40"/>
      <c r="F22" s="41"/>
      <c r="G22" s="41"/>
      <c r="H22" s="41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ht="14.25" customHeight="1">
      <c r="A23" s="39"/>
      <c r="B23" s="39"/>
      <c r="C23" s="39"/>
      <c r="D23" s="52"/>
      <c r="E23" s="40"/>
      <c r="F23" s="41"/>
      <c r="G23" s="41"/>
      <c r="H23" s="41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ht="14.25" customHeight="1">
      <c r="A24" s="39"/>
      <c r="B24" s="39"/>
      <c r="C24" s="39"/>
      <c r="D24" s="52"/>
      <c r="E24" s="40"/>
      <c r="F24" s="41"/>
      <c r="G24" s="41"/>
      <c r="H24" s="41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ht="14.25" customHeight="1">
      <c r="A25" s="39"/>
      <c r="B25" s="39"/>
      <c r="C25" s="39"/>
      <c r="D25" s="52"/>
      <c r="E25" s="40"/>
      <c r="F25" s="41"/>
      <c r="G25" s="41"/>
      <c r="H25" s="41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ht="14.25" customHeight="1">
      <c r="A26" s="39"/>
      <c r="B26" s="39"/>
      <c r="C26" s="39"/>
      <c r="D26" s="52"/>
      <c r="E26" s="40"/>
      <c r="F26" s="41"/>
      <c r="G26" s="41"/>
      <c r="H26" s="41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ht="14.25" customHeight="1">
      <c r="A27" s="39"/>
      <c r="B27" s="39"/>
      <c r="C27" s="39"/>
      <c r="D27" s="52"/>
      <c r="E27" s="40"/>
      <c r="F27" s="41"/>
      <c r="G27" s="41"/>
      <c r="H27" s="41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ht="14.25" customHeight="1">
      <c r="A28" s="39"/>
      <c r="B28" s="39"/>
      <c r="C28" s="39"/>
      <c r="D28" s="52"/>
      <c r="E28" s="40"/>
      <c r="F28" s="41"/>
      <c r="G28" s="41"/>
      <c r="H28" s="41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ht="14.25" customHeight="1">
      <c r="A29" s="39"/>
      <c r="B29" s="39"/>
      <c r="C29" s="39"/>
      <c r="D29" s="52"/>
      <c r="E29" s="40"/>
      <c r="F29" s="41"/>
      <c r="G29" s="41"/>
      <c r="H29" s="41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ht="14.25" customHeight="1">
      <c r="A30" s="39"/>
      <c r="B30" s="39"/>
      <c r="C30" s="39"/>
      <c r="D30" s="52"/>
      <c r="E30" s="40"/>
      <c r="F30" s="41"/>
      <c r="G30" s="41"/>
      <c r="H30" s="41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ht="14.25" customHeight="1">
      <c r="A31" s="39"/>
      <c r="B31" s="39"/>
      <c r="C31" s="39"/>
      <c r="D31" s="52"/>
      <c r="E31" s="40"/>
      <c r="F31" s="41"/>
      <c r="G31" s="41"/>
      <c r="H31" s="41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ht="14.25" customHeight="1">
      <c r="A32" s="39"/>
      <c r="B32" s="39"/>
      <c r="C32" s="39"/>
      <c r="D32" s="52"/>
      <c r="E32" s="40"/>
      <c r="F32" s="41"/>
      <c r="G32" s="41"/>
      <c r="H32" s="41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ht="14.25" customHeight="1">
      <c r="A33" s="39"/>
      <c r="B33" s="39"/>
      <c r="C33" s="39"/>
      <c r="D33" s="52"/>
      <c r="E33" s="40"/>
      <c r="F33" s="41"/>
      <c r="G33" s="41"/>
      <c r="H33" s="41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ht="14.25" customHeight="1">
      <c r="A34" s="39"/>
      <c r="B34" s="39"/>
      <c r="C34" s="39"/>
      <c r="D34" s="52"/>
      <c r="E34" s="40"/>
      <c r="F34" s="41"/>
      <c r="G34" s="41"/>
      <c r="H34" s="41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ht="14.25" customHeight="1">
      <c r="A35" s="39"/>
      <c r="B35" s="39"/>
      <c r="C35" s="39"/>
      <c r="D35" s="52"/>
      <c r="E35" s="40"/>
      <c r="F35" s="41"/>
      <c r="G35" s="41"/>
      <c r="H35" s="41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ht="14.25" customHeight="1">
      <c r="A36" s="39"/>
      <c r="B36" s="39"/>
      <c r="C36" s="39"/>
      <c r="D36" s="52"/>
      <c r="E36" s="40"/>
      <c r="F36" s="41"/>
      <c r="G36" s="41"/>
      <c r="H36" s="41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4.25" customHeight="1">
      <c r="A37" s="39"/>
      <c r="B37" s="39"/>
      <c r="C37" s="39"/>
      <c r="D37" s="52"/>
      <c r="E37" s="40"/>
      <c r="F37" s="41"/>
      <c r="G37" s="41"/>
      <c r="H37" s="41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ht="14.25" customHeight="1">
      <c r="A38" s="39"/>
      <c r="B38" s="39"/>
      <c r="C38" s="39"/>
      <c r="D38" s="52"/>
      <c r="E38" s="40"/>
      <c r="F38" s="41"/>
      <c r="G38" s="41"/>
      <c r="H38" s="41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ht="14.25" customHeight="1">
      <c r="A39" s="39"/>
      <c r="B39" s="39"/>
      <c r="C39" s="39"/>
      <c r="D39" s="52"/>
      <c r="E39" s="40"/>
      <c r="F39" s="41"/>
      <c r="G39" s="41"/>
      <c r="H39" s="41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ht="14.25" customHeight="1">
      <c r="A40" s="39"/>
      <c r="B40" s="39"/>
      <c r="C40" s="39"/>
      <c r="D40" s="52"/>
      <c r="E40" s="40"/>
      <c r="F40" s="41"/>
      <c r="G40" s="41"/>
      <c r="H40" s="41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ht="14.25" customHeight="1">
      <c r="A41" s="39"/>
      <c r="B41" s="39"/>
      <c r="C41" s="39"/>
      <c r="D41" s="52"/>
      <c r="E41" s="40"/>
      <c r="F41" s="41"/>
      <c r="G41" s="41"/>
      <c r="H41" s="41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ht="14.25" customHeight="1">
      <c r="A42" s="39"/>
      <c r="B42" s="39"/>
      <c r="C42" s="39"/>
      <c r="D42" s="52"/>
      <c r="E42" s="40"/>
      <c r="F42" s="41"/>
      <c r="G42" s="41"/>
      <c r="H42" s="41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ht="14.25" customHeight="1">
      <c r="A43" s="39"/>
      <c r="B43" s="39"/>
      <c r="C43" s="39"/>
      <c r="D43" s="52"/>
      <c r="E43" s="40"/>
      <c r="F43" s="41"/>
      <c r="G43" s="41"/>
      <c r="H43" s="41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ht="14.25" customHeight="1">
      <c r="A44" s="39"/>
      <c r="B44" s="39"/>
      <c r="C44" s="39"/>
      <c r="D44" s="52"/>
      <c r="E44" s="40"/>
      <c r="F44" s="41"/>
      <c r="G44" s="41"/>
      <c r="H44" s="41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ht="14.25" customHeight="1">
      <c r="A45" s="39"/>
      <c r="B45" s="39"/>
      <c r="C45" s="39"/>
      <c r="D45" s="52"/>
      <c r="E45" s="40"/>
      <c r="F45" s="41"/>
      <c r="G45" s="41"/>
      <c r="H45" s="41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ht="14.25" customHeight="1">
      <c r="A46" s="39"/>
      <c r="B46" s="39"/>
      <c r="C46" s="39"/>
      <c r="D46" s="52"/>
      <c r="E46" s="40"/>
      <c r="F46" s="41"/>
      <c r="G46" s="41"/>
      <c r="H46" s="41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ht="14.25" customHeight="1">
      <c r="A47" s="39"/>
      <c r="B47" s="39"/>
      <c r="C47" s="39"/>
      <c r="D47" s="52"/>
      <c r="E47" s="40"/>
      <c r="F47" s="41"/>
      <c r="G47" s="41"/>
      <c r="H47" s="41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4.25" customHeight="1">
      <c r="A48" s="39"/>
      <c r="B48" s="39"/>
      <c r="C48" s="39"/>
      <c r="D48" s="52"/>
      <c r="E48" s="40"/>
      <c r="F48" s="41"/>
      <c r="G48" s="41"/>
      <c r="H48" s="41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ht="14.25" customHeight="1">
      <c r="A49" s="39"/>
      <c r="B49" s="39"/>
      <c r="C49" s="39"/>
      <c r="D49" s="52"/>
      <c r="E49" s="40"/>
      <c r="F49" s="41"/>
      <c r="G49" s="41"/>
      <c r="H49" s="41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ht="14.25" customHeight="1">
      <c r="A50" s="39"/>
      <c r="B50" s="39"/>
      <c r="C50" s="39"/>
      <c r="D50" s="52"/>
      <c r="E50" s="40"/>
      <c r="F50" s="41"/>
      <c r="G50" s="41"/>
      <c r="H50" s="41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4.25" customHeight="1">
      <c r="A51" s="39"/>
      <c r="B51" s="39"/>
      <c r="C51" s="39"/>
      <c r="D51" s="52"/>
      <c r="E51" s="40"/>
      <c r="F51" s="41"/>
      <c r="G51" s="41"/>
      <c r="H51" s="41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ht="14.25" customHeight="1">
      <c r="A52" s="39"/>
      <c r="B52" s="39"/>
      <c r="C52" s="39"/>
      <c r="D52" s="52"/>
      <c r="E52" s="40"/>
      <c r="F52" s="41"/>
      <c r="G52" s="41"/>
      <c r="H52" s="41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ht="14.25" customHeight="1">
      <c r="A53" s="39"/>
      <c r="B53" s="39"/>
      <c r="C53" s="39"/>
      <c r="D53" s="52"/>
      <c r="E53" s="40"/>
      <c r="F53" s="41"/>
      <c r="G53" s="41"/>
      <c r="H53" s="41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ht="14.25" customHeight="1">
      <c r="A54" s="39"/>
      <c r="B54" s="39"/>
      <c r="C54" s="39"/>
      <c r="D54" s="52"/>
      <c r="E54" s="40"/>
      <c r="F54" s="41"/>
      <c r="G54" s="41"/>
      <c r="H54" s="41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ht="14.25" customHeight="1">
      <c r="A55" s="39"/>
      <c r="B55" s="39"/>
      <c r="C55" s="39"/>
      <c r="D55" s="52"/>
      <c r="E55" s="40"/>
      <c r="F55" s="41"/>
      <c r="G55" s="41"/>
      <c r="H55" s="41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ht="14.25" customHeight="1">
      <c r="A56" s="39"/>
      <c r="B56" s="39"/>
      <c r="C56" s="39"/>
      <c r="D56" s="52"/>
      <c r="E56" s="40"/>
      <c r="F56" s="41"/>
      <c r="G56" s="41"/>
      <c r="H56" s="41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ht="14.25" customHeight="1">
      <c r="A57" s="39"/>
      <c r="B57" s="39"/>
      <c r="C57" s="39"/>
      <c r="D57" s="52"/>
      <c r="E57" s="40"/>
      <c r="F57" s="41"/>
      <c r="G57" s="41"/>
      <c r="H57" s="41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ht="14.25" customHeight="1">
      <c r="A58" s="39"/>
      <c r="B58" s="39"/>
      <c r="C58" s="39"/>
      <c r="D58" s="52"/>
      <c r="E58" s="40"/>
      <c r="F58" s="41"/>
      <c r="G58" s="41"/>
      <c r="H58" s="41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ht="14.25" customHeight="1">
      <c r="A59" s="39"/>
      <c r="B59" s="39"/>
      <c r="C59" s="39"/>
      <c r="D59" s="52"/>
      <c r="E59" s="40"/>
      <c r="F59" s="41"/>
      <c r="G59" s="41"/>
      <c r="H59" s="41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ht="14.25" customHeight="1">
      <c r="A60" s="39"/>
      <c r="B60" s="39"/>
      <c r="C60" s="39"/>
      <c r="D60" s="52"/>
      <c r="E60" s="40"/>
      <c r="F60" s="41"/>
      <c r="G60" s="41"/>
      <c r="H60" s="41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ht="14.25" customHeight="1">
      <c r="A61" s="39"/>
      <c r="B61" s="39"/>
      <c r="C61" s="39"/>
      <c r="D61" s="52"/>
      <c r="E61" s="40"/>
      <c r="F61" s="41"/>
      <c r="G61" s="41"/>
      <c r="H61" s="41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ht="14.25" customHeight="1">
      <c r="A62" s="39"/>
      <c r="B62" s="39"/>
      <c r="C62" s="39"/>
      <c r="D62" s="52"/>
      <c r="E62" s="40"/>
      <c r="F62" s="41"/>
      <c r="G62" s="41"/>
      <c r="H62" s="41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ht="14.25" customHeight="1">
      <c r="A63" s="39"/>
      <c r="B63" s="39"/>
      <c r="C63" s="39"/>
      <c r="D63" s="52"/>
      <c r="E63" s="40"/>
      <c r="F63" s="41"/>
      <c r="G63" s="41"/>
      <c r="H63" s="41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ht="14.25" customHeight="1">
      <c r="A64" s="39"/>
      <c r="B64" s="39"/>
      <c r="C64" s="39"/>
      <c r="D64" s="52"/>
      <c r="E64" s="40"/>
      <c r="F64" s="41"/>
      <c r="G64" s="41"/>
      <c r="H64" s="41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ht="14.25" customHeight="1">
      <c r="A65" s="39"/>
      <c r="B65" s="39"/>
      <c r="C65" s="39"/>
      <c r="D65" s="52"/>
      <c r="E65" s="40"/>
      <c r="F65" s="41"/>
      <c r="G65" s="41"/>
      <c r="H65" s="41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ht="14.25" customHeight="1">
      <c r="A66" s="39"/>
      <c r="B66" s="39"/>
      <c r="C66" s="39"/>
      <c r="D66" s="52"/>
      <c r="E66" s="40"/>
      <c r="F66" s="41"/>
      <c r="G66" s="41"/>
      <c r="H66" s="41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ht="14.25" customHeight="1">
      <c r="A67" s="39"/>
      <c r="B67" s="39"/>
      <c r="C67" s="39"/>
      <c r="D67" s="52"/>
      <c r="E67" s="40"/>
      <c r="F67" s="41"/>
      <c r="G67" s="41"/>
      <c r="H67" s="41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ht="14.25" customHeight="1">
      <c r="A68" s="39"/>
      <c r="B68" s="39"/>
      <c r="C68" s="39"/>
      <c r="D68" s="52"/>
      <c r="E68" s="40"/>
      <c r="F68" s="41"/>
      <c r="G68" s="41"/>
      <c r="H68" s="41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ht="14.25" customHeight="1">
      <c r="A69" s="39"/>
      <c r="B69" s="39"/>
      <c r="C69" s="39"/>
      <c r="D69" s="52"/>
      <c r="E69" s="40"/>
      <c r="F69" s="41"/>
      <c r="G69" s="41"/>
      <c r="H69" s="41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ht="14.25" customHeight="1">
      <c r="A70" s="39"/>
      <c r="B70" s="39"/>
      <c r="C70" s="39"/>
      <c r="D70" s="52"/>
      <c r="E70" s="40"/>
      <c r="F70" s="41"/>
      <c r="G70" s="41"/>
      <c r="H70" s="41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ht="14.25" customHeight="1">
      <c r="A71" s="39"/>
      <c r="B71" s="39"/>
      <c r="C71" s="39"/>
      <c r="D71" s="52"/>
      <c r="E71" s="40"/>
      <c r="F71" s="41"/>
      <c r="G71" s="41"/>
      <c r="H71" s="41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ht="14.25" customHeight="1">
      <c r="A72" s="39"/>
      <c r="B72" s="39"/>
      <c r="C72" s="39"/>
      <c r="D72" s="52"/>
      <c r="E72" s="40"/>
      <c r="F72" s="41"/>
      <c r="G72" s="41"/>
      <c r="H72" s="41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ht="14.25" customHeight="1">
      <c r="A73" s="39"/>
      <c r="B73" s="39"/>
      <c r="C73" s="39"/>
      <c r="D73" s="52"/>
      <c r="E73" s="40"/>
      <c r="F73" s="41"/>
      <c r="G73" s="41"/>
      <c r="H73" s="41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ht="14.25" customHeight="1">
      <c r="A74" s="39"/>
      <c r="B74" s="39"/>
      <c r="C74" s="39"/>
      <c r="D74" s="52"/>
      <c r="E74" s="40"/>
      <c r="F74" s="41"/>
      <c r="G74" s="41"/>
      <c r="H74" s="41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ht="14.25" customHeight="1">
      <c r="A75" s="39"/>
      <c r="B75" s="39"/>
      <c r="C75" s="39"/>
      <c r="D75" s="52"/>
      <c r="E75" s="40"/>
      <c r="F75" s="41"/>
      <c r="G75" s="41"/>
      <c r="H75" s="41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ht="14.25" customHeight="1">
      <c r="A76" s="39"/>
      <c r="B76" s="39"/>
      <c r="C76" s="39"/>
      <c r="D76" s="52"/>
      <c r="E76" s="40"/>
      <c r="F76" s="41"/>
      <c r="G76" s="41"/>
      <c r="H76" s="41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ht="14.25" customHeight="1">
      <c r="A77" s="39"/>
      <c r="B77" s="39"/>
      <c r="C77" s="39"/>
      <c r="D77" s="52"/>
      <c r="E77" s="40"/>
      <c r="F77" s="41"/>
      <c r="G77" s="41"/>
      <c r="H77" s="41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ht="14.25" customHeight="1">
      <c r="A78" s="39"/>
      <c r="B78" s="39"/>
      <c r="C78" s="39"/>
      <c r="D78" s="52"/>
      <c r="E78" s="40"/>
      <c r="F78" s="41"/>
      <c r="G78" s="41"/>
      <c r="H78" s="41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ht="14.25" customHeight="1">
      <c r="A79" s="39"/>
      <c r="B79" s="39"/>
      <c r="C79" s="39"/>
      <c r="D79" s="52"/>
      <c r="E79" s="40"/>
      <c r="F79" s="41"/>
      <c r="G79" s="41"/>
      <c r="H79" s="41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ht="14.25" customHeight="1">
      <c r="A80" s="39"/>
      <c r="B80" s="39"/>
      <c r="C80" s="39"/>
      <c r="D80" s="52"/>
      <c r="E80" s="40"/>
      <c r="F80" s="41"/>
      <c r="G80" s="41"/>
      <c r="H80" s="41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ht="14.25" customHeight="1">
      <c r="A81" s="39"/>
      <c r="B81" s="39"/>
      <c r="C81" s="39"/>
      <c r="D81" s="52"/>
      <c r="E81" s="40"/>
      <c r="F81" s="41"/>
      <c r="G81" s="41"/>
      <c r="H81" s="41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ht="14.25" customHeight="1">
      <c r="A82" s="39"/>
      <c r="B82" s="39"/>
      <c r="C82" s="39"/>
      <c r="D82" s="52"/>
      <c r="E82" s="40"/>
      <c r="F82" s="41"/>
      <c r="G82" s="41"/>
      <c r="H82" s="41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ht="14.25" customHeight="1">
      <c r="A83" s="39"/>
      <c r="B83" s="39"/>
      <c r="C83" s="39"/>
      <c r="D83" s="52"/>
      <c r="E83" s="40"/>
      <c r="F83" s="41"/>
      <c r="G83" s="41"/>
      <c r="H83" s="41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ht="14.25" customHeight="1">
      <c r="A84" s="39"/>
      <c r="B84" s="39"/>
      <c r="C84" s="39"/>
      <c r="D84" s="52"/>
      <c r="E84" s="40"/>
      <c r="F84" s="41"/>
      <c r="G84" s="41"/>
      <c r="H84" s="41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ht="14.25" customHeight="1">
      <c r="A85" s="39"/>
      <c r="B85" s="39"/>
      <c r="C85" s="39"/>
      <c r="D85" s="52"/>
      <c r="E85" s="40"/>
      <c r="F85" s="41"/>
      <c r="G85" s="41"/>
      <c r="H85" s="41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ht="14.25" customHeight="1">
      <c r="A86" s="39"/>
      <c r="B86" s="39"/>
      <c r="C86" s="39"/>
      <c r="D86" s="52"/>
      <c r="E86" s="40"/>
      <c r="F86" s="41"/>
      <c r="G86" s="41"/>
      <c r="H86" s="41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ht="14.25" customHeight="1">
      <c r="A87" s="39"/>
      <c r="B87" s="39"/>
      <c r="C87" s="39"/>
      <c r="D87" s="52"/>
      <c r="E87" s="40"/>
      <c r="F87" s="41"/>
      <c r="G87" s="41"/>
      <c r="H87" s="41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ht="14.25" customHeight="1">
      <c r="A88" s="39"/>
      <c r="B88" s="39"/>
      <c r="C88" s="39"/>
      <c r="D88" s="52"/>
      <c r="E88" s="40"/>
      <c r="F88" s="41"/>
      <c r="G88" s="41"/>
      <c r="H88" s="41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ht="14.25" customHeight="1">
      <c r="A89" s="39"/>
      <c r="B89" s="39"/>
      <c r="C89" s="39"/>
      <c r="D89" s="52"/>
      <c r="E89" s="40"/>
      <c r="F89" s="41"/>
      <c r="G89" s="41"/>
      <c r="H89" s="41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ht="14.25" customHeight="1">
      <c r="A90" s="39"/>
      <c r="B90" s="39"/>
      <c r="C90" s="39"/>
      <c r="D90" s="52"/>
      <c r="E90" s="40"/>
      <c r="F90" s="41"/>
      <c r="G90" s="41"/>
      <c r="H90" s="41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ht="14.25" customHeight="1">
      <c r="A91" s="39"/>
      <c r="B91" s="39"/>
      <c r="C91" s="39"/>
      <c r="D91" s="52"/>
      <c r="E91" s="40"/>
      <c r="F91" s="41"/>
      <c r="G91" s="41"/>
      <c r="H91" s="41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ht="14.25" customHeight="1">
      <c r="A92" s="39"/>
      <c r="B92" s="39"/>
      <c r="C92" s="39"/>
      <c r="D92" s="52"/>
      <c r="E92" s="40"/>
      <c r="F92" s="41"/>
      <c r="G92" s="41"/>
      <c r="H92" s="41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ht="14.25" customHeight="1">
      <c r="A93" s="39"/>
      <c r="B93" s="39"/>
      <c r="C93" s="39"/>
      <c r="D93" s="52"/>
      <c r="E93" s="40"/>
      <c r="F93" s="41"/>
      <c r="G93" s="41"/>
      <c r="H93" s="41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ht="14.25" customHeight="1">
      <c r="A94" s="39"/>
      <c r="B94" s="39"/>
      <c r="C94" s="39"/>
      <c r="D94" s="52"/>
      <c r="E94" s="40"/>
      <c r="F94" s="41"/>
      <c r="G94" s="41"/>
      <c r="H94" s="41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ht="14.25" customHeight="1">
      <c r="A95" s="39"/>
      <c r="B95" s="39"/>
      <c r="C95" s="39"/>
      <c r="D95" s="52"/>
      <c r="E95" s="40"/>
      <c r="F95" s="41"/>
      <c r="G95" s="41"/>
      <c r="H95" s="41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ht="14.25" customHeight="1">
      <c r="A96" s="39"/>
      <c r="B96" s="39"/>
      <c r="C96" s="39"/>
      <c r="D96" s="52"/>
      <c r="E96" s="40"/>
      <c r="F96" s="41"/>
      <c r="G96" s="41"/>
      <c r="H96" s="41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ht="14.25" customHeight="1">
      <c r="A97" s="39"/>
      <c r="B97" s="39"/>
      <c r="C97" s="39"/>
      <c r="D97" s="52"/>
      <c r="E97" s="40"/>
      <c r="F97" s="41"/>
      <c r="G97" s="41"/>
      <c r="H97" s="41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ht="14.25" customHeight="1">
      <c r="A98" s="39"/>
      <c r="B98" s="39"/>
      <c r="C98" s="39"/>
      <c r="D98" s="52"/>
      <c r="E98" s="40"/>
      <c r="F98" s="41"/>
      <c r="G98" s="41"/>
      <c r="H98" s="41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ht="14.25" customHeight="1">
      <c r="A99" s="39"/>
      <c r="B99" s="39"/>
      <c r="C99" s="39"/>
      <c r="D99" s="52"/>
      <c r="E99" s="40"/>
      <c r="F99" s="41"/>
      <c r="G99" s="41"/>
      <c r="H99" s="41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ht="14.25" customHeight="1">
      <c r="A100" s="39"/>
      <c r="B100" s="39"/>
      <c r="C100" s="39"/>
      <c r="D100" s="52"/>
      <c r="E100" s="40"/>
      <c r="F100" s="41"/>
      <c r="G100" s="41"/>
      <c r="H100" s="41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ht="14.25" customHeight="1">
      <c r="A101" s="39"/>
      <c r="B101" s="39"/>
      <c r="C101" s="39"/>
      <c r="D101" s="52"/>
      <c r="E101" s="40"/>
      <c r="F101" s="41"/>
      <c r="G101" s="41"/>
      <c r="H101" s="41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ht="14.25" customHeight="1">
      <c r="A102" s="39"/>
      <c r="B102" s="39"/>
      <c r="C102" s="39"/>
      <c r="D102" s="52"/>
      <c r="E102" s="40"/>
      <c r="F102" s="41"/>
      <c r="G102" s="41"/>
      <c r="H102" s="41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ht="14.25" customHeight="1">
      <c r="A103" s="39"/>
      <c r="B103" s="39"/>
      <c r="C103" s="39"/>
      <c r="D103" s="52"/>
      <c r="E103" s="40"/>
      <c r="F103" s="41"/>
      <c r="G103" s="41"/>
      <c r="H103" s="41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ht="14.25" customHeight="1">
      <c r="A104" s="39"/>
      <c r="B104" s="39"/>
      <c r="C104" s="39"/>
      <c r="D104" s="52"/>
      <c r="E104" s="40"/>
      <c r="F104" s="41"/>
      <c r="G104" s="41"/>
      <c r="H104" s="41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ht="14.25" customHeight="1">
      <c r="A105" s="39"/>
      <c r="B105" s="39"/>
      <c r="C105" s="39"/>
      <c r="D105" s="52"/>
      <c r="E105" s="40"/>
      <c r="F105" s="41"/>
      <c r="G105" s="41"/>
      <c r="H105" s="41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ht="14.25" customHeight="1">
      <c r="A106" s="39"/>
      <c r="B106" s="39"/>
      <c r="C106" s="39"/>
      <c r="D106" s="52"/>
      <c r="E106" s="40"/>
      <c r="F106" s="41"/>
      <c r="G106" s="41"/>
      <c r="H106" s="41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ht="14.25" customHeight="1">
      <c r="A107" s="39"/>
      <c r="B107" s="39"/>
      <c r="C107" s="39"/>
      <c r="D107" s="52"/>
      <c r="E107" s="40"/>
      <c r="F107" s="41"/>
      <c r="G107" s="41"/>
      <c r="H107" s="41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ht="14.25" customHeight="1">
      <c r="A108" s="39"/>
      <c r="B108" s="39"/>
      <c r="C108" s="39"/>
      <c r="D108" s="52"/>
      <c r="E108" s="40"/>
      <c r="F108" s="41"/>
      <c r="G108" s="41"/>
      <c r="H108" s="41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ht="14.25" customHeight="1">
      <c r="A109" s="39"/>
      <c r="B109" s="39"/>
      <c r="C109" s="39"/>
      <c r="D109" s="52"/>
      <c r="E109" s="40"/>
      <c r="F109" s="41"/>
      <c r="G109" s="41"/>
      <c r="H109" s="41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ht="14.25" customHeight="1">
      <c r="A110" s="39"/>
      <c r="B110" s="39"/>
      <c r="C110" s="39"/>
      <c r="D110" s="52"/>
      <c r="E110" s="40"/>
      <c r="F110" s="41"/>
      <c r="G110" s="41"/>
      <c r="H110" s="41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ht="14.25" customHeight="1">
      <c r="A111" s="32"/>
      <c r="B111" s="32"/>
      <c r="C111" s="32"/>
      <c r="D111" s="34"/>
      <c r="E111" s="33"/>
      <c r="F111" s="37"/>
      <c r="G111" s="37"/>
      <c r="H111" s="37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</row>
    <row r="112" ht="14.25" customHeight="1">
      <c r="A112" s="32"/>
      <c r="B112" s="32"/>
      <c r="C112" s="32"/>
      <c r="D112" s="34"/>
      <c r="E112" s="33"/>
      <c r="F112" s="37"/>
      <c r="G112" s="37"/>
      <c r="H112" s="37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</row>
    <row r="113" ht="14.25" customHeight="1">
      <c r="A113" s="32"/>
      <c r="B113" s="32"/>
      <c r="C113" s="32"/>
      <c r="D113" s="34"/>
      <c r="E113" s="33"/>
      <c r="F113" s="37"/>
      <c r="G113" s="37"/>
      <c r="H113" s="37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</row>
    <row r="114" ht="14.25" customHeight="1">
      <c r="A114" s="32"/>
      <c r="B114" s="32"/>
      <c r="C114" s="32"/>
      <c r="D114" s="34"/>
      <c r="E114" s="33"/>
      <c r="F114" s="37"/>
      <c r="G114" s="37"/>
      <c r="H114" s="37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</row>
    <row r="115" ht="14.25" customHeight="1">
      <c r="A115" s="32"/>
      <c r="B115" s="32"/>
      <c r="C115" s="32"/>
      <c r="D115" s="34"/>
      <c r="E115" s="33"/>
      <c r="F115" s="37"/>
      <c r="G115" s="37"/>
      <c r="H115" s="37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</row>
    <row r="116" ht="14.25" customHeight="1">
      <c r="A116" s="32"/>
      <c r="B116" s="32"/>
      <c r="C116" s="32"/>
      <c r="D116" s="34"/>
      <c r="E116" s="33"/>
      <c r="F116" s="37"/>
      <c r="G116" s="37"/>
      <c r="H116" s="37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</row>
    <row r="117" ht="14.25" customHeight="1">
      <c r="A117" s="32"/>
      <c r="B117" s="32"/>
      <c r="C117" s="32"/>
      <c r="D117" s="34"/>
      <c r="E117" s="33"/>
      <c r="F117" s="37"/>
      <c r="G117" s="37"/>
      <c r="H117" s="37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</row>
    <row r="118" ht="14.25" customHeight="1">
      <c r="A118" s="32"/>
      <c r="B118" s="32"/>
      <c r="C118" s="32"/>
      <c r="D118" s="34"/>
      <c r="E118" s="33"/>
      <c r="F118" s="37"/>
      <c r="G118" s="37"/>
      <c r="H118" s="37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</row>
    <row r="119" ht="14.25" customHeight="1">
      <c r="A119" s="32"/>
      <c r="B119" s="32"/>
      <c r="C119" s="32"/>
      <c r="D119" s="34"/>
      <c r="E119" s="33"/>
      <c r="F119" s="37"/>
      <c r="G119" s="37"/>
      <c r="H119" s="37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</row>
    <row r="120" ht="14.25" customHeight="1">
      <c r="A120" s="32"/>
      <c r="B120" s="32"/>
      <c r="C120" s="32"/>
      <c r="D120" s="34"/>
      <c r="E120" s="33"/>
      <c r="F120" s="37"/>
      <c r="G120" s="37"/>
      <c r="H120" s="37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</row>
    <row r="121" ht="14.25" customHeight="1">
      <c r="A121" s="32"/>
      <c r="B121" s="32"/>
      <c r="C121" s="32"/>
      <c r="D121" s="34"/>
      <c r="E121" s="33"/>
      <c r="F121" s="37"/>
      <c r="G121" s="37"/>
      <c r="H121" s="37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</row>
    <row r="122" ht="14.25" customHeight="1">
      <c r="A122" s="32"/>
      <c r="B122" s="32"/>
      <c r="C122" s="32"/>
      <c r="D122" s="34"/>
      <c r="E122" s="33"/>
      <c r="F122" s="37"/>
      <c r="G122" s="37"/>
      <c r="H122" s="37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</row>
    <row r="123" ht="14.25" customHeight="1">
      <c r="A123" s="32"/>
      <c r="B123" s="32"/>
      <c r="C123" s="32"/>
      <c r="D123" s="34"/>
      <c r="E123" s="33"/>
      <c r="F123" s="37"/>
      <c r="G123" s="37"/>
      <c r="H123" s="37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</row>
    <row r="124" ht="14.25" customHeight="1">
      <c r="A124" s="32"/>
      <c r="B124" s="32"/>
      <c r="C124" s="32"/>
      <c r="D124" s="34"/>
      <c r="E124" s="33"/>
      <c r="F124" s="37"/>
      <c r="G124" s="37"/>
      <c r="H124" s="37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</row>
    <row r="125" ht="14.25" customHeight="1">
      <c r="A125" s="32"/>
      <c r="B125" s="32"/>
      <c r="C125" s="32"/>
      <c r="D125" s="34"/>
      <c r="E125" s="33"/>
      <c r="F125" s="37"/>
      <c r="G125" s="37"/>
      <c r="H125" s="37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</row>
    <row r="126" ht="14.25" customHeight="1">
      <c r="A126" s="32"/>
      <c r="B126" s="32"/>
      <c r="C126" s="32"/>
      <c r="D126" s="34"/>
      <c r="E126" s="33"/>
      <c r="F126" s="37"/>
      <c r="G126" s="37"/>
      <c r="H126" s="37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</row>
    <row r="127" ht="14.25" customHeight="1">
      <c r="A127" s="32"/>
      <c r="B127" s="32"/>
      <c r="C127" s="32"/>
      <c r="D127" s="34"/>
      <c r="E127" s="33"/>
      <c r="F127" s="37"/>
      <c r="G127" s="37"/>
      <c r="H127" s="37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</row>
    <row r="128" ht="14.25" customHeight="1">
      <c r="A128" s="32"/>
      <c r="B128" s="32"/>
      <c r="C128" s="32"/>
      <c r="D128" s="34"/>
      <c r="E128" s="33"/>
      <c r="F128" s="37"/>
      <c r="G128" s="37"/>
      <c r="H128" s="37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</row>
    <row r="129" ht="14.25" customHeight="1">
      <c r="A129" s="32"/>
      <c r="B129" s="32"/>
      <c r="C129" s="32"/>
      <c r="D129" s="34"/>
      <c r="E129" s="33"/>
      <c r="F129" s="37"/>
      <c r="G129" s="37"/>
      <c r="H129" s="37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</row>
    <row r="130" ht="14.25" customHeight="1">
      <c r="A130" s="32"/>
      <c r="B130" s="32"/>
      <c r="C130" s="32"/>
      <c r="D130" s="34"/>
      <c r="E130" s="33"/>
      <c r="F130" s="37"/>
      <c r="G130" s="37"/>
      <c r="H130" s="37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</row>
    <row r="131" ht="14.25" customHeight="1">
      <c r="A131" s="32"/>
      <c r="B131" s="32"/>
      <c r="C131" s="32"/>
      <c r="D131" s="34"/>
      <c r="E131" s="33"/>
      <c r="F131" s="37"/>
      <c r="G131" s="37"/>
      <c r="H131" s="37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</row>
    <row r="132" ht="14.25" customHeight="1">
      <c r="A132" s="32"/>
      <c r="B132" s="32"/>
      <c r="C132" s="32"/>
      <c r="D132" s="34"/>
      <c r="E132" s="33"/>
      <c r="F132" s="37"/>
      <c r="G132" s="37"/>
      <c r="H132" s="37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</row>
    <row r="133" ht="14.25" customHeight="1">
      <c r="A133" s="32"/>
      <c r="B133" s="32"/>
      <c r="C133" s="32"/>
      <c r="D133" s="34"/>
      <c r="E133" s="33"/>
      <c r="F133" s="37"/>
      <c r="G133" s="37"/>
      <c r="H133" s="37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</row>
    <row r="134" ht="14.25" customHeight="1">
      <c r="A134" s="32"/>
      <c r="B134" s="32"/>
      <c r="C134" s="32"/>
      <c r="D134" s="34"/>
      <c r="E134" s="33"/>
      <c r="F134" s="37"/>
      <c r="G134" s="37"/>
      <c r="H134" s="37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</row>
    <row r="135" ht="14.25" customHeight="1">
      <c r="A135" s="32"/>
      <c r="B135" s="32"/>
      <c r="C135" s="32"/>
      <c r="D135" s="34"/>
      <c r="E135" s="33"/>
      <c r="F135" s="37"/>
      <c r="G135" s="37"/>
      <c r="H135" s="37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</row>
    <row r="136" ht="14.25" customHeight="1">
      <c r="A136" s="32"/>
      <c r="B136" s="32"/>
      <c r="C136" s="32"/>
      <c r="D136" s="34"/>
      <c r="E136" s="33"/>
      <c r="F136" s="37"/>
      <c r="G136" s="37"/>
      <c r="H136" s="37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</row>
    <row r="137" ht="14.25" customHeight="1">
      <c r="A137" s="32"/>
      <c r="B137" s="32"/>
      <c r="C137" s="32"/>
      <c r="D137" s="34"/>
      <c r="E137" s="33"/>
      <c r="F137" s="37"/>
      <c r="G137" s="37"/>
      <c r="H137" s="37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</row>
    <row r="138" ht="14.25" customHeight="1">
      <c r="A138" s="32"/>
      <c r="B138" s="32"/>
      <c r="C138" s="32"/>
      <c r="D138" s="34"/>
      <c r="E138" s="33"/>
      <c r="F138" s="37"/>
      <c r="G138" s="37"/>
      <c r="H138" s="37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</row>
    <row r="139" ht="14.25" customHeight="1">
      <c r="A139" s="32"/>
      <c r="B139" s="32"/>
      <c r="C139" s="32"/>
      <c r="D139" s="34"/>
      <c r="E139" s="33"/>
      <c r="F139" s="37"/>
      <c r="G139" s="37"/>
      <c r="H139" s="37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</row>
    <row r="140" ht="14.25" customHeight="1">
      <c r="A140" s="32"/>
      <c r="B140" s="32"/>
      <c r="C140" s="32"/>
      <c r="D140" s="34"/>
      <c r="E140" s="33"/>
      <c r="F140" s="37"/>
      <c r="G140" s="37"/>
      <c r="H140" s="37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</row>
    <row r="141" ht="14.25" customHeight="1">
      <c r="A141" s="32"/>
      <c r="B141" s="32"/>
      <c r="C141" s="32"/>
      <c r="D141" s="34"/>
      <c r="E141" s="33"/>
      <c r="F141" s="37"/>
      <c r="G141" s="37"/>
      <c r="H141" s="37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</row>
    <row r="142" ht="14.25" customHeight="1">
      <c r="A142" s="32"/>
      <c r="B142" s="32"/>
      <c r="C142" s="32"/>
      <c r="D142" s="34"/>
      <c r="E142" s="33"/>
      <c r="F142" s="37"/>
      <c r="G142" s="37"/>
      <c r="H142" s="37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</row>
    <row r="143" ht="14.25" customHeight="1">
      <c r="A143" s="32"/>
      <c r="B143" s="32"/>
      <c r="C143" s="32"/>
      <c r="D143" s="34"/>
      <c r="E143" s="33"/>
      <c r="F143" s="37"/>
      <c r="G143" s="37"/>
      <c r="H143" s="37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</row>
    <row r="144" ht="14.25" customHeight="1">
      <c r="A144" s="32"/>
      <c r="B144" s="32"/>
      <c r="C144" s="32"/>
      <c r="D144" s="34"/>
      <c r="E144" s="33"/>
      <c r="F144" s="37"/>
      <c r="G144" s="37"/>
      <c r="H144" s="37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</row>
    <row r="145" ht="14.25" customHeight="1">
      <c r="A145" s="32"/>
      <c r="B145" s="32"/>
      <c r="C145" s="32"/>
      <c r="D145" s="34"/>
      <c r="E145" s="33"/>
      <c r="F145" s="37"/>
      <c r="G145" s="37"/>
      <c r="H145" s="37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</row>
    <row r="146" ht="14.25" customHeight="1">
      <c r="A146" s="32"/>
      <c r="B146" s="32"/>
      <c r="C146" s="32"/>
      <c r="D146" s="34"/>
      <c r="E146" s="33"/>
      <c r="F146" s="37"/>
      <c r="G146" s="37"/>
      <c r="H146" s="37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</row>
    <row r="147" ht="14.25" customHeight="1">
      <c r="A147" s="32"/>
      <c r="B147" s="32"/>
      <c r="C147" s="32"/>
      <c r="D147" s="34"/>
      <c r="E147" s="33"/>
      <c r="F147" s="37"/>
      <c r="G147" s="37"/>
      <c r="H147" s="37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</row>
    <row r="148" ht="14.25" customHeight="1">
      <c r="A148" s="32"/>
      <c r="B148" s="32"/>
      <c r="C148" s="32"/>
      <c r="D148" s="34"/>
      <c r="E148" s="33"/>
      <c r="F148" s="37"/>
      <c r="G148" s="37"/>
      <c r="H148" s="37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</row>
    <row r="149" ht="14.25" customHeight="1">
      <c r="A149" s="32"/>
      <c r="B149" s="32"/>
      <c r="C149" s="32"/>
      <c r="D149" s="34"/>
      <c r="E149" s="33"/>
      <c r="F149" s="37"/>
      <c r="G149" s="37"/>
      <c r="H149" s="37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</row>
    <row r="150" ht="14.25" customHeight="1">
      <c r="A150" s="32"/>
      <c r="B150" s="32"/>
      <c r="C150" s="32"/>
      <c r="D150" s="34"/>
      <c r="E150" s="33"/>
      <c r="F150" s="37"/>
      <c r="G150" s="37"/>
      <c r="H150" s="37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</row>
    <row r="151" ht="14.25" customHeight="1">
      <c r="A151" s="32"/>
      <c r="B151" s="32"/>
      <c r="C151" s="32"/>
      <c r="D151" s="34"/>
      <c r="E151" s="33"/>
      <c r="F151" s="37"/>
      <c r="G151" s="37"/>
      <c r="H151" s="37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</row>
    <row r="152" ht="14.25" customHeight="1">
      <c r="A152" s="32"/>
      <c r="B152" s="32"/>
      <c r="C152" s="32"/>
      <c r="D152" s="34"/>
      <c r="E152" s="33"/>
      <c r="F152" s="37"/>
      <c r="G152" s="37"/>
      <c r="H152" s="37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</row>
    <row r="153" ht="14.25" customHeight="1">
      <c r="A153" s="32"/>
      <c r="B153" s="32"/>
      <c r="C153" s="32"/>
      <c r="D153" s="34"/>
      <c r="E153" s="33"/>
      <c r="F153" s="37"/>
      <c r="G153" s="37"/>
      <c r="H153" s="37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</row>
    <row r="154" ht="14.25" customHeight="1">
      <c r="A154" s="32"/>
      <c r="B154" s="32"/>
      <c r="C154" s="32"/>
      <c r="D154" s="34"/>
      <c r="E154" s="33"/>
      <c r="F154" s="37"/>
      <c r="G154" s="37"/>
      <c r="H154" s="37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</row>
    <row r="155" ht="14.25" customHeight="1">
      <c r="A155" s="32"/>
      <c r="B155" s="32"/>
      <c r="C155" s="32"/>
      <c r="D155" s="34"/>
      <c r="E155" s="33"/>
      <c r="F155" s="37"/>
      <c r="G155" s="37"/>
      <c r="H155" s="37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</row>
    <row r="156" ht="14.25" customHeight="1">
      <c r="A156" s="32"/>
      <c r="B156" s="32"/>
      <c r="C156" s="32"/>
      <c r="D156" s="34"/>
      <c r="E156" s="33"/>
      <c r="F156" s="37"/>
      <c r="G156" s="37"/>
      <c r="H156" s="37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</row>
    <row r="157" ht="14.25" customHeight="1">
      <c r="A157" s="32"/>
      <c r="B157" s="32"/>
      <c r="C157" s="32"/>
      <c r="D157" s="34"/>
      <c r="E157" s="33"/>
      <c r="F157" s="37"/>
      <c r="G157" s="37"/>
      <c r="H157" s="37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</row>
    <row r="158" ht="14.25" customHeight="1">
      <c r="A158" s="32"/>
      <c r="B158" s="32"/>
      <c r="C158" s="32"/>
      <c r="D158" s="34"/>
      <c r="E158" s="33"/>
      <c r="F158" s="37"/>
      <c r="G158" s="37"/>
      <c r="H158" s="37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</row>
    <row r="159" ht="14.25" customHeight="1">
      <c r="A159" s="32"/>
      <c r="B159" s="32"/>
      <c r="C159" s="32"/>
      <c r="D159" s="34"/>
      <c r="E159" s="33"/>
      <c r="F159" s="37"/>
      <c r="G159" s="37"/>
      <c r="H159" s="37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</row>
    <row r="160" ht="14.25" customHeight="1">
      <c r="A160" s="32"/>
      <c r="B160" s="32"/>
      <c r="C160" s="32"/>
      <c r="D160" s="34"/>
      <c r="E160" s="33"/>
      <c r="F160" s="37"/>
      <c r="G160" s="37"/>
      <c r="H160" s="37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</row>
    <row r="161" ht="14.25" customHeight="1">
      <c r="A161" s="32"/>
      <c r="B161" s="32"/>
      <c r="C161" s="32"/>
      <c r="D161" s="34"/>
      <c r="E161" s="33"/>
      <c r="F161" s="37"/>
      <c r="G161" s="37"/>
      <c r="H161" s="37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</row>
    <row r="162" ht="14.25" customHeight="1">
      <c r="A162" s="32"/>
      <c r="B162" s="32"/>
      <c r="C162" s="32"/>
      <c r="D162" s="34"/>
      <c r="E162" s="33"/>
      <c r="F162" s="37"/>
      <c r="G162" s="37"/>
      <c r="H162" s="37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</row>
    <row r="163" ht="14.25" customHeight="1">
      <c r="A163" s="32"/>
      <c r="B163" s="32"/>
      <c r="C163" s="32"/>
      <c r="D163" s="34"/>
      <c r="E163" s="33"/>
      <c r="F163" s="37"/>
      <c r="G163" s="37"/>
      <c r="H163" s="37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</row>
    <row r="164" ht="14.25" customHeight="1">
      <c r="A164" s="32"/>
      <c r="B164" s="32"/>
      <c r="C164" s="32"/>
      <c r="D164" s="34"/>
      <c r="E164" s="33"/>
      <c r="F164" s="37"/>
      <c r="G164" s="37"/>
      <c r="H164" s="37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</row>
    <row r="165" ht="14.25" customHeight="1">
      <c r="A165" s="32"/>
      <c r="B165" s="32"/>
      <c r="C165" s="32"/>
      <c r="D165" s="34"/>
      <c r="E165" s="33"/>
      <c r="F165" s="37"/>
      <c r="G165" s="37"/>
      <c r="H165" s="37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</row>
    <row r="166" ht="14.25" customHeight="1">
      <c r="A166" s="32"/>
      <c r="B166" s="32"/>
      <c r="C166" s="32"/>
      <c r="D166" s="34"/>
      <c r="E166" s="33"/>
      <c r="F166" s="37"/>
      <c r="G166" s="37"/>
      <c r="H166" s="37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</row>
    <row r="167" ht="14.25" customHeight="1">
      <c r="A167" s="32"/>
      <c r="B167" s="32"/>
      <c r="C167" s="32"/>
      <c r="D167" s="34"/>
      <c r="E167" s="33"/>
      <c r="F167" s="37"/>
      <c r="G167" s="37"/>
      <c r="H167" s="37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</row>
    <row r="168" ht="14.25" customHeight="1">
      <c r="A168" s="32"/>
      <c r="B168" s="32"/>
      <c r="C168" s="32"/>
      <c r="D168" s="34"/>
      <c r="E168" s="33"/>
      <c r="F168" s="37"/>
      <c r="G168" s="37"/>
      <c r="H168" s="37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</row>
    <row r="169" ht="14.25" customHeight="1">
      <c r="A169" s="32"/>
      <c r="B169" s="32"/>
      <c r="C169" s="32"/>
      <c r="D169" s="34"/>
      <c r="E169" s="33"/>
      <c r="F169" s="37"/>
      <c r="G169" s="37"/>
      <c r="H169" s="37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</row>
    <row r="170" ht="14.25" customHeight="1">
      <c r="A170" s="32"/>
      <c r="B170" s="32"/>
      <c r="C170" s="32"/>
      <c r="D170" s="34"/>
      <c r="E170" s="33"/>
      <c r="F170" s="37"/>
      <c r="G170" s="37"/>
      <c r="H170" s="37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</row>
    <row r="171" ht="14.25" customHeight="1">
      <c r="A171" s="32"/>
      <c r="B171" s="32"/>
      <c r="C171" s="32"/>
      <c r="D171" s="34"/>
      <c r="E171" s="33"/>
      <c r="F171" s="37"/>
      <c r="G171" s="37"/>
      <c r="H171" s="37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</row>
    <row r="172" ht="14.25" customHeight="1">
      <c r="A172" s="32"/>
      <c r="B172" s="32"/>
      <c r="C172" s="32"/>
      <c r="D172" s="34"/>
      <c r="E172" s="33"/>
      <c r="F172" s="37"/>
      <c r="G172" s="37"/>
      <c r="H172" s="37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</row>
    <row r="173" ht="14.25" customHeight="1">
      <c r="A173" s="32"/>
      <c r="B173" s="32"/>
      <c r="C173" s="32"/>
      <c r="D173" s="34"/>
      <c r="E173" s="33"/>
      <c r="F173" s="37"/>
      <c r="G173" s="37"/>
      <c r="H173" s="37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</row>
    <row r="174" ht="14.25" customHeight="1">
      <c r="A174" s="32"/>
      <c r="B174" s="32"/>
      <c r="C174" s="32"/>
      <c r="D174" s="34"/>
      <c r="E174" s="33"/>
      <c r="F174" s="37"/>
      <c r="G174" s="37"/>
      <c r="H174" s="37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</row>
    <row r="175" ht="14.25" customHeight="1">
      <c r="A175" s="32"/>
      <c r="B175" s="32"/>
      <c r="C175" s="32"/>
      <c r="D175" s="34"/>
      <c r="E175" s="33"/>
      <c r="F175" s="37"/>
      <c r="G175" s="37"/>
      <c r="H175" s="37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</row>
    <row r="176" ht="14.25" customHeight="1">
      <c r="A176" s="32"/>
      <c r="B176" s="32"/>
      <c r="C176" s="32"/>
      <c r="D176" s="34"/>
      <c r="E176" s="33"/>
      <c r="F176" s="37"/>
      <c r="G176" s="37"/>
      <c r="H176" s="37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</row>
    <row r="177" ht="14.25" customHeight="1">
      <c r="A177" s="32"/>
      <c r="B177" s="32"/>
      <c r="C177" s="32"/>
      <c r="D177" s="34"/>
      <c r="E177" s="33"/>
      <c r="F177" s="37"/>
      <c r="G177" s="37"/>
      <c r="H177" s="37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</row>
    <row r="178" ht="14.25" customHeight="1">
      <c r="A178" s="32"/>
      <c r="B178" s="32"/>
      <c r="C178" s="32"/>
      <c r="D178" s="34"/>
      <c r="E178" s="33"/>
      <c r="F178" s="37"/>
      <c r="G178" s="37"/>
      <c r="H178" s="37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</row>
    <row r="179" ht="14.25" customHeight="1">
      <c r="A179" s="32"/>
      <c r="B179" s="32"/>
      <c r="C179" s="32"/>
      <c r="D179" s="34"/>
      <c r="E179" s="33"/>
      <c r="F179" s="37"/>
      <c r="G179" s="37"/>
      <c r="H179" s="37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</row>
    <row r="180" ht="14.25" customHeight="1">
      <c r="A180" s="32"/>
      <c r="B180" s="32"/>
      <c r="C180" s="32"/>
      <c r="D180" s="34"/>
      <c r="E180" s="33"/>
      <c r="F180" s="37"/>
      <c r="G180" s="37"/>
      <c r="H180" s="37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</row>
    <row r="181" ht="14.25" customHeight="1">
      <c r="A181" s="32"/>
      <c r="B181" s="32"/>
      <c r="C181" s="32"/>
      <c r="D181" s="34"/>
      <c r="E181" s="33"/>
      <c r="F181" s="37"/>
      <c r="G181" s="37"/>
      <c r="H181" s="37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</row>
    <row r="182" ht="14.25" customHeight="1">
      <c r="A182" s="32"/>
      <c r="B182" s="32"/>
      <c r="C182" s="32"/>
      <c r="D182" s="34"/>
      <c r="E182" s="33"/>
      <c r="F182" s="37"/>
      <c r="G182" s="37"/>
      <c r="H182" s="37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</row>
    <row r="183" ht="14.25" customHeight="1">
      <c r="A183" s="32"/>
      <c r="B183" s="32"/>
      <c r="C183" s="32"/>
      <c r="D183" s="34"/>
      <c r="E183" s="33"/>
      <c r="F183" s="37"/>
      <c r="G183" s="37"/>
      <c r="H183" s="37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</row>
    <row r="184" ht="14.25" customHeight="1">
      <c r="A184" s="32"/>
      <c r="B184" s="32"/>
      <c r="C184" s="32"/>
      <c r="D184" s="34"/>
      <c r="E184" s="33"/>
      <c r="F184" s="37"/>
      <c r="G184" s="37"/>
      <c r="H184" s="37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</row>
    <row r="185" ht="14.25" customHeight="1">
      <c r="A185" s="32"/>
      <c r="B185" s="32"/>
      <c r="C185" s="32"/>
      <c r="D185" s="34"/>
      <c r="E185" s="33"/>
      <c r="F185" s="37"/>
      <c r="G185" s="37"/>
      <c r="H185" s="37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</row>
    <row r="186" ht="14.25" customHeight="1">
      <c r="A186" s="32"/>
      <c r="B186" s="32"/>
      <c r="C186" s="32"/>
      <c r="D186" s="34"/>
      <c r="E186" s="33"/>
      <c r="F186" s="37"/>
      <c r="G186" s="37"/>
      <c r="H186" s="37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</row>
    <row r="187" ht="14.25" customHeight="1">
      <c r="A187" s="32"/>
      <c r="B187" s="32"/>
      <c r="C187" s="32"/>
      <c r="D187" s="34"/>
      <c r="E187" s="33"/>
      <c r="F187" s="37"/>
      <c r="G187" s="37"/>
      <c r="H187" s="37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</row>
    <row r="188" ht="14.25" customHeight="1">
      <c r="A188" s="32"/>
      <c r="B188" s="32"/>
      <c r="C188" s="32"/>
      <c r="D188" s="34"/>
      <c r="E188" s="33"/>
      <c r="F188" s="37"/>
      <c r="G188" s="37"/>
      <c r="H188" s="37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</row>
    <row r="189" ht="14.25" customHeight="1">
      <c r="A189" s="32"/>
      <c r="B189" s="32"/>
      <c r="C189" s="32"/>
      <c r="D189" s="34"/>
      <c r="E189" s="33"/>
      <c r="F189" s="37"/>
      <c r="G189" s="37"/>
      <c r="H189" s="37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</row>
    <row r="190" ht="14.25" customHeight="1">
      <c r="A190" s="32"/>
      <c r="B190" s="32"/>
      <c r="C190" s="32"/>
      <c r="D190" s="34"/>
      <c r="E190" s="33"/>
      <c r="F190" s="37"/>
      <c r="G190" s="37"/>
      <c r="H190" s="37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</row>
    <row r="191" ht="14.25" customHeight="1">
      <c r="A191" s="32"/>
      <c r="B191" s="32"/>
      <c r="C191" s="32"/>
      <c r="D191" s="34"/>
      <c r="E191" s="33"/>
      <c r="F191" s="37"/>
      <c r="G191" s="37"/>
      <c r="H191" s="37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</row>
    <row r="192" ht="14.25" customHeight="1">
      <c r="A192" s="32"/>
      <c r="B192" s="32"/>
      <c r="C192" s="32"/>
      <c r="D192" s="34"/>
      <c r="E192" s="33"/>
      <c r="F192" s="37"/>
      <c r="G192" s="37"/>
      <c r="H192" s="37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</row>
    <row r="193" ht="14.25" customHeight="1">
      <c r="A193" s="32"/>
      <c r="B193" s="32"/>
      <c r="C193" s="32"/>
      <c r="D193" s="34"/>
      <c r="E193" s="33"/>
      <c r="F193" s="37"/>
      <c r="G193" s="37"/>
      <c r="H193" s="37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</row>
    <row r="194" ht="14.25" customHeight="1">
      <c r="A194" s="32"/>
      <c r="B194" s="32"/>
      <c r="C194" s="32"/>
      <c r="D194" s="34"/>
      <c r="E194" s="33"/>
      <c r="F194" s="37"/>
      <c r="G194" s="37"/>
      <c r="H194" s="37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</row>
    <row r="195" ht="14.25" customHeight="1">
      <c r="A195" s="32"/>
      <c r="B195" s="32"/>
      <c r="C195" s="32"/>
      <c r="D195" s="34"/>
      <c r="E195" s="33"/>
      <c r="F195" s="37"/>
      <c r="G195" s="37"/>
      <c r="H195" s="37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</row>
    <row r="196" ht="14.25" customHeight="1">
      <c r="A196" s="32"/>
      <c r="B196" s="32"/>
      <c r="C196" s="32"/>
      <c r="D196" s="34"/>
      <c r="E196" s="33"/>
      <c r="F196" s="37"/>
      <c r="G196" s="37"/>
      <c r="H196" s="37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</row>
    <row r="197" ht="14.25" customHeight="1">
      <c r="A197" s="32"/>
      <c r="B197" s="32"/>
      <c r="C197" s="32"/>
      <c r="D197" s="34"/>
      <c r="E197" s="33"/>
      <c r="F197" s="37"/>
      <c r="G197" s="37"/>
      <c r="H197" s="37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</row>
    <row r="198" ht="14.25" customHeight="1">
      <c r="A198" s="32"/>
      <c r="B198" s="32"/>
      <c r="C198" s="32"/>
      <c r="D198" s="34"/>
      <c r="E198" s="33"/>
      <c r="F198" s="37"/>
      <c r="G198" s="37"/>
      <c r="H198" s="37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</row>
    <row r="199" ht="14.25" customHeight="1">
      <c r="A199" s="32"/>
      <c r="B199" s="32"/>
      <c r="C199" s="32"/>
      <c r="D199" s="34"/>
      <c r="E199" s="33"/>
      <c r="F199" s="37"/>
      <c r="G199" s="37"/>
      <c r="H199" s="37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</row>
    <row r="200" ht="14.25" customHeight="1">
      <c r="A200" s="32"/>
      <c r="B200" s="32"/>
      <c r="C200" s="32"/>
      <c r="D200" s="34"/>
      <c r="E200" s="33"/>
      <c r="F200" s="37"/>
      <c r="G200" s="37"/>
      <c r="H200" s="37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</row>
    <row r="201" ht="14.25" customHeight="1">
      <c r="A201" s="32"/>
      <c r="B201" s="32"/>
      <c r="C201" s="32"/>
      <c r="D201" s="34"/>
      <c r="E201" s="33"/>
      <c r="F201" s="37"/>
      <c r="G201" s="37"/>
      <c r="H201" s="37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</row>
    <row r="202" ht="14.25" customHeight="1">
      <c r="A202" s="32"/>
      <c r="B202" s="32"/>
      <c r="C202" s="32"/>
      <c r="D202" s="34"/>
      <c r="E202" s="33"/>
      <c r="F202" s="37"/>
      <c r="G202" s="37"/>
      <c r="H202" s="37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</row>
    <row r="203" ht="14.25" customHeight="1">
      <c r="A203" s="32"/>
      <c r="B203" s="32"/>
      <c r="C203" s="32"/>
      <c r="D203" s="34"/>
      <c r="E203" s="33"/>
      <c r="F203" s="37"/>
      <c r="G203" s="37"/>
      <c r="H203" s="37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</row>
    <row r="204" ht="14.25" customHeight="1">
      <c r="A204" s="32"/>
      <c r="B204" s="32"/>
      <c r="C204" s="32"/>
      <c r="D204" s="34"/>
      <c r="E204" s="33"/>
      <c r="F204" s="37"/>
      <c r="G204" s="37"/>
      <c r="H204" s="37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</row>
    <row r="205" ht="14.25" customHeight="1">
      <c r="A205" s="32"/>
      <c r="B205" s="32"/>
      <c r="C205" s="32"/>
      <c r="D205" s="34"/>
      <c r="E205" s="33"/>
      <c r="F205" s="37"/>
      <c r="G205" s="37"/>
      <c r="H205" s="37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</row>
    <row r="206" ht="14.25" customHeight="1">
      <c r="A206" s="32"/>
      <c r="B206" s="32"/>
      <c r="C206" s="32"/>
      <c r="D206" s="34"/>
      <c r="E206" s="33"/>
      <c r="F206" s="37"/>
      <c r="G206" s="37"/>
      <c r="H206" s="37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</row>
    <row r="207" ht="14.25" customHeight="1">
      <c r="A207" s="32"/>
      <c r="B207" s="32"/>
      <c r="C207" s="32"/>
      <c r="D207" s="34"/>
      <c r="E207" s="33"/>
      <c r="F207" s="37"/>
      <c r="G207" s="37"/>
      <c r="H207" s="37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</row>
    <row r="208" ht="14.25" customHeight="1">
      <c r="A208" s="32"/>
      <c r="B208" s="32"/>
      <c r="C208" s="32"/>
      <c r="D208" s="34"/>
      <c r="E208" s="33"/>
      <c r="F208" s="37"/>
      <c r="G208" s="37"/>
      <c r="H208" s="37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</row>
    <row r="209" ht="14.25" customHeight="1">
      <c r="A209" s="32"/>
      <c r="B209" s="32"/>
      <c r="C209" s="32"/>
      <c r="D209" s="34"/>
      <c r="E209" s="33"/>
      <c r="F209" s="37"/>
      <c r="G209" s="37"/>
      <c r="H209" s="37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</row>
    <row r="210" ht="14.25" customHeight="1">
      <c r="A210" s="32"/>
      <c r="B210" s="32"/>
      <c r="C210" s="32"/>
      <c r="D210" s="34"/>
      <c r="E210" s="33"/>
      <c r="F210" s="37"/>
      <c r="G210" s="37"/>
      <c r="H210" s="37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</row>
    <row r="211" ht="14.25" customHeight="1">
      <c r="A211" s="32"/>
      <c r="B211" s="32"/>
      <c r="C211" s="32"/>
      <c r="D211" s="34"/>
      <c r="E211" s="33"/>
      <c r="F211" s="37"/>
      <c r="G211" s="37"/>
      <c r="H211" s="37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</row>
    <row r="212" ht="14.25" customHeight="1">
      <c r="A212" s="32"/>
      <c r="B212" s="32"/>
      <c r="C212" s="32"/>
      <c r="D212" s="34"/>
      <c r="E212" s="33"/>
      <c r="F212" s="37"/>
      <c r="G212" s="37"/>
      <c r="H212" s="37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</row>
    <row r="213" ht="14.25" customHeight="1">
      <c r="A213" s="32"/>
      <c r="B213" s="32"/>
      <c r="C213" s="32"/>
      <c r="D213" s="34"/>
      <c r="E213" s="33"/>
      <c r="F213" s="37"/>
      <c r="G213" s="37"/>
      <c r="H213" s="37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</row>
    <row r="214" ht="14.25" customHeight="1">
      <c r="A214" s="32"/>
      <c r="B214" s="32"/>
      <c r="C214" s="32"/>
      <c r="D214" s="34"/>
      <c r="E214" s="33"/>
      <c r="F214" s="37"/>
      <c r="G214" s="37"/>
      <c r="H214" s="37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</row>
    <row r="215" ht="14.25" customHeight="1">
      <c r="A215" s="32"/>
      <c r="B215" s="32"/>
      <c r="C215" s="32"/>
      <c r="D215" s="34"/>
      <c r="E215" s="33"/>
      <c r="F215" s="37"/>
      <c r="G215" s="37"/>
      <c r="H215" s="37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</row>
    <row r="216" ht="14.25" customHeight="1">
      <c r="A216" s="32"/>
      <c r="B216" s="32"/>
      <c r="C216" s="32"/>
      <c r="D216" s="34"/>
      <c r="E216" s="33"/>
      <c r="F216" s="37"/>
      <c r="G216" s="37"/>
      <c r="H216" s="37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</row>
    <row r="217" ht="14.25" customHeight="1">
      <c r="A217" s="32"/>
      <c r="B217" s="32"/>
      <c r="C217" s="32"/>
      <c r="D217" s="34"/>
      <c r="E217" s="33"/>
      <c r="F217" s="37"/>
      <c r="G217" s="37"/>
      <c r="H217" s="37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</row>
    <row r="218" ht="14.25" customHeight="1">
      <c r="A218" s="32"/>
      <c r="B218" s="32"/>
      <c r="C218" s="32"/>
      <c r="D218" s="34"/>
      <c r="E218" s="33"/>
      <c r="F218" s="37"/>
      <c r="G218" s="37"/>
      <c r="H218" s="37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</row>
    <row r="219" ht="14.25" customHeight="1">
      <c r="A219" s="32"/>
      <c r="B219" s="32"/>
      <c r="C219" s="32"/>
      <c r="D219" s="34"/>
      <c r="E219" s="33"/>
      <c r="F219" s="37"/>
      <c r="G219" s="37"/>
      <c r="H219" s="37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</row>
    <row r="220" ht="14.25" customHeight="1">
      <c r="A220" s="32"/>
      <c r="B220" s="32"/>
      <c r="C220" s="32"/>
      <c r="D220" s="34"/>
      <c r="E220" s="33"/>
      <c r="F220" s="37"/>
      <c r="G220" s="37"/>
      <c r="H220" s="37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</row>
    <row r="221" ht="14.25" customHeight="1">
      <c r="A221" s="32"/>
      <c r="B221" s="32"/>
      <c r="C221" s="32"/>
      <c r="D221" s="34"/>
      <c r="E221" s="33"/>
      <c r="F221" s="37"/>
      <c r="G221" s="37"/>
      <c r="H221" s="37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</row>
    <row r="222" ht="14.25" customHeight="1">
      <c r="A222" s="32"/>
      <c r="B222" s="32"/>
      <c r="C222" s="32"/>
      <c r="D222" s="34"/>
      <c r="E222" s="33"/>
      <c r="F222" s="37"/>
      <c r="G222" s="37"/>
      <c r="H222" s="37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</row>
    <row r="223" ht="14.25" customHeight="1">
      <c r="A223" s="32"/>
      <c r="B223" s="32"/>
      <c r="C223" s="32"/>
      <c r="D223" s="34"/>
      <c r="E223" s="33"/>
      <c r="F223" s="37"/>
      <c r="G223" s="37"/>
      <c r="H223" s="37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</row>
    <row r="224" ht="14.25" customHeight="1">
      <c r="A224" s="32"/>
      <c r="B224" s="32"/>
      <c r="C224" s="32"/>
      <c r="D224" s="34"/>
      <c r="E224" s="33"/>
      <c r="F224" s="37"/>
      <c r="G224" s="37"/>
      <c r="H224" s="37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</row>
    <row r="225" ht="14.25" customHeight="1">
      <c r="A225" s="32"/>
      <c r="B225" s="32"/>
      <c r="C225" s="32"/>
      <c r="D225" s="34"/>
      <c r="E225" s="33"/>
      <c r="F225" s="37"/>
      <c r="G225" s="37"/>
      <c r="H225" s="37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</row>
    <row r="226" ht="14.25" customHeight="1">
      <c r="A226" s="32"/>
      <c r="B226" s="32"/>
      <c r="C226" s="32"/>
      <c r="D226" s="34"/>
      <c r="E226" s="33"/>
      <c r="F226" s="37"/>
      <c r="G226" s="37"/>
      <c r="H226" s="37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</row>
    <row r="227" ht="14.25" customHeight="1">
      <c r="A227" s="32"/>
      <c r="B227" s="32"/>
      <c r="C227" s="32"/>
      <c r="D227" s="34"/>
      <c r="E227" s="33"/>
      <c r="F227" s="37"/>
      <c r="G227" s="37"/>
      <c r="H227" s="37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</row>
    <row r="228" ht="14.25" customHeight="1">
      <c r="A228" s="32"/>
      <c r="B228" s="32"/>
      <c r="C228" s="32"/>
      <c r="D228" s="34"/>
      <c r="E228" s="33"/>
      <c r="F228" s="37"/>
      <c r="G228" s="37"/>
      <c r="H228" s="37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</row>
    <row r="229" ht="14.25" customHeight="1">
      <c r="A229" s="32"/>
      <c r="B229" s="32"/>
      <c r="C229" s="32"/>
      <c r="D229" s="34"/>
      <c r="E229" s="33"/>
      <c r="F229" s="37"/>
      <c r="G229" s="37"/>
      <c r="H229" s="37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</row>
    <row r="230" ht="14.25" customHeight="1">
      <c r="A230" s="32"/>
      <c r="B230" s="32"/>
      <c r="C230" s="32"/>
      <c r="D230" s="34"/>
      <c r="E230" s="33"/>
      <c r="F230" s="37"/>
      <c r="G230" s="37"/>
      <c r="H230" s="37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</row>
    <row r="231" ht="14.25" customHeight="1">
      <c r="A231" s="32"/>
      <c r="B231" s="32"/>
      <c r="C231" s="32"/>
      <c r="D231" s="34"/>
      <c r="E231" s="33"/>
      <c r="F231" s="37"/>
      <c r="G231" s="37"/>
      <c r="H231" s="37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</row>
    <row r="232" ht="14.25" customHeight="1">
      <c r="A232" s="32"/>
      <c r="B232" s="32"/>
      <c r="C232" s="32"/>
      <c r="D232" s="34"/>
      <c r="E232" s="33"/>
      <c r="F232" s="37"/>
      <c r="G232" s="37"/>
      <c r="H232" s="37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</row>
    <row r="233" ht="14.25" customHeight="1">
      <c r="A233" s="32"/>
      <c r="B233" s="32"/>
      <c r="C233" s="32"/>
      <c r="D233" s="34"/>
      <c r="E233" s="33"/>
      <c r="F233" s="37"/>
      <c r="G233" s="37"/>
      <c r="H233" s="37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</row>
    <row r="234" ht="14.25" customHeight="1">
      <c r="A234" s="32"/>
      <c r="B234" s="32"/>
      <c r="C234" s="32"/>
      <c r="D234" s="34"/>
      <c r="E234" s="33"/>
      <c r="F234" s="37"/>
      <c r="G234" s="37"/>
      <c r="H234" s="37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</row>
    <row r="235" ht="14.25" customHeight="1">
      <c r="A235" s="32"/>
      <c r="B235" s="32"/>
      <c r="C235" s="32"/>
      <c r="D235" s="34"/>
      <c r="E235" s="33"/>
      <c r="F235" s="37"/>
      <c r="G235" s="37"/>
      <c r="H235" s="37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</row>
    <row r="236" ht="14.25" customHeight="1">
      <c r="A236" s="32"/>
      <c r="B236" s="32"/>
      <c r="C236" s="32"/>
      <c r="D236" s="34"/>
      <c r="E236" s="33"/>
      <c r="F236" s="37"/>
      <c r="G236" s="37"/>
      <c r="H236" s="37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</row>
    <row r="237" ht="14.25" customHeight="1">
      <c r="A237" s="32"/>
      <c r="B237" s="32"/>
      <c r="C237" s="32"/>
      <c r="D237" s="34"/>
      <c r="E237" s="33"/>
      <c r="F237" s="37"/>
      <c r="G237" s="37"/>
      <c r="H237" s="37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</row>
    <row r="238" ht="14.25" customHeight="1">
      <c r="A238" s="32"/>
      <c r="B238" s="32"/>
      <c r="C238" s="32"/>
      <c r="D238" s="34"/>
      <c r="E238" s="33"/>
      <c r="F238" s="37"/>
      <c r="G238" s="37"/>
      <c r="H238" s="37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</row>
    <row r="239" ht="14.25" customHeight="1">
      <c r="A239" s="32"/>
      <c r="B239" s="32"/>
      <c r="C239" s="32"/>
      <c r="D239" s="34"/>
      <c r="E239" s="33"/>
      <c r="F239" s="37"/>
      <c r="G239" s="37"/>
      <c r="H239" s="37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</row>
    <row r="240" ht="14.25" customHeight="1">
      <c r="A240" s="32"/>
      <c r="B240" s="32"/>
      <c r="C240" s="32"/>
      <c r="D240" s="34"/>
      <c r="E240" s="33"/>
      <c r="F240" s="37"/>
      <c r="G240" s="37"/>
      <c r="H240" s="37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</row>
    <row r="241" ht="14.25" customHeight="1">
      <c r="A241" s="32"/>
      <c r="B241" s="32"/>
      <c r="C241" s="32"/>
      <c r="D241" s="34"/>
      <c r="E241" s="33"/>
      <c r="F241" s="37"/>
      <c r="G241" s="37"/>
      <c r="H241" s="37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</row>
    <row r="242" ht="14.25" customHeight="1">
      <c r="A242" s="32"/>
      <c r="B242" s="32"/>
      <c r="C242" s="32"/>
      <c r="D242" s="34"/>
      <c r="E242" s="33"/>
      <c r="F242" s="37"/>
      <c r="G242" s="37"/>
      <c r="H242" s="37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</row>
    <row r="243" ht="14.25" customHeight="1">
      <c r="A243" s="32"/>
      <c r="B243" s="32"/>
      <c r="C243" s="32"/>
      <c r="D243" s="34"/>
      <c r="E243" s="33"/>
      <c r="F243" s="37"/>
      <c r="G243" s="37"/>
      <c r="H243" s="37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</row>
    <row r="244" ht="14.25" customHeight="1">
      <c r="A244" s="32"/>
      <c r="B244" s="32"/>
      <c r="C244" s="32"/>
      <c r="D244" s="34"/>
      <c r="E244" s="33"/>
      <c r="F244" s="37"/>
      <c r="G244" s="37"/>
      <c r="H244" s="37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</row>
    <row r="245" ht="14.25" customHeight="1">
      <c r="A245" s="32"/>
      <c r="B245" s="32"/>
      <c r="C245" s="32"/>
      <c r="D245" s="34"/>
      <c r="E245" s="33"/>
      <c r="F245" s="37"/>
      <c r="G245" s="37"/>
      <c r="H245" s="37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</row>
    <row r="246" ht="14.25" customHeight="1">
      <c r="A246" s="32"/>
      <c r="B246" s="32"/>
      <c r="C246" s="32"/>
      <c r="D246" s="34"/>
      <c r="E246" s="33"/>
      <c r="F246" s="37"/>
      <c r="G246" s="37"/>
      <c r="H246" s="37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</row>
    <row r="247" ht="14.25" customHeight="1">
      <c r="A247" s="32"/>
      <c r="B247" s="32"/>
      <c r="C247" s="32"/>
      <c r="D247" s="34"/>
      <c r="E247" s="33"/>
      <c r="F247" s="37"/>
      <c r="G247" s="37"/>
      <c r="H247" s="37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</row>
    <row r="248" ht="14.25" customHeight="1">
      <c r="A248" s="32"/>
      <c r="B248" s="32"/>
      <c r="C248" s="32"/>
      <c r="D248" s="34"/>
      <c r="E248" s="33"/>
      <c r="F248" s="37"/>
      <c r="G248" s="37"/>
      <c r="H248" s="37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</row>
    <row r="249" ht="14.25" customHeight="1">
      <c r="A249" s="32"/>
      <c r="B249" s="32"/>
      <c r="C249" s="32"/>
      <c r="D249" s="34"/>
      <c r="E249" s="33"/>
      <c r="F249" s="37"/>
      <c r="G249" s="37"/>
      <c r="H249" s="37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</row>
    <row r="250" ht="14.25" customHeight="1">
      <c r="A250" s="32"/>
      <c r="B250" s="32"/>
      <c r="C250" s="32"/>
      <c r="D250" s="34"/>
      <c r="E250" s="33"/>
      <c r="F250" s="37"/>
      <c r="G250" s="37"/>
      <c r="H250" s="37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</row>
    <row r="251" ht="14.25" customHeight="1">
      <c r="A251" s="32"/>
      <c r="B251" s="32"/>
      <c r="C251" s="32"/>
      <c r="D251" s="34"/>
      <c r="E251" s="33"/>
      <c r="F251" s="37"/>
      <c r="G251" s="37"/>
      <c r="H251" s="37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</row>
    <row r="252" ht="14.25" customHeight="1">
      <c r="A252" s="32"/>
      <c r="B252" s="32"/>
      <c r="C252" s="32"/>
      <c r="D252" s="34"/>
      <c r="E252" s="33"/>
      <c r="F252" s="37"/>
      <c r="G252" s="37"/>
      <c r="H252" s="37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</row>
    <row r="253" ht="14.25" customHeight="1">
      <c r="A253" s="32"/>
      <c r="B253" s="32"/>
      <c r="C253" s="32"/>
      <c r="D253" s="34"/>
      <c r="E253" s="33"/>
      <c r="F253" s="37"/>
      <c r="G253" s="37"/>
      <c r="H253" s="37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</row>
    <row r="254" ht="14.25" customHeight="1">
      <c r="A254" s="32"/>
      <c r="B254" s="32"/>
      <c r="C254" s="32"/>
      <c r="D254" s="34"/>
      <c r="E254" s="33"/>
      <c r="F254" s="37"/>
      <c r="G254" s="37"/>
      <c r="H254" s="37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</row>
    <row r="255" ht="14.25" customHeight="1">
      <c r="A255" s="32"/>
      <c r="B255" s="32"/>
      <c r="C255" s="32"/>
      <c r="D255" s="34"/>
      <c r="E255" s="33"/>
      <c r="F255" s="37"/>
      <c r="G255" s="37"/>
      <c r="H255" s="37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</row>
    <row r="256" ht="14.25" customHeight="1">
      <c r="A256" s="32"/>
      <c r="B256" s="32"/>
      <c r="C256" s="32"/>
      <c r="D256" s="34"/>
      <c r="E256" s="33"/>
      <c r="F256" s="37"/>
      <c r="G256" s="37"/>
      <c r="H256" s="37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</row>
    <row r="257" ht="14.25" customHeight="1">
      <c r="A257" s="32"/>
      <c r="B257" s="32"/>
      <c r="C257" s="32"/>
      <c r="D257" s="34"/>
      <c r="E257" s="33"/>
      <c r="F257" s="37"/>
      <c r="G257" s="37"/>
      <c r="H257" s="37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</row>
    <row r="258" ht="14.25" customHeight="1">
      <c r="A258" s="32"/>
      <c r="B258" s="32"/>
      <c r="C258" s="32"/>
      <c r="D258" s="34"/>
      <c r="E258" s="33"/>
      <c r="F258" s="37"/>
      <c r="G258" s="37"/>
      <c r="H258" s="37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</row>
    <row r="259" ht="14.25" customHeight="1">
      <c r="A259" s="32"/>
      <c r="B259" s="32"/>
      <c r="C259" s="32"/>
      <c r="D259" s="34"/>
      <c r="E259" s="33"/>
      <c r="F259" s="37"/>
      <c r="G259" s="37"/>
      <c r="H259" s="37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</row>
    <row r="260" ht="14.25" customHeight="1">
      <c r="A260" s="32"/>
      <c r="B260" s="32"/>
      <c r="C260" s="32"/>
      <c r="D260" s="34"/>
      <c r="E260" s="33"/>
      <c r="F260" s="37"/>
      <c r="G260" s="37"/>
      <c r="H260" s="37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</row>
    <row r="261" ht="14.25" customHeight="1">
      <c r="A261" s="32"/>
      <c r="B261" s="32"/>
      <c r="C261" s="32"/>
      <c r="D261" s="34"/>
      <c r="E261" s="33"/>
      <c r="F261" s="37"/>
      <c r="G261" s="37"/>
      <c r="H261" s="37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</row>
    <row r="262" ht="14.25" customHeight="1">
      <c r="A262" s="32"/>
      <c r="B262" s="32"/>
      <c r="C262" s="32"/>
      <c r="D262" s="34"/>
      <c r="E262" s="33"/>
      <c r="F262" s="37"/>
      <c r="G262" s="37"/>
      <c r="H262" s="37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</row>
    <row r="263" ht="14.25" customHeight="1">
      <c r="A263" s="32"/>
      <c r="B263" s="32"/>
      <c r="C263" s="32"/>
      <c r="D263" s="34"/>
      <c r="E263" s="33"/>
      <c r="F263" s="37"/>
      <c r="G263" s="37"/>
      <c r="H263" s="37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</row>
    <row r="264" ht="14.25" customHeight="1">
      <c r="A264" s="32"/>
      <c r="B264" s="32"/>
      <c r="C264" s="32"/>
      <c r="D264" s="34"/>
      <c r="E264" s="33"/>
      <c r="F264" s="37"/>
      <c r="G264" s="37"/>
      <c r="H264" s="37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</row>
    <row r="265" ht="14.25" customHeight="1">
      <c r="A265" s="32"/>
      <c r="B265" s="32"/>
      <c r="C265" s="32"/>
      <c r="D265" s="34"/>
      <c r="E265" s="33"/>
      <c r="F265" s="37"/>
      <c r="G265" s="37"/>
      <c r="H265" s="37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</row>
    <row r="266" ht="14.25" customHeight="1">
      <c r="A266" s="32"/>
      <c r="B266" s="32"/>
      <c r="C266" s="32"/>
      <c r="D266" s="34"/>
      <c r="E266" s="33"/>
      <c r="F266" s="37"/>
      <c r="G266" s="37"/>
      <c r="H266" s="37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</row>
    <row r="267" ht="14.25" customHeight="1">
      <c r="A267" s="32"/>
      <c r="B267" s="32"/>
      <c r="C267" s="32"/>
      <c r="D267" s="34"/>
      <c r="E267" s="33"/>
      <c r="F267" s="37"/>
      <c r="G267" s="37"/>
      <c r="H267" s="37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</row>
    <row r="268" ht="14.25" customHeight="1">
      <c r="A268" s="32"/>
      <c r="B268" s="32"/>
      <c r="C268" s="32"/>
      <c r="D268" s="34"/>
      <c r="E268" s="33"/>
      <c r="F268" s="37"/>
      <c r="G268" s="37"/>
      <c r="H268" s="37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</row>
    <row r="269" ht="14.25" customHeight="1">
      <c r="A269" s="32"/>
      <c r="B269" s="32"/>
      <c r="C269" s="32"/>
      <c r="D269" s="34"/>
      <c r="E269" s="33"/>
      <c r="F269" s="37"/>
      <c r="G269" s="37"/>
      <c r="H269" s="37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</row>
    <row r="270" ht="14.25" customHeight="1">
      <c r="A270" s="32"/>
      <c r="B270" s="32"/>
      <c r="C270" s="32"/>
      <c r="D270" s="34"/>
      <c r="E270" s="33"/>
      <c r="F270" s="37"/>
      <c r="G270" s="37"/>
      <c r="H270" s="37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</row>
    <row r="271" ht="14.25" customHeight="1">
      <c r="A271" s="32"/>
      <c r="B271" s="32"/>
      <c r="C271" s="32"/>
      <c r="D271" s="34"/>
      <c r="E271" s="33"/>
      <c r="F271" s="37"/>
      <c r="G271" s="37"/>
      <c r="H271" s="37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</row>
    <row r="272" ht="14.25" customHeight="1">
      <c r="A272" s="32"/>
      <c r="B272" s="32"/>
      <c r="C272" s="32"/>
      <c r="D272" s="34"/>
      <c r="E272" s="33"/>
      <c r="F272" s="37"/>
      <c r="G272" s="37"/>
      <c r="H272" s="37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</row>
    <row r="273" ht="14.25" customHeight="1">
      <c r="A273" s="32"/>
      <c r="B273" s="32"/>
      <c r="C273" s="32"/>
      <c r="D273" s="34"/>
      <c r="E273" s="33"/>
      <c r="F273" s="37"/>
      <c r="G273" s="37"/>
      <c r="H273" s="37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</row>
    <row r="274" ht="14.25" customHeight="1">
      <c r="A274" s="32"/>
      <c r="B274" s="32"/>
      <c r="C274" s="32"/>
      <c r="D274" s="34"/>
      <c r="E274" s="33"/>
      <c r="F274" s="37"/>
      <c r="G274" s="37"/>
      <c r="H274" s="37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</row>
    <row r="275" ht="14.25" customHeight="1">
      <c r="A275" s="32"/>
      <c r="B275" s="32"/>
      <c r="C275" s="32"/>
      <c r="D275" s="34"/>
      <c r="E275" s="33"/>
      <c r="F275" s="37"/>
      <c r="G275" s="37"/>
      <c r="H275" s="37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</row>
    <row r="276" ht="14.25" customHeight="1">
      <c r="A276" s="32"/>
      <c r="B276" s="32"/>
      <c r="C276" s="32"/>
      <c r="D276" s="34"/>
      <c r="E276" s="33"/>
      <c r="F276" s="37"/>
      <c r="G276" s="37"/>
      <c r="H276" s="37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</row>
    <row r="277" ht="14.25" customHeight="1">
      <c r="A277" s="32"/>
      <c r="B277" s="32"/>
      <c r="C277" s="32"/>
      <c r="D277" s="34"/>
      <c r="E277" s="33"/>
      <c r="F277" s="37"/>
      <c r="G277" s="37"/>
      <c r="H277" s="37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</row>
    <row r="278" ht="14.25" customHeight="1">
      <c r="A278" s="32"/>
      <c r="B278" s="32"/>
      <c r="C278" s="32"/>
      <c r="D278" s="34"/>
      <c r="E278" s="33"/>
      <c r="F278" s="37"/>
      <c r="G278" s="37"/>
      <c r="H278" s="37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</row>
    <row r="279" ht="14.25" customHeight="1">
      <c r="A279" s="32"/>
      <c r="B279" s="32"/>
      <c r="C279" s="32"/>
      <c r="D279" s="34"/>
      <c r="E279" s="33"/>
      <c r="F279" s="37"/>
      <c r="G279" s="37"/>
      <c r="H279" s="37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</row>
    <row r="280" ht="14.25" customHeight="1">
      <c r="A280" s="32"/>
      <c r="B280" s="32"/>
      <c r="C280" s="32"/>
      <c r="D280" s="34"/>
      <c r="E280" s="33"/>
      <c r="F280" s="37"/>
      <c r="G280" s="37"/>
      <c r="H280" s="37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</row>
    <row r="281" ht="14.25" customHeight="1">
      <c r="A281" s="32"/>
      <c r="B281" s="32"/>
      <c r="C281" s="32"/>
      <c r="D281" s="34"/>
      <c r="E281" s="33"/>
      <c r="F281" s="37"/>
      <c r="G281" s="37"/>
      <c r="H281" s="37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</row>
    <row r="282" ht="14.25" customHeight="1">
      <c r="A282" s="32"/>
      <c r="B282" s="32"/>
      <c r="C282" s="32"/>
      <c r="D282" s="34"/>
      <c r="E282" s="33"/>
      <c r="F282" s="37"/>
      <c r="G282" s="37"/>
      <c r="H282" s="37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</row>
    <row r="283" ht="14.25" customHeight="1">
      <c r="A283" s="32"/>
      <c r="B283" s="32"/>
      <c r="C283" s="32"/>
      <c r="D283" s="34"/>
      <c r="E283" s="33"/>
      <c r="F283" s="37"/>
      <c r="G283" s="37"/>
      <c r="H283" s="37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</row>
    <row r="284" ht="14.25" customHeight="1">
      <c r="A284" s="32"/>
      <c r="B284" s="32"/>
      <c r="C284" s="32"/>
      <c r="D284" s="34"/>
      <c r="E284" s="33"/>
      <c r="F284" s="37"/>
      <c r="G284" s="37"/>
      <c r="H284" s="37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</row>
    <row r="285" ht="14.25" customHeight="1">
      <c r="A285" s="32"/>
      <c r="B285" s="32"/>
      <c r="C285" s="32"/>
      <c r="D285" s="34"/>
      <c r="E285" s="33"/>
      <c r="F285" s="37"/>
      <c r="G285" s="37"/>
      <c r="H285" s="37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</row>
    <row r="286" ht="14.25" customHeight="1">
      <c r="A286" s="32"/>
      <c r="B286" s="32"/>
      <c r="C286" s="32"/>
      <c r="D286" s="34"/>
      <c r="E286" s="33"/>
      <c r="F286" s="37"/>
      <c r="G286" s="37"/>
      <c r="H286" s="37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</row>
    <row r="287" ht="14.25" customHeight="1">
      <c r="A287" s="32"/>
      <c r="B287" s="32"/>
      <c r="C287" s="32"/>
      <c r="D287" s="34"/>
      <c r="E287" s="33"/>
      <c r="F287" s="37"/>
      <c r="G287" s="37"/>
      <c r="H287" s="37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</row>
    <row r="288" ht="14.25" customHeight="1">
      <c r="A288" s="32"/>
      <c r="B288" s="32"/>
      <c r="C288" s="32"/>
      <c r="D288" s="34"/>
      <c r="E288" s="33"/>
      <c r="F288" s="37"/>
      <c r="G288" s="37"/>
      <c r="H288" s="37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</row>
    <row r="289" ht="14.25" customHeight="1">
      <c r="A289" s="32"/>
      <c r="B289" s="32"/>
      <c r="C289" s="32"/>
      <c r="D289" s="34"/>
      <c r="E289" s="33"/>
      <c r="F289" s="37"/>
      <c r="G289" s="37"/>
      <c r="H289" s="37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</row>
    <row r="290" ht="14.25" customHeight="1">
      <c r="A290" s="32"/>
      <c r="B290" s="32"/>
      <c r="C290" s="32"/>
      <c r="D290" s="34"/>
      <c r="E290" s="33"/>
      <c r="F290" s="37"/>
      <c r="G290" s="37"/>
      <c r="H290" s="37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</row>
    <row r="291" ht="14.25" customHeight="1">
      <c r="A291" s="32"/>
      <c r="B291" s="32"/>
      <c r="C291" s="32"/>
      <c r="D291" s="34"/>
      <c r="E291" s="33"/>
      <c r="F291" s="37"/>
      <c r="G291" s="37"/>
      <c r="H291" s="37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</row>
    <row r="292" ht="14.25" customHeight="1">
      <c r="A292" s="32"/>
      <c r="B292" s="32"/>
      <c r="C292" s="32"/>
      <c r="D292" s="34"/>
      <c r="E292" s="33"/>
      <c r="F292" s="37"/>
      <c r="G292" s="37"/>
      <c r="H292" s="37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</row>
    <row r="293" ht="14.25" customHeight="1">
      <c r="A293" s="32"/>
      <c r="B293" s="32"/>
      <c r="C293" s="32"/>
      <c r="D293" s="34"/>
      <c r="E293" s="33"/>
      <c r="F293" s="37"/>
      <c r="G293" s="37"/>
      <c r="H293" s="37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</row>
    <row r="294" ht="14.25" customHeight="1">
      <c r="A294" s="32"/>
      <c r="B294" s="32"/>
      <c r="C294" s="32"/>
      <c r="D294" s="34"/>
      <c r="E294" s="33"/>
      <c r="F294" s="37"/>
      <c r="G294" s="37"/>
      <c r="H294" s="37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</row>
    <row r="295" ht="14.25" customHeight="1">
      <c r="A295" s="32"/>
      <c r="B295" s="32"/>
      <c r="C295" s="32"/>
      <c r="D295" s="34"/>
      <c r="E295" s="33"/>
      <c r="F295" s="37"/>
      <c r="G295" s="37"/>
      <c r="H295" s="37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</row>
    <row r="296" ht="14.25" customHeight="1">
      <c r="A296" s="32"/>
      <c r="B296" s="32"/>
      <c r="C296" s="32"/>
      <c r="D296" s="34"/>
      <c r="E296" s="33"/>
      <c r="F296" s="37"/>
      <c r="G296" s="37"/>
      <c r="H296" s="37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</row>
    <row r="297" ht="14.25" customHeight="1">
      <c r="A297" s="32"/>
      <c r="B297" s="32"/>
      <c r="C297" s="32"/>
      <c r="D297" s="34"/>
      <c r="E297" s="33"/>
      <c r="F297" s="37"/>
      <c r="G297" s="37"/>
      <c r="H297" s="37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</row>
    <row r="298" ht="14.25" customHeight="1">
      <c r="A298" s="32"/>
      <c r="B298" s="32"/>
      <c r="C298" s="32"/>
      <c r="D298" s="34"/>
      <c r="E298" s="33"/>
      <c r="F298" s="37"/>
      <c r="G298" s="37"/>
      <c r="H298" s="37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</row>
    <row r="299" ht="14.25" customHeight="1">
      <c r="A299" s="32"/>
      <c r="B299" s="32"/>
      <c r="C299" s="32"/>
      <c r="D299" s="34"/>
      <c r="E299" s="33"/>
      <c r="F299" s="37"/>
      <c r="G299" s="37"/>
      <c r="H299" s="37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</row>
    <row r="300" ht="14.25" customHeight="1">
      <c r="A300" s="32"/>
      <c r="B300" s="32"/>
      <c r="C300" s="32"/>
      <c r="D300" s="34"/>
      <c r="E300" s="33"/>
      <c r="F300" s="37"/>
      <c r="G300" s="37"/>
      <c r="H300" s="37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</row>
    <row r="301" ht="14.25" customHeight="1">
      <c r="A301" s="32"/>
      <c r="B301" s="32"/>
      <c r="C301" s="32"/>
      <c r="D301" s="34"/>
      <c r="E301" s="33"/>
      <c r="F301" s="37"/>
      <c r="G301" s="37"/>
      <c r="H301" s="37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</row>
    <row r="302" ht="14.25" customHeight="1">
      <c r="A302" s="32"/>
      <c r="B302" s="32"/>
      <c r="C302" s="32"/>
      <c r="D302" s="34"/>
      <c r="E302" s="33"/>
      <c r="F302" s="37"/>
      <c r="G302" s="37"/>
      <c r="H302" s="37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</row>
    <row r="303" ht="14.25" customHeight="1">
      <c r="A303" s="32"/>
      <c r="B303" s="32"/>
      <c r="C303" s="32"/>
      <c r="D303" s="34"/>
      <c r="E303" s="33"/>
      <c r="F303" s="37"/>
      <c r="G303" s="37"/>
      <c r="H303" s="37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</row>
    <row r="304" ht="14.25" customHeight="1">
      <c r="A304" s="32"/>
      <c r="B304" s="32"/>
      <c r="C304" s="32"/>
      <c r="D304" s="34"/>
      <c r="E304" s="33"/>
      <c r="F304" s="37"/>
      <c r="G304" s="37"/>
      <c r="H304" s="37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</row>
    <row r="305" ht="14.25" customHeight="1">
      <c r="A305" s="32"/>
      <c r="B305" s="32"/>
      <c r="C305" s="32"/>
      <c r="D305" s="34"/>
      <c r="E305" s="33"/>
      <c r="F305" s="37"/>
      <c r="G305" s="37"/>
      <c r="H305" s="37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</row>
    <row r="306" ht="14.25" customHeight="1">
      <c r="A306" s="32"/>
      <c r="B306" s="32"/>
      <c r="C306" s="32"/>
      <c r="D306" s="34"/>
      <c r="E306" s="33"/>
      <c r="F306" s="37"/>
      <c r="G306" s="37"/>
      <c r="H306" s="37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</row>
    <row r="307" ht="14.25" customHeight="1">
      <c r="A307" s="32"/>
      <c r="B307" s="32"/>
      <c r="C307" s="32"/>
      <c r="D307" s="34"/>
      <c r="E307" s="33"/>
      <c r="F307" s="37"/>
      <c r="G307" s="37"/>
      <c r="H307" s="37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</row>
    <row r="308" ht="14.25" customHeight="1">
      <c r="A308" s="32"/>
      <c r="B308" s="32"/>
      <c r="C308" s="32"/>
      <c r="D308" s="34"/>
      <c r="E308" s="33"/>
      <c r="F308" s="37"/>
      <c r="G308" s="37"/>
      <c r="H308" s="37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</row>
    <row r="309" ht="14.25" customHeight="1">
      <c r="A309" s="32"/>
      <c r="B309" s="32"/>
      <c r="C309" s="32"/>
      <c r="D309" s="34"/>
      <c r="E309" s="33"/>
      <c r="F309" s="37"/>
      <c r="G309" s="37"/>
      <c r="H309" s="37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</row>
    <row r="310" ht="14.25" customHeight="1">
      <c r="A310" s="32"/>
      <c r="B310" s="32"/>
      <c r="C310" s="32"/>
      <c r="D310" s="34"/>
      <c r="E310" s="33"/>
      <c r="F310" s="37"/>
      <c r="G310" s="37"/>
      <c r="H310" s="37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</row>
    <row r="311" ht="14.25" customHeight="1">
      <c r="A311" s="32"/>
      <c r="B311" s="32"/>
      <c r="C311" s="32"/>
      <c r="D311" s="34"/>
      <c r="E311" s="33"/>
      <c r="F311" s="37"/>
      <c r="G311" s="37"/>
      <c r="H311" s="37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</row>
    <row r="312" ht="14.25" customHeight="1">
      <c r="A312" s="32"/>
      <c r="B312" s="32"/>
      <c r="C312" s="32"/>
      <c r="D312" s="34"/>
      <c r="E312" s="33"/>
      <c r="F312" s="37"/>
      <c r="G312" s="37"/>
      <c r="H312" s="37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</row>
    <row r="313" ht="14.25" customHeight="1">
      <c r="A313" s="32"/>
      <c r="B313" s="32"/>
      <c r="C313" s="32"/>
      <c r="D313" s="34"/>
      <c r="E313" s="33"/>
      <c r="F313" s="37"/>
      <c r="G313" s="37"/>
      <c r="H313" s="37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</row>
    <row r="314" ht="14.25" customHeight="1">
      <c r="A314" s="32"/>
      <c r="B314" s="32"/>
      <c r="C314" s="32"/>
      <c r="D314" s="34"/>
      <c r="E314" s="33"/>
      <c r="F314" s="37"/>
      <c r="G314" s="37"/>
      <c r="H314" s="37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</row>
    <row r="315" ht="14.25" customHeight="1">
      <c r="A315" s="32"/>
      <c r="B315" s="32"/>
      <c r="C315" s="32"/>
      <c r="D315" s="34"/>
      <c r="E315" s="33"/>
      <c r="F315" s="37"/>
      <c r="G315" s="37"/>
      <c r="H315" s="37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</row>
    <row r="316" ht="14.25" customHeight="1">
      <c r="A316" s="32"/>
      <c r="B316" s="32"/>
      <c r="C316" s="32"/>
      <c r="D316" s="34"/>
      <c r="E316" s="33"/>
      <c r="F316" s="37"/>
      <c r="G316" s="37"/>
      <c r="H316" s="37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</row>
    <row r="317" ht="14.25" customHeight="1">
      <c r="A317" s="32"/>
      <c r="B317" s="32"/>
      <c r="C317" s="32"/>
      <c r="D317" s="34"/>
      <c r="E317" s="33"/>
      <c r="F317" s="37"/>
      <c r="G317" s="37"/>
      <c r="H317" s="37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</row>
    <row r="318" ht="14.25" customHeight="1">
      <c r="A318" s="32"/>
      <c r="B318" s="32"/>
      <c r="C318" s="32"/>
      <c r="D318" s="34"/>
      <c r="E318" s="33"/>
      <c r="F318" s="37"/>
      <c r="G318" s="37"/>
      <c r="H318" s="37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</row>
    <row r="319" ht="14.25" customHeight="1">
      <c r="A319" s="32"/>
      <c r="B319" s="32"/>
      <c r="C319" s="32"/>
      <c r="D319" s="34"/>
      <c r="E319" s="33"/>
      <c r="F319" s="37"/>
      <c r="G319" s="37"/>
      <c r="H319" s="37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</row>
    <row r="320" ht="14.25" customHeight="1">
      <c r="A320" s="32"/>
      <c r="B320" s="32"/>
      <c r="C320" s="32"/>
      <c r="D320" s="34"/>
      <c r="E320" s="33"/>
      <c r="F320" s="37"/>
      <c r="G320" s="37"/>
      <c r="H320" s="37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</row>
    <row r="321" ht="14.25" customHeight="1">
      <c r="A321" s="32"/>
      <c r="B321" s="32"/>
      <c r="C321" s="32"/>
      <c r="D321" s="34"/>
      <c r="E321" s="33"/>
      <c r="F321" s="37"/>
      <c r="G321" s="37"/>
      <c r="H321" s="37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</row>
    <row r="322" ht="14.25" customHeight="1">
      <c r="A322" s="32"/>
      <c r="B322" s="32"/>
      <c r="C322" s="32"/>
      <c r="D322" s="34"/>
      <c r="E322" s="33"/>
      <c r="F322" s="37"/>
      <c r="G322" s="37"/>
      <c r="H322" s="37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</row>
    <row r="323" ht="14.25" customHeight="1">
      <c r="A323" s="32"/>
      <c r="B323" s="32"/>
      <c r="C323" s="32"/>
      <c r="D323" s="34"/>
      <c r="E323" s="33"/>
      <c r="F323" s="37"/>
      <c r="G323" s="37"/>
      <c r="H323" s="37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</row>
    <row r="324" ht="14.25" customHeight="1">
      <c r="A324" s="32"/>
      <c r="B324" s="32"/>
      <c r="C324" s="32"/>
      <c r="D324" s="34"/>
      <c r="E324" s="33"/>
      <c r="F324" s="37"/>
      <c r="G324" s="37"/>
      <c r="H324" s="37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</row>
    <row r="325" ht="14.25" customHeight="1">
      <c r="A325" s="32"/>
      <c r="B325" s="32"/>
      <c r="C325" s="32"/>
      <c r="D325" s="34"/>
      <c r="E325" s="33"/>
      <c r="F325" s="37"/>
      <c r="G325" s="37"/>
      <c r="H325" s="37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</row>
    <row r="326" ht="14.25" customHeight="1">
      <c r="A326" s="32"/>
      <c r="B326" s="32"/>
      <c r="C326" s="32"/>
      <c r="D326" s="34"/>
      <c r="E326" s="33"/>
      <c r="F326" s="37"/>
      <c r="G326" s="37"/>
      <c r="H326" s="37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</row>
    <row r="327" ht="14.25" customHeight="1">
      <c r="A327" s="32"/>
      <c r="B327" s="32"/>
      <c r="C327" s="32"/>
      <c r="D327" s="34"/>
      <c r="E327" s="33"/>
      <c r="F327" s="37"/>
      <c r="G327" s="37"/>
      <c r="H327" s="37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</row>
    <row r="328" ht="14.25" customHeight="1">
      <c r="A328" s="32"/>
      <c r="B328" s="32"/>
      <c r="C328" s="32"/>
      <c r="D328" s="34"/>
      <c r="E328" s="33"/>
      <c r="F328" s="37"/>
      <c r="G328" s="37"/>
      <c r="H328" s="37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</row>
    <row r="329" ht="14.25" customHeight="1">
      <c r="A329" s="32"/>
      <c r="B329" s="32"/>
      <c r="C329" s="32"/>
      <c r="D329" s="34"/>
      <c r="E329" s="33"/>
      <c r="F329" s="37"/>
      <c r="G329" s="37"/>
      <c r="H329" s="37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</row>
    <row r="330" ht="14.25" customHeight="1">
      <c r="A330" s="32"/>
      <c r="B330" s="32"/>
      <c r="C330" s="32"/>
      <c r="D330" s="34"/>
      <c r="E330" s="33"/>
      <c r="F330" s="37"/>
      <c r="G330" s="37"/>
      <c r="H330" s="37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</row>
    <row r="331" ht="14.25" customHeight="1">
      <c r="A331" s="32"/>
      <c r="B331" s="32"/>
      <c r="C331" s="32"/>
      <c r="D331" s="34"/>
      <c r="E331" s="33"/>
      <c r="F331" s="37"/>
      <c r="G331" s="37"/>
      <c r="H331" s="37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</row>
    <row r="332" ht="14.25" customHeight="1">
      <c r="A332" s="32"/>
      <c r="B332" s="32"/>
      <c r="C332" s="32"/>
      <c r="D332" s="34"/>
      <c r="E332" s="33"/>
      <c r="F332" s="37"/>
      <c r="G332" s="37"/>
      <c r="H332" s="37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</row>
    <row r="333" ht="14.25" customHeight="1">
      <c r="A333" s="32"/>
      <c r="B333" s="32"/>
      <c r="C333" s="32"/>
      <c r="D333" s="34"/>
      <c r="E333" s="33"/>
      <c r="F333" s="37"/>
      <c r="G333" s="37"/>
      <c r="H333" s="37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</row>
    <row r="334" ht="14.25" customHeight="1">
      <c r="A334" s="32"/>
      <c r="B334" s="32"/>
      <c r="C334" s="32"/>
      <c r="D334" s="34"/>
      <c r="E334" s="33"/>
      <c r="F334" s="37"/>
      <c r="G334" s="37"/>
      <c r="H334" s="37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</row>
    <row r="335" ht="14.25" customHeight="1">
      <c r="A335" s="32"/>
      <c r="B335" s="32"/>
      <c r="C335" s="32"/>
      <c r="D335" s="34"/>
      <c r="E335" s="33"/>
      <c r="F335" s="37"/>
      <c r="G335" s="37"/>
      <c r="H335" s="37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</row>
    <row r="336" ht="14.25" customHeight="1">
      <c r="A336" s="32"/>
      <c r="B336" s="32"/>
      <c r="C336" s="32"/>
      <c r="D336" s="34"/>
      <c r="E336" s="33"/>
      <c r="F336" s="37"/>
      <c r="G336" s="37"/>
      <c r="H336" s="37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</row>
    <row r="337" ht="14.25" customHeight="1">
      <c r="A337" s="32"/>
      <c r="B337" s="32"/>
      <c r="C337" s="32"/>
      <c r="D337" s="34"/>
      <c r="E337" s="33"/>
      <c r="F337" s="37"/>
      <c r="G337" s="37"/>
      <c r="H337" s="37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</row>
    <row r="338" ht="14.25" customHeight="1">
      <c r="A338" s="32"/>
      <c r="B338" s="32"/>
      <c r="C338" s="32"/>
      <c r="D338" s="34"/>
      <c r="E338" s="33"/>
      <c r="F338" s="37"/>
      <c r="G338" s="37"/>
      <c r="H338" s="37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</row>
    <row r="339" ht="14.25" customHeight="1">
      <c r="A339" s="32"/>
      <c r="B339" s="32"/>
      <c r="C339" s="32"/>
      <c r="D339" s="34"/>
      <c r="E339" s="33"/>
      <c r="F339" s="37"/>
      <c r="G339" s="37"/>
      <c r="H339" s="37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</row>
    <row r="340" ht="14.25" customHeight="1">
      <c r="A340" s="32"/>
      <c r="B340" s="32"/>
      <c r="C340" s="32"/>
      <c r="D340" s="34"/>
      <c r="E340" s="33"/>
      <c r="F340" s="37"/>
      <c r="G340" s="37"/>
      <c r="H340" s="37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</row>
    <row r="341" ht="14.25" customHeight="1">
      <c r="A341" s="32"/>
      <c r="B341" s="32"/>
      <c r="C341" s="32"/>
      <c r="D341" s="34"/>
      <c r="E341" s="33"/>
      <c r="F341" s="37"/>
      <c r="G341" s="37"/>
      <c r="H341" s="37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</row>
    <row r="342" ht="14.25" customHeight="1">
      <c r="A342" s="32"/>
      <c r="B342" s="32"/>
      <c r="C342" s="32"/>
      <c r="D342" s="34"/>
      <c r="E342" s="33"/>
      <c r="F342" s="37"/>
      <c r="G342" s="37"/>
      <c r="H342" s="37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</row>
    <row r="343" ht="14.25" customHeight="1">
      <c r="A343" s="32"/>
      <c r="B343" s="32"/>
      <c r="C343" s="32"/>
      <c r="D343" s="34"/>
      <c r="E343" s="33"/>
      <c r="F343" s="37"/>
      <c r="G343" s="37"/>
      <c r="H343" s="37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</row>
    <row r="344" ht="14.25" customHeight="1">
      <c r="A344" s="32"/>
      <c r="B344" s="32"/>
      <c r="C344" s="32"/>
      <c r="D344" s="34"/>
      <c r="E344" s="33"/>
      <c r="F344" s="37"/>
      <c r="G344" s="37"/>
      <c r="H344" s="37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</row>
    <row r="345" ht="14.25" customHeight="1">
      <c r="A345" s="32"/>
      <c r="B345" s="32"/>
      <c r="C345" s="32"/>
      <c r="D345" s="34"/>
      <c r="E345" s="33"/>
      <c r="F345" s="37"/>
      <c r="G345" s="37"/>
      <c r="H345" s="37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</row>
    <row r="346" ht="14.25" customHeight="1">
      <c r="A346" s="32"/>
      <c r="B346" s="32"/>
      <c r="C346" s="32"/>
      <c r="D346" s="34"/>
      <c r="E346" s="33"/>
      <c r="F346" s="37"/>
      <c r="G346" s="37"/>
      <c r="H346" s="37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</row>
    <row r="347" ht="14.25" customHeight="1">
      <c r="A347" s="32"/>
      <c r="B347" s="32"/>
      <c r="C347" s="32"/>
      <c r="D347" s="34"/>
      <c r="E347" s="33"/>
      <c r="F347" s="37"/>
      <c r="G347" s="37"/>
      <c r="H347" s="37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</row>
    <row r="348" ht="14.25" customHeight="1">
      <c r="A348" s="32"/>
      <c r="B348" s="32"/>
      <c r="C348" s="32"/>
      <c r="D348" s="34"/>
      <c r="E348" s="33"/>
      <c r="F348" s="37"/>
      <c r="G348" s="37"/>
      <c r="H348" s="37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</row>
    <row r="349" ht="14.25" customHeight="1">
      <c r="A349" s="32"/>
      <c r="B349" s="32"/>
      <c r="C349" s="32"/>
      <c r="D349" s="34"/>
      <c r="E349" s="33"/>
      <c r="F349" s="37"/>
      <c r="G349" s="37"/>
      <c r="H349" s="37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</row>
    <row r="350" ht="14.25" customHeight="1">
      <c r="A350" s="32"/>
      <c r="B350" s="32"/>
      <c r="C350" s="32"/>
      <c r="D350" s="34"/>
      <c r="E350" s="33"/>
      <c r="F350" s="37"/>
      <c r="G350" s="37"/>
      <c r="H350" s="37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</row>
    <row r="351" ht="14.25" customHeight="1">
      <c r="A351" s="32"/>
      <c r="B351" s="32"/>
      <c r="C351" s="32"/>
      <c r="D351" s="34"/>
      <c r="E351" s="33"/>
      <c r="F351" s="37"/>
      <c r="G351" s="37"/>
      <c r="H351" s="37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</row>
    <row r="352" ht="14.25" customHeight="1">
      <c r="A352" s="32"/>
      <c r="B352" s="32"/>
      <c r="C352" s="32"/>
      <c r="D352" s="34"/>
      <c r="E352" s="33"/>
      <c r="F352" s="37"/>
      <c r="G352" s="37"/>
      <c r="H352" s="37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</row>
    <row r="353" ht="14.25" customHeight="1">
      <c r="A353" s="32"/>
      <c r="B353" s="32"/>
      <c r="C353" s="32"/>
      <c r="D353" s="34"/>
      <c r="E353" s="33"/>
      <c r="F353" s="37"/>
      <c r="G353" s="37"/>
      <c r="H353" s="37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</row>
    <row r="354" ht="14.25" customHeight="1">
      <c r="A354" s="32"/>
      <c r="B354" s="32"/>
      <c r="C354" s="32"/>
      <c r="D354" s="34"/>
      <c r="E354" s="33"/>
      <c r="F354" s="37"/>
      <c r="G354" s="37"/>
      <c r="H354" s="37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</row>
    <row r="355" ht="14.25" customHeight="1">
      <c r="A355" s="32"/>
      <c r="B355" s="32"/>
      <c r="C355" s="32"/>
      <c r="D355" s="34"/>
      <c r="E355" s="33"/>
      <c r="F355" s="37"/>
      <c r="G355" s="37"/>
      <c r="H355" s="37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</row>
    <row r="356" ht="14.25" customHeight="1">
      <c r="A356" s="32"/>
      <c r="B356" s="32"/>
      <c r="C356" s="32"/>
      <c r="D356" s="34"/>
      <c r="E356" s="33"/>
      <c r="F356" s="37"/>
      <c r="G356" s="37"/>
      <c r="H356" s="37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</row>
    <row r="357" ht="14.25" customHeight="1">
      <c r="A357" s="32"/>
      <c r="B357" s="32"/>
      <c r="C357" s="32"/>
      <c r="D357" s="34"/>
      <c r="E357" s="33"/>
      <c r="F357" s="37"/>
      <c r="G357" s="37"/>
      <c r="H357" s="37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</row>
    <row r="358" ht="14.25" customHeight="1">
      <c r="A358" s="32"/>
      <c r="B358" s="32"/>
      <c r="C358" s="32"/>
      <c r="D358" s="34"/>
      <c r="E358" s="33"/>
      <c r="F358" s="37"/>
      <c r="G358" s="37"/>
      <c r="H358" s="37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</row>
    <row r="359" ht="14.25" customHeight="1">
      <c r="A359" s="32"/>
      <c r="B359" s="32"/>
      <c r="C359" s="32"/>
      <c r="D359" s="34"/>
      <c r="E359" s="33"/>
      <c r="F359" s="37"/>
      <c r="G359" s="37"/>
      <c r="H359" s="37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</row>
    <row r="360" ht="14.25" customHeight="1">
      <c r="A360" s="32"/>
      <c r="B360" s="32"/>
      <c r="C360" s="32"/>
      <c r="D360" s="34"/>
      <c r="E360" s="33"/>
      <c r="F360" s="37"/>
      <c r="G360" s="37"/>
      <c r="H360" s="37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</row>
    <row r="361" ht="14.25" customHeight="1">
      <c r="A361" s="32"/>
      <c r="B361" s="32"/>
      <c r="C361" s="32"/>
      <c r="D361" s="34"/>
      <c r="E361" s="33"/>
      <c r="F361" s="37"/>
      <c r="G361" s="37"/>
      <c r="H361" s="37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</row>
    <row r="362" ht="14.25" customHeight="1">
      <c r="A362" s="32"/>
      <c r="B362" s="32"/>
      <c r="C362" s="32"/>
      <c r="D362" s="34"/>
      <c r="E362" s="33"/>
      <c r="F362" s="37"/>
      <c r="G362" s="37"/>
      <c r="H362" s="37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</row>
    <row r="363" ht="14.25" customHeight="1">
      <c r="A363" s="32"/>
      <c r="B363" s="32"/>
      <c r="C363" s="32"/>
      <c r="D363" s="34"/>
      <c r="E363" s="33"/>
      <c r="F363" s="37"/>
      <c r="G363" s="37"/>
      <c r="H363" s="37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</row>
    <row r="364" ht="14.25" customHeight="1">
      <c r="A364" s="32"/>
      <c r="B364" s="32"/>
      <c r="C364" s="32"/>
      <c r="D364" s="34"/>
      <c r="E364" s="33"/>
      <c r="F364" s="37"/>
      <c r="G364" s="37"/>
      <c r="H364" s="37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</row>
    <row r="365" ht="14.25" customHeight="1">
      <c r="A365" s="32"/>
      <c r="B365" s="32"/>
      <c r="C365" s="32"/>
      <c r="D365" s="34"/>
      <c r="E365" s="33"/>
      <c r="F365" s="37"/>
      <c r="G365" s="37"/>
      <c r="H365" s="37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</row>
    <row r="366" ht="14.25" customHeight="1">
      <c r="A366" s="32"/>
      <c r="B366" s="32"/>
      <c r="C366" s="32"/>
      <c r="D366" s="34"/>
      <c r="E366" s="33"/>
      <c r="F366" s="37"/>
      <c r="G366" s="37"/>
      <c r="H366" s="37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</row>
    <row r="367" ht="14.25" customHeight="1">
      <c r="A367" s="32"/>
      <c r="B367" s="32"/>
      <c r="C367" s="32"/>
      <c r="D367" s="34"/>
      <c r="E367" s="33"/>
      <c r="F367" s="37"/>
      <c r="G367" s="37"/>
      <c r="H367" s="37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</row>
    <row r="368" ht="14.25" customHeight="1">
      <c r="A368" s="32"/>
      <c r="B368" s="32"/>
      <c r="C368" s="32"/>
      <c r="D368" s="34"/>
      <c r="E368" s="33"/>
      <c r="F368" s="37"/>
      <c r="G368" s="37"/>
      <c r="H368" s="37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</row>
    <row r="369" ht="14.25" customHeight="1">
      <c r="A369" s="32"/>
      <c r="B369" s="32"/>
      <c r="C369" s="32"/>
      <c r="D369" s="34"/>
      <c r="E369" s="33"/>
      <c r="F369" s="37"/>
      <c r="G369" s="37"/>
      <c r="H369" s="37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</row>
    <row r="370" ht="14.25" customHeight="1">
      <c r="A370" s="32"/>
      <c r="B370" s="32"/>
      <c r="C370" s="32"/>
      <c r="D370" s="34"/>
      <c r="E370" s="33"/>
      <c r="F370" s="37"/>
      <c r="G370" s="37"/>
      <c r="H370" s="37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</row>
    <row r="371" ht="14.25" customHeight="1">
      <c r="A371" s="32"/>
      <c r="B371" s="32"/>
      <c r="C371" s="32"/>
      <c r="D371" s="34"/>
      <c r="E371" s="33"/>
      <c r="F371" s="37"/>
      <c r="G371" s="37"/>
      <c r="H371" s="37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</row>
    <row r="372" ht="14.25" customHeight="1">
      <c r="A372" s="32"/>
      <c r="B372" s="32"/>
      <c r="C372" s="32"/>
      <c r="D372" s="34"/>
      <c r="E372" s="33"/>
      <c r="F372" s="37"/>
      <c r="G372" s="37"/>
      <c r="H372" s="37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</row>
    <row r="373" ht="14.25" customHeight="1">
      <c r="A373" s="32"/>
      <c r="B373" s="32"/>
      <c r="C373" s="32"/>
      <c r="D373" s="34"/>
      <c r="E373" s="33"/>
      <c r="F373" s="37"/>
      <c r="G373" s="37"/>
      <c r="H373" s="37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</row>
    <row r="374" ht="14.25" customHeight="1">
      <c r="A374" s="32"/>
      <c r="B374" s="32"/>
      <c r="C374" s="32"/>
      <c r="D374" s="34"/>
      <c r="E374" s="33"/>
      <c r="F374" s="37"/>
      <c r="G374" s="37"/>
      <c r="H374" s="37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</row>
    <row r="375" ht="14.25" customHeight="1">
      <c r="A375" s="32"/>
      <c r="B375" s="32"/>
      <c r="C375" s="32"/>
      <c r="D375" s="34"/>
      <c r="E375" s="33"/>
      <c r="F375" s="37"/>
      <c r="G375" s="37"/>
      <c r="H375" s="37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</row>
    <row r="376" ht="14.25" customHeight="1">
      <c r="A376" s="32"/>
      <c r="B376" s="32"/>
      <c r="C376" s="32"/>
      <c r="D376" s="34"/>
      <c r="E376" s="33"/>
      <c r="F376" s="37"/>
      <c r="G376" s="37"/>
      <c r="H376" s="37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</row>
    <row r="377" ht="14.25" customHeight="1">
      <c r="A377" s="32"/>
      <c r="B377" s="32"/>
      <c r="C377" s="32"/>
      <c r="D377" s="34"/>
      <c r="E377" s="33"/>
      <c r="F377" s="37"/>
      <c r="G377" s="37"/>
      <c r="H377" s="37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</row>
    <row r="378" ht="14.25" customHeight="1">
      <c r="A378" s="32"/>
      <c r="B378" s="32"/>
      <c r="C378" s="32"/>
      <c r="D378" s="34"/>
      <c r="E378" s="33"/>
      <c r="F378" s="37"/>
      <c r="G378" s="37"/>
      <c r="H378" s="37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</row>
    <row r="379" ht="14.25" customHeight="1">
      <c r="A379" s="32"/>
      <c r="B379" s="32"/>
      <c r="C379" s="32"/>
      <c r="D379" s="34"/>
      <c r="E379" s="33"/>
      <c r="F379" s="37"/>
      <c r="G379" s="37"/>
      <c r="H379" s="37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</row>
    <row r="380" ht="14.25" customHeight="1">
      <c r="A380" s="32"/>
      <c r="B380" s="32"/>
      <c r="C380" s="32"/>
      <c r="D380" s="34"/>
      <c r="E380" s="33"/>
      <c r="F380" s="37"/>
      <c r="G380" s="37"/>
      <c r="H380" s="37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</row>
    <row r="381" ht="14.25" customHeight="1">
      <c r="A381" s="32"/>
      <c r="B381" s="32"/>
      <c r="C381" s="32"/>
      <c r="D381" s="34"/>
      <c r="E381" s="33"/>
      <c r="F381" s="37"/>
      <c r="G381" s="37"/>
      <c r="H381" s="37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</row>
    <row r="382" ht="14.25" customHeight="1">
      <c r="A382" s="32"/>
      <c r="B382" s="32"/>
      <c r="C382" s="32"/>
      <c r="D382" s="34"/>
      <c r="E382" s="33"/>
      <c r="F382" s="37"/>
      <c r="G382" s="37"/>
      <c r="H382" s="37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</row>
    <row r="383" ht="14.25" customHeight="1">
      <c r="A383" s="32"/>
      <c r="B383" s="32"/>
      <c r="C383" s="32"/>
      <c r="D383" s="34"/>
      <c r="E383" s="33"/>
      <c r="F383" s="37"/>
      <c r="G383" s="37"/>
      <c r="H383" s="37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</row>
    <row r="384" ht="14.25" customHeight="1">
      <c r="A384" s="32"/>
      <c r="B384" s="32"/>
      <c r="C384" s="32"/>
      <c r="D384" s="34"/>
      <c r="E384" s="33"/>
      <c r="F384" s="37"/>
      <c r="G384" s="37"/>
      <c r="H384" s="37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</row>
    <row r="385" ht="14.25" customHeight="1">
      <c r="A385" s="32"/>
      <c r="B385" s="32"/>
      <c r="C385" s="32"/>
      <c r="D385" s="34"/>
      <c r="E385" s="33"/>
      <c r="F385" s="37"/>
      <c r="G385" s="37"/>
      <c r="H385" s="37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</row>
    <row r="386" ht="14.25" customHeight="1">
      <c r="A386" s="32"/>
      <c r="B386" s="32"/>
      <c r="C386" s="32"/>
      <c r="D386" s="34"/>
      <c r="E386" s="33"/>
      <c r="F386" s="37"/>
      <c r="G386" s="37"/>
      <c r="H386" s="37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</row>
    <row r="387" ht="14.25" customHeight="1">
      <c r="A387" s="32"/>
      <c r="B387" s="32"/>
      <c r="C387" s="32"/>
      <c r="D387" s="34"/>
      <c r="E387" s="33"/>
      <c r="F387" s="37"/>
      <c r="G387" s="37"/>
      <c r="H387" s="37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</row>
    <row r="388" ht="14.25" customHeight="1">
      <c r="A388" s="32"/>
      <c r="B388" s="32"/>
      <c r="C388" s="32"/>
      <c r="D388" s="34"/>
      <c r="E388" s="33"/>
      <c r="F388" s="37"/>
      <c r="G388" s="37"/>
      <c r="H388" s="37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</row>
    <row r="389" ht="14.25" customHeight="1">
      <c r="A389" s="32"/>
      <c r="B389" s="32"/>
      <c r="C389" s="32"/>
      <c r="D389" s="34"/>
      <c r="E389" s="33"/>
      <c r="F389" s="37"/>
      <c r="G389" s="37"/>
      <c r="H389" s="37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</row>
    <row r="390" ht="14.25" customHeight="1">
      <c r="A390" s="32"/>
      <c r="B390" s="32"/>
      <c r="C390" s="32"/>
      <c r="D390" s="34"/>
      <c r="E390" s="33"/>
      <c r="F390" s="37"/>
      <c r="G390" s="37"/>
      <c r="H390" s="37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</row>
    <row r="391" ht="14.25" customHeight="1">
      <c r="A391" s="32"/>
      <c r="B391" s="32"/>
      <c r="C391" s="32"/>
      <c r="D391" s="34"/>
      <c r="E391" s="33"/>
      <c r="F391" s="37"/>
      <c r="G391" s="37"/>
      <c r="H391" s="37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</row>
    <row r="392" ht="14.25" customHeight="1">
      <c r="A392" s="32"/>
      <c r="B392" s="32"/>
      <c r="C392" s="32"/>
      <c r="D392" s="34"/>
      <c r="E392" s="33"/>
      <c r="F392" s="37"/>
      <c r="G392" s="37"/>
      <c r="H392" s="37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</row>
    <row r="393" ht="14.25" customHeight="1">
      <c r="A393" s="32"/>
      <c r="B393" s="32"/>
      <c r="C393" s="32"/>
      <c r="D393" s="34"/>
      <c r="E393" s="33"/>
      <c r="F393" s="37"/>
      <c r="G393" s="37"/>
      <c r="H393" s="37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</row>
    <row r="394" ht="14.25" customHeight="1">
      <c r="A394" s="32"/>
      <c r="B394" s="32"/>
      <c r="C394" s="32"/>
      <c r="D394" s="34"/>
      <c r="E394" s="33"/>
      <c r="F394" s="37"/>
      <c r="G394" s="37"/>
      <c r="H394" s="37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</row>
    <row r="395" ht="14.25" customHeight="1">
      <c r="A395" s="32"/>
      <c r="B395" s="32"/>
      <c r="C395" s="32"/>
      <c r="D395" s="34"/>
      <c r="E395" s="33"/>
      <c r="F395" s="37"/>
      <c r="G395" s="37"/>
      <c r="H395" s="37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</row>
    <row r="396" ht="14.25" customHeight="1">
      <c r="A396" s="32"/>
      <c r="B396" s="32"/>
      <c r="C396" s="32"/>
      <c r="D396" s="34"/>
      <c r="E396" s="33"/>
      <c r="F396" s="37"/>
      <c r="G396" s="37"/>
      <c r="H396" s="37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</row>
    <row r="397" ht="14.25" customHeight="1">
      <c r="A397" s="32"/>
      <c r="B397" s="32"/>
      <c r="C397" s="32"/>
      <c r="D397" s="34"/>
      <c r="E397" s="33"/>
      <c r="F397" s="37"/>
      <c r="G397" s="37"/>
      <c r="H397" s="37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</row>
    <row r="398" ht="14.25" customHeight="1">
      <c r="A398" s="32"/>
      <c r="B398" s="32"/>
      <c r="C398" s="32"/>
      <c r="D398" s="34"/>
      <c r="E398" s="33"/>
      <c r="F398" s="37"/>
      <c r="G398" s="37"/>
      <c r="H398" s="37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</row>
    <row r="399" ht="14.25" customHeight="1">
      <c r="A399" s="32"/>
      <c r="B399" s="32"/>
      <c r="C399" s="32"/>
      <c r="D399" s="34"/>
      <c r="E399" s="33"/>
      <c r="F399" s="37"/>
      <c r="G399" s="37"/>
      <c r="H399" s="37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</row>
    <row r="400" ht="14.25" customHeight="1">
      <c r="A400" s="32"/>
      <c r="B400" s="32"/>
      <c r="C400" s="32"/>
      <c r="D400" s="34"/>
      <c r="E400" s="33"/>
      <c r="F400" s="37"/>
      <c r="G400" s="37"/>
      <c r="H400" s="37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</row>
    <row r="401" ht="14.25" customHeight="1">
      <c r="A401" s="32"/>
      <c r="B401" s="32"/>
      <c r="C401" s="32"/>
      <c r="D401" s="34"/>
      <c r="E401" s="33"/>
      <c r="F401" s="37"/>
      <c r="G401" s="37"/>
      <c r="H401" s="37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</row>
    <row r="402" ht="14.25" customHeight="1">
      <c r="A402" s="32"/>
      <c r="B402" s="32"/>
      <c r="C402" s="32"/>
      <c r="D402" s="34"/>
      <c r="E402" s="33"/>
      <c r="F402" s="37"/>
      <c r="G402" s="37"/>
      <c r="H402" s="37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</row>
    <row r="403" ht="14.25" customHeight="1">
      <c r="A403" s="32"/>
      <c r="B403" s="32"/>
      <c r="C403" s="32"/>
      <c r="D403" s="34"/>
      <c r="E403" s="33"/>
      <c r="F403" s="37"/>
      <c r="G403" s="37"/>
      <c r="H403" s="37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</row>
    <row r="404" ht="14.25" customHeight="1">
      <c r="A404" s="32"/>
      <c r="B404" s="32"/>
      <c r="C404" s="32"/>
      <c r="D404" s="34"/>
      <c r="E404" s="33"/>
      <c r="F404" s="37"/>
      <c r="G404" s="37"/>
      <c r="H404" s="37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</row>
    <row r="405" ht="14.25" customHeight="1">
      <c r="A405" s="32"/>
      <c r="B405" s="32"/>
      <c r="C405" s="32"/>
      <c r="D405" s="34"/>
      <c r="E405" s="33"/>
      <c r="F405" s="37"/>
      <c r="G405" s="37"/>
      <c r="H405" s="37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</row>
    <row r="406" ht="14.25" customHeight="1">
      <c r="A406" s="32"/>
      <c r="B406" s="32"/>
      <c r="C406" s="32"/>
      <c r="D406" s="34"/>
      <c r="E406" s="33"/>
      <c r="F406" s="37"/>
      <c r="G406" s="37"/>
      <c r="H406" s="37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</row>
    <row r="407" ht="14.25" customHeight="1">
      <c r="A407" s="32"/>
      <c r="B407" s="32"/>
      <c r="C407" s="32"/>
      <c r="D407" s="34"/>
      <c r="E407" s="33"/>
      <c r="F407" s="37"/>
      <c r="G407" s="37"/>
      <c r="H407" s="37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</row>
    <row r="408" ht="14.25" customHeight="1">
      <c r="A408" s="32"/>
      <c r="B408" s="32"/>
      <c r="C408" s="32"/>
      <c r="D408" s="34"/>
      <c r="E408" s="33"/>
      <c r="F408" s="37"/>
      <c r="G408" s="37"/>
      <c r="H408" s="37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</row>
    <row r="409" ht="14.25" customHeight="1">
      <c r="A409" s="32"/>
      <c r="B409" s="32"/>
      <c r="C409" s="32"/>
      <c r="D409" s="34"/>
      <c r="E409" s="33"/>
      <c r="F409" s="37"/>
      <c r="G409" s="37"/>
      <c r="H409" s="37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</row>
    <row r="410" ht="14.25" customHeight="1">
      <c r="A410" s="32"/>
      <c r="B410" s="32"/>
      <c r="C410" s="32"/>
      <c r="D410" s="34"/>
      <c r="E410" s="33"/>
      <c r="F410" s="37"/>
      <c r="G410" s="37"/>
      <c r="H410" s="37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</row>
    <row r="411" ht="14.25" customHeight="1">
      <c r="A411" s="32"/>
      <c r="B411" s="32"/>
      <c r="C411" s="32"/>
      <c r="D411" s="34"/>
      <c r="E411" s="33"/>
      <c r="F411" s="37"/>
      <c r="G411" s="37"/>
      <c r="H411" s="37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</row>
    <row r="412" ht="14.25" customHeight="1">
      <c r="A412" s="32"/>
      <c r="B412" s="32"/>
      <c r="C412" s="32"/>
      <c r="D412" s="34"/>
      <c r="E412" s="33"/>
      <c r="F412" s="37"/>
      <c r="G412" s="37"/>
      <c r="H412" s="37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</row>
    <row r="413" ht="14.25" customHeight="1">
      <c r="A413" s="32"/>
      <c r="B413" s="32"/>
      <c r="C413" s="32"/>
      <c r="D413" s="34"/>
      <c r="E413" s="33"/>
      <c r="F413" s="37"/>
      <c r="G413" s="37"/>
      <c r="H413" s="37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</row>
    <row r="414" ht="14.25" customHeight="1">
      <c r="A414" s="32"/>
      <c r="B414" s="32"/>
      <c r="C414" s="32"/>
      <c r="D414" s="34"/>
      <c r="E414" s="33"/>
      <c r="F414" s="37"/>
      <c r="G414" s="37"/>
      <c r="H414" s="37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</row>
    <row r="415" ht="14.25" customHeight="1">
      <c r="A415" s="32"/>
      <c r="B415" s="32"/>
      <c r="C415" s="32"/>
      <c r="D415" s="34"/>
      <c r="E415" s="33"/>
      <c r="F415" s="37"/>
      <c r="G415" s="37"/>
      <c r="H415" s="37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</row>
    <row r="416" ht="14.25" customHeight="1">
      <c r="A416" s="32"/>
      <c r="B416" s="32"/>
      <c r="C416" s="32"/>
      <c r="D416" s="34"/>
      <c r="E416" s="33"/>
      <c r="F416" s="37"/>
      <c r="G416" s="37"/>
      <c r="H416" s="37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</row>
    <row r="417" ht="14.25" customHeight="1">
      <c r="A417" s="32"/>
      <c r="B417" s="32"/>
      <c r="C417" s="32"/>
      <c r="D417" s="34"/>
      <c r="E417" s="33"/>
      <c r="F417" s="37"/>
      <c r="G417" s="37"/>
      <c r="H417" s="37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</row>
    <row r="418" ht="14.25" customHeight="1">
      <c r="A418" s="32"/>
      <c r="B418" s="32"/>
      <c r="C418" s="32"/>
      <c r="D418" s="34"/>
      <c r="E418" s="33"/>
      <c r="F418" s="37"/>
      <c r="G418" s="37"/>
      <c r="H418" s="37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</row>
    <row r="419" ht="14.25" customHeight="1">
      <c r="A419" s="32"/>
      <c r="B419" s="32"/>
      <c r="C419" s="32"/>
      <c r="D419" s="34"/>
      <c r="E419" s="33"/>
      <c r="F419" s="37"/>
      <c r="G419" s="37"/>
      <c r="H419" s="37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</row>
    <row r="420" ht="14.25" customHeight="1">
      <c r="A420" s="32"/>
      <c r="B420" s="32"/>
      <c r="C420" s="32"/>
      <c r="D420" s="34"/>
      <c r="E420" s="33"/>
      <c r="F420" s="37"/>
      <c r="G420" s="37"/>
      <c r="H420" s="37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</row>
    <row r="421" ht="14.25" customHeight="1">
      <c r="A421" s="32"/>
      <c r="B421" s="32"/>
      <c r="C421" s="32"/>
      <c r="D421" s="34"/>
      <c r="E421" s="33"/>
      <c r="F421" s="37"/>
      <c r="G421" s="37"/>
      <c r="H421" s="37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</row>
    <row r="422" ht="14.25" customHeight="1">
      <c r="A422" s="32"/>
      <c r="B422" s="32"/>
      <c r="C422" s="32"/>
      <c r="D422" s="34"/>
      <c r="E422" s="33"/>
      <c r="F422" s="37"/>
      <c r="G422" s="37"/>
      <c r="H422" s="37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</row>
    <row r="423" ht="14.25" customHeight="1">
      <c r="A423" s="32"/>
      <c r="B423" s="32"/>
      <c r="C423" s="32"/>
      <c r="D423" s="34"/>
      <c r="E423" s="33"/>
      <c r="F423" s="37"/>
      <c r="G423" s="37"/>
      <c r="H423" s="37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</row>
    <row r="424" ht="14.25" customHeight="1">
      <c r="A424" s="32"/>
      <c r="B424" s="32"/>
      <c r="C424" s="32"/>
      <c r="D424" s="34"/>
      <c r="E424" s="33"/>
      <c r="F424" s="37"/>
      <c r="G424" s="37"/>
      <c r="H424" s="37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</row>
    <row r="425" ht="14.25" customHeight="1">
      <c r="A425" s="32"/>
      <c r="B425" s="32"/>
      <c r="C425" s="32"/>
      <c r="D425" s="34"/>
      <c r="E425" s="33"/>
      <c r="F425" s="37"/>
      <c r="G425" s="37"/>
      <c r="H425" s="37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</row>
    <row r="426" ht="14.25" customHeight="1">
      <c r="A426" s="32"/>
      <c r="B426" s="32"/>
      <c r="C426" s="32"/>
      <c r="D426" s="34"/>
      <c r="E426" s="33"/>
      <c r="F426" s="37"/>
      <c r="G426" s="37"/>
      <c r="H426" s="37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</row>
    <row r="427" ht="14.25" customHeight="1">
      <c r="A427" s="32"/>
      <c r="B427" s="32"/>
      <c r="C427" s="32"/>
      <c r="D427" s="34"/>
      <c r="E427" s="33"/>
      <c r="F427" s="37"/>
      <c r="G427" s="37"/>
      <c r="H427" s="37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</row>
    <row r="428" ht="14.25" customHeight="1">
      <c r="A428" s="32"/>
      <c r="B428" s="32"/>
      <c r="C428" s="32"/>
      <c r="D428" s="34"/>
      <c r="E428" s="33"/>
      <c r="F428" s="37"/>
      <c r="G428" s="37"/>
      <c r="H428" s="37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</row>
    <row r="429" ht="14.25" customHeight="1">
      <c r="A429" s="32"/>
      <c r="B429" s="32"/>
      <c r="C429" s="32"/>
      <c r="D429" s="34"/>
      <c r="E429" s="33"/>
      <c r="F429" s="37"/>
      <c r="G429" s="37"/>
      <c r="H429" s="37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</row>
    <row r="430" ht="14.25" customHeight="1">
      <c r="A430" s="32"/>
      <c r="B430" s="32"/>
      <c r="C430" s="32"/>
      <c r="D430" s="34"/>
      <c r="E430" s="33"/>
      <c r="F430" s="37"/>
      <c r="G430" s="37"/>
      <c r="H430" s="37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</row>
    <row r="431" ht="14.25" customHeight="1">
      <c r="A431" s="32"/>
      <c r="B431" s="32"/>
      <c r="C431" s="32"/>
      <c r="D431" s="34"/>
      <c r="E431" s="33"/>
      <c r="F431" s="37"/>
      <c r="G431" s="37"/>
      <c r="H431" s="37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</row>
    <row r="432" ht="14.25" customHeight="1">
      <c r="A432" s="32"/>
      <c r="B432" s="32"/>
      <c r="C432" s="32"/>
      <c r="D432" s="34"/>
      <c r="E432" s="33"/>
      <c r="F432" s="37"/>
      <c r="G432" s="37"/>
      <c r="H432" s="37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</row>
    <row r="433" ht="14.25" customHeight="1">
      <c r="A433" s="32"/>
      <c r="B433" s="32"/>
      <c r="C433" s="32"/>
      <c r="D433" s="34"/>
      <c r="E433" s="33"/>
      <c r="F433" s="37"/>
      <c r="G433" s="37"/>
      <c r="H433" s="37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</row>
    <row r="434" ht="14.25" customHeight="1">
      <c r="A434" s="32"/>
      <c r="B434" s="32"/>
      <c r="C434" s="32"/>
      <c r="D434" s="34"/>
      <c r="E434" s="33"/>
      <c r="F434" s="37"/>
      <c r="G434" s="37"/>
      <c r="H434" s="37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</row>
    <row r="435" ht="14.25" customHeight="1">
      <c r="A435" s="32"/>
      <c r="B435" s="32"/>
      <c r="C435" s="32"/>
      <c r="D435" s="34"/>
      <c r="E435" s="33"/>
      <c r="F435" s="37"/>
      <c r="G435" s="37"/>
      <c r="H435" s="37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</row>
    <row r="436" ht="14.25" customHeight="1">
      <c r="A436" s="32"/>
      <c r="B436" s="32"/>
      <c r="C436" s="32"/>
      <c r="D436" s="34"/>
      <c r="E436" s="33"/>
      <c r="F436" s="37"/>
      <c r="G436" s="37"/>
      <c r="H436" s="37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</row>
    <row r="437" ht="14.25" customHeight="1">
      <c r="A437" s="32"/>
      <c r="B437" s="32"/>
      <c r="C437" s="32"/>
      <c r="D437" s="34"/>
      <c r="E437" s="33"/>
      <c r="F437" s="37"/>
      <c r="G437" s="37"/>
      <c r="H437" s="37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</row>
    <row r="438" ht="14.25" customHeight="1">
      <c r="A438" s="32"/>
      <c r="B438" s="32"/>
      <c r="C438" s="32"/>
      <c r="D438" s="34"/>
      <c r="E438" s="33"/>
      <c r="F438" s="37"/>
      <c r="G438" s="37"/>
      <c r="H438" s="37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</row>
    <row r="439" ht="14.25" customHeight="1">
      <c r="A439" s="32"/>
      <c r="B439" s="32"/>
      <c r="C439" s="32"/>
      <c r="D439" s="34"/>
      <c r="E439" s="33"/>
      <c r="F439" s="37"/>
      <c r="G439" s="37"/>
      <c r="H439" s="37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</row>
    <row r="440" ht="14.25" customHeight="1">
      <c r="A440" s="32"/>
      <c r="B440" s="32"/>
      <c r="C440" s="32"/>
      <c r="D440" s="34"/>
      <c r="E440" s="33"/>
      <c r="F440" s="37"/>
      <c r="G440" s="37"/>
      <c r="H440" s="37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</row>
    <row r="441" ht="14.25" customHeight="1">
      <c r="A441" s="32"/>
      <c r="B441" s="32"/>
      <c r="C441" s="32"/>
      <c r="D441" s="34"/>
      <c r="E441" s="33"/>
      <c r="F441" s="37"/>
      <c r="G441" s="37"/>
      <c r="H441" s="37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</row>
    <row r="442" ht="14.25" customHeight="1">
      <c r="A442" s="32"/>
      <c r="B442" s="32"/>
      <c r="C442" s="32"/>
      <c r="D442" s="34"/>
      <c r="E442" s="33"/>
      <c r="F442" s="37"/>
      <c r="G442" s="37"/>
      <c r="H442" s="37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</row>
    <row r="443" ht="14.25" customHeight="1">
      <c r="A443" s="32"/>
      <c r="B443" s="32"/>
      <c r="C443" s="32"/>
      <c r="D443" s="34"/>
      <c r="E443" s="33"/>
      <c r="F443" s="37"/>
      <c r="G443" s="37"/>
      <c r="H443" s="37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</row>
    <row r="444" ht="14.25" customHeight="1">
      <c r="A444" s="32"/>
      <c r="B444" s="32"/>
      <c r="C444" s="32"/>
      <c r="D444" s="34"/>
      <c r="E444" s="33"/>
      <c r="F444" s="37"/>
      <c r="G444" s="37"/>
      <c r="H444" s="37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</row>
    <row r="445" ht="14.25" customHeight="1">
      <c r="A445" s="32"/>
      <c r="B445" s="32"/>
      <c r="C445" s="32"/>
      <c r="D445" s="34"/>
      <c r="E445" s="33"/>
      <c r="F445" s="37"/>
      <c r="G445" s="37"/>
      <c r="H445" s="37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</row>
    <row r="446" ht="14.25" customHeight="1">
      <c r="A446" s="32"/>
      <c r="B446" s="32"/>
      <c r="C446" s="32"/>
      <c r="D446" s="34"/>
      <c r="E446" s="33"/>
      <c r="F446" s="37"/>
      <c r="G446" s="37"/>
      <c r="H446" s="37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</row>
    <row r="447" ht="14.25" customHeight="1">
      <c r="A447" s="32"/>
      <c r="B447" s="32"/>
      <c r="C447" s="32"/>
      <c r="D447" s="34"/>
      <c r="E447" s="33"/>
      <c r="F447" s="37"/>
      <c r="G447" s="37"/>
      <c r="H447" s="37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</row>
    <row r="448" ht="14.25" customHeight="1">
      <c r="A448" s="32"/>
      <c r="B448" s="32"/>
      <c r="C448" s="32"/>
      <c r="D448" s="34"/>
      <c r="E448" s="33"/>
      <c r="F448" s="37"/>
      <c r="G448" s="37"/>
      <c r="H448" s="37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</row>
    <row r="449" ht="14.25" customHeight="1">
      <c r="A449" s="32"/>
      <c r="B449" s="32"/>
      <c r="C449" s="32"/>
      <c r="D449" s="34"/>
      <c r="E449" s="33"/>
      <c r="F449" s="37"/>
      <c r="G449" s="37"/>
      <c r="H449" s="37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</row>
    <row r="450" ht="14.25" customHeight="1">
      <c r="A450" s="32"/>
      <c r="B450" s="32"/>
      <c r="C450" s="32"/>
      <c r="D450" s="34"/>
      <c r="E450" s="33"/>
      <c r="F450" s="37"/>
      <c r="G450" s="37"/>
      <c r="H450" s="37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</row>
    <row r="451" ht="14.25" customHeight="1">
      <c r="A451" s="32"/>
      <c r="B451" s="32"/>
      <c r="C451" s="32"/>
      <c r="D451" s="34"/>
      <c r="E451" s="33"/>
      <c r="F451" s="37"/>
      <c r="G451" s="37"/>
      <c r="H451" s="37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</row>
    <row r="452" ht="14.25" customHeight="1">
      <c r="A452" s="32"/>
      <c r="B452" s="32"/>
      <c r="C452" s="32"/>
      <c r="D452" s="34"/>
      <c r="E452" s="33"/>
      <c r="F452" s="37"/>
      <c r="G452" s="37"/>
      <c r="H452" s="37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</row>
    <row r="453" ht="14.25" customHeight="1">
      <c r="A453" s="32"/>
      <c r="B453" s="32"/>
      <c r="C453" s="32"/>
      <c r="D453" s="34"/>
      <c r="E453" s="33"/>
      <c r="F453" s="37"/>
      <c r="G453" s="37"/>
      <c r="H453" s="37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</row>
    <row r="454" ht="14.25" customHeight="1">
      <c r="A454" s="32"/>
      <c r="B454" s="32"/>
      <c r="C454" s="32"/>
      <c r="D454" s="34"/>
      <c r="E454" s="33"/>
      <c r="F454" s="37"/>
      <c r="G454" s="37"/>
      <c r="H454" s="37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</row>
    <row r="455" ht="14.25" customHeight="1">
      <c r="A455" s="32"/>
      <c r="B455" s="32"/>
      <c r="C455" s="32"/>
      <c r="D455" s="34"/>
      <c r="E455" s="33"/>
      <c r="F455" s="37"/>
      <c r="G455" s="37"/>
      <c r="H455" s="37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</row>
    <row r="456" ht="14.25" customHeight="1">
      <c r="A456" s="32"/>
      <c r="B456" s="32"/>
      <c r="C456" s="32"/>
      <c r="D456" s="34"/>
      <c r="E456" s="33"/>
      <c r="F456" s="37"/>
      <c r="G456" s="37"/>
      <c r="H456" s="37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</row>
    <row r="457" ht="14.25" customHeight="1">
      <c r="A457" s="32"/>
      <c r="B457" s="32"/>
      <c r="C457" s="32"/>
      <c r="D457" s="34"/>
      <c r="E457" s="33"/>
      <c r="F457" s="37"/>
      <c r="G457" s="37"/>
      <c r="H457" s="37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</row>
    <row r="458" ht="14.25" customHeight="1">
      <c r="A458" s="32"/>
      <c r="B458" s="32"/>
      <c r="C458" s="32"/>
      <c r="D458" s="34"/>
      <c r="E458" s="33"/>
      <c r="F458" s="37"/>
      <c r="G458" s="37"/>
      <c r="H458" s="37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</row>
    <row r="459" ht="14.25" customHeight="1">
      <c r="A459" s="32"/>
      <c r="B459" s="32"/>
      <c r="C459" s="32"/>
      <c r="D459" s="34"/>
      <c r="E459" s="33"/>
      <c r="F459" s="37"/>
      <c r="G459" s="37"/>
      <c r="H459" s="37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</row>
    <row r="460" ht="14.25" customHeight="1">
      <c r="A460" s="32"/>
      <c r="B460" s="32"/>
      <c r="C460" s="32"/>
      <c r="D460" s="34"/>
      <c r="E460" s="33"/>
      <c r="F460" s="37"/>
      <c r="G460" s="37"/>
      <c r="H460" s="37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</row>
    <row r="461" ht="14.25" customHeight="1">
      <c r="A461" s="32"/>
      <c r="B461" s="32"/>
      <c r="C461" s="32"/>
      <c r="D461" s="34"/>
      <c r="E461" s="33"/>
      <c r="F461" s="37"/>
      <c r="G461" s="37"/>
      <c r="H461" s="37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</row>
    <row r="462" ht="14.25" customHeight="1">
      <c r="A462" s="32"/>
      <c r="B462" s="32"/>
      <c r="C462" s="32"/>
      <c r="D462" s="34"/>
      <c r="E462" s="33"/>
      <c r="F462" s="37"/>
      <c r="G462" s="37"/>
      <c r="H462" s="37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</row>
    <row r="463" ht="14.25" customHeight="1">
      <c r="A463" s="32"/>
      <c r="B463" s="32"/>
      <c r="C463" s="32"/>
      <c r="D463" s="34"/>
      <c r="E463" s="33"/>
      <c r="F463" s="37"/>
      <c r="G463" s="37"/>
      <c r="H463" s="37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</row>
    <row r="464" ht="14.25" customHeight="1">
      <c r="A464" s="32"/>
      <c r="B464" s="32"/>
      <c r="C464" s="32"/>
      <c r="D464" s="34"/>
      <c r="E464" s="33"/>
      <c r="F464" s="37"/>
      <c r="G464" s="37"/>
      <c r="H464" s="37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</row>
    <row r="465" ht="14.25" customHeight="1">
      <c r="A465" s="32"/>
      <c r="B465" s="32"/>
      <c r="C465" s="32"/>
      <c r="D465" s="34"/>
      <c r="E465" s="33"/>
      <c r="F465" s="37"/>
      <c r="G465" s="37"/>
      <c r="H465" s="37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</row>
    <row r="466" ht="14.25" customHeight="1">
      <c r="A466" s="32"/>
      <c r="B466" s="32"/>
      <c r="C466" s="32"/>
      <c r="D466" s="34"/>
      <c r="E466" s="33"/>
      <c r="F466" s="37"/>
      <c r="G466" s="37"/>
      <c r="H466" s="37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</row>
    <row r="467" ht="14.25" customHeight="1">
      <c r="A467" s="32"/>
      <c r="B467" s="32"/>
      <c r="C467" s="32"/>
      <c r="D467" s="34"/>
      <c r="E467" s="33"/>
      <c r="F467" s="37"/>
      <c r="G467" s="37"/>
      <c r="H467" s="37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</row>
    <row r="468" ht="14.25" customHeight="1">
      <c r="A468" s="32"/>
      <c r="B468" s="32"/>
      <c r="C468" s="32"/>
      <c r="D468" s="34"/>
      <c r="E468" s="33"/>
      <c r="F468" s="37"/>
      <c r="G468" s="37"/>
      <c r="H468" s="37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</row>
    <row r="469" ht="14.25" customHeight="1">
      <c r="A469" s="32"/>
      <c r="B469" s="32"/>
      <c r="C469" s="32"/>
      <c r="D469" s="34"/>
      <c r="E469" s="33"/>
      <c r="F469" s="37"/>
      <c r="G469" s="37"/>
      <c r="H469" s="37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</row>
    <row r="470" ht="14.25" customHeight="1">
      <c r="A470" s="32"/>
      <c r="B470" s="32"/>
      <c r="C470" s="32"/>
      <c r="D470" s="34"/>
      <c r="E470" s="33"/>
      <c r="F470" s="37"/>
      <c r="G470" s="37"/>
      <c r="H470" s="37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</row>
    <row r="471" ht="14.25" customHeight="1">
      <c r="A471" s="32"/>
      <c r="B471" s="32"/>
      <c r="C471" s="32"/>
      <c r="D471" s="34"/>
      <c r="E471" s="33"/>
      <c r="F471" s="37"/>
      <c r="G471" s="37"/>
      <c r="H471" s="37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</row>
    <row r="472" ht="14.25" customHeight="1">
      <c r="A472" s="32"/>
      <c r="B472" s="32"/>
      <c r="C472" s="32"/>
      <c r="D472" s="34"/>
      <c r="E472" s="33"/>
      <c r="F472" s="37"/>
      <c r="G472" s="37"/>
      <c r="H472" s="37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</row>
    <row r="473" ht="14.25" customHeight="1">
      <c r="A473" s="32"/>
      <c r="B473" s="32"/>
      <c r="C473" s="32"/>
      <c r="D473" s="34"/>
      <c r="E473" s="33"/>
      <c r="F473" s="37"/>
      <c r="G473" s="37"/>
      <c r="H473" s="37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</row>
    <row r="474" ht="14.25" customHeight="1">
      <c r="A474" s="32"/>
      <c r="B474" s="32"/>
      <c r="C474" s="32"/>
      <c r="D474" s="34"/>
      <c r="E474" s="33"/>
      <c r="F474" s="37"/>
      <c r="G474" s="37"/>
      <c r="H474" s="37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</row>
    <row r="475" ht="14.25" customHeight="1">
      <c r="A475" s="32"/>
      <c r="B475" s="32"/>
      <c r="C475" s="32"/>
      <c r="D475" s="34"/>
      <c r="E475" s="33"/>
      <c r="F475" s="37"/>
      <c r="G475" s="37"/>
      <c r="H475" s="37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</row>
    <row r="476" ht="14.25" customHeight="1">
      <c r="A476" s="32"/>
      <c r="B476" s="32"/>
      <c r="C476" s="32"/>
      <c r="D476" s="34"/>
      <c r="E476" s="33"/>
      <c r="F476" s="37"/>
      <c r="G476" s="37"/>
      <c r="H476" s="37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</row>
    <row r="477" ht="14.25" customHeight="1">
      <c r="A477" s="32"/>
      <c r="B477" s="32"/>
      <c r="C477" s="32"/>
      <c r="D477" s="34"/>
      <c r="E477" s="33"/>
      <c r="F477" s="37"/>
      <c r="G477" s="37"/>
      <c r="H477" s="37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</row>
    <row r="478" ht="14.25" customHeight="1">
      <c r="A478" s="32"/>
      <c r="B478" s="32"/>
      <c r="C478" s="32"/>
      <c r="D478" s="34"/>
      <c r="E478" s="33"/>
      <c r="F478" s="37"/>
      <c r="G478" s="37"/>
      <c r="H478" s="37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</row>
    <row r="479" ht="14.25" customHeight="1">
      <c r="A479" s="32"/>
      <c r="B479" s="32"/>
      <c r="C479" s="32"/>
      <c r="D479" s="34"/>
      <c r="E479" s="33"/>
      <c r="F479" s="37"/>
      <c r="G479" s="37"/>
      <c r="H479" s="37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</row>
    <row r="480" ht="14.25" customHeight="1">
      <c r="A480" s="32"/>
      <c r="B480" s="32"/>
      <c r="C480" s="32"/>
      <c r="D480" s="34"/>
      <c r="E480" s="33"/>
      <c r="F480" s="37"/>
      <c r="G480" s="37"/>
      <c r="H480" s="37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</row>
    <row r="481" ht="14.25" customHeight="1">
      <c r="A481" s="32"/>
      <c r="B481" s="32"/>
      <c r="C481" s="32"/>
      <c r="D481" s="34"/>
      <c r="E481" s="33"/>
      <c r="F481" s="37"/>
      <c r="G481" s="37"/>
      <c r="H481" s="37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</row>
    <row r="482" ht="14.25" customHeight="1">
      <c r="A482" s="32"/>
      <c r="B482" s="32"/>
      <c r="C482" s="32"/>
      <c r="D482" s="34"/>
      <c r="E482" s="33"/>
      <c r="F482" s="37"/>
      <c r="G482" s="37"/>
      <c r="H482" s="37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</row>
    <row r="483" ht="14.25" customHeight="1">
      <c r="A483" s="32"/>
      <c r="B483" s="32"/>
      <c r="C483" s="32"/>
      <c r="D483" s="34"/>
      <c r="E483" s="33"/>
      <c r="F483" s="37"/>
      <c r="G483" s="37"/>
      <c r="H483" s="37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</row>
    <row r="484" ht="14.25" customHeight="1">
      <c r="A484" s="32"/>
      <c r="B484" s="32"/>
      <c r="C484" s="32"/>
      <c r="D484" s="34"/>
      <c r="E484" s="33"/>
      <c r="F484" s="37"/>
      <c r="G484" s="37"/>
      <c r="H484" s="37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</row>
    <row r="485" ht="14.25" customHeight="1">
      <c r="A485" s="32"/>
      <c r="B485" s="32"/>
      <c r="C485" s="32"/>
      <c r="D485" s="34"/>
      <c r="E485" s="33"/>
      <c r="F485" s="37"/>
      <c r="G485" s="37"/>
      <c r="H485" s="37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</row>
    <row r="486" ht="14.25" customHeight="1">
      <c r="A486" s="32"/>
      <c r="B486" s="32"/>
      <c r="C486" s="32"/>
      <c r="D486" s="34"/>
      <c r="E486" s="33"/>
      <c r="F486" s="37"/>
      <c r="G486" s="37"/>
      <c r="H486" s="37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</row>
    <row r="487" ht="14.25" customHeight="1">
      <c r="A487" s="32"/>
      <c r="B487" s="32"/>
      <c r="C487" s="32"/>
      <c r="D487" s="34"/>
      <c r="E487" s="33"/>
      <c r="F487" s="37"/>
      <c r="G487" s="37"/>
      <c r="H487" s="37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</row>
    <row r="488" ht="14.25" customHeight="1">
      <c r="A488" s="32"/>
      <c r="B488" s="32"/>
      <c r="C488" s="32"/>
      <c r="D488" s="34"/>
      <c r="E488" s="33"/>
      <c r="F488" s="37"/>
      <c r="G488" s="37"/>
      <c r="H488" s="37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</row>
    <row r="489" ht="14.25" customHeight="1">
      <c r="A489" s="32"/>
      <c r="B489" s="32"/>
      <c r="C489" s="32"/>
      <c r="D489" s="34"/>
      <c r="E489" s="33"/>
      <c r="F489" s="37"/>
      <c r="G489" s="37"/>
      <c r="H489" s="37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</row>
    <row r="490" ht="14.25" customHeight="1">
      <c r="A490" s="32"/>
      <c r="B490" s="32"/>
      <c r="C490" s="32"/>
      <c r="D490" s="34"/>
      <c r="E490" s="33"/>
      <c r="F490" s="37"/>
      <c r="G490" s="37"/>
      <c r="H490" s="37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</row>
    <row r="491" ht="14.25" customHeight="1">
      <c r="A491" s="32"/>
      <c r="B491" s="32"/>
      <c r="C491" s="32"/>
      <c r="D491" s="34"/>
      <c r="E491" s="33"/>
      <c r="F491" s="37"/>
      <c r="G491" s="37"/>
      <c r="H491" s="37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</row>
    <row r="492" ht="14.25" customHeight="1">
      <c r="A492" s="32"/>
      <c r="B492" s="32"/>
      <c r="C492" s="32"/>
      <c r="D492" s="34"/>
      <c r="E492" s="33"/>
      <c r="F492" s="37"/>
      <c r="G492" s="37"/>
      <c r="H492" s="37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</row>
    <row r="493" ht="14.25" customHeight="1">
      <c r="A493" s="32"/>
      <c r="B493" s="32"/>
      <c r="C493" s="32"/>
      <c r="D493" s="34"/>
      <c r="E493" s="33"/>
      <c r="F493" s="37"/>
      <c r="G493" s="37"/>
      <c r="H493" s="37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</row>
    <row r="494" ht="14.25" customHeight="1">
      <c r="A494" s="32"/>
      <c r="B494" s="32"/>
      <c r="C494" s="32"/>
      <c r="D494" s="34"/>
      <c r="E494" s="33"/>
      <c r="F494" s="37"/>
      <c r="G494" s="37"/>
      <c r="H494" s="37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</row>
    <row r="495" ht="14.25" customHeight="1">
      <c r="A495" s="32"/>
      <c r="B495" s="32"/>
      <c r="C495" s="32"/>
      <c r="D495" s="34"/>
      <c r="E495" s="33"/>
      <c r="F495" s="37"/>
      <c r="G495" s="37"/>
      <c r="H495" s="37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</row>
    <row r="496" ht="14.25" customHeight="1">
      <c r="A496" s="32"/>
      <c r="B496" s="32"/>
      <c r="C496" s="32"/>
      <c r="D496" s="34"/>
      <c r="E496" s="33"/>
      <c r="F496" s="37"/>
      <c r="G496" s="37"/>
      <c r="H496" s="37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</row>
    <row r="497" ht="14.25" customHeight="1">
      <c r="A497" s="32"/>
      <c r="B497" s="32"/>
      <c r="C497" s="32"/>
      <c r="D497" s="34"/>
      <c r="E497" s="33"/>
      <c r="F497" s="37"/>
      <c r="G497" s="37"/>
      <c r="H497" s="37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</row>
    <row r="498" ht="14.25" customHeight="1">
      <c r="A498" s="32"/>
      <c r="B498" s="32"/>
      <c r="C498" s="32"/>
      <c r="D498" s="34"/>
      <c r="E498" s="33"/>
      <c r="F498" s="37"/>
      <c r="G498" s="37"/>
      <c r="H498" s="37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</row>
    <row r="499" ht="14.25" customHeight="1">
      <c r="A499" s="32"/>
      <c r="B499" s="32"/>
      <c r="C499" s="32"/>
      <c r="D499" s="34"/>
      <c r="E499" s="33"/>
      <c r="F499" s="37"/>
      <c r="G499" s="37"/>
      <c r="H499" s="37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</row>
    <row r="500" ht="14.25" customHeight="1">
      <c r="A500" s="32"/>
      <c r="B500" s="32"/>
      <c r="C500" s="32"/>
      <c r="D500" s="34"/>
      <c r="E500" s="33"/>
      <c r="F500" s="37"/>
      <c r="G500" s="37"/>
      <c r="H500" s="37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</row>
    <row r="501" ht="14.25" customHeight="1">
      <c r="A501" s="32"/>
      <c r="B501" s="32"/>
      <c r="C501" s="32"/>
      <c r="D501" s="34"/>
      <c r="E501" s="33"/>
      <c r="F501" s="37"/>
      <c r="G501" s="37"/>
      <c r="H501" s="37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</row>
    <row r="502" ht="14.25" customHeight="1">
      <c r="A502" s="32"/>
      <c r="B502" s="32"/>
      <c r="C502" s="32"/>
      <c r="D502" s="34"/>
      <c r="E502" s="33"/>
      <c r="F502" s="37"/>
      <c r="G502" s="37"/>
      <c r="H502" s="37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</row>
    <row r="503" ht="14.25" customHeight="1">
      <c r="A503" s="32"/>
      <c r="B503" s="32"/>
      <c r="C503" s="32"/>
      <c r="D503" s="34"/>
      <c r="E503" s="33"/>
      <c r="F503" s="37"/>
      <c r="G503" s="37"/>
      <c r="H503" s="37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</row>
    <row r="504" ht="14.25" customHeight="1">
      <c r="A504" s="32"/>
      <c r="B504" s="32"/>
      <c r="C504" s="32"/>
      <c r="D504" s="34"/>
      <c r="E504" s="33"/>
      <c r="F504" s="37"/>
      <c r="G504" s="37"/>
      <c r="H504" s="37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</row>
    <row r="505" ht="14.25" customHeight="1">
      <c r="A505" s="32"/>
      <c r="B505" s="32"/>
      <c r="C505" s="32"/>
      <c r="D505" s="34"/>
      <c r="E505" s="33"/>
      <c r="F505" s="37"/>
      <c r="G505" s="37"/>
      <c r="H505" s="37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</row>
    <row r="506" ht="14.25" customHeight="1">
      <c r="A506" s="32"/>
      <c r="B506" s="32"/>
      <c r="C506" s="32"/>
      <c r="D506" s="34"/>
      <c r="E506" s="33"/>
      <c r="F506" s="37"/>
      <c r="G506" s="37"/>
      <c r="H506" s="37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</row>
    <row r="507" ht="14.25" customHeight="1">
      <c r="A507" s="32"/>
      <c r="B507" s="32"/>
      <c r="C507" s="32"/>
      <c r="D507" s="34"/>
      <c r="E507" s="33"/>
      <c r="F507" s="37"/>
      <c r="G507" s="37"/>
      <c r="H507" s="37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</row>
    <row r="508" ht="14.25" customHeight="1">
      <c r="A508" s="32"/>
      <c r="B508" s="32"/>
      <c r="C508" s="32"/>
      <c r="D508" s="34"/>
      <c r="E508" s="33"/>
      <c r="F508" s="37"/>
      <c r="G508" s="37"/>
      <c r="H508" s="37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</row>
    <row r="509" ht="14.25" customHeight="1">
      <c r="A509" s="32"/>
      <c r="B509" s="32"/>
      <c r="C509" s="32"/>
      <c r="D509" s="34"/>
      <c r="E509" s="33"/>
      <c r="F509" s="37"/>
      <c r="G509" s="37"/>
      <c r="H509" s="37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</row>
    <row r="510" ht="14.25" customHeight="1">
      <c r="A510" s="32"/>
      <c r="B510" s="32"/>
      <c r="C510" s="32"/>
      <c r="D510" s="34"/>
      <c r="E510" s="33"/>
      <c r="F510" s="37"/>
      <c r="G510" s="37"/>
      <c r="H510" s="37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</row>
    <row r="511" ht="14.25" customHeight="1">
      <c r="A511" s="32"/>
      <c r="B511" s="32"/>
      <c r="C511" s="32"/>
      <c r="D511" s="34"/>
      <c r="E511" s="33"/>
      <c r="F511" s="37"/>
      <c r="G511" s="37"/>
      <c r="H511" s="37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</row>
    <row r="512" ht="14.25" customHeight="1">
      <c r="A512" s="32"/>
      <c r="B512" s="32"/>
      <c r="C512" s="32"/>
      <c r="D512" s="34"/>
      <c r="E512" s="33"/>
      <c r="F512" s="37"/>
      <c r="G512" s="37"/>
      <c r="H512" s="37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</row>
    <row r="513" ht="14.25" customHeight="1">
      <c r="A513" s="32"/>
      <c r="B513" s="32"/>
      <c r="C513" s="32"/>
      <c r="D513" s="34"/>
      <c r="E513" s="33"/>
      <c r="F513" s="37"/>
      <c r="G513" s="37"/>
      <c r="H513" s="37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</row>
    <row r="514" ht="14.25" customHeight="1">
      <c r="A514" s="32"/>
      <c r="B514" s="32"/>
      <c r="C514" s="32"/>
      <c r="D514" s="34"/>
      <c r="E514" s="33"/>
      <c r="F514" s="37"/>
      <c r="G514" s="37"/>
      <c r="H514" s="37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</row>
    <row r="515" ht="14.25" customHeight="1">
      <c r="A515" s="32"/>
      <c r="B515" s="32"/>
      <c r="C515" s="32"/>
      <c r="D515" s="34"/>
      <c r="E515" s="33"/>
      <c r="F515" s="37"/>
      <c r="G515" s="37"/>
      <c r="H515" s="37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</row>
    <row r="516" ht="14.25" customHeight="1">
      <c r="A516" s="32"/>
      <c r="B516" s="32"/>
      <c r="C516" s="32"/>
      <c r="D516" s="34"/>
      <c r="E516" s="33"/>
      <c r="F516" s="37"/>
      <c r="G516" s="37"/>
      <c r="H516" s="37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</row>
    <row r="517" ht="14.25" customHeight="1">
      <c r="A517" s="32"/>
      <c r="B517" s="32"/>
      <c r="C517" s="32"/>
      <c r="D517" s="34"/>
      <c r="E517" s="33"/>
      <c r="F517" s="37"/>
      <c r="G517" s="37"/>
      <c r="H517" s="37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</row>
    <row r="518" ht="14.25" customHeight="1">
      <c r="A518" s="32"/>
      <c r="B518" s="32"/>
      <c r="C518" s="32"/>
      <c r="D518" s="34"/>
      <c r="E518" s="33"/>
      <c r="F518" s="37"/>
      <c r="G518" s="37"/>
      <c r="H518" s="37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</row>
    <row r="519" ht="14.25" customHeight="1">
      <c r="A519" s="32"/>
      <c r="B519" s="32"/>
      <c r="C519" s="32"/>
      <c r="D519" s="34"/>
      <c r="E519" s="33"/>
      <c r="F519" s="37"/>
      <c r="G519" s="37"/>
      <c r="H519" s="37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</row>
    <row r="520" ht="14.25" customHeight="1">
      <c r="A520" s="32"/>
      <c r="B520" s="32"/>
      <c r="C520" s="32"/>
      <c r="D520" s="34"/>
      <c r="E520" s="33"/>
      <c r="F520" s="37"/>
      <c r="G520" s="37"/>
      <c r="H520" s="37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</row>
    <row r="521" ht="14.25" customHeight="1">
      <c r="A521" s="32"/>
      <c r="B521" s="32"/>
      <c r="C521" s="32"/>
      <c r="D521" s="34"/>
      <c r="E521" s="33"/>
      <c r="F521" s="37"/>
      <c r="G521" s="37"/>
      <c r="H521" s="37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</row>
    <row r="522" ht="14.25" customHeight="1">
      <c r="A522" s="32"/>
      <c r="B522" s="32"/>
      <c r="C522" s="32"/>
      <c r="D522" s="34"/>
      <c r="E522" s="33"/>
      <c r="F522" s="37"/>
      <c r="G522" s="37"/>
      <c r="H522" s="37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</row>
    <row r="523" ht="14.25" customHeight="1">
      <c r="A523" s="32"/>
      <c r="B523" s="32"/>
      <c r="C523" s="32"/>
      <c r="D523" s="34"/>
      <c r="E523" s="33"/>
      <c r="F523" s="37"/>
      <c r="G523" s="37"/>
      <c r="H523" s="37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</row>
    <row r="524" ht="14.25" customHeight="1">
      <c r="A524" s="32"/>
      <c r="B524" s="32"/>
      <c r="C524" s="32"/>
      <c r="D524" s="34"/>
      <c r="E524" s="33"/>
      <c r="F524" s="37"/>
      <c r="G524" s="37"/>
      <c r="H524" s="37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</row>
    <row r="525" ht="14.25" customHeight="1">
      <c r="A525" s="32"/>
      <c r="B525" s="32"/>
      <c r="C525" s="32"/>
      <c r="D525" s="34"/>
      <c r="E525" s="33"/>
      <c r="F525" s="37"/>
      <c r="G525" s="37"/>
      <c r="H525" s="37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</row>
    <row r="526" ht="14.25" customHeight="1">
      <c r="A526" s="32"/>
      <c r="B526" s="32"/>
      <c r="C526" s="32"/>
      <c r="D526" s="34"/>
      <c r="E526" s="33"/>
      <c r="F526" s="37"/>
      <c r="G526" s="37"/>
      <c r="H526" s="37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</row>
    <row r="527" ht="14.25" customHeight="1">
      <c r="A527" s="32"/>
      <c r="B527" s="32"/>
      <c r="C527" s="32"/>
      <c r="D527" s="34"/>
      <c r="E527" s="33"/>
      <c r="F527" s="37"/>
      <c r="G527" s="37"/>
      <c r="H527" s="37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</row>
    <row r="528" ht="14.25" customHeight="1">
      <c r="A528" s="32"/>
      <c r="B528" s="32"/>
      <c r="C528" s="32"/>
      <c r="D528" s="34"/>
      <c r="E528" s="33"/>
      <c r="F528" s="37"/>
      <c r="G528" s="37"/>
      <c r="H528" s="37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</row>
    <row r="529" ht="14.25" customHeight="1">
      <c r="A529" s="32"/>
      <c r="B529" s="32"/>
      <c r="C529" s="32"/>
      <c r="D529" s="34"/>
      <c r="E529" s="33"/>
      <c r="F529" s="37"/>
      <c r="G529" s="37"/>
      <c r="H529" s="37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</row>
    <row r="530" ht="14.25" customHeight="1">
      <c r="A530" s="32"/>
      <c r="B530" s="32"/>
      <c r="C530" s="32"/>
      <c r="D530" s="34"/>
      <c r="E530" s="33"/>
      <c r="F530" s="37"/>
      <c r="G530" s="37"/>
      <c r="H530" s="37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</row>
    <row r="531" ht="14.25" customHeight="1">
      <c r="A531" s="32"/>
      <c r="B531" s="32"/>
      <c r="C531" s="32"/>
      <c r="D531" s="34"/>
      <c r="E531" s="33"/>
      <c r="F531" s="37"/>
      <c r="G531" s="37"/>
      <c r="H531" s="37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</row>
    <row r="532" ht="14.25" customHeight="1">
      <c r="A532" s="32"/>
      <c r="B532" s="32"/>
      <c r="C532" s="32"/>
      <c r="D532" s="34"/>
      <c r="E532" s="33"/>
      <c r="F532" s="37"/>
      <c r="G532" s="37"/>
      <c r="H532" s="37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</row>
    <row r="533" ht="14.25" customHeight="1">
      <c r="A533" s="32"/>
      <c r="B533" s="32"/>
      <c r="C533" s="32"/>
      <c r="D533" s="34"/>
      <c r="E533" s="33"/>
      <c r="F533" s="37"/>
      <c r="G533" s="37"/>
      <c r="H533" s="37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</row>
    <row r="534" ht="14.25" customHeight="1">
      <c r="A534" s="32"/>
      <c r="B534" s="32"/>
      <c r="C534" s="32"/>
      <c r="D534" s="34"/>
      <c r="E534" s="33"/>
      <c r="F534" s="37"/>
      <c r="G534" s="37"/>
      <c r="H534" s="37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</row>
    <row r="535" ht="14.25" customHeight="1">
      <c r="A535" s="32"/>
      <c r="B535" s="32"/>
      <c r="C535" s="32"/>
      <c r="D535" s="34"/>
      <c r="E535" s="33"/>
      <c r="F535" s="37"/>
      <c r="G535" s="37"/>
      <c r="H535" s="37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</row>
    <row r="536" ht="14.25" customHeight="1">
      <c r="A536" s="32"/>
      <c r="B536" s="32"/>
      <c r="C536" s="32"/>
      <c r="D536" s="34"/>
      <c r="E536" s="33"/>
      <c r="F536" s="37"/>
      <c r="G536" s="37"/>
      <c r="H536" s="37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</row>
    <row r="537" ht="14.25" customHeight="1">
      <c r="A537" s="32"/>
      <c r="B537" s="32"/>
      <c r="C537" s="32"/>
      <c r="D537" s="34"/>
      <c r="E537" s="33"/>
      <c r="F537" s="37"/>
      <c r="G537" s="37"/>
      <c r="H537" s="37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</row>
    <row r="538" ht="14.25" customHeight="1">
      <c r="A538" s="32"/>
      <c r="B538" s="32"/>
      <c r="C538" s="32"/>
      <c r="D538" s="34"/>
      <c r="E538" s="33"/>
      <c r="F538" s="37"/>
      <c r="G538" s="37"/>
      <c r="H538" s="37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</row>
    <row r="539" ht="14.25" customHeight="1">
      <c r="A539" s="32"/>
      <c r="B539" s="32"/>
      <c r="C539" s="32"/>
      <c r="D539" s="34"/>
      <c r="E539" s="33"/>
      <c r="F539" s="37"/>
      <c r="G539" s="37"/>
      <c r="H539" s="37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</row>
    <row r="540" ht="14.25" customHeight="1">
      <c r="A540" s="32"/>
      <c r="B540" s="32"/>
      <c r="C540" s="32"/>
      <c r="D540" s="34"/>
      <c r="E540" s="33"/>
      <c r="F540" s="37"/>
      <c r="G540" s="37"/>
      <c r="H540" s="37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</row>
    <row r="541" ht="14.25" customHeight="1">
      <c r="A541" s="32"/>
      <c r="B541" s="32"/>
      <c r="C541" s="32"/>
      <c r="D541" s="34"/>
      <c r="E541" s="33"/>
      <c r="F541" s="37"/>
      <c r="G541" s="37"/>
      <c r="H541" s="37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</row>
    <row r="542" ht="14.25" customHeight="1">
      <c r="A542" s="32"/>
      <c r="B542" s="32"/>
      <c r="C542" s="32"/>
      <c r="D542" s="34"/>
      <c r="E542" s="33"/>
      <c r="F542" s="37"/>
      <c r="G542" s="37"/>
      <c r="H542" s="37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</row>
    <row r="543" ht="14.25" customHeight="1">
      <c r="A543" s="32"/>
      <c r="B543" s="32"/>
      <c r="C543" s="32"/>
      <c r="D543" s="34"/>
      <c r="E543" s="33"/>
      <c r="F543" s="37"/>
      <c r="G543" s="37"/>
      <c r="H543" s="37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</row>
    <row r="544" ht="14.25" customHeight="1">
      <c r="A544" s="32"/>
      <c r="B544" s="32"/>
      <c r="C544" s="32"/>
      <c r="D544" s="34"/>
      <c r="E544" s="33"/>
      <c r="F544" s="37"/>
      <c r="G544" s="37"/>
      <c r="H544" s="37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</row>
    <row r="545" ht="14.25" customHeight="1">
      <c r="A545" s="32"/>
      <c r="B545" s="32"/>
      <c r="C545" s="32"/>
      <c r="D545" s="34"/>
      <c r="E545" s="33"/>
      <c r="F545" s="37"/>
      <c r="G545" s="37"/>
      <c r="H545" s="37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</row>
    <row r="546" ht="14.25" customHeight="1">
      <c r="A546" s="32"/>
      <c r="B546" s="32"/>
      <c r="C546" s="32"/>
      <c r="D546" s="34"/>
      <c r="E546" s="33"/>
      <c r="F546" s="37"/>
      <c r="G546" s="37"/>
      <c r="H546" s="37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</row>
    <row r="547" ht="14.25" customHeight="1">
      <c r="A547" s="32"/>
      <c r="B547" s="32"/>
      <c r="C547" s="32"/>
      <c r="D547" s="34"/>
      <c r="E547" s="33"/>
      <c r="F547" s="37"/>
      <c r="G547" s="37"/>
      <c r="H547" s="37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</row>
    <row r="548" ht="14.25" customHeight="1">
      <c r="A548" s="32"/>
      <c r="B548" s="32"/>
      <c r="C548" s="32"/>
      <c r="D548" s="34"/>
      <c r="E548" s="33"/>
      <c r="F548" s="37"/>
      <c r="G548" s="37"/>
      <c r="H548" s="37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</row>
    <row r="549" ht="14.25" customHeight="1">
      <c r="A549" s="32"/>
      <c r="B549" s="32"/>
      <c r="C549" s="32"/>
      <c r="D549" s="34"/>
      <c r="E549" s="33"/>
      <c r="F549" s="37"/>
      <c r="G549" s="37"/>
      <c r="H549" s="37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</row>
    <row r="550" ht="14.25" customHeight="1">
      <c r="A550" s="32"/>
      <c r="B550" s="32"/>
      <c r="C550" s="32"/>
      <c r="D550" s="34"/>
      <c r="E550" s="33"/>
      <c r="F550" s="37"/>
      <c r="G550" s="37"/>
      <c r="H550" s="37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</row>
    <row r="551" ht="14.25" customHeight="1">
      <c r="A551" s="32"/>
      <c r="B551" s="32"/>
      <c r="C551" s="32"/>
      <c r="D551" s="34"/>
      <c r="E551" s="33"/>
      <c r="F551" s="37"/>
      <c r="G551" s="37"/>
      <c r="H551" s="37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</row>
    <row r="552" ht="14.25" customHeight="1">
      <c r="A552" s="32"/>
      <c r="B552" s="32"/>
      <c r="C552" s="32"/>
      <c r="D552" s="34"/>
      <c r="E552" s="33"/>
      <c r="F552" s="37"/>
      <c r="G552" s="37"/>
      <c r="H552" s="37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</row>
    <row r="553" ht="14.25" customHeight="1">
      <c r="A553" s="32"/>
      <c r="B553" s="32"/>
      <c r="C553" s="32"/>
      <c r="D553" s="34"/>
      <c r="E553" s="33"/>
      <c r="F553" s="37"/>
      <c r="G553" s="37"/>
      <c r="H553" s="37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</row>
    <row r="554" ht="14.25" customHeight="1">
      <c r="A554" s="32"/>
      <c r="B554" s="32"/>
      <c r="C554" s="32"/>
      <c r="D554" s="34"/>
      <c r="E554" s="33"/>
      <c r="F554" s="37"/>
      <c r="G554" s="37"/>
      <c r="H554" s="37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</row>
    <row r="555" ht="14.25" customHeight="1">
      <c r="A555" s="32"/>
      <c r="B555" s="32"/>
      <c r="C555" s="32"/>
      <c r="D555" s="34"/>
      <c r="E555" s="33"/>
      <c r="F555" s="37"/>
      <c r="G555" s="37"/>
      <c r="H555" s="37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</row>
    <row r="556" ht="14.25" customHeight="1">
      <c r="A556" s="32"/>
      <c r="B556" s="32"/>
      <c r="C556" s="32"/>
      <c r="D556" s="34"/>
      <c r="E556" s="33"/>
      <c r="F556" s="37"/>
      <c r="G556" s="37"/>
      <c r="H556" s="37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</row>
    <row r="557" ht="14.25" customHeight="1">
      <c r="A557" s="32"/>
      <c r="B557" s="32"/>
      <c r="C557" s="32"/>
      <c r="D557" s="34"/>
      <c r="E557" s="33"/>
      <c r="F557" s="37"/>
      <c r="G557" s="37"/>
      <c r="H557" s="37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</row>
    <row r="558" ht="14.25" customHeight="1">
      <c r="A558" s="32"/>
      <c r="B558" s="32"/>
      <c r="C558" s="32"/>
      <c r="D558" s="34"/>
      <c r="E558" s="33"/>
      <c r="F558" s="37"/>
      <c r="G558" s="37"/>
      <c r="H558" s="37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</row>
    <row r="559" ht="14.25" customHeight="1">
      <c r="A559" s="32"/>
      <c r="B559" s="32"/>
      <c r="C559" s="32"/>
      <c r="D559" s="34"/>
      <c r="E559" s="33"/>
      <c r="F559" s="37"/>
      <c r="G559" s="37"/>
      <c r="H559" s="37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</row>
    <row r="560" ht="14.25" customHeight="1">
      <c r="A560" s="32"/>
      <c r="B560" s="32"/>
      <c r="C560" s="32"/>
      <c r="D560" s="34"/>
      <c r="E560" s="33"/>
      <c r="F560" s="37"/>
      <c r="G560" s="37"/>
      <c r="H560" s="37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</row>
    <row r="561" ht="14.25" customHeight="1">
      <c r="A561" s="32"/>
      <c r="B561" s="32"/>
      <c r="C561" s="32"/>
      <c r="D561" s="34"/>
      <c r="E561" s="33"/>
      <c r="F561" s="37"/>
      <c r="G561" s="37"/>
      <c r="H561" s="37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</row>
    <row r="562" ht="14.25" customHeight="1">
      <c r="A562" s="32"/>
      <c r="B562" s="32"/>
      <c r="C562" s="32"/>
      <c r="D562" s="34"/>
      <c r="E562" s="33"/>
      <c r="F562" s="37"/>
      <c r="G562" s="37"/>
      <c r="H562" s="37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</row>
    <row r="563" ht="14.25" customHeight="1">
      <c r="A563" s="32"/>
      <c r="B563" s="32"/>
      <c r="C563" s="32"/>
      <c r="D563" s="34"/>
      <c r="E563" s="33"/>
      <c r="F563" s="37"/>
      <c r="G563" s="37"/>
      <c r="H563" s="37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</row>
    <row r="564" ht="14.25" customHeight="1">
      <c r="A564" s="32"/>
      <c r="B564" s="32"/>
      <c r="C564" s="32"/>
      <c r="D564" s="34"/>
      <c r="E564" s="33"/>
      <c r="F564" s="37"/>
      <c r="G564" s="37"/>
      <c r="H564" s="37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</row>
    <row r="565" ht="14.25" customHeight="1">
      <c r="A565" s="32"/>
      <c r="B565" s="32"/>
      <c r="C565" s="32"/>
      <c r="D565" s="34"/>
      <c r="E565" s="33"/>
      <c r="F565" s="37"/>
      <c r="G565" s="37"/>
      <c r="H565" s="37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</row>
    <row r="566" ht="14.25" customHeight="1">
      <c r="A566" s="32"/>
      <c r="B566" s="32"/>
      <c r="C566" s="32"/>
      <c r="D566" s="34"/>
      <c r="E566" s="33"/>
      <c r="F566" s="37"/>
      <c r="G566" s="37"/>
      <c r="H566" s="37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</row>
    <row r="567" ht="14.25" customHeight="1">
      <c r="A567" s="32"/>
      <c r="B567" s="32"/>
      <c r="C567" s="32"/>
      <c r="D567" s="34"/>
      <c r="E567" s="33"/>
      <c r="F567" s="37"/>
      <c r="G567" s="37"/>
      <c r="H567" s="37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</row>
    <row r="568" ht="14.25" customHeight="1">
      <c r="A568" s="32"/>
      <c r="B568" s="32"/>
      <c r="C568" s="32"/>
      <c r="D568" s="34"/>
      <c r="E568" s="33"/>
      <c r="F568" s="37"/>
      <c r="G568" s="37"/>
      <c r="H568" s="37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</row>
    <row r="569" ht="14.25" customHeight="1">
      <c r="A569" s="32"/>
      <c r="B569" s="32"/>
      <c r="C569" s="32"/>
      <c r="D569" s="34"/>
      <c r="E569" s="33"/>
      <c r="F569" s="37"/>
      <c r="G569" s="37"/>
      <c r="H569" s="37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</row>
    <row r="570" ht="14.25" customHeight="1">
      <c r="A570" s="32"/>
      <c r="B570" s="32"/>
      <c r="C570" s="32"/>
      <c r="D570" s="34"/>
      <c r="E570" s="33"/>
      <c r="F570" s="37"/>
      <c r="G570" s="37"/>
      <c r="H570" s="37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</row>
    <row r="571" ht="14.25" customHeight="1">
      <c r="A571" s="32"/>
      <c r="B571" s="32"/>
      <c r="C571" s="32"/>
      <c r="D571" s="34"/>
      <c r="E571" s="33"/>
      <c r="F571" s="37"/>
      <c r="G571" s="37"/>
      <c r="H571" s="37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</row>
    <row r="572" ht="14.25" customHeight="1">
      <c r="A572" s="32"/>
      <c r="B572" s="32"/>
      <c r="C572" s="32"/>
      <c r="D572" s="34"/>
      <c r="E572" s="33"/>
      <c r="F572" s="37"/>
      <c r="G572" s="37"/>
      <c r="H572" s="37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</row>
    <row r="573" ht="14.25" customHeight="1">
      <c r="A573" s="32"/>
      <c r="B573" s="32"/>
      <c r="C573" s="32"/>
      <c r="D573" s="34"/>
      <c r="E573" s="33"/>
      <c r="F573" s="37"/>
      <c r="G573" s="37"/>
      <c r="H573" s="37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</row>
    <row r="574" ht="14.25" customHeight="1">
      <c r="A574" s="32"/>
      <c r="B574" s="32"/>
      <c r="C574" s="32"/>
      <c r="D574" s="34"/>
      <c r="E574" s="33"/>
      <c r="F574" s="37"/>
      <c r="G574" s="37"/>
      <c r="H574" s="37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</row>
    <row r="575" ht="14.25" customHeight="1">
      <c r="A575" s="32"/>
      <c r="B575" s="32"/>
      <c r="C575" s="32"/>
      <c r="D575" s="34"/>
      <c r="E575" s="33"/>
      <c r="F575" s="37"/>
      <c r="G575" s="37"/>
      <c r="H575" s="37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</row>
    <row r="576" ht="14.25" customHeight="1">
      <c r="A576" s="32"/>
      <c r="B576" s="32"/>
      <c r="C576" s="32"/>
      <c r="D576" s="34"/>
      <c r="E576" s="33"/>
      <c r="F576" s="37"/>
      <c r="G576" s="37"/>
      <c r="H576" s="37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</row>
    <row r="577" ht="14.25" customHeight="1">
      <c r="A577" s="32"/>
      <c r="B577" s="32"/>
      <c r="C577" s="32"/>
      <c r="D577" s="34"/>
      <c r="E577" s="33"/>
      <c r="F577" s="37"/>
      <c r="G577" s="37"/>
      <c r="H577" s="37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</row>
    <row r="578" ht="14.25" customHeight="1">
      <c r="A578" s="32"/>
      <c r="B578" s="32"/>
      <c r="C578" s="32"/>
      <c r="D578" s="34"/>
      <c r="E578" s="33"/>
      <c r="F578" s="37"/>
      <c r="G578" s="37"/>
      <c r="H578" s="37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</row>
    <row r="579" ht="14.25" customHeight="1">
      <c r="A579" s="32"/>
      <c r="B579" s="32"/>
      <c r="C579" s="32"/>
      <c r="D579" s="34"/>
      <c r="E579" s="33"/>
      <c r="F579" s="37"/>
      <c r="G579" s="37"/>
      <c r="H579" s="37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</row>
    <row r="580" ht="14.25" customHeight="1">
      <c r="A580" s="32"/>
      <c r="B580" s="32"/>
      <c r="C580" s="32"/>
      <c r="D580" s="34"/>
      <c r="E580" s="33"/>
      <c r="F580" s="37"/>
      <c r="G580" s="37"/>
      <c r="H580" s="37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</row>
    <row r="581" ht="14.25" customHeight="1">
      <c r="A581" s="32"/>
      <c r="B581" s="32"/>
      <c r="C581" s="32"/>
      <c r="D581" s="34"/>
      <c r="E581" s="33"/>
      <c r="F581" s="37"/>
      <c r="G581" s="37"/>
      <c r="H581" s="37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</row>
    <row r="582" ht="14.25" customHeight="1">
      <c r="A582" s="32"/>
      <c r="B582" s="32"/>
      <c r="C582" s="32"/>
      <c r="D582" s="34"/>
      <c r="E582" s="33"/>
      <c r="F582" s="37"/>
      <c r="G582" s="37"/>
      <c r="H582" s="37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</row>
    <row r="583" ht="14.25" customHeight="1">
      <c r="A583" s="32"/>
      <c r="B583" s="32"/>
      <c r="C583" s="32"/>
      <c r="D583" s="34"/>
      <c r="E583" s="33"/>
      <c r="F583" s="37"/>
      <c r="G583" s="37"/>
      <c r="H583" s="37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</row>
    <row r="584" ht="14.25" customHeight="1">
      <c r="A584" s="32"/>
      <c r="B584" s="32"/>
      <c r="C584" s="32"/>
      <c r="D584" s="34"/>
      <c r="E584" s="33"/>
      <c r="F584" s="37"/>
      <c r="G584" s="37"/>
      <c r="H584" s="37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</row>
    <row r="585" ht="14.25" customHeight="1">
      <c r="A585" s="32"/>
      <c r="B585" s="32"/>
      <c r="C585" s="32"/>
      <c r="D585" s="34"/>
      <c r="E585" s="33"/>
      <c r="F585" s="37"/>
      <c r="G585" s="37"/>
      <c r="H585" s="37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</row>
    <row r="586" ht="14.25" customHeight="1">
      <c r="A586" s="32"/>
      <c r="B586" s="32"/>
      <c r="C586" s="32"/>
      <c r="D586" s="34"/>
      <c r="E586" s="33"/>
      <c r="F586" s="37"/>
      <c r="G586" s="37"/>
      <c r="H586" s="37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</row>
    <row r="587" ht="14.25" customHeight="1">
      <c r="A587" s="32"/>
      <c r="B587" s="32"/>
      <c r="C587" s="32"/>
      <c r="D587" s="34"/>
      <c r="E587" s="33"/>
      <c r="F587" s="37"/>
      <c r="G587" s="37"/>
      <c r="H587" s="37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</row>
    <row r="588" ht="14.25" customHeight="1">
      <c r="A588" s="32"/>
      <c r="B588" s="32"/>
      <c r="C588" s="32"/>
      <c r="D588" s="34"/>
      <c r="E588" s="33"/>
      <c r="F588" s="37"/>
      <c r="G588" s="37"/>
      <c r="H588" s="37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</row>
    <row r="589" ht="14.25" customHeight="1">
      <c r="A589" s="32"/>
      <c r="B589" s="32"/>
      <c r="C589" s="32"/>
      <c r="D589" s="34"/>
      <c r="E589" s="33"/>
      <c r="F589" s="37"/>
      <c r="G589" s="37"/>
      <c r="H589" s="37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</row>
    <row r="590" ht="14.25" customHeight="1">
      <c r="A590" s="32"/>
      <c r="B590" s="32"/>
      <c r="C590" s="32"/>
      <c r="D590" s="34"/>
      <c r="E590" s="33"/>
      <c r="F590" s="37"/>
      <c r="G590" s="37"/>
      <c r="H590" s="37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</row>
    <row r="591" ht="14.25" customHeight="1">
      <c r="A591" s="32"/>
      <c r="B591" s="32"/>
      <c r="C591" s="32"/>
      <c r="D591" s="34"/>
      <c r="E591" s="33"/>
      <c r="F591" s="37"/>
      <c r="G591" s="37"/>
      <c r="H591" s="37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</row>
    <row r="592" ht="14.25" customHeight="1">
      <c r="A592" s="32"/>
      <c r="B592" s="32"/>
      <c r="C592" s="32"/>
      <c r="D592" s="34"/>
      <c r="E592" s="33"/>
      <c r="F592" s="37"/>
      <c r="G592" s="37"/>
      <c r="H592" s="37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</row>
    <row r="593" ht="14.25" customHeight="1">
      <c r="A593" s="32"/>
      <c r="B593" s="32"/>
      <c r="C593" s="32"/>
      <c r="D593" s="34"/>
      <c r="E593" s="33"/>
      <c r="F593" s="37"/>
      <c r="G593" s="37"/>
      <c r="H593" s="37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</row>
    <row r="594" ht="14.25" customHeight="1">
      <c r="A594" s="32"/>
      <c r="B594" s="32"/>
      <c r="C594" s="32"/>
      <c r="D594" s="34"/>
      <c r="E594" s="33"/>
      <c r="F594" s="37"/>
      <c r="G594" s="37"/>
      <c r="H594" s="37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</row>
    <row r="595" ht="14.25" customHeight="1">
      <c r="A595" s="32"/>
      <c r="B595" s="32"/>
      <c r="C595" s="32"/>
      <c r="D595" s="34"/>
      <c r="E595" s="33"/>
      <c r="F595" s="37"/>
      <c r="G595" s="37"/>
      <c r="H595" s="37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</row>
    <row r="596" ht="14.25" customHeight="1">
      <c r="A596" s="32"/>
      <c r="B596" s="32"/>
      <c r="C596" s="32"/>
      <c r="D596" s="34"/>
      <c r="E596" s="33"/>
      <c r="F596" s="37"/>
      <c r="G596" s="37"/>
      <c r="H596" s="37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</row>
    <row r="597" ht="14.25" customHeight="1">
      <c r="A597" s="32"/>
      <c r="B597" s="32"/>
      <c r="C597" s="32"/>
      <c r="D597" s="34"/>
      <c r="E597" s="33"/>
      <c r="F597" s="37"/>
      <c r="G597" s="37"/>
      <c r="H597" s="37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</row>
    <row r="598" ht="14.25" customHeight="1">
      <c r="A598" s="32"/>
      <c r="B598" s="32"/>
      <c r="C598" s="32"/>
      <c r="D598" s="34"/>
      <c r="E598" s="33"/>
      <c r="F598" s="37"/>
      <c r="G598" s="37"/>
      <c r="H598" s="37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</row>
    <row r="599" ht="14.25" customHeight="1">
      <c r="A599" s="32"/>
      <c r="B599" s="32"/>
      <c r="C599" s="32"/>
      <c r="D599" s="34"/>
      <c r="E599" s="33"/>
      <c r="F599" s="37"/>
      <c r="G599" s="37"/>
      <c r="H599" s="37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</row>
    <row r="600" ht="14.25" customHeight="1">
      <c r="A600" s="32"/>
      <c r="B600" s="32"/>
      <c r="C600" s="32"/>
      <c r="D600" s="34"/>
      <c r="E600" s="33"/>
      <c r="F600" s="37"/>
      <c r="G600" s="37"/>
      <c r="H600" s="37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</row>
    <row r="601" ht="14.25" customHeight="1">
      <c r="A601" s="32"/>
      <c r="B601" s="32"/>
      <c r="C601" s="32"/>
      <c r="D601" s="34"/>
      <c r="E601" s="33"/>
      <c r="F601" s="37"/>
      <c r="G601" s="37"/>
      <c r="H601" s="37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</row>
    <row r="602" ht="14.25" customHeight="1">
      <c r="A602" s="32"/>
      <c r="B602" s="32"/>
      <c r="C602" s="32"/>
      <c r="D602" s="34"/>
      <c r="E602" s="33"/>
      <c r="F602" s="37"/>
      <c r="G602" s="37"/>
      <c r="H602" s="37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</row>
    <row r="603" ht="14.25" customHeight="1">
      <c r="A603" s="32"/>
      <c r="B603" s="32"/>
      <c r="C603" s="32"/>
      <c r="D603" s="34"/>
      <c r="E603" s="33"/>
      <c r="F603" s="37"/>
      <c r="G603" s="37"/>
      <c r="H603" s="37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</row>
    <row r="604" ht="14.25" customHeight="1">
      <c r="A604" s="32"/>
      <c r="B604" s="32"/>
      <c r="C604" s="32"/>
      <c r="D604" s="34"/>
      <c r="E604" s="33"/>
      <c r="F604" s="37"/>
      <c r="G604" s="37"/>
      <c r="H604" s="37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</row>
    <row r="605" ht="14.25" customHeight="1">
      <c r="A605" s="32"/>
      <c r="B605" s="32"/>
      <c r="C605" s="32"/>
      <c r="D605" s="34"/>
      <c r="E605" s="33"/>
      <c r="F605" s="37"/>
      <c r="G605" s="37"/>
      <c r="H605" s="37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</row>
    <row r="606" ht="14.25" customHeight="1">
      <c r="A606" s="32"/>
      <c r="B606" s="32"/>
      <c r="C606" s="32"/>
      <c r="D606" s="34"/>
      <c r="E606" s="33"/>
      <c r="F606" s="37"/>
      <c r="G606" s="37"/>
      <c r="H606" s="37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</row>
    <row r="607" ht="14.25" customHeight="1">
      <c r="A607" s="32"/>
      <c r="B607" s="32"/>
      <c r="C607" s="32"/>
      <c r="D607" s="34"/>
      <c r="E607" s="33"/>
      <c r="F607" s="37"/>
      <c r="G607" s="37"/>
      <c r="H607" s="37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</row>
    <row r="608" ht="14.25" customHeight="1">
      <c r="A608" s="32"/>
      <c r="B608" s="32"/>
      <c r="C608" s="32"/>
      <c r="D608" s="34"/>
      <c r="E608" s="33"/>
      <c r="F608" s="37"/>
      <c r="G608" s="37"/>
      <c r="H608" s="37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</row>
    <row r="609" ht="14.25" customHeight="1">
      <c r="A609" s="32"/>
      <c r="B609" s="32"/>
      <c r="C609" s="32"/>
      <c r="D609" s="34"/>
      <c r="E609" s="33"/>
      <c r="F609" s="37"/>
      <c r="G609" s="37"/>
      <c r="H609" s="37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</row>
    <row r="610" ht="14.25" customHeight="1">
      <c r="A610" s="32"/>
      <c r="B610" s="32"/>
      <c r="C610" s="32"/>
      <c r="D610" s="34"/>
      <c r="E610" s="33"/>
      <c r="F610" s="37"/>
      <c r="G610" s="37"/>
      <c r="H610" s="37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</row>
    <row r="611" ht="14.25" customHeight="1">
      <c r="A611" s="32"/>
      <c r="B611" s="32"/>
      <c r="C611" s="32"/>
      <c r="D611" s="34"/>
      <c r="E611" s="33"/>
      <c r="F611" s="37"/>
      <c r="G611" s="37"/>
      <c r="H611" s="37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</row>
    <row r="612" ht="14.25" customHeight="1">
      <c r="A612" s="32"/>
      <c r="B612" s="32"/>
      <c r="C612" s="32"/>
      <c r="D612" s="34"/>
      <c r="E612" s="33"/>
      <c r="F612" s="37"/>
      <c r="G612" s="37"/>
      <c r="H612" s="37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</row>
    <row r="613" ht="14.25" customHeight="1">
      <c r="A613" s="32"/>
      <c r="B613" s="32"/>
      <c r="C613" s="32"/>
      <c r="D613" s="34"/>
      <c r="E613" s="33"/>
      <c r="F613" s="37"/>
      <c r="G613" s="37"/>
      <c r="H613" s="37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</row>
    <row r="614" ht="14.25" customHeight="1">
      <c r="A614" s="32"/>
      <c r="B614" s="32"/>
      <c r="C614" s="32"/>
      <c r="D614" s="34"/>
      <c r="E614" s="33"/>
      <c r="F614" s="37"/>
      <c r="G614" s="37"/>
      <c r="H614" s="37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</row>
    <row r="615" ht="14.25" customHeight="1">
      <c r="A615" s="32"/>
      <c r="B615" s="32"/>
      <c r="C615" s="32"/>
      <c r="D615" s="34"/>
      <c r="E615" s="33"/>
      <c r="F615" s="37"/>
      <c r="G615" s="37"/>
      <c r="H615" s="37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</row>
    <row r="616" ht="14.25" customHeight="1">
      <c r="A616" s="32"/>
      <c r="B616" s="32"/>
      <c r="C616" s="32"/>
      <c r="D616" s="34"/>
      <c r="E616" s="33"/>
      <c r="F616" s="37"/>
      <c r="G616" s="37"/>
      <c r="H616" s="37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</row>
    <row r="617" ht="14.25" customHeight="1">
      <c r="A617" s="32"/>
      <c r="B617" s="32"/>
      <c r="C617" s="32"/>
      <c r="D617" s="34"/>
      <c r="E617" s="33"/>
      <c r="F617" s="37"/>
      <c r="G617" s="37"/>
      <c r="H617" s="37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</row>
    <row r="618" ht="14.25" customHeight="1">
      <c r="A618" s="32"/>
      <c r="B618" s="32"/>
      <c r="C618" s="32"/>
      <c r="D618" s="34"/>
      <c r="E618" s="33"/>
      <c r="F618" s="37"/>
      <c r="G618" s="37"/>
      <c r="H618" s="37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</row>
    <row r="619" ht="14.25" customHeight="1">
      <c r="A619" s="32"/>
      <c r="B619" s="32"/>
      <c r="C619" s="32"/>
      <c r="D619" s="34"/>
      <c r="E619" s="33"/>
      <c r="F619" s="37"/>
      <c r="G619" s="37"/>
      <c r="H619" s="37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</row>
    <row r="620" ht="14.25" customHeight="1">
      <c r="A620" s="32"/>
      <c r="B620" s="32"/>
      <c r="C620" s="32"/>
      <c r="D620" s="34"/>
      <c r="E620" s="33"/>
      <c r="F620" s="37"/>
      <c r="G620" s="37"/>
      <c r="H620" s="37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</row>
    <row r="621" ht="14.25" customHeight="1">
      <c r="A621" s="32"/>
      <c r="B621" s="32"/>
      <c r="C621" s="32"/>
      <c r="D621" s="34"/>
      <c r="E621" s="33"/>
      <c r="F621" s="37"/>
      <c r="G621" s="37"/>
      <c r="H621" s="37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</row>
    <row r="622" ht="14.25" customHeight="1">
      <c r="A622" s="32"/>
      <c r="B622" s="32"/>
      <c r="C622" s="32"/>
      <c r="D622" s="34"/>
      <c r="E622" s="33"/>
      <c r="F622" s="37"/>
      <c r="G622" s="37"/>
      <c r="H622" s="37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</row>
    <row r="623" ht="14.25" customHeight="1">
      <c r="A623" s="32"/>
      <c r="B623" s="32"/>
      <c r="C623" s="32"/>
      <c r="D623" s="34"/>
      <c r="E623" s="33"/>
      <c r="F623" s="37"/>
      <c r="G623" s="37"/>
      <c r="H623" s="37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</row>
    <row r="624" ht="14.25" customHeight="1">
      <c r="A624" s="32"/>
      <c r="B624" s="32"/>
      <c r="C624" s="32"/>
      <c r="D624" s="34"/>
      <c r="E624" s="33"/>
      <c r="F624" s="37"/>
      <c r="G624" s="37"/>
      <c r="H624" s="37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</row>
    <row r="625" ht="14.25" customHeight="1">
      <c r="A625" s="32"/>
      <c r="B625" s="32"/>
      <c r="C625" s="32"/>
      <c r="D625" s="34"/>
      <c r="E625" s="33"/>
      <c r="F625" s="37"/>
      <c r="G625" s="37"/>
      <c r="H625" s="37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</row>
    <row r="626" ht="14.25" customHeight="1">
      <c r="A626" s="32"/>
      <c r="B626" s="32"/>
      <c r="C626" s="32"/>
      <c r="D626" s="34"/>
      <c r="E626" s="33"/>
      <c r="F626" s="37"/>
      <c r="G626" s="37"/>
      <c r="H626" s="37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</row>
    <row r="627" ht="14.25" customHeight="1">
      <c r="A627" s="32"/>
      <c r="B627" s="32"/>
      <c r="C627" s="32"/>
      <c r="D627" s="34"/>
      <c r="E627" s="33"/>
      <c r="F627" s="37"/>
      <c r="G627" s="37"/>
      <c r="H627" s="37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</row>
    <row r="628" ht="14.25" customHeight="1">
      <c r="A628" s="32"/>
      <c r="B628" s="32"/>
      <c r="C628" s="32"/>
      <c r="D628" s="34"/>
      <c r="E628" s="33"/>
      <c r="F628" s="37"/>
      <c r="G628" s="37"/>
      <c r="H628" s="37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</row>
    <row r="629" ht="14.25" customHeight="1">
      <c r="A629" s="32"/>
      <c r="B629" s="32"/>
      <c r="C629" s="32"/>
      <c r="D629" s="34"/>
      <c r="E629" s="33"/>
      <c r="F629" s="37"/>
      <c r="G629" s="37"/>
      <c r="H629" s="37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</row>
    <row r="630" ht="14.25" customHeight="1">
      <c r="A630" s="32"/>
      <c r="B630" s="32"/>
      <c r="C630" s="32"/>
      <c r="D630" s="34"/>
      <c r="E630" s="33"/>
      <c r="F630" s="37"/>
      <c r="G630" s="37"/>
      <c r="H630" s="37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</row>
    <row r="631" ht="14.25" customHeight="1">
      <c r="A631" s="32"/>
      <c r="B631" s="32"/>
      <c r="C631" s="32"/>
      <c r="D631" s="34"/>
      <c r="E631" s="33"/>
      <c r="F631" s="37"/>
      <c r="G631" s="37"/>
      <c r="H631" s="37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</row>
    <row r="632" ht="14.25" customHeight="1">
      <c r="A632" s="32"/>
      <c r="B632" s="32"/>
      <c r="C632" s="32"/>
      <c r="D632" s="34"/>
      <c r="E632" s="33"/>
      <c r="F632" s="37"/>
      <c r="G632" s="37"/>
      <c r="H632" s="37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</row>
    <row r="633" ht="14.25" customHeight="1">
      <c r="A633" s="32"/>
      <c r="B633" s="32"/>
      <c r="C633" s="32"/>
      <c r="D633" s="34"/>
      <c r="E633" s="33"/>
      <c r="F633" s="37"/>
      <c r="G633" s="37"/>
      <c r="H633" s="37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</row>
    <row r="634" ht="14.25" customHeight="1">
      <c r="A634" s="32"/>
      <c r="B634" s="32"/>
      <c r="C634" s="32"/>
      <c r="D634" s="34"/>
      <c r="E634" s="33"/>
      <c r="F634" s="37"/>
      <c r="G634" s="37"/>
      <c r="H634" s="37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</row>
    <row r="635" ht="14.25" customHeight="1">
      <c r="A635" s="32"/>
      <c r="B635" s="32"/>
      <c r="C635" s="32"/>
      <c r="D635" s="34"/>
      <c r="E635" s="33"/>
      <c r="F635" s="37"/>
      <c r="G635" s="37"/>
      <c r="H635" s="37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</row>
    <row r="636" ht="14.25" customHeight="1">
      <c r="A636" s="32"/>
      <c r="B636" s="32"/>
      <c r="C636" s="32"/>
      <c r="D636" s="34"/>
      <c r="E636" s="33"/>
      <c r="F636" s="37"/>
      <c r="G636" s="37"/>
      <c r="H636" s="37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</row>
    <row r="637" ht="14.25" customHeight="1">
      <c r="A637" s="32"/>
      <c r="B637" s="32"/>
      <c r="C637" s="32"/>
      <c r="D637" s="34"/>
      <c r="E637" s="33"/>
      <c r="F637" s="37"/>
      <c r="G637" s="37"/>
      <c r="H637" s="37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</row>
    <row r="638" ht="14.25" customHeight="1">
      <c r="A638" s="32"/>
      <c r="B638" s="32"/>
      <c r="C638" s="32"/>
      <c r="D638" s="34"/>
      <c r="E638" s="33"/>
      <c r="F638" s="37"/>
      <c r="G638" s="37"/>
      <c r="H638" s="37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</row>
    <row r="639" ht="14.25" customHeight="1">
      <c r="A639" s="32"/>
      <c r="B639" s="32"/>
      <c r="C639" s="32"/>
      <c r="D639" s="34"/>
      <c r="E639" s="33"/>
      <c r="F639" s="37"/>
      <c r="G639" s="37"/>
      <c r="H639" s="37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</row>
    <row r="640" ht="14.25" customHeight="1">
      <c r="A640" s="32"/>
      <c r="B640" s="32"/>
      <c r="C640" s="32"/>
      <c r="D640" s="34"/>
      <c r="E640" s="33"/>
      <c r="F640" s="37"/>
      <c r="G640" s="37"/>
      <c r="H640" s="37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</row>
    <row r="641" ht="14.25" customHeight="1">
      <c r="A641" s="32"/>
      <c r="B641" s="32"/>
      <c r="C641" s="32"/>
      <c r="D641" s="34"/>
      <c r="E641" s="33"/>
      <c r="F641" s="37"/>
      <c r="G641" s="37"/>
      <c r="H641" s="37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</row>
    <row r="642" ht="14.25" customHeight="1">
      <c r="A642" s="32"/>
      <c r="B642" s="32"/>
      <c r="C642" s="32"/>
      <c r="D642" s="34"/>
      <c r="E642" s="33"/>
      <c r="F642" s="37"/>
      <c r="G642" s="37"/>
      <c r="H642" s="37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</row>
    <row r="643" ht="14.25" customHeight="1">
      <c r="A643" s="32"/>
      <c r="B643" s="32"/>
      <c r="C643" s="32"/>
      <c r="D643" s="34"/>
      <c r="E643" s="33"/>
      <c r="F643" s="37"/>
      <c r="G643" s="37"/>
      <c r="H643" s="37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</row>
    <row r="644" ht="14.25" customHeight="1">
      <c r="A644" s="32"/>
      <c r="B644" s="32"/>
      <c r="C644" s="32"/>
      <c r="D644" s="34"/>
      <c r="E644" s="33"/>
      <c r="F644" s="37"/>
      <c r="G644" s="37"/>
      <c r="H644" s="37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</row>
    <row r="645" ht="14.25" customHeight="1">
      <c r="A645" s="32"/>
      <c r="B645" s="32"/>
      <c r="C645" s="32"/>
      <c r="D645" s="34"/>
      <c r="E645" s="33"/>
      <c r="F645" s="37"/>
      <c r="G645" s="37"/>
      <c r="H645" s="37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</row>
    <row r="646" ht="14.25" customHeight="1">
      <c r="A646" s="32"/>
      <c r="B646" s="32"/>
      <c r="C646" s="32"/>
      <c r="D646" s="34"/>
      <c r="E646" s="33"/>
      <c r="F646" s="37"/>
      <c r="G646" s="37"/>
      <c r="H646" s="37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</row>
    <row r="647" ht="14.25" customHeight="1">
      <c r="A647" s="32"/>
      <c r="B647" s="32"/>
      <c r="C647" s="32"/>
      <c r="D647" s="34"/>
      <c r="E647" s="33"/>
      <c r="F647" s="37"/>
      <c r="G647" s="37"/>
      <c r="H647" s="37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</row>
    <row r="648" ht="14.25" customHeight="1">
      <c r="A648" s="32"/>
      <c r="B648" s="32"/>
      <c r="C648" s="32"/>
      <c r="D648" s="34"/>
      <c r="E648" s="33"/>
      <c r="F648" s="37"/>
      <c r="G648" s="37"/>
      <c r="H648" s="37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</row>
    <row r="649" ht="14.25" customHeight="1">
      <c r="A649" s="32"/>
      <c r="B649" s="32"/>
      <c r="C649" s="32"/>
      <c r="D649" s="34"/>
      <c r="E649" s="33"/>
      <c r="F649" s="37"/>
      <c r="G649" s="37"/>
      <c r="H649" s="37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</row>
    <row r="650" ht="14.25" customHeight="1">
      <c r="A650" s="32"/>
      <c r="B650" s="32"/>
      <c r="C650" s="32"/>
      <c r="D650" s="34"/>
      <c r="E650" s="33"/>
      <c r="F650" s="37"/>
      <c r="G650" s="37"/>
      <c r="H650" s="37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</row>
    <row r="651" ht="14.25" customHeight="1">
      <c r="A651" s="32"/>
      <c r="B651" s="32"/>
      <c r="C651" s="32"/>
      <c r="D651" s="34"/>
      <c r="E651" s="33"/>
      <c r="F651" s="37"/>
      <c r="G651" s="37"/>
      <c r="H651" s="37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</row>
    <row r="652" ht="14.25" customHeight="1">
      <c r="A652" s="32"/>
      <c r="B652" s="32"/>
      <c r="C652" s="32"/>
      <c r="D652" s="34"/>
      <c r="E652" s="33"/>
      <c r="F652" s="37"/>
      <c r="G652" s="37"/>
      <c r="H652" s="37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</row>
    <row r="653" ht="14.25" customHeight="1">
      <c r="A653" s="32"/>
      <c r="B653" s="32"/>
      <c r="C653" s="32"/>
      <c r="D653" s="34"/>
      <c r="E653" s="33"/>
      <c r="F653" s="37"/>
      <c r="G653" s="37"/>
      <c r="H653" s="37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</row>
    <row r="654" ht="14.25" customHeight="1">
      <c r="A654" s="32"/>
      <c r="B654" s="32"/>
      <c r="C654" s="32"/>
      <c r="D654" s="34"/>
      <c r="E654" s="33"/>
      <c r="F654" s="37"/>
      <c r="G654" s="37"/>
      <c r="H654" s="37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</row>
    <row r="655" ht="14.25" customHeight="1">
      <c r="A655" s="32"/>
      <c r="B655" s="32"/>
      <c r="C655" s="32"/>
      <c r="D655" s="34"/>
      <c r="E655" s="33"/>
      <c r="F655" s="37"/>
      <c r="G655" s="37"/>
      <c r="H655" s="37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</row>
    <row r="656" ht="14.25" customHeight="1">
      <c r="A656" s="32"/>
      <c r="B656" s="32"/>
      <c r="C656" s="32"/>
      <c r="D656" s="34"/>
      <c r="E656" s="33"/>
      <c r="F656" s="37"/>
      <c r="G656" s="37"/>
      <c r="H656" s="37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</row>
    <row r="657" ht="14.25" customHeight="1">
      <c r="A657" s="32"/>
      <c r="B657" s="32"/>
      <c r="C657" s="32"/>
      <c r="D657" s="34"/>
      <c r="E657" s="33"/>
      <c r="F657" s="37"/>
      <c r="G657" s="37"/>
      <c r="H657" s="37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</row>
    <row r="658" ht="14.25" customHeight="1">
      <c r="A658" s="32"/>
      <c r="B658" s="32"/>
      <c r="C658" s="32"/>
      <c r="D658" s="34"/>
      <c r="E658" s="33"/>
      <c r="F658" s="37"/>
      <c r="G658" s="37"/>
      <c r="H658" s="37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</row>
    <row r="659" ht="14.25" customHeight="1">
      <c r="A659" s="32"/>
      <c r="B659" s="32"/>
      <c r="C659" s="32"/>
      <c r="D659" s="34"/>
      <c r="E659" s="33"/>
      <c r="F659" s="37"/>
      <c r="G659" s="37"/>
      <c r="H659" s="37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</row>
    <row r="660" ht="14.25" customHeight="1">
      <c r="A660" s="32"/>
      <c r="B660" s="32"/>
      <c r="C660" s="32"/>
      <c r="D660" s="34"/>
      <c r="E660" s="33"/>
      <c r="F660" s="37"/>
      <c r="G660" s="37"/>
      <c r="H660" s="37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</row>
    <row r="661" ht="14.25" customHeight="1">
      <c r="A661" s="32"/>
      <c r="B661" s="32"/>
      <c r="C661" s="32"/>
      <c r="D661" s="34"/>
      <c r="E661" s="33"/>
      <c r="F661" s="37"/>
      <c r="G661" s="37"/>
      <c r="H661" s="37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</row>
    <row r="662" ht="14.25" customHeight="1">
      <c r="A662" s="32"/>
      <c r="B662" s="32"/>
      <c r="C662" s="32"/>
      <c r="D662" s="34"/>
      <c r="E662" s="33"/>
      <c r="F662" s="37"/>
      <c r="G662" s="37"/>
      <c r="H662" s="37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</row>
    <row r="663" ht="14.25" customHeight="1">
      <c r="A663" s="32"/>
      <c r="B663" s="32"/>
      <c r="C663" s="32"/>
      <c r="D663" s="34"/>
      <c r="E663" s="33"/>
      <c r="F663" s="37"/>
      <c r="G663" s="37"/>
      <c r="H663" s="37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</row>
    <row r="664" ht="14.25" customHeight="1">
      <c r="A664" s="32"/>
      <c r="B664" s="32"/>
      <c r="C664" s="32"/>
      <c r="D664" s="34"/>
      <c r="E664" s="33"/>
      <c r="F664" s="37"/>
      <c r="G664" s="37"/>
      <c r="H664" s="37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</row>
    <row r="665" ht="14.25" customHeight="1">
      <c r="A665" s="32"/>
      <c r="B665" s="32"/>
      <c r="C665" s="32"/>
      <c r="D665" s="34"/>
      <c r="E665" s="33"/>
      <c r="F665" s="37"/>
      <c r="G665" s="37"/>
      <c r="H665" s="37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</row>
    <row r="666" ht="14.25" customHeight="1">
      <c r="A666" s="32"/>
      <c r="B666" s="32"/>
      <c r="C666" s="32"/>
      <c r="D666" s="34"/>
      <c r="E666" s="33"/>
      <c r="F666" s="37"/>
      <c r="G666" s="37"/>
      <c r="H666" s="37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</row>
    <row r="667" ht="14.25" customHeight="1">
      <c r="A667" s="32"/>
      <c r="B667" s="32"/>
      <c r="C667" s="32"/>
      <c r="D667" s="34"/>
      <c r="E667" s="33"/>
      <c r="F667" s="37"/>
      <c r="G667" s="37"/>
      <c r="H667" s="37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</row>
    <row r="668" ht="14.25" customHeight="1">
      <c r="A668" s="32"/>
      <c r="B668" s="32"/>
      <c r="C668" s="32"/>
      <c r="D668" s="34"/>
      <c r="E668" s="33"/>
      <c r="F668" s="37"/>
      <c r="G668" s="37"/>
      <c r="H668" s="37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</row>
    <row r="669" ht="14.25" customHeight="1">
      <c r="A669" s="32"/>
      <c r="B669" s="32"/>
      <c r="C669" s="32"/>
      <c r="D669" s="34"/>
      <c r="E669" s="33"/>
      <c r="F669" s="37"/>
      <c r="G669" s="37"/>
      <c r="H669" s="37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</row>
    <row r="670" ht="14.25" customHeight="1">
      <c r="A670" s="32"/>
      <c r="B670" s="32"/>
      <c r="C670" s="32"/>
      <c r="D670" s="34"/>
      <c r="E670" s="33"/>
      <c r="F670" s="37"/>
      <c r="G670" s="37"/>
      <c r="H670" s="37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</row>
    <row r="671" ht="14.25" customHeight="1">
      <c r="A671" s="32"/>
      <c r="B671" s="32"/>
      <c r="C671" s="32"/>
      <c r="D671" s="34"/>
      <c r="E671" s="33"/>
      <c r="F671" s="37"/>
      <c r="G671" s="37"/>
      <c r="H671" s="37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</row>
    <row r="672" ht="14.25" customHeight="1">
      <c r="A672" s="32"/>
      <c r="B672" s="32"/>
      <c r="C672" s="32"/>
      <c r="D672" s="34"/>
      <c r="E672" s="33"/>
      <c r="F672" s="37"/>
      <c r="G672" s="37"/>
      <c r="H672" s="37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</row>
    <row r="673" ht="14.25" customHeight="1">
      <c r="A673" s="32"/>
      <c r="B673" s="32"/>
      <c r="C673" s="32"/>
      <c r="D673" s="34"/>
      <c r="E673" s="33"/>
      <c r="F673" s="37"/>
      <c r="G673" s="37"/>
      <c r="H673" s="37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</row>
    <row r="674" ht="14.25" customHeight="1">
      <c r="A674" s="32"/>
      <c r="B674" s="32"/>
      <c r="C674" s="32"/>
      <c r="D674" s="34"/>
      <c r="E674" s="33"/>
      <c r="F674" s="37"/>
      <c r="G674" s="37"/>
      <c r="H674" s="37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</row>
    <row r="675" ht="14.25" customHeight="1">
      <c r="A675" s="32"/>
      <c r="B675" s="32"/>
      <c r="C675" s="32"/>
      <c r="D675" s="34"/>
      <c r="E675" s="33"/>
      <c r="F675" s="37"/>
      <c r="G675" s="37"/>
      <c r="H675" s="37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</row>
    <row r="676" ht="14.25" customHeight="1">
      <c r="A676" s="32"/>
      <c r="B676" s="32"/>
      <c r="C676" s="32"/>
      <c r="D676" s="34"/>
      <c r="E676" s="33"/>
      <c r="F676" s="37"/>
      <c r="G676" s="37"/>
      <c r="H676" s="37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</row>
    <row r="677" ht="14.25" customHeight="1">
      <c r="A677" s="32"/>
      <c r="B677" s="32"/>
      <c r="C677" s="32"/>
      <c r="D677" s="34"/>
      <c r="E677" s="33"/>
      <c r="F677" s="37"/>
      <c r="G677" s="37"/>
      <c r="H677" s="37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</row>
    <row r="678" ht="14.25" customHeight="1">
      <c r="A678" s="32"/>
      <c r="B678" s="32"/>
      <c r="C678" s="32"/>
      <c r="D678" s="34"/>
      <c r="E678" s="33"/>
      <c r="F678" s="37"/>
      <c r="G678" s="37"/>
      <c r="H678" s="37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</row>
    <row r="679" ht="14.25" customHeight="1">
      <c r="A679" s="32"/>
      <c r="B679" s="32"/>
      <c r="C679" s="32"/>
      <c r="D679" s="34"/>
      <c r="E679" s="33"/>
      <c r="F679" s="37"/>
      <c r="G679" s="37"/>
      <c r="H679" s="37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</row>
    <row r="680" ht="14.25" customHeight="1">
      <c r="A680" s="32"/>
      <c r="B680" s="32"/>
      <c r="C680" s="32"/>
      <c r="D680" s="34"/>
      <c r="E680" s="33"/>
      <c r="F680" s="37"/>
      <c r="G680" s="37"/>
      <c r="H680" s="37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</row>
    <row r="681" ht="14.25" customHeight="1">
      <c r="A681" s="32"/>
      <c r="B681" s="32"/>
      <c r="C681" s="32"/>
      <c r="D681" s="34"/>
      <c r="E681" s="33"/>
      <c r="F681" s="37"/>
      <c r="G681" s="37"/>
      <c r="H681" s="37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</row>
    <row r="682" ht="14.25" customHeight="1">
      <c r="A682" s="32"/>
      <c r="B682" s="32"/>
      <c r="C682" s="32"/>
      <c r="D682" s="34"/>
      <c r="E682" s="33"/>
      <c r="F682" s="37"/>
      <c r="G682" s="37"/>
      <c r="H682" s="37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</row>
    <row r="683" ht="14.25" customHeight="1">
      <c r="A683" s="32"/>
      <c r="B683" s="32"/>
      <c r="C683" s="32"/>
      <c r="D683" s="34"/>
      <c r="E683" s="33"/>
      <c r="F683" s="37"/>
      <c r="G683" s="37"/>
      <c r="H683" s="37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</row>
    <row r="684" ht="14.25" customHeight="1">
      <c r="A684" s="32"/>
      <c r="B684" s="32"/>
      <c r="C684" s="32"/>
      <c r="D684" s="34"/>
      <c r="E684" s="33"/>
      <c r="F684" s="37"/>
      <c r="G684" s="37"/>
      <c r="H684" s="37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</row>
    <row r="685" ht="14.25" customHeight="1">
      <c r="A685" s="32"/>
      <c r="B685" s="32"/>
      <c r="C685" s="32"/>
      <c r="D685" s="34"/>
      <c r="E685" s="33"/>
      <c r="F685" s="37"/>
      <c r="G685" s="37"/>
      <c r="H685" s="37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</row>
    <row r="686" ht="14.25" customHeight="1">
      <c r="A686" s="32"/>
      <c r="B686" s="32"/>
      <c r="C686" s="32"/>
      <c r="D686" s="34"/>
      <c r="E686" s="33"/>
      <c r="F686" s="37"/>
      <c r="G686" s="37"/>
      <c r="H686" s="37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</row>
    <row r="687" ht="14.25" customHeight="1">
      <c r="A687" s="32"/>
      <c r="B687" s="32"/>
      <c r="C687" s="32"/>
      <c r="D687" s="34"/>
      <c r="E687" s="33"/>
      <c r="F687" s="37"/>
      <c r="G687" s="37"/>
      <c r="H687" s="37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</row>
    <row r="688" ht="14.25" customHeight="1">
      <c r="A688" s="32"/>
      <c r="B688" s="32"/>
      <c r="C688" s="32"/>
      <c r="D688" s="34"/>
      <c r="E688" s="33"/>
      <c r="F688" s="37"/>
      <c r="G688" s="37"/>
      <c r="H688" s="37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</row>
    <row r="689" ht="14.25" customHeight="1">
      <c r="A689" s="32"/>
      <c r="B689" s="32"/>
      <c r="C689" s="32"/>
      <c r="D689" s="34"/>
      <c r="E689" s="33"/>
      <c r="F689" s="37"/>
      <c r="G689" s="37"/>
      <c r="H689" s="37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</row>
    <row r="690" ht="14.25" customHeight="1">
      <c r="A690" s="32"/>
      <c r="B690" s="32"/>
      <c r="C690" s="32"/>
      <c r="D690" s="34"/>
      <c r="E690" s="33"/>
      <c r="F690" s="37"/>
      <c r="G690" s="37"/>
      <c r="H690" s="37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</row>
    <row r="691" ht="14.25" customHeight="1">
      <c r="A691" s="32"/>
      <c r="B691" s="32"/>
      <c r="C691" s="32"/>
      <c r="D691" s="34"/>
      <c r="E691" s="33"/>
      <c r="F691" s="37"/>
      <c r="G691" s="37"/>
      <c r="H691" s="37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</row>
    <row r="692" ht="14.25" customHeight="1">
      <c r="A692" s="32"/>
      <c r="B692" s="32"/>
      <c r="C692" s="32"/>
      <c r="D692" s="34"/>
      <c r="E692" s="33"/>
      <c r="F692" s="37"/>
      <c r="G692" s="37"/>
      <c r="H692" s="37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</row>
    <row r="693" ht="14.25" customHeight="1">
      <c r="A693" s="32"/>
      <c r="B693" s="32"/>
      <c r="C693" s="32"/>
      <c r="D693" s="34"/>
      <c r="E693" s="33"/>
      <c r="F693" s="37"/>
      <c r="G693" s="37"/>
      <c r="H693" s="37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</row>
    <row r="694" ht="14.25" customHeight="1">
      <c r="A694" s="32"/>
      <c r="B694" s="32"/>
      <c r="C694" s="32"/>
      <c r="D694" s="34"/>
      <c r="E694" s="33"/>
      <c r="F694" s="37"/>
      <c r="G694" s="37"/>
      <c r="H694" s="37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</row>
    <row r="695" ht="14.25" customHeight="1">
      <c r="A695" s="32"/>
      <c r="B695" s="32"/>
      <c r="C695" s="32"/>
      <c r="D695" s="34"/>
      <c r="E695" s="33"/>
      <c r="F695" s="37"/>
      <c r="G695" s="37"/>
      <c r="H695" s="37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</row>
    <row r="696" ht="14.25" customHeight="1">
      <c r="A696" s="32"/>
      <c r="B696" s="32"/>
      <c r="C696" s="32"/>
      <c r="D696" s="34"/>
      <c r="E696" s="33"/>
      <c r="F696" s="37"/>
      <c r="G696" s="37"/>
      <c r="H696" s="37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</row>
    <row r="697" ht="14.25" customHeight="1">
      <c r="A697" s="32"/>
      <c r="B697" s="32"/>
      <c r="C697" s="32"/>
      <c r="D697" s="34"/>
      <c r="E697" s="33"/>
      <c r="F697" s="37"/>
      <c r="G697" s="37"/>
      <c r="H697" s="37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</row>
    <row r="698" ht="14.25" customHeight="1">
      <c r="A698" s="32"/>
      <c r="B698" s="32"/>
      <c r="C698" s="32"/>
      <c r="D698" s="34"/>
      <c r="E698" s="33"/>
      <c r="F698" s="37"/>
      <c r="G698" s="37"/>
      <c r="H698" s="37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</row>
    <row r="699" ht="14.25" customHeight="1">
      <c r="A699" s="32"/>
      <c r="B699" s="32"/>
      <c r="C699" s="32"/>
      <c r="D699" s="34"/>
      <c r="E699" s="33"/>
      <c r="F699" s="37"/>
      <c r="G699" s="37"/>
      <c r="H699" s="37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</row>
    <row r="700" ht="14.25" customHeight="1">
      <c r="A700" s="32"/>
      <c r="B700" s="32"/>
      <c r="C700" s="32"/>
      <c r="D700" s="34"/>
      <c r="E700" s="33"/>
      <c r="F700" s="37"/>
      <c r="G700" s="37"/>
      <c r="H700" s="37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</row>
    <row r="701" ht="14.25" customHeight="1">
      <c r="A701" s="32"/>
      <c r="B701" s="32"/>
      <c r="C701" s="32"/>
      <c r="D701" s="34"/>
      <c r="E701" s="33"/>
      <c r="F701" s="37"/>
      <c r="G701" s="37"/>
      <c r="H701" s="37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</row>
    <row r="702" ht="14.25" customHeight="1">
      <c r="A702" s="32"/>
      <c r="B702" s="32"/>
      <c r="C702" s="32"/>
      <c r="D702" s="34"/>
      <c r="E702" s="33"/>
      <c r="F702" s="37"/>
      <c r="G702" s="37"/>
      <c r="H702" s="37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</row>
    <row r="703" ht="14.25" customHeight="1">
      <c r="A703" s="32"/>
      <c r="B703" s="32"/>
      <c r="C703" s="32"/>
      <c r="D703" s="34"/>
      <c r="E703" s="33"/>
      <c r="F703" s="37"/>
      <c r="G703" s="37"/>
      <c r="H703" s="37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</row>
    <row r="704" ht="14.25" customHeight="1">
      <c r="A704" s="32"/>
      <c r="B704" s="32"/>
      <c r="C704" s="32"/>
      <c r="D704" s="34"/>
      <c r="E704" s="33"/>
      <c r="F704" s="37"/>
      <c r="G704" s="37"/>
      <c r="H704" s="37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</row>
    <row r="705" ht="14.25" customHeight="1">
      <c r="A705" s="32"/>
      <c r="B705" s="32"/>
      <c r="C705" s="32"/>
      <c r="D705" s="34"/>
      <c r="E705" s="33"/>
      <c r="F705" s="37"/>
      <c r="G705" s="37"/>
      <c r="H705" s="37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</row>
    <row r="706" ht="14.25" customHeight="1">
      <c r="A706" s="32"/>
      <c r="B706" s="32"/>
      <c r="C706" s="32"/>
      <c r="D706" s="34"/>
      <c r="E706" s="33"/>
      <c r="F706" s="37"/>
      <c r="G706" s="37"/>
      <c r="H706" s="37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</row>
    <row r="707" ht="14.25" customHeight="1">
      <c r="A707" s="32"/>
      <c r="B707" s="32"/>
      <c r="C707" s="32"/>
      <c r="D707" s="34"/>
      <c r="E707" s="33"/>
      <c r="F707" s="37"/>
      <c r="G707" s="37"/>
      <c r="H707" s="37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</row>
    <row r="708" ht="14.25" customHeight="1">
      <c r="A708" s="32"/>
      <c r="B708" s="32"/>
      <c r="C708" s="32"/>
      <c r="D708" s="34"/>
      <c r="E708" s="33"/>
      <c r="F708" s="37"/>
      <c r="G708" s="37"/>
      <c r="H708" s="37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</row>
    <row r="709" ht="14.25" customHeight="1">
      <c r="A709" s="32"/>
      <c r="B709" s="32"/>
      <c r="C709" s="32"/>
      <c r="D709" s="34"/>
      <c r="E709" s="33"/>
      <c r="F709" s="37"/>
      <c r="G709" s="37"/>
      <c r="H709" s="37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</row>
    <row r="710" ht="14.25" customHeight="1">
      <c r="A710" s="32"/>
      <c r="B710" s="32"/>
      <c r="C710" s="32"/>
      <c r="D710" s="34"/>
      <c r="E710" s="33"/>
      <c r="F710" s="37"/>
      <c r="G710" s="37"/>
      <c r="H710" s="37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</row>
    <row r="711" ht="14.25" customHeight="1">
      <c r="A711" s="32"/>
      <c r="B711" s="32"/>
      <c r="C711" s="32"/>
      <c r="D711" s="34"/>
      <c r="E711" s="33"/>
      <c r="F711" s="37"/>
      <c r="G711" s="37"/>
      <c r="H711" s="37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</row>
    <row r="712" ht="14.25" customHeight="1">
      <c r="A712" s="32"/>
      <c r="B712" s="32"/>
      <c r="C712" s="32"/>
      <c r="D712" s="34"/>
      <c r="E712" s="33"/>
      <c r="F712" s="37"/>
      <c r="G712" s="37"/>
      <c r="H712" s="37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</row>
    <row r="713" ht="14.25" customHeight="1">
      <c r="A713" s="32"/>
      <c r="B713" s="32"/>
      <c r="C713" s="32"/>
      <c r="D713" s="34"/>
      <c r="E713" s="33"/>
      <c r="F713" s="37"/>
      <c r="G713" s="37"/>
      <c r="H713" s="37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</row>
    <row r="714" ht="14.25" customHeight="1">
      <c r="A714" s="32"/>
      <c r="B714" s="32"/>
      <c r="C714" s="32"/>
      <c r="D714" s="34"/>
      <c r="E714" s="33"/>
      <c r="F714" s="37"/>
      <c r="G714" s="37"/>
      <c r="H714" s="37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</row>
    <row r="715" ht="14.25" customHeight="1">
      <c r="A715" s="32"/>
      <c r="B715" s="32"/>
      <c r="C715" s="32"/>
      <c r="D715" s="34"/>
      <c r="E715" s="33"/>
      <c r="F715" s="37"/>
      <c r="G715" s="37"/>
      <c r="H715" s="37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</row>
    <row r="716" ht="14.25" customHeight="1">
      <c r="A716" s="32"/>
      <c r="B716" s="32"/>
      <c r="C716" s="32"/>
      <c r="D716" s="34"/>
      <c r="E716" s="33"/>
      <c r="F716" s="37"/>
      <c r="G716" s="37"/>
      <c r="H716" s="37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</row>
    <row r="717" ht="14.25" customHeight="1">
      <c r="A717" s="32"/>
      <c r="B717" s="32"/>
      <c r="C717" s="32"/>
      <c r="D717" s="34"/>
      <c r="E717" s="33"/>
      <c r="F717" s="37"/>
      <c r="G717" s="37"/>
      <c r="H717" s="37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</row>
    <row r="718" ht="14.25" customHeight="1">
      <c r="A718" s="32"/>
      <c r="B718" s="32"/>
      <c r="C718" s="32"/>
      <c r="D718" s="34"/>
      <c r="E718" s="33"/>
      <c r="F718" s="37"/>
      <c r="G718" s="37"/>
      <c r="H718" s="37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</row>
    <row r="719" ht="14.25" customHeight="1">
      <c r="A719" s="32"/>
      <c r="B719" s="32"/>
      <c r="C719" s="32"/>
      <c r="D719" s="34"/>
      <c r="E719" s="33"/>
      <c r="F719" s="37"/>
      <c r="G719" s="37"/>
      <c r="H719" s="37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</row>
    <row r="720" ht="14.25" customHeight="1">
      <c r="A720" s="32"/>
      <c r="B720" s="32"/>
      <c r="C720" s="32"/>
      <c r="D720" s="34"/>
      <c r="E720" s="33"/>
      <c r="F720" s="37"/>
      <c r="G720" s="37"/>
      <c r="H720" s="37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</row>
    <row r="721" ht="14.25" customHeight="1">
      <c r="A721" s="32"/>
      <c r="B721" s="32"/>
      <c r="C721" s="32"/>
      <c r="D721" s="34"/>
      <c r="E721" s="33"/>
      <c r="F721" s="37"/>
      <c r="G721" s="37"/>
      <c r="H721" s="37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</row>
    <row r="722" ht="14.25" customHeight="1">
      <c r="A722" s="32"/>
      <c r="B722" s="32"/>
      <c r="C722" s="32"/>
      <c r="D722" s="34"/>
      <c r="E722" s="33"/>
      <c r="F722" s="37"/>
      <c r="G722" s="37"/>
      <c r="H722" s="37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</row>
    <row r="723" ht="14.25" customHeight="1">
      <c r="A723" s="32"/>
      <c r="B723" s="32"/>
      <c r="C723" s="32"/>
      <c r="D723" s="34"/>
      <c r="E723" s="33"/>
      <c r="F723" s="37"/>
      <c r="G723" s="37"/>
      <c r="H723" s="37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</row>
    <row r="724" ht="14.25" customHeight="1">
      <c r="A724" s="32"/>
      <c r="B724" s="32"/>
      <c r="C724" s="32"/>
      <c r="D724" s="34"/>
      <c r="E724" s="33"/>
      <c r="F724" s="37"/>
      <c r="G724" s="37"/>
      <c r="H724" s="37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</row>
    <row r="725" ht="14.25" customHeight="1">
      <c r="A725" s="32"/>
      <c r="B725" s="32"/>
      <c r="C725" s="32"/>
      <c r="D725" s="34"/>
      <c r="E725" s="33"/>
      <c r="F725" s="37"/>
      <c r="G725" s="37"/>
      <c r="H725" s="37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</row>
    <row r="726" ht="14.25" customHeight="1">
      <c r="A726" s="32"/>
      <c r="B726" s="32"/>
      <c r="C726" s="32"/>
      <c r="D726" s="34"/>
      <c r="E726" s="33"/>
      <c r="F726" s="37"/>
      <c r="G726" s="37"/>
      <c r="H726" s="37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</row>
    <row r="727" ht="14.25" customHeight="1">
      <c r="A727" s="32"/>
      <c r="B727" s="32"/>
      <c r="C727" s="32"/>
      <c r="D727" s="34"/>
      <c r="E727" s="33"/>
      <c r="F727" s="37"/>
      <c r="G727" s="37"/>
      <c r="H727" s="37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</row>
    <row r="728" ht="14.25" customHeight="1">
      <c r="A728" s="32"/>
      <c r="B728" s="32"/>
      <c r="C728" s="32"/>
      <c r="D728" s="34"/>
      <c r="E728" s="33"/>
      <c r="F728" s="37"/>
      <c r="G728" s="37"/>
      <c r="H728" s="37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</row>
    <row r="729" ht="14.25" customHeight="1">
      <c r="A729" s="32"/>
      <c r="B729" s="32"/>
      <c r="C729" s="32"/>
      <c r="D729" s="34"/>
      <c r="E729" s="33"/>
      <c r="F729" s="37"/>
      <c r="G729" s="37"/>
      <c r="H729" s="37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</row>
    <row r="730" ht="14.25" customHeight="1">
      <c r="A730" s="32"/>
      <c r="B730" s="32"/>
      <c r="C730" s="32"/>
      <c r="D730" s="34"/>
      <c r="E730" s="33"/>
      <c r="F730" s="37"/>
      <c r="G730" s="37"/>
      <c r="H730" s="37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</row>
    <row r="731" ht="14.25" customHeight="1">
      <c r="A731" s="32"/>
      <c r="B731" s="32"/>
      <c r="C731" s="32"/>
      <c r="D731" s="34"/>
      <c r="E731" s="33"/>
      <c r="F731" s="37"/>
      <c r="G731" s="37"/>
      <c r="H731" s="37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</row>
    <row r="732" ht="14.25" customHeight="1">
      <c r="A732" s="32"/>
      <c r="B732" s="32"/>
      <c r="C732" s="32"/>
      <c r="D732" s="34"/>
      <c r="E732" s="33"/>
      <c r="F732" s="37"/>
      <c r="G732" s="37"/>
      <c r="H732" s="37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</row>
    <row r="733" ht="14.25" customHeight="1">
      <c r="A733" s="32"/>
      <c r="B733" s="32"/>
      <c r="C733" s="32"/>
      <c r="D733" s="34"/>
      <c r="E733" s="33"/>
      <c r="F733" s="37"/>
      <c r="G733" s="37"/>
      <c r="H733" s="37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</row>
    <row r="734" ht="14.25" customHeight="1">
      <c r="A734" s="32"/>
      <c r="B734" s="32"/>
      <c r="C734" s="32"/>
      <c r="D734" s="34"/>
      <c r="E734" s="33"/>
      <c r="F734" s="37"/>
      <c r="G734" s="37"/>
      <c r="H734" s="37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</row>
    <row r="735" ht="14.25" customHeight="1">
      <c r="A735" s="32"/>
      <c r="B735" s="32"/>
      <c r="C735" s="32"/>
      <c r="D735" s="34"/>
      <c r="E735" s="33"/>
      <c r="F735" s="37"/>
      <c r="G735" s="37"/>
      <c r="H735" s="37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</row>
    <row r="736" ht="14.25" customHeight="1">
      <c r="A736" s="32"/>
      <c r="B736" s="32"/>
      <c r="C736" s="32"/>
      <c r="D736" s="34"/>
      <c r="E736" s="33"/>
      <c r="F736" s="37"/>
      <c r="G736" s="37"/>
      <c r="H736" s="37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</row>
    <row r="737" ht="14.25" customHeight="1">
      <c r="A737" s="32"/>
      <c r="B737" s="32"/>
      <c r="C737" s="32"/>
      <c r="D737" s="34"/>
      <c r="E737" s="33"/>
      <c r="F737" s="37"/>
      <c r="G737" s="37"/>
      <c r="H737" s="37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</row>
    <row r="738" ht="14.25" customHeight="1">
      <c r="A738" s="32"/>
      <c r="B738" s="32"/>
      <c r="C738" s="32"/>
      <c r="D738" s="34"/>
      <c r="E738" s="33"/>
      <c r="F738" s="37"/>
      <c r="G738" s="37"/>
      <c r="H738" s="37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</row>
    <row r="739" ht="14.25" customHeight="1">
      <c r="A739" s="32"/>
      <c r="B739" s="32"/>
      <c r="C739" s="32"/>
      <c r="D739" s="34"/>
      <c r="E739" s="33"/>
      <c r="F739" s="37"/>
      <c r="G739" s="37"/>
      <c r="H739" s="37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</row>
    <row r="740" ht="14.25" customHeight="1">
      <c r="A740" s="32"/>
      <c r="B740" s="32"/>
      <c r="C740" s="32"/>
      <c r="D740" s="34"/>
      <c r="E740" s="33"/>
      <c r="F740" s="37"/>
      <c r="G740" s="37"/>
      <c r="H740" s="37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</row>
    <row r="741" ht="14.25" customHeight="1">
      <c r="A741" s="32"/>
      <c r="B741" s="32"/>
      <c r="C741" s="32"/>
      <c r="D741" s="34"/>
      <c r="E741" s="33"/>
      <c r="F741" s="37"/>
      <c r="G741" s="37"/>
      <c r="H741" s="37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</row>
    <row r="742" ht="14.25" customHeight="1">
      <c r="A742" s="32"/>
      <c r="B742" s="32"/>
      <c r="C742" s="32"/>
      <c r="D742" s="34"/>
      <c r="E742" s="33"/>
      <c r="F742" s="37"/>
      <c r="G742" s="37"/>
      <c r="H742" s="37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</row>
    <row r="743" ht="14.25" customHeight="1">
      <c r="A743" s="32"/>
      <c r="B743" s="32"/>
      <c r="C743" s="32"/>
      <c r="D743" s="34"/>
      <c r="E743" s="33"/>
      <c r="F743" s="37"/>
      <c r="G743" s="37"/>
      <c r="H743" s="37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</row>
    <row r="744" ht="14.25" customHeight="1">
      <c r="A744" s="32"/>
      <c r="B744" s="32"/>
      <c r="C744" s="32"/>
      <c r="D744" s="34"/>
      <c r="E744" s="33"/>
      <c r="F744" s="37"/>
      <c r="G744" s="37"/>
      <c r="H744" s="37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</row>
    <row r="745" ht="14.25" customHeight="1">
      <c r="A745" s="32"/>
      <c r="B745" s="32"/>
      <c r="C745" s="32"/>
      <c r="D745" s="34"/>
      <c r="E745" s="33"/>
      <c r="F745" s="37"/>
      <c r="G745" s="37"/>
      <c r="H745" s="37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</row>
    <row r="746" ht="14.25" customHeight="1">
      <c r="A746" s="32"/>
      <c r="B746" s="32"/>
      <c r="C746" s="32"/>
      <c r="D746" s="34"/>
      <c r="E746" s="33"/>
      <c r="F746" s="37"/>
      <c r="G746" s="37"/>
      <c r="H746" s="37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</row>
    <row r="747" ht="14.25" customHeight="1">
      <c r="A747" s="32"/>
      <c r="B747" s="32"/>
      <c r="C747" s="32"/>
      <c r="D747" s="34"/>
      <c r="E747" s="33"/>
      <c r="F747" s="37"/>
      <c r="G747" s="37"/>
      <c r="H747" s="37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</row>
    <row r="748" ht="14.25" customHeight="1">
      <c r="A748" s="32"/>
      <c r="B748" s="32"/>
      <c r="C748" s="32"/>
      <c r="D748" s="34"/>
      <c r="E748" s="33"/>
      <c r="F748" s="37"/>
      <c r="G748" s="37"/>
      <c r="H748" s="37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</row>
    <row r="749" ht="14.25" customHeight="1">
      <c r="A749" s="32"/>
      <c r="B749" s="32"/>
      <c r="C749" s="32"/>
      <c r="D749" s="34"/>
      <c r="E749" s="33"/>
      <c r="F749" s="37"/>
      <c r="G749" s="37"/>
      <c r="H749" s="37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</row>
    <row r="750" ht="14.25" customHeight="1">
      <c r="A750" s="32"/>
      <c r="B750" s="32"/>
      <c r="C750" s="32"/>
      <c r="D750" s="34"/>
      <c r="E750" s="33"/>
      <c r="F750" s="37"/>
      <c r="G750" s="37"/>
      <c r="H750" s="37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</row>
    <row r="751" ht="14.25" customHeight="1">
      <c r="A751" s="32"/>
      <c r="B751" s="32"/>
      <c r="C751" s="32"/>
      <c r="D751" s="34"/>
      <c r="E751" s="33"/>
      <c r="F751" s="37"/>
      <c r="G751" s="37"/>
      <c r="H751" s="37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</row>
    <row r="752" ht="14.25" customHeight="1">
      <c r="A752" s="32"/>
      <c r="B752" s="32"/>
      <c r="C752" s="32"/>
      <c r="D752" s="34"/>
      <c r="E752" s="33"/>
      <c r="F752" s="37"/>
      <c r="G752" s="37"/>
      <c r="H752" s="37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</row>
    <row r="753" ht="14.25" customHeight="1">
      <c r="A753" s="32"/>
      <c r="B753" s="32"/>
      <c r="C753" s="32"/>
      <c r="D753" s="34"/>
      <c r="E753" s="33"/>
      <c r="F753" s="37"/>
      <c r="G753" s="37"/>
      <c r="H753" s="37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</row>
    <row r="754" ht="14.25" customHeight="1">
      <c r="A754" s="32"/>
      <c r="B754" s="32"/>
      <c r="C754" s="32"/>
      <c r="D754" s="34"/>
      <c r="E754" s="33"/>
      <c r="F754" s="37"/>
      <c r="G754" s="37"/>
      <c r="H754" s="37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</row>
    <row r="755" ht="14.25" customHeight="1">
      <c r="A755" s="32"/>
      <c r="B755" s="32"/>
      <c r="C755" s="32"/>
      <c r="D755" s="34"/>
      <c r="E755" s="33"/>
      <c r="F755" s="37"/>
      <c r="G755" s="37"/>
      <c r="H755" s="37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</row>
    <row r="756" ht="14.25" customHeight="1">
      <c r="A756" s="32"/>
      <c r="B756" s="32"/>
      <c r="C756" s="32"/>
      <c r="D756" s="34"/>
      <c r="E756" s="33"/>
      <c r="F756" s="37"/>
      <c r="G756" s="37"/>
      <c r="H756" s="37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</row>
    <row r="757" ht="14.25" customHeight="1">
      <c r="A757" s="32"/>
      <c r="B757" s="32"/>
      <c r="C757" s="32"/>
      <c r="D757" s="34"/>
      <c r="E757" s="33"/>
      <c r="F757" s="37"/>
      <c r="G757" s="37"/>
      <c r="H757" s="37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</row>
    <row r="758" ht="14.25" customHeight="1">
      <c r="A758" s="32"/>
      <c r="B758" s="32"/>
      <c r="C758" s="32"/>
      <c r="D758" s="34"/>
      <c r="E758" s="33"/>
      <c r="F758" s="37"/>
      <c r="G758" s="37"/>
      <c r="H758" s="37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</row>
    <row r="759" ht="14.25" customHeight="1">
      <c r="A759" s="32"/>
      <c r="B759" s="32"/>
      <c r="C759" s="32"/>
      <c r="D759" s="34"/>
      <c r="E759" s="33"/>
      <c r="F759" s="37"/>
      <c r="G759" s="37"/>
      <c r="H759" s="37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</row>
    <row r="760" ht="14.25" customHeight="1">
      <c r="A760" s="32"/>
      <c r="B760" s="32"/>
      <c r="C760" s="32"/>
      <c r="D760" s="34"/>
      <c r="E760" s="33"/>
      <c r="F760" s="37"/>
      <c r="G760" s="37"/>
      <c r="H760" s="37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</row>
    <row r="761" ht="14.25" customHeight="1">
      <c r="A761" s="32"/>
      <c r="B761" s="32"/>
      <c r="C761" s="32"/>
      <c r="D761" s="34"/>
      <c r="E761" s="33"/>
      <c r="F761" s="37"/>
      <c r="G761" s="37"/>
      <c r="H761" s="37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</row>
    <row r="762" ht="14.25" customHeight="1">
      <c r="A762" s="32"/>
      <c r="B762" s="32"/>
      <c r="C762" s="32"/>
      <c r="D762" s="34"/>
      <c r="E762" s="33"/>
      <c r="F762" s="37"/>
      <c r="G762" s="37"/>
      <c r="H762" s="37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</row>
    <row r="763" ht="14.25" customHeight="1">
      <c r="A763" s="32"/>
      <c r="B763" s="32"/>
      <c r="C763" s="32"/>
      <c r="D763" s="34"/>
      <c r="E763" s="33"/>
      <c r="F763" s="37"/>
      <c r="G763" s="37"/>
      <c r="H763" s="37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</row>
    <row r="764" ht="14.25" customHeight="1">
      <c r="A764" s="32"/>
      <c r="B764" s="32"/>
      <c r="C764" s="32"/>
      <c r="D764" s="34"/>
      <c r="E764" s="33"/>
      <c r="F764" s="37"/>
      <c r="G764" s="37"/>
      <c r="H764" s="37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</row>
    <row r="765" ht="14.25" customHeight="1">
      <c r="A765" s="32"/>
      <c r="B765" s="32"/>
      <c r="C765" s="32"/>
      <c r="D765" s="34"/>
      <c r="E765" s="33"/>
      <c r="F765" s="37"/>
      <c r="G765" s="37"/>
      <c r="H765" s="37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</row>
    <row r="766" ht="14.25" customHeight="1">
      <c r="A766" s="32"/>
      <c r="B766" s="32"/>
      <c r="C766" s="32"/>
      <c r="D766" s="34"/>
      <c r="E766" s="33"/>
      <c r="F766" s="37"/>
      <c r="G766" s="37"/>
      <c r="H766" s="37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</row>
    <row r="767" ht="14.25" customHeight="1">
      <c r="A767" s="32"/>
      <c r="B767" s="32"/>
      <c r="C767" s="32"/>
      <c r="D767" s="34"/>
      <c r="E767" s="33"/>
      <c r="F767" s="37"/>
      <c r="G767" s="37"/>
      <c r="H767" s="37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</row>
    <row r="768" ht="14.25" customHeight="1">
      <c r="A768" s="32"/>
      <c r="B768" s="32"/>
      <c r="C768" s="32"/>
      <c r="D768" s="34"/>
      <c r="E768" s="33"/>
      <c r="F768" s="37"/>
      <c r="G768" s="37"/>
      <c r="H768" s="37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</row>
    <row r="769" ht="14.25" customHeight="1">
      <c r="A769" s="32"/>
      <c r="B769" s="32"/>
      <c r="C769" s="32"/>
      <c r="D769" s="34"/>
      <c r="E769" s="33"/>
      <c r="F769" s="37"/>
      <c r="G769" s="37"/>
      <c r="H769" s="37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</row>
    <row r="770" ht="14.25" customHeight="1">
      <c r="A770" s="32"/>
      <c r="B770" s="32"/>
      <c r="C770" s="32"/>
      <c r="D770" s="34"/>
      <c r="E770" s="33"/>
      <c r="F770" s="37"/>
      <c r="G770" s="37"/>
      <c r="H770" s="37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</row>
    <row r="771" ht="14.25" customHeight="1">
      <c r="A771" s="32"/>
      <c r="B771" s="32"/>
      <c r="C771" s="32"/>
      <c r="D771" s="34"/>
      <c r="E771" s="33"/>
      <c r="F771" s="37"/>
      <c r="G771" s="37"/>
      <c r="H771" s="37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</row>
    <row r="772" ht="14.25" customHeight="1">
      <c r="A772" s="32"/>
      <c r="B772" s="32"/>
      <c r="C772" s="32"/>
      <c r="D772" s="34"/>
      <c r="E772" s="33"/>
      <c r="F772" s="37"/>
      <c r="G772" s="37"/>
      <c r="H772" s="37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</row>
    <row r="773" ht="14.25" customHeight="1">
      <c r="A773" s="32"/>
      <c r="B773" s="32"/>
      <c r="C773" s="32"/>
      <c r="D773" s="34"/>
      <c r="E773" s="33"/>
      <c r="F773" s="37"/>
      <c r="G773" s="37"/>
      <c r="H773" s="37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</row>
    <row r="774" ht="14.25" customHeight="1">
      <c r="A774" s="32"/>
      <c r="B774" s="32"/>
      <c r="C774" s="32"/>
      <c r="D774" s="34"/>
      <c r="E774" s="33"/>
      <c r="F774" s="37"/>
      <c r="G774" s="37"/>
      <c r="H774" s="37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</row>
    <row r="775" ht="14.25" customHeight="1">
      <c r="A775" s="32"/>
      <c r="B775" s="32"/>
      <c r="C775" s="32"/>
      <c r="D775" s="34"/>
      <c r="E775" s="33"/>
      <c r="F775" s="37"/>
      <c r="G775" s="37"/>
      <c r="H775" s="37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</row>
    <row r="776" ht="14.25" customHeight="1">
      <c r="A776" s="32"/>
      <c r="B776" s="32"/>
      <c r="C776" s="32"/>
      <c r="D776" s="34"/>
      <c r="E776" s="33"/>
      <c r="F776" s="37"/>
      <c r="G776" s="37"/>
      <c r="H776" s="37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</row>
    <row r="777" ht="14.25" customHeight="1">
      <c r="A777" s="32"/>
      <c r="B777" s="32"/>
      <c r="C777" s="32"/>
      <c r="D777" s="34"/>
      <c r="E777" s="33"/>
      <c r="F777" s="37"/>
      <c r="G777" s="37"/>
      <c r="H777" s="37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</row>
    <row r="778" ht="14.25" customHeight="1">
      <c r="A778" s="32"/>
      <c r="B778" s="32"/>
      <c r="C778" s="32"/>
      <c r="D778" s="34"/>
      <c r="E778" s="33"/>
      <c r="F778" s="37"/>
      <c r="G778" s="37"/>
      <c r="H778" s="37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</row>
    <row r="779" ht="14.25" customHeight="1">
      <c r="A779" s="32"/>
      <c r="B779" s="32"/>
      <c r="C779" s="32"/>
      <c r="D779" s="34"/>
      <c r="E779" s="33"/>
      <c r="F779" s="37"/>
      <c r="G779" s="37"/>
      <c r="H779" s="37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</row>
    <row r="780" ht="14.25" customHeight="1">
      <c r="A780" s="32"/>
      <c r="B780" s="32"/>
      <c r="C780" s="32"/>
      <c r="D780" s="34"/>
      <c r="E780" s="33"/>
      <c r="F780" s="37"/>
      <c r="G780" s="37"/>
      <c r="H780" s="37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</row>
    <row r="781" ht="14.25" customHeight="1">
      <c r="A781" s="32"/>
      <c r="B781" s="32"/>
      <c r="C781" s="32"/>
      <c r="D781" s="34"/>
      <c r="E781" s="33"/>
      <c r="F781" s="37"/>
      <c r="G781" s="37"/>
      <c r="H781" s="37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</row>
    <row r="782" ht="14.25" customHeight="1">
      <c r="A782" s="32"/>
      <c r="B782" s="32"/>
      <c r="C782" s="32"/>
      <c r="D782" s="34"/>
      <c r="E782" s="33"/>
      <c r="F782" s="37"/>
      <c r="G782" s="37"/>
      <c r="H782" s="37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</row>
    <row r="783" ht="14.25" customHeight="1">
      <c r="A783" s="32"/>
      <c r="B783" s="32"/>
      <c r="C783" s="32"/>
      <c r="D783" s="34"/>
      <c r="E783" s="33"/>
      <c r="F783" s="37"/>
      <c r="G783" s="37"/>
      <c r="H783" s="37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</row>
    <row r="784" ht="14.25" customHeight="1">
      <c r="A784" s="32"/>
      <c r="B784" s="32"/>
      <c r="C784" s="32"/>
      <c r="D784" s="34"/>
      <c r="E784" s="33"/>
      <c r="F784" s="37"/>
      <c r="G784" s="37"/>
      <c r="H784" s="37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</row>
    <row r="785" ht="14.25" customHeight="1">
      <c r="A785" s="32"/>
      <c r="B785" s="32"/>
      <c r="C785" s="32"/>
      <c r="D785" s="34"/>
      <c r="E785" s="33"/>
      <c r="F785" s="37"/>
      <c r="G785" s="37"/>
      <c r="H785" s="37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</row>
    <row r="786" ht="14.25" customHeight="1">
      <c r="A786" s="32"/>
      <c r="B786" s="32"/>
      <c r="C786" s="32"/>
      <c r="D786" s="34"/>
      <c r="E786" s="33"/>
      <c r="F786" s="37"/>
      <c r="G786" s="37"/>
      <c r="H786" s="37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</row>
    <row r="787" ht="14.25" customHeight="1">
      <c r="A787" s="32"/>
      <c r="B787" s="32"/>
      <c r="C787" s="32"/>
      <c r="D787" s="34"/>
      <c r="E787" s="33"/>
      <c r="F787" s="37"/>
      <c r="G787" s="37"/>
      <c r="H787" s="37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</row>
    <row r="788" ht="14.25" customHeight="1">
      <c r="A788" s="32"/>
      <c r="B788" s="32"/>
      <c r="C788" s="32"/>
      <c r="D788" s="34"/>
      <c r="E788" s="33"/>
      <c r="F788" s="37"/>
      <c r="G788" s="37"/>
      <c r="H788" s="37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</row>
    <row r="789" ht="14.25" customHeight="1">
      <c r="A789" s="32"/>
      <c r="B789" s="32"/>
      <c r="C789" s="32"/>
      <c r="D789" s="34"/>
      <c r="E789" s="33"/>
      <c r="F789" s="37"/>
      <c r="G789" s="37"/>
      <c r="H789" s="37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</row>
    <row r="790" ht="14.25" customHeight="1">
      <c r="A790" s="32"/>
      <c r="B790" s="32"/>
      <c r="C790" s="32"/>
      <c r="D790" s="34"/>
      <c r="E790" s="33"/>
      <c r="F790" s="37"/>
      <c r="G790" s="37"/>
      <c r="H790" s="37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</row>
    <row r="791" ht="14.25" customHeight="1">
      <c r="A791" s="32"/>
      <c r="B791" s="32"/>
      <c r="C791" s="32"/>
      <c r="D791" s="34"/>
      <c r="E791" s="33"/>
      <c r="F791" s="37"/>
      <c r="G791" s="37"/>
      <c r="H791" s="37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</row>
    <row r="792" ht="14.25" customHeight="1">
      <c r="A792" s="32"/>
      <c r="B792" s="32"/>
      <c r="C792" s="32"/>
      <c r="D792" s="34"/>
      <c r="E792" s="33"/>
      <c r="F792" s="37"/>
      <c r="G792" s="37"/>
      <c r="H792" s="37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</row>
    <row r="793" ht="14.25" customHeight="1">
      <c r="A793" s="32"/>
      <c r="B793" s="32"/>
      <c r="C793" s="32"/>
      <c r="D793" s="34"/>
      <c r="E793" s="33"/>
      <c r="F793" s="37"/>
      <c r="G793" s="37"/>
      <c r="H793" s="37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</row>
    <row r="794" ht="14.25" customHeight="1">
      <c r="A794" s="32"/>
      <c r="B794" s="32"/>
      <c r="C794" s="32"/>
      <c r="D794" s="34"/>
      <c r="E794" s="33"/>
      <c r="F794" s="37"/>
      <c r="G794" s="37"/>
      <c r="H794" s="37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</row>
    <row r="795" ht="14.25" customHeight="1">
      <c r="A795" s="32"/>
      <c r="B795" s="32"/>
      <c r="C795" s="32"/>
      <c r="D795" s="34"/>
      <c r="E795" s="33"/>
      <c r="F795" s="37"/>
      <c r="G795" s="37"/>
      <c r="H795" s="37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</row>
    <row r="796" ht="14.25" customHeight="1">
      <c r="A796" s="32"/>
      <c r="B796" s="32"/>
      <c r="C796" s="32"/>
      <c r="D796" s="34"/>
      <c r="E796" s="33"/>
      <c r="F796" s="37"/>
      <c r="G796" s="37"/>
      <c r="H796" s="37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</row>
    <row r="797" ht="14.25" customHeight="1">
      <c r="A797" s="32"/>
      <c r="B797" s="32"/>
      <c r="C797" s="32"/>
      <c r="D797" s="34"/>
      <c r="E797" s="33"/>
      <c r="F797" s="37"/>
      <c r="G797" s="37"/>
      <c r="H797" s="37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</row>
    <row r="798" ht="14.25" customHeight="1">
      <c r="A798" s="32"/>
      <c r="B798" s="32"/>
      <c r="C798" s="32"/>
      <c r="D798" s="34"/>
      <c r="E798" s="33"/>
      <c r="F798" s="37"/>
      <c r="G798" s="37"/>
      <c r="H798" s="37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</row>
    <row r="799" ht="14.25" customHeight="1">
      <c r="A799" s="32"/>
      <c r="B799" s="32"/>
      <c r="C799" s="32"/>
      <c r="D799" s="34"/>
      <c r="E799" s="33"/>
      <c r="F799" s="37"/>
      <c r="G799" s="37"/>
      <c r="H799" s="37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</row>
    <row r="800" ht="14.25" customHeight="1">
      <c r="A800" s="32"/>
      <c r="B800" s="32"/>
      <c r="C800" s="32"/>
      <c r="D800" s="34"/>
      <c r="E800" s="33"/>
      <c r="F800" s="37"/>
      <c r="G800" s="37"/>
      <c r="H800" s="37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</row>
    <row r="801" ht="14.25" customHeight="1">
      <c r="A801" s="32"/>
      <c r="B801" s="32"/>
      <c r="C801" s="32"/>
      <c r="D801" s="34"/>
      <c r="E801" s="33"/>
      <c r="F801" s="37"/>
      <c r="G801" s="37"/>
      <c r="H801" s="37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</row>
    <row r="802" ht="14.25" customHeight="1">
      <c r="A802" s="32"/>
      <c r="B802" s="32"/>
      <c r="C802" s="32"/>
      <c r="D802" s="34"/>
      <c r="E802" s="33"/>
      <c r="F802" s="37"/>
      <c r="G802" s="37"/>
      <c r="H802" s="37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</row>
    <row r="803" ht="14.25" customHeight="1">
      <c r="A803" s="32"/>
      <c r="B803" s="32"/>
      <c r="C803" s="32"/>
      <c r="D803" s="34"/>
      <c r="E803" s="33"/>
      <c r="F803" s="37"/>
      <c r="G803" s="37"/>
      <c r="H803" s="37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</row>
    <row r="804" ht="14.25" customHeight="1">
      <c r="A804" s="32"/>
      <c r="B804" s="32"/>
      <c r="C804" s="32"/>
      <c r="D804" s="34"/>
      <c r="E804" s="33"/>
      <c r="F804" s="37"/>
      <c r="G804" s="37"/>
      <c r="H804" s="37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</row>
    <row r="805" ht="14.25" customHeight="1">
      <c r="A805" s="32"/>
      <c r="B805" s="32"/>
      <c r="C805" s="32"/>
      <c r="D805" s="34"/>
      <c r="E805" s="33"/>
      <c r="F805" s="37"/>
      <c r="G805" s="37"/>
      <c r="H805" s="37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</row>
    <row r="806" ht="14.25" customHeight="1">
      <c r="A806" s="32"/>
      <c r="B806" s="32"/>
      <c r="C806" s="32"/>
      <c r="D806" s="34"/>
      <c r="E806" s="33"/>
      <c r="F806" s="37"/>
      <c r="G806" s="37"/>
      <c r="H806" s="37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</row>
    <row r="807" ht="14.25" customHeight="1">
      <c r="A807" s="32"/>
      <c r="B807" s="32"/>
      <c r="C807" s="32"/>
      <c r="D807" s="34"/>
      <c r="E807" s="33"/>
      <c r="F807" s="37"/>
      <c r="G807" s="37"/>
      <c r="H807" s="37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</row>
    <row r="808" ht="14.25" customHeight="1">
      <c r="A808" s="32"/>
      <c r="B808" s="32"/>
      <c r="C808" s="32"/>
      <c r="D808" s="34"/>
      <c r="E808" s="33"/>
      <c r="F808" s="37"/>
      <c r="G808" s="37"/>
      <c r="H808" s="37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</row>
    <row r="809" ht="14.25" customHeight="1">
      <c r="A809" s="32"/>
      <c r="B809" s="32"/>
      <c r="C809" s="32"/>
      <c r="D809" s="34"/>
      <c r="E809" s="33"/>
      <c r="F809" s="37"/>
      <c r="G809" s="37"/>
      <c r="H809" s="37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</row>
    <row r="810" ht="14.25" customHeight="1">
      <c r="A810" s="32"/>
      <c r="B810" s="32"/>
      <c r="C810" s="32"/>
      <c r="D810" s="34"/>
      <c r="E810" s="33"/>
      <c r="F810" s="37"/>
      <c r="G810" s="37"/>
      <c r="H810" s="37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</row>
    <row r="811" ht="14.25" customHeight="1">
      <c r="A811" s="32"/>
      <c r="B811" s="32"/>
      <c r="C811" s="32"/>
      <c r="D811" s="34"/>
      <c r="E811" s="33"/>
      <c r="F811" s="37"/>
      <c r="G811" s="37"/>
      <c r="H811" s="37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</row>
    <row r="812" ht="14.25" customHeight="1">
      <c r="A812" s="32"/>
      <c r="B812" s="32"/>
      <c r="C812" s="32"/>
      <c r="D812" s="34"/>
      <c r="E812" s="33"/>
      <c r="F812" s="37"/>
      <c r="G812" s="37"/>
      <c r="H812" s="37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</row>
    <row r="813" ht="14.25" customHeight="1">
      <c r="A813" s="32"/>
      <c r="B813" s="32"/>
      <c r="C813" s="32"/>
      <c r="D813" s="34"/>
      <c r="E813" s="33"/>
      <c r="F813" s="37"/>
      <c r="G813" s="37"/>
      <c r="H813" s="37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</row>
    <row r="814" ht="14.25" customHeight="1">
      <c r="A814" s="32"/>
      <c r="B814" s="32"/>
      <c r="C814" s="32"/>
      <c r="D814" s="34"/>
      <c r="E814" s="33"/>
      <c r="F814" s="37"/>
      <c r="G814" s="37"/>
      <c r="H814" s="37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</row>
    <row r="815" ht="14.25" customHeight="1">
      <c r="A815" s="32"/>
      <c r="B815" s="32"/>
      <c r="C815" s="32"/>
      <c r="D815" s="34"/>
      <c r="E815" s="33"/>
      <c r="F815" s="37"/>
      <c r="G815" s="37"/>
      <c r="H815" s="37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</row>
    <row r="816" ht="14.25" customHeight="1">
      <c r="A816" s="32"/>
      <c r="B816" s="32"/>
      <c r="C816" s="32"/>
      <c r="D816" s="34"/>
      <c r="E816" s="33"/>
      <c r="F816" s="37"/>
      <c r="G816" s="37"/>
      <c r="H816" s="37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</row>
    <row r="817" ht="14.25" customHeight="1">
      <c r="A817" s="32"/>
      <c r="B817" s="32"/>
      <c r="C817" s="32"/>
      <c r="D817" s="34"/>
      <c r="E817" s="33"/>
      <c r="F817" s="37"/>
      <c r="G817" s="37"/>
      <c r="H817" s="37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</row>
    <row r="818" ht="14.25" customHeight="1">
      <c r="A818" s="32"/>
      <c r="B818" s="32"/>
      <c r="C818" s="32"/>
      <c r="D818" s="34"/>
      <c r="E818" s="33"/>
      <c r="F818" s="37"/>
      <c r="G818" s="37"/>
      <c r="H818" s="37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</row>
    <row r="819" ht="14.25" customHeight="1">
      <c r="A819" s="32"/>
      <c r="B819" s="32"/>
      <c r="C819" s="32"/>
      <c r="D819" s="34"/>
      <c r="E819" s="33"/>
      <c r="F819" s="37"/>
      <c r="G819" s="37"/>
      <c r="H819" s="37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</row>
    <row r="820" ht="14.25" customHeight="1">
      <c r="A820" s="32"/>
      <c r="B820" s="32"/>
      <c r="C820" s="32"/>
      <c r="D820" s="34"/>
      <c r="E820" s="33"/>
      <c r="F820" s="37"/>
      <c r="G820" s="37"/>
      <c r="H820" s="37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</row>
    <row r="821" ht="14.25" customHeight="1">
      <c r="A821" s="32"/>
      <c r="B821" s="32"/>
      <c r="C821" s="32"/>
      <c r="D821" s="34"/>
      <c r="E821" s="33"/>
      <c r="F821" s="37"/>
      <c r="G821" s="37"/>
      <c r="H821" s="37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</row>
    <row r="822" ht="14.25" customHeight="1">
      <c r="A822" s="32"/>
      <c r="B822" s="32"/>
      <c r="C822" s="32"/>
      <c r="D822" s="34"/>
      <c r="E822" s="33"/>
      <c r="F822" s="37"/>
      <c r="G822" s="37"/>
      <c r="H822" s="37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</row>
    <row r="823" ht="14.25" customHeight="1">
      <c r="A823" s="32"/>
      <c r="B823" s="32"/>
      <c r="C823" s="32"/>
      <c r="D823" s="34"/>
      <c r="E823" s="33"/>
      <c r="F823" s="37"/>
      <c r="G823" s="37"/>
      <c r="H823" s="37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</row>
    <row r="824" ht="14.25" customHeight="1">
      <c r="A824" s="32"/>
      <c r="B824" s="32"/>
      <c r="C824" s="32"/>
      <c r="D824" s="34"/>
      <c r="E824" s="33"/>
      <c r="F824" s="37"/>
      <c r="G824" s="37"/>
      <c r="H824" s="37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</row>
    <row r="825" ht="14.25" customHeight="1">
      <c r="A825" s="32"/>
      <c r="B825" s="32"/>
      <c r="C825" s="32"/>
      <c r="D825" s="34"/>
      <c r="E825" s="33"/>
      <c r="F825" s="37"/>
      <c r="G825" s="37"/>
      <c r="H825" s="37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</row>
    <row r="826" ht="14.25" customHeight="1">
      <c r="A826" s="32"/>
      <c r="B826" s="32"/>
      <c r="C826" s="32"/>
      <c r="D826" s="34"/>
      <c r="E826" s="33"/>
      <c r="F826" s="37"/>
      <c r="G826" s="37"/>
      <c r="H826" s="37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</row>
    <row r="827" ht="14.25" customHeight="1">
      <c r="A827" s="32"/>
      <c r="B827" s="32"/>
      <c r="C827" s="32"/>
      <c r="D827" s="34"/>
      <c r="E827" s="33"/>
      <c r="F827" s="37"/>
      <c r="G827" s="37"/>
      <c r="H827" s="37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</row>
    <row r="828" ht="14.25" customHeight="1">
      <c r="A828" s="32"/>
      <c r="B828" s="32"/>
      <c r="C828" s="32"/>
      <c r="D828" s="34"/>
      <c r="E828" s="33"/>
      <c r="F828" s="37"/>
      <c r="G828" s="37"/>
      <c r="H828" s="37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</row>
    <row r="829" ht="14.25" customHeight="1">
      <c r="A829" s="32"/>
      <c r="B829" s="32"/>
      <c r="C829" s="32"/>
      <c r="D829" s="34"/>
      <c r="E829" s="33"/>
      <c r="F829" s="37"/>
      <c r="G829" s="37"/>
      <c r="H829" s="37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</row>
    <row r="830" ht="14.25" customHeight="1">
      <c r="A830" s="32"/>
      <c r="B830" s="32"/>
      <c r="C830" s="32"/>
      <c r="D830" s="34"/>
      <c r="E830" s="33"/>
      <c r="F830" s="37"/>
      <c r="G830" s="37"/>
      <c r="H830" s="37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</row>
    <row r="831" ht="14.25" customHeight="1">
      <c r="A831" s="32"/>
      <c r="B831" s="32"/>
      <c r="C831" s="32"/>
      <c r="D831" s="34"/>
      <c r="E831" s="33"/>
      <c r="F831" s="37"/>
      <c r="G831" s="37"/>
      <c r="H831" s="37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</row>
    <row r="832" ht="14.25" customHeight="1">
      <c r="A832" s="32"/>
      <c r="B832" s="32"/>
      <c r="C832" s="32"/>
      <c r="D832" s="34"/>
      <c r="E832" s="33"/>
      <c r="F832" s="37"/>
      <c r="G832" s="37"/>
      <c r="H832" s="37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</row>
    <row r="833" ht="14.25" customHeight="1">
      <c r="A833" s="32"/>
      <c r="B833" s="32"/>
      <c r="C833" s="32"/>
      <c r="D833" s="34"/>
      <c r="E833" s="33"/>
      <c r="F833" s="37"/>
      <c r="G833" s="37"/>
      <c r="H833" s="37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</row>
    <row r="834" ht="14.25" customHeight="1">
      <c r="A834" s="32"/>
      <c r="B834" s="32"/>
      <c r="C834" s="32"/>
      <c r="D834" s="34"/>
      <c r="E834" s="33"/>
      <c r="F834" s="37"/>
      <c r="G834" s="37"/>
      <c r="H834" s="37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</row>
    <row r="835" ht="14.25" customHeight="1">
      <c r="A835" s="32"/>
      <c r="B835" s="32"/>
      <c r="C835" s="32"/>
      <c r="D835" s="34"/>
      <c r="E835" s="33"/>
      <c r="F835" s="37"/>
      <c r="G835" s="37"/>
      <c r="H835" s="37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</row>
    <row r="836" ht="14.25" customHeight="1">
      <c r="A836" s="32"/>
      <c r="B836" s="32"/>
      <c r="C836" s="32"/>
      <c r="D836" s="34"/>
      <c r="E836" s="33"/>
      <c r="F836" s="37"/>
      <c r="G836" s="37"/>
      <c r="H836" s="37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</row>
    <row r="837" ht="14.25" customHeight="1">
      <c r="A837" s="32"/>
      <c r="B837" s="32"/>
      <c r="C837" s="32"/>
      <c r="D837" s="34"/>
      <c r="E837" s="33"/>
      <c r="F837" s="37"/>
      <c r="G837" s="37"/>
      <c r="H837" s="37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</row>
    <row r="838" ht="14.25" customHeight="1">
      <c r="A838" s="32"/>
      <c r="B838" s="32"/>
      <c r="C838" s="32"/>
      <c r="D838" s="34"/>
      <c r="E838" s="33"/>
      <c r="F838" s="37"/>
      <c r="G838" s="37"/>
      <c r="H838" s="37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</row>
    <row r="839" ht="14.25" customHeight="1">
      <c r="A839" s="32"/>
      <c r="B839" s="32"/>
      <c r="C839" s="32"/>
      <c r="D839" s="34"/>
      <c r="E839" s="33"/>
      <c r="F839" s="37"/>
      <c r="G839" s="37"/>
      <c r="H839" s="37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</row>
    <row r="840" ht="14.25" customHeight="1">
      <c r="A840" s="32"/>
      <c r="B840" s="32"/>
      <c r="C840" s="32"/>
      <c r="D840" s="34"/>
      <c r="E840" s="33"/>
      <c r="F840" s="37"/>
      <c r="G840" s="37"/>
      <c r="H840" s="37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</row>
    <row r="841" ht="14.25" customHeight="1">
      <c r="A841" s="32"/>
      <c r="B841" s="32"/>
      <c r="C841" s="32"/>
      <c r="D841" s="34"/>
      <c r="E841" s="33"/>
      <c r="F841" s="37"/>
      <c r="G841" s="37"/>
      <c r="H841" s="37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</row>
    <row r="842" ht="14.25" customHeight="1">
      <c r="A842" s="32"/>
      <c r="B842" s="32"/>
      <c r="C842" s="32"/>
      <c r="D842" s="34"/>
      <c r="E842" s="33"/>
      <c r="F842" s="37"/>
      <c r="G842" s="37"/>
      <c r="H842" s="37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</row>
    <row r="843" ht="14.25" customHeight="1">
      <c r="A843" s="32"/>
      <c r="B843" s="32"/>
      <c r="C843" s="32"/>
      <c r="D843" s="34"/>
      <c r="E843" s="33"/>
      <c r="F843" s="37"/>
      <c r="G843" s="37"/>
      <c r="H843" s="37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</row>
    <row r="844" ht="14.25" customHeight="1">
      <c r="A844" s="32"/>
      <c r="B844" s="32"/>
      <c r="C844" s="32"/>
      <c r="D844" s="34"/>
      <c r="E844" s="33"/>
      <c r="F844" s="37"/>
      <c r="G844" s="37"/>
      <c r="H844" s="37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</row>
    <row r="845" ht="14.25" customHeight="1">
      <c r="A845" s="32"/>
      <c r="B845" s="32"/>
      <c r="C845" s="32"/>
      <c r="D845" s="34"/>
      <c r="E845" s="33"/>
      <c r="F845" s="37"/>
      <c r="G845" s="37"/>
      <c r="H845" s="37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</row>
    <row r="846" ht="14.25" customHeight="1">
      <c r="A846" s="32"/>
      <c r="B846" s="32"/>
      <c r="C846" s="32"/>
      <c r="D846" s="34"/>
      <c r="E846" s="33"/>
      <c r="F846" s="37"/>
      <c r="G846" s="37"/>
      <c r="H846" s="37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</row>
    <row r="847" ht="14.25" customHeight="1">
      <c r="A847" s="32"/>
      <c r="B847" s="32"/>
      <c r="C847" s="32"/>
      <c r="D847" s="34"/>
      <c r="E847" s="33"/>
      <c r="F847" s="37"/>
      <c r="G847" s="37"/>
      <c r="H847" s="37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</row>
    <row r="848" ht="14.25" customHeight="1">
      <c r="A848" s="32"/>
      <c r="B848" s="32"/>
      <c r="C848" s="32"/>
      <c r="D848" s="34"/>
      <c r="E848" s="33"/>
      <c r="F848" s="37"/>
      <c r="G848" s="37"/>
      <c r="H848" s="37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</row>
    <row r="849" ht="14.25" customHeight="1">
      <c r="A849" s="32"/>
      <c r="B849" s="32"/>
      <c r="C849" s="32"/>
      <c r="D849" s="34"/>
      <c r="E849" s="33"/>
      <c r="F849" s="37"/>
      <c r="G849" s="37"/>
      <c r="H849" s="37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</row>
    <row r="850" ht="14.25" customHeight="1">
      <c r="A850" s="32"/>
      <c r="B850" s="32"/>
      <c r="C850" s="32"/>
      <c r="D850" s="34"/>
      <c r="E850" s="33"/>
      <c r="F850" s="37"/>
      <c r="G850" s="37"/>
      <c r="H850" s="37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</row>
    <row r="851" ht="14.25" customHeight="1">
      <c r="A851" s="32"/>
      <c r="B851" s="32"/>
      <c r="C851" s="32"/>
      <c r="D851" s="34"/>
      <c r="E851" s="33"/>
      <c r="F851" s="37"/>
      <c r="G851" s="37"/>
      <c r="H851" s="37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</row>
    <row r="852" ht="14.25" customHeight="1">
      <c r="A852" s="32"/>
      <c r="B852" s="32"/>
      <c r="C852" s="32"/>
      <c r="D852" s="34"/>
      <c r="E852" s="33"/>
      <c r="F852" s="37"/>
      <c r="G852" s="37"/>
      <c r="H852" s="37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</row>
    <row r="853" ht="14.25" customHeight="1">
      <c r="A853" s="32"/>
      <c r="B853" s="32"/>
      <c r="C853" s="32"/>
      <c r="D853" s="34"/>
      <c r="E853" s="33"/>
      <c r="F853" s="37"/>
      <c r="G853" s="37"/>
      <c r="H853" s="37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</row>
    <row r="854" ht="14.25" customHeight="1">
      <c r="A854" s="32"/>
      <c r="B854" s="32"/>
      <c r="C854" s="32"/>
      <c r="D854" s="34"/>
      <c r="E854" s="33"/>
      <c r="F854" s="37"/>
      <c r="G854" s="37"/>
      <c r="H854" s="37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</row>
    <row r="855" ht="14.25" customHeight="1">
      <c r="A855" s="32"/>
      <c r="B855" s="32"/>
      <c r="C855" s="32"/>
      <c r="D855" s="34"/>
      <c r="E855" s="33"/>
      <c r="F855" s="37"/>
      <c r="G855" s="37"/>
      <c r="H855" s="37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</row>
    <row r="856" ht="14.25" customHeight="1">
      <c r="A856" s="32"/>
      <c r="B856" s="32"/>
      <c r="C856" s="32"/>
      <c r="D856" s="34"/>
      <c r="E856" s="33"/>
      <c r="F856" s="37"/>
      <c r="G856" s="37"/>
      <c r="H856" s="37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</row>
    <row r="857" ht="14.25" customHeight="1">
      <c r="A857" s="32"/>
      <c r="B857" s="32"/>
      <c r="C857" s="32"/>
      <c r="D857" s="34"/>
      <c r="E857" s="33"/>
      <c r="F857" s="37"/>
      <c r="G857" s="37"/>
      <c r="H857" s="37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</row>
    <row r="858" ht="14.25" customHeight="1">
      <c r="A858" s="32"/>
      <c r="B858" s="32"/>
      <c r="C858" s="32"/>
      <c r="D858" s="34"/>
      <c r="E858" s="33"/>
      <c r="F858" s="37"/>
      <c r="G858" s="37"/>
      <c r="H858" s="37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</row>
    <row r="859" ht="14.25" customHeight="1">
      <c r="A859" s="32"/>
      <c r="B859" s="32"/>
      <c r="C859" s="32"/>
      <c r="D859" s="34"/>
      <c r="E859" s="33"/>
      <c r="F859" s="37"/>
      <c r="G859" s="37"/>
      <c r="H859" s="37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</row>
    <row r="860" ht="14.25" customHeight="1">
      <c r="A860" s="32"/>
      <c r="B860" s="32"/>
      <c r="C860" s="32"/>
      <c r="D860" s="34"/>
      <c r="E860" s="33"/>
      <c r="F860" s="37"/>
      <c r="G860" s="37"/>
      <c r="H860" s="37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</row>
    <row r="861" ht="14.25" customHeight="1">
      <c r="A861" s="32"/>
      <c r="B861" s="32"/>
      <c r="C861" s="32"/>
      <c r="D861" s="34"/>
      <c r="E861" s="33"/>
      <c r="F861" s="37"/>
      <c r="G861" s="37"/>
      <c r="H861" s="37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</row>
    <row r="862" ht="14.25" customHeight="1">
      <c r="A862" s="32"/>
      <c r="B862" s="32"/>
      <c r="C862" s="32"/>
      <c r="D862" s="34"/>
      <c r="E862" s="33"/>
      <c r="F862" s="37"/>
      <c r="G862" s="37"/>
      <c r="H862" s="37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</row>
    <row r="863" ht="14.25" customHeight="1">
      <c r="A863" s="32"/>
      <c r="B863" s="32"/>
      <c r="C863" s="32"/>
      <c r="D863" s="34"/>
      <c r="E863" s="33"/>
      <c r="F863" s="37"/>
      <c r="G863" s="37"/>
      <c r="H863" s="37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</row>
    <row r="864" ht="14.25" customHeight="1">
      <c r="A864" s="32"/>
      <c r="B864" s="32"/>
      <c r="C864" s="32"/>
      <c r="D864" s="34"/>
      <c r="E864" s="33"/>
      <c r="F864" s="37"/>
      <c r="G864" s="37"/>
      <c r="H864" s="37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</row>
    <row r="865" ht="14.25" customHeight="1">
      <c r="A865" s="32"/>
      <c r="B865" s="32"/>
      <c r="C865" s="32"/>
      <c r="D865" s="34"/>
      <c r="E865" s="33"/>
      <c r="F865" s="37"/>
      <c r="G865" s="37"/>
      <c r="H865" s="37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</row>
    <row r="866" ht="14.25" customHeight="1">
      <c r="A866" s="32"/>
      <c r="B866" s="32"/>
      <c r="C866" s="32"/>
      <c r="D866" s="34"/>
      <c r="E866" s="33"/>
      <c r="F866" s="37"/>
      <c r="G866" s="37"/>
      <c r="H866" s="37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</row>
    <row r="867" ht="14.25" customHeight="1">
      <c r="A867" s="32"/>
      <c r="B867" s="32"/>
      <c r="C867" s="32"/>
      <c r="D867" s="34"/>
      <c r="E867" s="33"/>
      <c r="F867" s="37"/>
      <c r="G867" s="37"/>
      <c r="H867" s="37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</row>
    <row r="868" ht="14.25" customHeight="1">
      <c r="A868" s="32"/>
      <c r="B868" s="32"/>
      <c r="C868" s="32"/>
      <c r="D868" s="34"/>
      <c r="E868" s="33"/>
      <c r="F868" s="37"/>
      <c r="G868" s="37"/>
      <c r="H868" s="37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</row>
    <row r="869" ht="14.25" customHeight="1">
      <c r="A869" s="32"/>
      <c r="B869" s="32"/>
      <c r="C869" s="32"/>
      <c r="D869" s="34"/>
      <c r="E869" s="33"/>
      <c r="F869" s="37"/>
      <c r="G869" s="37"/>
      <c r="H869" s="37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</row>
    <row r="870" ht="14.25" customHeight="1">
      <c r="A870" s="32"/>
      <c r="B870" s="32"/>
      <c r="C870" s="32"/>
      <c r="D870" s="34"/>
      <c r="E870" s="33"/>
      <c r="F870" s="37"/>
      <c r="G870" s="37"/>
      <c r="H870" s="37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</row>
    <row r="871" ht="14.25" customHeight="1">
      <c r="A871" s="32"/>
      <c r="B871" s="32"/>
      <c r="C871" s="32"/>
      <c r="D871" s="34"/>
      <c r="E871" s="33"/>
      <c r="F871" s="37"/>
      <c r="G871" s="37"/>
      <c r="H871" s="37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</row>
    <row r="872" ht="14.25" customHeight="1">
      <c r="A872" s="32"/>
      <c r="B872" s="32"/>
      <c r="C872" s="32"/>
      <c r="D872" s="34"/>
      <c r="E872" s="33"/>
      <c r="F872" s="37"/>
      <c r="G872" s="37"/>
      <c r="H872" s="37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</row>
    <row r="873" ht="14.25" customHeight="1">
      <c r="A873" s="32"/>
      <c r="B873" s="32"/>
      <c r="C873" s="32"/>
      <c r="D873" s="34"/>
      <c r="E873" s="33"/>
      <c r="F873" s="37"/>
      <c r="G873" s="37"/>
      <c r="H873" s="37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</row>
    <row r="874" ht="14.25" customHeight="1">
      <c r="A874" s="32"/>
      <c r="B874" s="32"/>
      <c r="C874" s="32"/>
      <c r="D874" s="34"/>
      <c r="E874" s="33"/>
      <c r="F874" s="37"/>
      <c r="G874" s="37"/>
      <c r="H874" s="37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</row>
    <row r="875" ht="14.25" customHeight="1">
      <c r="A875" s="32"/>
      <c r="B875" s="32"/>
      <c r="C875" s="32"/>
      <c r="D875" s="34"/>
      <c r="E875" s="33"/>
      <c r="F875" s="37"/>
      <c r="G875" s="37"/>
      <c r="H875" s="37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</row>
    <row r="876" ht="14.25" customHeight="1">
      <c r="A876" s="32"/>
      <c r="B876" s="32"/>
      <c r="C876" s="32"/>
      <c r="D876" s="34"/>
      <c r="E876" s="33"/>
      <c r="F876" s="37"/>
      <c r="G876" s="37"/>
      <c r="H876" s="37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</row>
    <row r="877" ht="14.25" customHeight="1">
      <c r="A877" s="32"/>
      <c r="B877" s="32"/>
      <c r="C877" s="32"/>
      <c r="D877" s="34"/>
      <c r="E877" s="33"/>
      <c r="F877" s="37"/>
      <c r="G877" s="37"/>
      <c r="H877" s="37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</row>
    <row r="878" ht="14.25" customHeight="1">
      <c r="A878" s="32"/>
      <c r="B878" s="32"/>
      <c r="C878" s="32"/>
      <c r="D878" s="34"/>
      <c r="E878" s="33"/>
      <c r="F878" s="37"/>
      <c r="G878" s="37"/>
      <c r="H878" s="37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</row>
    <row r="879" ht="14.25" customHeight="1">
      <c r="A879" s="32"/>
      <c r="B879" s="32"/>
      <c r="C879" s="32"/>
      <c r="D879" s="34"/>
      <c r="E879" s="33"/>
      <c r="F879" s="37"/>
      <c r="G879" s="37"/>
      <c r="H879" s="37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</row>
    <row r="880" ht="14.25" customHeight="1">
      <c r="A880" s="32"/>
      <c r="B880" s="32"/>
      <c r="C880" s="32"/>
      <c r="D880" s="34"/>
      <c r="E880" s="33"/>
      <c r="F880" s="37"/>
      <c r="G880" s="37"/>
      <c r="H880" s="37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</row>
    <row r="881" ht="14.25" customHeight="1">
      <c r="A881" s="32"/>
      <c r="B881" s="32"/>
      <c r="C881" s="32"/>
      <c r="D881" s="34"/>
      <c r="E881" s="33"/>
      <c r="F881" s="37"/>
      <c r="G881" s="37"/>
      <c r="H881" s="37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</row>
    <row r="882" ht="14.25" customHeight="1">
      <c r="A882" s="32"/>
      <c r="B882" s="32"/>
      <c r="C882" s="32"/>
      <c r="D882" s="34"/>
      <c r="E882" s="33"/>
      <c r="F882" s="37"/>
      <c r="G882" s="37"/>
      <c r="H882" s="37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</row>
    <row r="883" ht="14.25" customHeight="1">
      <c r="A883" s="32"/>
      <c r="B883" s="32"/>
      <c r="C883" s="32"/>
      <c r="D883" s="34"/>
      <c r="E883" s="33"/>
      <c r="F883" s="37"/>
      <c r="G883" s="37"/>
      <c r="H883" s="37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</row>
    <row r="884" ht="14.25" customHeight="1">
      <c r="A884" s="32"/>
      <c r="B884" s="32"/>
      <c r="C884" s="32"/>
      <c r="D884" s="34"/>
      <c r="E884" s="33"/>
      <c r="F884" s="37"/>
      <c r="G884" s="37"/>
      <c r="H884" s="37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</row>
    <row r="885" ht="14.25" customHeight="1">
      <c r="A885" s="32"/>
      <c r="B885" s="32"/>
      <c r="C885" s="32"/>
      <c r="D885" s="34"/>
      <c r="E885" s="33"/>
      <c r="F885" s="37"/>
      <c r="G885" s="37"/>
      <c r="H885" s="37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</row>
    <row r="886" ht="14.25" customHeight="1">
      <c r="A886" s="32"/>
      <c r="B886" s="32"/>
      <c r="C886" s="32"/>
      <c r="D886" s="34"/>
      <c r="E886" s="33"/>
      <c r="F886" s="37"/>
      <c r="G886" s="37"/>
      <c r="H886" s="37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</row>
    <row r="887" ht="14.25" customHeight="1">
      <c r="A887" s="32"/>
      <c r="B887" s="32"/>
      <c r="C887" s="32"/>
      <c r="D887" s="34"/>
      <c r="E887" s="33"/>
      <c r="F887" s="37"/>
      <c r="G887" s="37"/>
      <c r="H887" s="37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</row>
    <row r="888" ht="14.25" customHeight="1">
      <c r="A888" s="32"/>
      <c r="B888" s="32"/>
      <c r="C888" s="32"/>
      <c r="D888" s="34"/>
      <c r="E888" s="33"/>
      <c r="F888" s="37"/>
      <c r="G888" s="37"/>
      <c r="H888" s="37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</row>
    <row r="889" ht="14.25" customHeight="1">
      <c r="A889" s="32"/>
      <c r="B889" s="32"/>
      <c r="C889" s="32"/>
      <c r="D889" s="34"/>
      <c r="E889" s="33"/>
      <c r="F889" s="37"/>
      <c r="G889" s="37"/>
      <c r="H889" s="37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</row>
    <row r="890" ht="14.25" customHeight="1">
      <c r="A890" s="32"/>
      <c r="B890" s="32"/>
      <c r="C890" s="32"/>
      <c r="D890" s="34"/>
      <c r="E890" s="33"/>
      <c r="F890" s="37"/>
      <c r="G890" s="37"/>
      <c r="H890" s="37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</row>
    <row r="891" ht="14.25" customHeight="1">
      <c r="A891" s="32"/>
      <c r="B891" s="32"/>
      <c r="C891" s="32"/>
      <c r="D891" s="34"/>
      <c r="E891" s="33"/>
      <c r="F891" s="37"/>
      <c r="G891" s="37"/>
      <c r="H891" s="37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</row>
    <row r="892" ht="14.25" customHeight="1">
      <c r="A892" s="32"/>
      <c r="B892" s="32"/>
      <c r="C892" s="32"/>
      <c r="D892" s="34"/>
      <c r="E892" s="33"/>
      <c r="F892" s="37"/>
      <c r="G892" s="37"/>
      <c r="H892" s="37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</row>
    <row r="893" ht="14.25" customHeight="1">
      <c r="A893" s="32"/>
      <c r="B893" s="32"/>
      <c r="C893" s="32"/>
      <c r="D893" s="34"/>
      <c r="E893" s="33"/>
      <c r="F893" s="37"/>
      <c r="G893" s="37"/>
      <c r="H893" s="37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</row>
    <row r="894" ht="14.25" customHeight="1">
      <c r="A894" s="32"/>
      <c r="B894" s="32"/>
      <c r="C894" s="32"/>
      <c r="D894" s="34"/>
      <c r="E894" s="33"/>
      <c r="F894" s="37"/>
      <c r="G894" s="37"/>
      <c r="H894" s="37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</row>
    <row r="895" ht="14.25" customHeight="1">
      <c r="A895" s="32"/>
      <c r="B895" s="32"/>
      <c r="C895" s="32"/>
      <c r="D895" s="34"/>
      <c r="E895" s="33"/>
      <c r="F895" s="37"/>
      <c r="G895" s="37"/>
      <c r="H895" s="37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</row>
    <row r="896" ht="14.25" customHeight="1">
      <c r="A896" s="32"/>
      <c r="B896" s="32"/>
      <c r="C896" s="32"/>
      <c r="D896" s="34"/>
      <c r="E896" s="33"/>
      <c r="F896" s="37"/>
      <c r="G896" s="37"/>
      <c r="H896" s="37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</row>
    <row r="897" ht="14.25" customHeight="1">
      <c r="A897" s="32"/>
      <c r="B897" s="32"/>
      <c r="C897" s="32"/>
      <c r="D897" s="34"/>
      <c r="E897" s="33"/>
      <c r="F897" s="37"/>
      <c r="G897" s="37"/>
      <c r="H897" s="37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</row>
    <row r="898" ht="14.25" customHeight="1">
      <c r="A898" s="32"/>
      <c r="B898" s="32"/>
      <c r="C898" s="32"/>
      <c r="D898" s="34"/>
      <c r="E898" s="33"/>
      <c r="F898" s="37"/>
      <c r="G898" s="37"/>
      <c r="H898" s="37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</row>
    <row r="899" ht="14.25" customHeight="1">
      <c r="A899" s="32"/>
      <c r="B899" s="32"/>
      <c r="C899" s="32"/>
      <c r="D899" s="34"/>
      <c r="E899" s="33"/>
      <c r="F899" s="37"/>
      <c r="G899" s="37"/>
      <c r="H899" s="37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</row>
    <row r="900" ht="14.25" customHeight="1">
      <c r="A900" s="32"/>
      <c r="B900" s="32"/>
      <c r="C900" s="32"/>
      <c r="D900" s="34"/>
      <c r="E900" s="33"/>
      <c r="F900" s="37"/>
      <c r="G900" s="37"/>
      <c r="H900" s="37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</row>
    <row r="901" ht="14.25" customHeight="1">
      <c r="A901" s="32"/>
      <c r="B901" s="32"/>
      <c r="C901" s="32"/>
      <c r="D901" s="34"/>
      <c r="E901" s="33"/>
      <c r="F901" s="37"/>
      <c r="G901" s="37"/>
      <c r="H901" s="37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</row>
    <row r="902" ht="14.25" customHeight="1">
      <c r="A902" s="32"/>
      <c r="B902" s="32"/>
      <c r="C902" s="32"/>
      <c r="D902" s="34"/>
      <c r="E902" s="33"/>
      <c r="F902" s="37"/>
      <c r="G902" s="37"/>
      <c r="H902" s="37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</row>
    <row r="903" ht="14.25" customHeight="1">
      <c r="A903" s="32"/>
      <c r="B903" s="32"/>
      <c r="C903" s="32"/>
      <c r="D903" s="34"/>
      <c r="E903" s="33"/>
      <c r="F903" s="37"/>
      <c r="G903" s="37"/>
      <c r="H903" s="37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</row>
    <row r="904" ht="14.25" customHeight="1">
      <c r="A904" s="32"/>
      <c r="B904" s="32"/>
      <c r="C904" s="32"/>
      <c r="D904" s="34"/>
      <c r="E904" s="33"/>
      <c r="F904" s="37"/>
      <c r="G904" s="37"/>
      <c r="H904" s="37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</row>
    <row r="905" ht="14.25" customHeight="1">
      <c r="A905" s="32"/>
      <c r="B905" s="32"/>
      <c r="C905" s="32"/>
      <c r="D905" s="34"/>
      <c r="E905" s="33"/>
      <c r="F905" s="37"/>
      <c r="G905" s="37"/>
      <c r="H905" s="37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</row>
    <row r="906" ht="14.25" customHeight="1">
      <c r="A906" s="32"/>
      <c r="B906" s="32"/>
      <c r="C906" s="32"/>
      <c r="D906" s="34"/>
      <c r="E906" s="33"/>
      <c r="F906" s="37"/>
      <c r="G906" s="37"/>
      <c r="H906" s="37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</row>
    <row r="907" ht="14.25" customHeight="1">
      <c r="A907" s="32"/>
      <c r="B907" s="32"/>
      <c r="C907" s="32"/>
      <c r="D907" s="34"/>
      <c r="E907" s="33"/>
      <c r="F907" s="37"/>
      <c r="G907" s="37"/>
      <c r="H907" s="37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</row>
    <row r="908" ht="14.25" customHeight="1">
      <c r="A908" s="32"/>
      <c r="B908" s="32"/>
      <c r="C908" s="32"/>
      <c r="D908" s="34"/>
      <c r="E908" s="33"/>
      <c r="F908" s="37"/>
      <c r="G908" s="37"/>
      <c r="H908" s="37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</row>
    <row r="909" ht="14.25" customHeight="1">
      <c r="A909" s="32"/>
      <c r="B909" s="32"/>
      <c r="C909" s="32"/>
      <c r="D909" s="34"/>
      <c r="E909" s="33"/>
      <c r="F909" s="37"/>
      <c r="G909" s="37"/>
      <c r="H909" s="37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</row>
    <row r="910" ht="14.25" customHeight="1">
      <c r="A910" s="32"/>
      <c r="B910" s="32"/>
      <c r="C910" s="32"/>
      <c r="D910" s="34"/>
      <c r="E910" s="33"/>
      <c r="F910" s="37"/>
      <c r="G910" s="37"/>
      <c r="H910" s="37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</row>
    <row r="911" ht="14.25" customHeight="1">
      <c r="A911" s="32"/>
      <c r="B911" s="32"/>
      <c r="C911" s="32"/>
      <c r="D911" s="34"/>
      <c r="E911" s="33"/>
      <c r="F911" s="37"/>
      <c r="G911" s="37"/>
      <c r="H911" s="37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</row>
    <row r="912" ht="14.25" customHeight="1">
      <c r="A912" s="32"/>
      <c r="B912" s="32"/>
      <c r="C912" s="32"/>
      <c r="D912" s="34"/>
      <c r="E912" s="33"/>
      <c r="F912" s="37"/>
      <c r="G912" s="37"/>
      <c r="H912" s="37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</row>
    <row r="913" ht="14.25" customHeight="1">
      <c r="A913" s="32"/>
      <c r="B913" s="32"/>
      <c r="C913" s="32"/>
      <c r="D913" s="34"/>
      <c r="E913" s="33"/>
      <c r="F913" s="37"/>
      <c r="G913" s="37"/>
      <c r="H913" s="37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</row>
    <row r="914" ht="14.25" customHeight="1">
      <c r="A914" s="32"/>
      <c r="B914" s="32"/>
      <c r="C914" s="32"/>
      <c r="D914" s="34"/>
      <c r="E914" s="33"/>
      <c r="F914" s="37"/>
      <c r="G914" s="37"/>
      <c r="H914" s="37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</row>
    <row r="915" ht="14.25" customHeight="1">
      <c r="A915" s="32"/>
      <c r="B915" s="32"/>
      <c r="C915" s="32"/>
      <c r="D915" s="34"/>
      <c r="E915" s="33"/>
      <c r="F915" s="37"/>
      <c r="G915" s="37"/>
      <c r="H915" s="37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</row>
    <row r="916" ht="14.25" customHeight="1">
      <c r="A916" s="32"/>
      <c r="B916" s="32"/>
      <c r="C916" s="32"/>
      <c r="D916" s="34"/>
      <c r="E916" s="33"/>
      <c r="F916" s="37"/>
      <c r="G916" s="37"/>
      <c r="H916" s="37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</row>
    <row r="917" ht="14.25" customHeight="1">
      <c r="A917" s="32"/>
      <c r="B917" s="32"/>
      <c r="C917" s="32"/>
      <c r="D917" s="34"/>
      <c r="E917" s="33"/>
      <c r="F917" s="37"/>
      <c r="G917" s="37"/>
      <c r="H917" s="37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</row>
    <row r="918" ht="14.25" customHeight="1">
      <c r="A918" s="32"/>
      <c r="B918" s="32"/>
      <c r="C918" s="32"/>
      <c r="D918" s="34"/>
      <c r="E918" s="33"/>
      <c r="F918" s="37"/>
      <c r="G918" s="37"/>
      <c r="H918" s="37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</row>
    <row r="919" ht="14.25" customHeight="1">
      <c r="A919" s="32"/>
      <c r="B919" s="32"/>
      <c r="C919" s="32"/>
      <c r="D919" s="34"/>
      <c r="E919" s="33"/>
      <c r="F919" s="37"/>
      <c r="G919" s="37"/>
      <c r="H919" s="37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</row>
    <row r="920" ht="14.25" customHeight="1">
      <c r="A920" s="32"/>
      <c r="B920" s="32"/>
      <c r="C920" s="32"/>
      <c r="D920" s="34"/>
      <c r="E920" s="33"/>
      <c r="F920" s="37"/>
      <c r="G920" s="37"/>
      <c r="H920" s="37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</row>
    <row r="921" ht="14.25" customHeight="1">
      <c r="A921" s="32"/>
      <c r="B921" s="32"/>
      <c r="C921" s="32"/>
      <c r="D921" s="34"/>
      <c r="E921" s="33"/>
      <c r="F921" s="37"/>
      <c r="G921" s="37"/>
      <c r="H921" s="37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</row>
    <row r="922" ht="14.25" customHeight="1">
      <c r="A922" s="32"/>
      <c r="B922" s="32"/>
      <c r="C922" s="32"/>
      <c r="D922" s="34"/>
      <c r="E922" s="33"/>
      <c r="F922" s="37"/>
      <c r="G922" s="37"/>
      <c r="H922" s="37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</row>
    <row r="923" ht="14.25" customHeight="1">
      <c r="A923" s="32"/>
      <c r="B923" s="32"/>
      <c r="C923" s="32"/>
      <c r="D923" s="34"/>
      <c r="E923" s="33"/>
      <c r="F923" s="37"/>
      <c r="G923" s="37"/>
      <c r="H923" s="37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</row>
    <row r="924" ht="14.25" customHeight="1">
      <c r="A924" s="32"/>
      <c r="B924" s="32"/>
      <c r="C924" s="32"/>
      <c r="D924" s="34"/>
      <c r="E924" s="33"/>
      <c r="F924" s="37"/>
      <c r="G924" s="37"/>
      <c r="H924" s="37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</row>
    <row r="925" ht="14.25" customHeight="1">
      <c r="A925" s="32"/>
      <c r="B925" s="32"/>
      <c r="C925" s="32"/>
      <c r="D925" s="34"/>
      <c r="E925" s="33"/>
      <c r="F925" s="37"/>
      <c r="G925" s="37"/>
      <c r="H925" s="37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</row>
    <row r="926" ht="14.25" customHeight="1">
      <c r="A926" s="32"/>
      <c r="B926" s="32"/>
      <c r="C926" s="32"/>
      <c r="D926" s="34"/>
      <c r="E926" s="33"/>
      <c r="F926" s="37"/>
      <c r="G926" s="37"/>
      <c r="H926" s="37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</row>
    <row r="927" ht="14.25" customHeight="1">
      <c r="A927" s="32"/>
      <c r="B927" s="32"/>
      <c r="C927" s="32"/>
      <c r="D927" s="34"/>
      <c r="E927" s="33"/>
      <c r="F927" s="37"/>
      <c r="G927" s="37"/>
      <c r="H927" s="37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</row>
    <row r="928" ht="14.25" customHeight="1">
      <c r="A928" s="32"/>
      <c r="B928" s="32"/>
      <c r="C928" s="32"/>
      <c r="D928" s="34"/>
      <c r="E928" s="33"/>
      <c r="F928" s="37"/>
      <c r="G928" s="37"/>
      <c r="H928" s="37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</row>
    <row r="929" ht="14.25" customHeight="1">
      <c r="A929" s="32"/>
      <c r="B929" s="32"/>
      <c r="C929" s="32"/>
      <c r="D929" s="34"/>
      <c r="E929" s="33"/>
      <c r="F929" s="37"/>
      <c r="G929" s="37"/>
      <c r="H929" s="37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</row>
    <row r="930" ht="14.25" customHeight="1">
      <c r="A930" s="32"/>
      <c r="B930" s="32"/>
      <c r="C930" s="32"/>
      <c r="D930" s="34"/>
      <c r="E930" s="33"/>
      <c r="F930" s="37"/>
      <c r="G930" s="37"/>
      <c r="H930" s="37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</row>
    <row r="931" ht="14.25" customHeight="1">
      <c r="A931" s="32"/>
      <c r="B931" s="32"/>
      <c r="C931" s="32"/>
      <c r="D931" s="34"/>
      <c r="E931" s="33"/>
      <c r="F931" s="37"/>
      <c r="G931" s="37"/>
      <c r="H931" s="37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</row>
    <row r="932" ht="14.25" customHeight="1">
      <c r="A932" s="32"/>
      <c r="B932" s="32"/>
      <c r="C932" s="32"/>
      <c r="D932" s="34"/>
      <c r="E932" s="33"/>
      <c r="F932" s="37"/>
      <c r="G932" s="37"/>
      <c r="H932" s="37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</row>
    <row r="933" ht="14.25" customHeight="1">
      <c r="A933" s="32"/>
      <c r="B933" s="32"/>
      <c r="C933" s="32"/>
      <c r="D933" s="34"/>
      <c r="E933" s="33"/>
      <c r="F933" s="37"/>
      <c r="G933" s="37"/>
      <c r="H933" s="37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</row>
    <row r="934" ht="14.25" customHeight="1">
      <c r="A934" s="32"/>
      <c r="B934" s="32"/>
      <c r="C934" s="32"/>
      <c r="D934" s="34"/>
      <c r="E934" s="33"/>
      <c r="F934" s="37"/>
      <c r="G934" s="37"/>
      <c r="H934" s="37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</row>
    <row r="935" ht="14.25" customHeight="1">
      <c r="A935" s="32"/>
      <c r="B935" s="32"/>
      <c r="C935" s="32"/>
      <c r="D935" s="34"/>
      <c r="E935" s="33"/>
      <c r="F935" s="37"/>
      <c r="G935" s="37"/>
      <c r="H935" s="37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</row>
    <row r="936" ht="14.25" customHeight="1">
      <c r="A936" s="32"/>
      <c r="B936" s="32"/>
      <c r="C936" s="32"/>
      <c r="D936" s="34"/>
      <c r="E936" s="33"/>
      <c r="F936" s="37"/>
      <c r="G936" s="37"/>
      <c r="H936" s="37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</row>
    <row r="937" ht="14.25" customHeight="1">
      <c r="A937" s="32"/>
      <c r="B937" s="32"/>
      <c r="C937" s="32"/>
      <c r="D937" s="34"/>
      <c r="E937" s="33"/>
      <c r="F937" s="37"/>
      <c r="G937" s="37"/>
      <c r="H937" s="37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</row>
    <row r="938" ht="14.25" customHeight="1">
      <c r="A938" s="32"/>
      <c r="B938" s="32"/>
      <c r="C938" s="32"/>
      <c r="D938" s="34"/>
      <c r="E938" s="33"/>
      <c r="F938" s="37"/>
      <c r="G938" s="37"/>
      <c r="H938" s="37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</row>
    <row r="939" ht="14.25" customHeight="1">
      <c r="A939" s="32"/>
      <c r="B939" s="32"/>
      <c r="C939" s="32"/>
      <c r="D939" s="34"/>
      <c r="E939" s="33"/>
      <c r="F939" s="37"/>
      <c r="G939" s="37"/>
      <c r="H939" s="37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</row>
    <row r="940" ht="14.25" customHeight="1">
      <c r="A940" s="32"/>
      <c r="B940" s="32"/>
      <c r="C940" s="32"/>
      <c r="D940" s="34"/>
      <c r="E940" s="33"/>
      <c r="F940" s="37"/>
      <c r="G940" s="37"/>
      <c r="H940" s="37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</row>
    <row r="941" ht="14.25" customHeight="1">
      <c r="A941" s="32"/>
      <c r="B941" s="32"/>
      <c r="C941" s="32"/>
      <c r="D941" s="34"/>
      <c r="E941" s="33"/>
      <c r="F941" s="37"/>
      <c r="G941" s="37"/>
      <c r="H941" s="37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</row>
    <row r="942" ht="14.25" customHeight="1">
      <c r="A942" s="32"/>
      <c r="B942" s="32"/>
      <c r="C942" s="32"/>
      <c r="D942" s="34"/>
      <c r="E942" s="33"/>
      <c r="F942" s="37"/>
      <c r="G942" s="37"/>
      <c r="H942" s="37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</row>
    <row r="943" ht="14.25" customHeight="1">
      <c r="A943" s="32"/>
      <c r="B943" s="32"/>
      <c r="C943" s="32"/>
      <c r="D943" s="34"/>
      <c r="E943" s="33"/>
      <c r="F943" s="37"/>
      <c r="G943" s="37"/>
      <c r="H943" s="37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</row>
    <row r="944" ht="14.25" customHeight="1">
      <c r="A944" s="32"/>
      <c r="B944" s="32"/>
      <c r="C944" s="32"/>
      <c r="D944" s="34"/>
      <c r="E944" s="33"/>
      <c r="F944" s="37"/>
      <c r="G944" s="37"/>
      <c r="H944" s="37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</row>
    <row r="945" ht="14.25" customHeight="1">
      <c r="A945" s="32"/>
      <c r="B945" s="32"/>
      <c r="C945" s="32"/>
      <c r="D945" s="34"/>
      <c r="E945" s="33"/>
      <c r="F945" s="37"/>
      <c r="G945" s="37"/>
      <c r="H945" s="37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</row>
    <row r="946" ht="14.25" customHeight="1">
      <c r="A946" s="32"/>
      <c r="B946" s="32"/>
      <c r="C946" s="32"/>
      <c r="D946" s="34"/>
      <c r="E946" s="33"/>
      <c r="F946" s="37"/>
      <c r="G946" s="37"/>
      <c r="H946" s="37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</row>
    <row r="947" ht="14.25" customHeight="1">
      <c r="A947" s="32"/>
      <c r="B947" s="32"/>
      <c r="C947" s="32"/>
      <c r="D947" s="34"/>
      <c r="E947" s="33"/>
      <c r="F947" s="37"/>
      <c r="G947" s="37"/>
      <c r="H947" s="37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</row>
    <row r="948" ht="14.25" customHeight="1">
      <c r="A948" s="32"/>
      <c r="B948" s="32"/>
      <c r="C948" s="32"/>
      <c r="D948" s="34"/>
      <c r="E948" s="33"/>
      <c r="F948" s="37"/>
      <c r="G948" s="37"/>
      <c r="H948" s="37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</row>
    <row r="949" ht="14.25" customHeight="1">
      <c r="A949" s="32"/>
      <c r="B949" s="32"/>
      <c r="C949" s="32"/>
      <c r="D949" s="34"/>
      <c r="E949" s="33"/>
      <c r="F949" s="37"/>
      <c r="G949" s="37"/>
      <c r="H949" s="37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</row>
    <row r="950" ht="14.25" customHeight="1">
      <c r="A950" s="32"/>
      <c r="B950" s="32"/>
      <c r="C950" s="32"/>
      <c r="D950" s="34"/>
      <c r="E950" s="33"/>
      <c r="F950" s="37"/>
      <c r="G950" s="37"/>
      <c r="H950" s="37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</row>
    <row r="951" ht="14.25" customHeight="1">
      <c r="A951" s="32"/>
      <c r="B951" s="32"/>
      <c r="C951" s="32"/>
      <c r="D951" s="34"/>
      <c r="E951" s="33"/>
      <c r="F951" s="37"/>
      <c r="G951" s="37"/>
      <c r="H951" s="37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</row>
    <row r="952" ht="14.25" customHeight="1">
      <c r="A952" s="32"/>
      <c r="B952" s="32"/>
      <c r="C952" s="32"/>
      <c r="D952" s="34"/>
      <c r="E952" s="33"/>
      <c r="F952" s="37"/>
      <c r="G952" s="37"/>
      <c r="H952" s="37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</row>
    <row r="953" ht="14.25" customHeight="1">
      <c r="A953" s="32"/>
      <c r="B953" s="32"/>
      <c r="C953" s="32"/>
      <c r="D953" s="34"/>
      <c r="E953" s="33"/>
      <c r="F953" s="37"/>
      <c r="G953" s="37"/>
      <c r="H953" s="37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</row>
    <row r="954" ht="14.25" customHeight="1">
      <c r="A954" s="32"/>
      <c r="B954" s="32"/>
      <c r="C954" s="32"/>
      <c r="D954" s="34"/>
      <c r="E954" s="33"/>
      <c r="F954" s="37"/>
      <c r="G954" s="37"/>
      <c r="H954" s="37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</row>
    <row r="955" ht="14.25" customHeight="1">
      <c r="A955" s="32"/>
      <c r="B955" s="32"/>
      <c r="C955" s="32"/>
      <c r="D955" s="34"/>
      <c r="E955" s="33"/>
      <c r="F955" s="37"/>
      <c r="G955" s="37"/>
      <c r="H955" s="37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</row>
    <row r="956" ht="14.25" customHeight="1">
      <c r="A956" s="32"/>
      <c r="B956" s="32"/>
      <c r="C956" s="32"/>
      <c r="D956" s="34"/>
      <c r="E956" s="33"/>
      <c r="F956" s="37"/>
      <c r="G956" s="37"/>
      <c r="H956" s="37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</row>
    <row r="957" ht="14.25" customHeight="1">
      <c r="A957" s="32"/>
      <c r="B957" s="32"/>
      <c r="C957" s="32"/>
      <c r="D957" s="34"/>
      <c r="E957" s="33"/>
      <c r="F957" s="37"/>
      <c r="G957" s="37"/>
      <c r="H957" s="37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</row>
    <row r="958" ht="14.25" customHeight="1">
      <c r="A958" s="32"/>
      <c r="B958" s="32"/>
      <c r="C958" s="32"/>
      <c r="D958" s="34"/>
      <c r="E958" s="33"/>
      <c r="F958" s="37"/>
      <c r="G958" s="37"/>
      <c r="H958" s="37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</row>
    <row r="959" ht="14.25" customHeight="1">
      <c r="A959" s="32"/>
      <c r="B959" s="32"/>
      <c r="C959" s="32"/>
      <c r="D959" s="34"/>
      <c r="E959" s="33"/>
      <c r="F959" s="37"/>
      <c r="G959" s="37"/>
      <c r="H959" s="37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</row>
    <row r="960" ht="14.25" customHeight="1">
      <c r="A960" s="32"/>
      <c r="B960" s="32"/>
      <c r="C960" s="32"/>
      <c r="D960" s="34"/>
      <c r="E960" s="33"/>
      <c r="F960" s="37"/>
      <c r="G960" s="37"/>
      <c r="H960" s="37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</row>
    <row r="961" ht="14.25" customHeight="1">
      <c r="A961" s="32"/>
      <c r="B961" s="32"/>
      <c r="C961" s="32"/>
      <c r="D961" s="34"/>
      <c r="E961" s="33"/>
      <c r="F961" s="37"/>
      <c r="G961" s="37"/>
      <c r="H961" s="37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</row>
    <row r="962" ht="14.25" customHeight="1">
      <c r="A962" s="32"/>
      <c r="B962" s="32"/>
      <c r="C962" s="32"/>
      <c r="D962" s="34"/>
      <c r="E962" s="33"/>
      <c r="F962" s="37"/>
      <c r="G962" s="37"/>
      <c r="H962" s="37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</row>
    <row r="963" ht="14.25" customHeight="1">
      <c r="A963" s="32"/>
      <c r="B963" s="32"/>
      <c r="C963" s="32"/>
      <c r="D963" s="34"/>
      <c r="E963" s="33"/>
      <c r="F963" s="37"/>
      <c r="G963" s="37"/>
      <c r="H963" s="37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</row>
    <row r="964" ht="14.25" customHeight="1">
      <c r="A964" s="32"/>
      <c r="B964" s="32"/>
      <c r="C964" s="32"/>
      <c r="D964" s="34"/>
      <c r="E964" s="33"/>
      <c r="F964" s="37"/>
      <c r="G964" s="37"/>
      <c r="H964" s="37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</row>
    <row r="965" ht="14.25" customHeight="1">
      <c r="A965" s="32"/>
      <c r="B965" s="32"/>
      <c r="C965" s="32"/>
      <c r="D965" s="34"/>
      <c r="E965" s="33"/>
      <c r="F965" s="37"/>
      <c r="G965" s="37"/>
      <c r="H965" s="37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</row>
    <row r="966" ht="14.25" customHeight="1">
      <c r="A966" s="32"/>
      <c r="B966" s="32"/>
      <c r="C966" s="32"/>
      <c r="D966" s="34"/>
      <c r="E966" s="33"/>
      <c r="F966" s="37"/>
      <c r="G966" s="37"/>
      <c r="H966" s="37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</row>
    <row r="967" ht="14.25" customHeight="1">
      <c r="A967" s="32"/>
      <c r="B967" s="32"/>
      <c r="C967" s="32"/>
      <c r="D967" s="34"/>
      <c r="E967" s="33"/>
      <c r="F967" s="37"/>
      <c r="G967" s="37"/>
      <c r="H967" s="37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</row>
    <row r="968" ht="14.25" customHeight="1">
      <c r="A968" s="32"/>
      <c r="B968" s="32"/>
      <c r="C968" s="32"/>
      <c r="D968" s="34"/>
      <c r="E968" s="33"/>
      <c r="F968" s="37"/>
      <c r="G968" s="37"/>
      <c r="H968" s="37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</row>
    <row r="969" ht="14.25" customHeight="1">
      <c r="A969" s="32"/>
      <c r="B969" s="32"/>
      <c r="C969" s="32"/>
      <c r="D969" s="34"/>
      <c r="E969" s="33"/>
      <c r="F969" s="37"/>
      <c r="G969" s="37"/>
      <c r="H969" s="37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</row>
    <row r="970" ht="14.25" customHeight="1">
      <c r="A970" s="32"/>
      <c r="B970" s="32"/>
      <c r="C970" s="32"/>
      <c r="D970" s="34"/>
      <c r="E970" s="33"/>
      <c r="F970" s="37"/>
      <c r="G970" s="37"/>
      <c r="H970" s="37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</row>
    <row r="971" ht="14.25" customHeight="1">
      <c r="A971" s="32"/>
      <c r="B971" s="32"/>
      <c r="C971" s="32"/>
      <c r="D971" s="34"/>
      <c r="E971" s="33"/>
      <c r="F971" s="37"/>
      <c r="G971" s="37"/>
      <c r="H971" s="37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</row>
    <row r="972" ht="14.25" customHeight="1">
      <c r="A972" s="32"/>
      <c r="B972" s="32"/>
      <c r="C972" s="32"/>
      <c r="D972" s="34"/>
      <c r="E972" s="33"/>
      <c r="F972" s="37"/>
      <c r="G972" s="37"/>
      <c r="H972" s="37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</row>
    <row r="973" ht="14.25" customHeight="1">
      <c r="A973" s="32"/>
      <c r="B973" s="32"/>
      <c r="C973" s="32"/>
      <c r="D973" s="34"/>
      <c r="E973" s="33"/>
      <c r="F973" s="37"/>
      <c r="G973" s="37"/>
      <c r="H973" s="37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</row>
    <row r="974" ht="14.25" customHeight="1">
      <c r="A974" s="32"/>
      <c r="B974" s="32"/>
      <c r="C974" s="32"/>
      <c r="D974" s="34"/>
      <c r="E974" s="33"/>
      <c r="F974" s="37"/>
      <c r="G974" s="37"/>
      <c r="H974" s="37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</row>
    <row r="975" ht="14.25" customHeight="1">
      <c r="A975" s="32"/>
      <c r="B975" s="32"/>
      <c r="C975" s="32"/>
      <c r="D975" s="34"/>
      <c r="E975" s="33"/>
      <c r="F975" s="37"/>
      <c r="G975" s="37"/>
      <c r="H975" s="37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</row>
    <row r="976" ht="14.25" customHeight="1">
      <c r="A976" s="32"/>
      <c r="B976" s="32"/>
      <c r="C976" s="32"/>
      <c r="D976" s="34"/>
      <c r="E976" s="33"/>
      <c r="F976" s="37"/>
      <c r="G976" s="37"/>
      <c r="H976" s="37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</row>
    <row r="977" ht="14.25" customHeight="1">
      <c r="A977" s="32"/>
      <c r="B977" s="32"/>
      <c r="C977" s="32"/>
      <c r="D977" s="34"/>
      <c r="E977" s="33"/>
      <c r="F977" s="37"/>
      <c r="G977" s="37"/>
      <c r="H977" s="37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</row>
    <row r="978" ht="14.25" customHeight="1">
      <c r="A978" s="32"/>
      <c r="B978" s="32"/>
      <c r="C978" s="32"/>
      <c r="D978" s="34"/>
      <c r="E978" s="33"/>
      <c r="F978" s="37"/>
      <c r="G978" s="37"/>
      <c r="H978" s="37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</row>
    <row r="979" ht="14.25" customHeight="1">
      <c r="A979" s="32"/>
      <c r="B979" s="32"/>
      <c r="C979" s="32"/>
      <c r="D979" s="34"/>
      <c r="E979" s="33"/>
      <c r="F979" s="37"/>
      <c r="G979" s="37"/>
      <c r="H979" s="37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</row>
    <row r="980" ht="14.25" customHeight="1">
      <c r="A980" s="32"/>
      <c r="B980" s="32"/>
      <c r="C980" s="32"/>
      <c r="D980" s="34"/>
      <c r="E980" s="33"/>
      <c r="F980" s="37"/>
      <c r="G980" s="37"/>
      <c r="H980" s="37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</row>
    <row r="981" ht="14.25" customHeight="1">
      <c r="A981" s="32"/>
      <c r="B981" s="32"/>
      <c r="C981" s="32"/>
      <c r="D981" s="34"/>
      <c r="E981" s="33"/>
      <c r="F981" s="37"/>
      <c r="G981" s="37"/>
      <c r="H981" s="37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</row>
    <row r="982" ht="14.25" customHeight="1">
      <c r="A982" s="32"/>
      <c r="B982" s="32"/>
      <c r="C982" s="32"/>
      <c r="D982" s="34"/>
      <c r="E982" s="33"/>
      <c r="F982" s="37"/>
      <c r="G982" s="37"/>
      <c r="H982" s="37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</row>
    <row r="983" ht="14.25" customHeight="1">
      <c r="A983" s="32"/>
      <c r="B983" s="32"/>
      <c r="C983" s="32"/>
      <c r="D983" s="34"/>
      <c r="E983" s="33"/>
      <c r="F983" s="37"/>
      <c r="G983" s="37"/>
      <c r="H983" s="37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</row>
    <row r="984" ht="14.25" customHeight="1">
      <c r="A984" s="32"/>
      <c r="B984" s="32"/>
      <c r="C984" s="32"/>
      <c r="D984" s="34"/>
      <c r="E984" s="33"/>
      <c r="F984" s="37"/>
      <c r="G984" s="37"/>
      <c r="H984" s="37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</row>
    <row r="985" ht="14.25" customHeight="1">
      <c r="A985" s="32"/>
      <c r="B985" s="32"/>
      <c r="C985" s="32"/>
      <c r="D985" s="34"/>
      <c r="E985" s="33"/>
      <c r="F985" s="37"/>
      <c r="G985" s="37"/>
      <c r="H985" s="37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</row>
    <row r="986" ht="14.25" customHeight="1">
      <c r="A986" s="32"/>
      <c r="B986" s="32"/>
      <c r="C986" s="32"/>
      <c r="D986" s="34"/>
      <c r="E986" s="33"/>
      <c r="F986" s="37"/>
      <c r="G986" s="37"/>
      <c r="H986" s="37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</row>
    <row r="987" ht="14.25" customHeight="1">
      <c r="A987" s="32"/>
      <c r="B987" s="32"/>
      <c r="C987" s="32"/>
      <c r="D987" s="34"/>
      <c r="E987" s="33"/>
      <c r="F987" s="37"/>
      <c r="G987" s="37"/>
      <c r="H987" s="37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</row>
    <row r="988" ht="14.25" customHeight="1">
      <c r="A988" s="32"/>
      <c r="B988" s="32"/>
      <c r="C988" s="32"/>
      <c r="D988" s="34"/>
      <c r="E988" s="33"/>
      <c r="F988" s="37"/>
      <c r="G988" s="37"/>
      <c r="H988" s="37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</row>
    <row r="989" ht="14.25" customHeight="1">
      <c r="A989" s="32"/>
      <c r="B989" s="32"/>
      <c r="C989" s="32"/>
      <c r="D989" s="34"/>
      <c r="E989" s="33"/>
      <c r="F989" s="37"/>
      <c r="G989" s="37"/>
      <c r="H989" s="37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</row>
    <row r="990" ht="14.25" customHeight="1">
      <c r="A990" s="32"/>
      <c r="B990" s="32"/>
      <c r="C990" s="32"/>
      <c r="D990" s="34"/>
      <c r="E990" s="33"/>
      <c r="F990" s="37"/>
      <c r="G990" s="37"/>
      <c r="H990" s="37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</row>
    <row r="991" ht="14.25" customHeight="1">
      <c r="A991" s="32"/>
      <c r="B991" s="32"/>
      <c r="C991" s="32"/>
      <c r="D991" s="34"/>
      <c r="E991" s="33"/>
      <c r="F991" s="37"/>
      <c r="G991" s="37"/>
      <c r="H991" s="37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</row>
    <row r="992" ht="14.25" customHeight="1">
      <c r="A992" s="32"/>
      <c r="B992" s="32"/>
      <c r="C992" s="32"/>
      <c r="D992" s="34"/>
      <c r="E992" s="33"/>
      <c r="F992" s="37"/>
      <c r="G992" s="37"/>
      <c r="H992" s="37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</row>
    <row r="993" ht="14.25" customHeight="1">
      <c r="A993" s="32"/>
      <c r="B993" s="32"/>
      <c r="C993" s="32"/>
      <c r="D993" s="34"/>
      <c r="E993" s="33"/>
      <c r="F993" s="37"/>
      <c r="G993" s="37"/>
      <c r="H993" s="37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</row>
    <row r="994" ht="14.25" customHeight="1">
      <c r="A994" s="32"/>
      <c r="B994" s="32"/>
      <c r="C994" s="32"/>
      <c r="D994" s="34"/>
      <c r="E994" s="33"/>
      <c r="F994" s="37"/>
      <c r="G994" s="37"/>
      <c r="H994" s="37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</row>
    <row r="995" ht="14.25" customHeight="1">
      <c r="A995" s="32"/>
      <c r="B995" s="32"/>
      <c r="C995" s="32"/>
      <c r="D995" s="34"/>
      <c r="E995" s="33"/>
      <c r="F995" s="37"/>
      <c r="G995" s="37"/>
      <c r="H995" s="37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</row>
    <row r="996" ht="14.25" customHeight="1">
      <c r="A996" s="32"/>
      <c r="B996" s="32"/>
      <c r="C996" s="32"/>
      <c r="D996" s="34"/>
      <c r="E996" s="33"/>
      <c r="F996" s="37"/>
      <c r="G996" s="37"/>
      <c r="H996" s="37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</row>
    <row r="997" ht="14.25" customHeight="1">
      <c r="A997" s="32"/>
      <c r="B997" s="32"/>
      <c r="C997" s="32"/>
      <c r="D997" s="34"/>
      <c r="E997" s="33"/>
      <c r="F997" s="37"/>
      <c r="G997" s="37"/>
      <c r="H997" s="37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</row>
    <row r="998" ht="14.25" customHeight="1">
      <c r="A998" s="32"/>
      <c r="B998" s="32"/>
      <c r="C998" s="32"/>
      <c r="D998" s="34"/>
      <c r="E998" s="33"/>
      <c r="F998" s="37"/>
      <c r="G998" s="37"/>
      <c r="H998" s="37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</row>
    <row r="999" ht="14.25" customHeight="1">
      <c r="A999" s="32"/>
      <c r="B999" s="32"/>
      <c r="C999" s="32"/>
      <c r="D999" s="34"/>
      <c r="E999" s="33"/>
      <c r="F999" s="37"/>
      <c r="G999" s="37"/>
      <c r="H999" s="37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</row>
    <row r="1000" ht="14.25" customHeight="1">
      <c r="A1000" s="32"/>
      <c r="B1000" s="32"/>
      <c r="C1000" s="32"/>
      <c r="D1000" s="34"/>
      <c r="E1000" s="33"/>
      <c r="F1000" s="37"/>
      <c r="G1000" s="37"/>
      <c r="H1000" s="37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</row>
  </sheetData>
  <autoFilter ref="$C$4:$G$4">
    <sortState ref="C4:G4">
      <sortCondition ref="C4"/>
    </sortState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 outlineLevelRow="1"/>
  <cols>
    <col customWidth="1" min="1" max="1" width="5.0"/>
    <col customWidth="1" min="2" max="2" width="10.14"/>
    <col customWidth="1" min="3" max="4" width="14.0"/>
    <col customWidth="1" min="5" max="21" width="6.57"/>
  </cols>
  <sheetData>
    <row r="1">
      <c r="A1" s="39"/>
      <c r="B1" s="39"/>
      <c r="C1" s="39"/>
      <c r="D1" s="40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</row>
    <row r="2">
      <c r="A2" s="39"/>
      <c r="B2" s="43" t="s">
        <v>1664</v>
      </c>
      <c r="C2" s="39"/>
      <c r="D2" s="40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</row>
    <row r="3">
      <c r="A3" s="39"/>
      <c r="B3" s="39"/>
      <c r="C3" s="39"/>
      <c r="D3" s="40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</row>
    <row r="4" ht="31.5" customHeight="1">
      <c r="A4" s="39"/>
      <c r="B4" s="39"/>
      <c r="C4" s="39"/>
      <c r="D4" s="40"/>
      <c r="E4" s="54" t="s">
        <v>1665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6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</row>
    <row r="5" ht="31.5" customHeight="1">
      <c r="A5" s="57"/>
      <c r="B5" s="44" t="s">
        <v>17</v>
      </c>
      <c r="C5" s="44" t="s">
        <v>18</v>
      </c>
      <c r="D5" s="44" t="s">
        <v>19</v>
      </c>
      <c r="E5" s="58" t="s">
        <v>20</v>
      </c>
      <c r="F5" s="58" t="s">
        <v>21</v>
      </c>
      <c r="G5" s="58" t="s">
        <v>22</v>
      </c>
      <c r="H5" s="58" t="s">
        <v>23</v>
      </c>
      <c r="I5" s="58" t="s">
        <v>24</v>
      </c>
      <c r="J5" s="58" t="s">
        <v>25</v>
      </c>
      <c r="K5" s="58" t="s">
        <v>26</v>
      </c>
      <c r="L5" s="58" t="s">
        <v>27</v>
      </c>
      <c r="M5" s="58" t="s">
        <v>28</v>
      </c>
      <c r="N5" s="58" t="s">
        <v>29</v>
      </c>
      <c r="O5" s="58" t="s">
        <v>30</v>
      </c>
      <c r="P5" s="58" t="s">
        <v>31</v>
      </c>
      <c r="Q5" s="58" t="s">
        <v>32</v>
      </c>
      <c r="R5" s="58" t="s">
        <v>33</v>
      </c>
      <c r="S5" s="58" t="s">
        <v>34</v>
      </c>
      <c r="T5" s="58" t="s">
        <v>35</v>
      </c>
      <c r="U5" s="58" t="s">
        <v>36</v>
      </c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</row>
    <row r="6">
      <c r="A6" s="39"/>
      <c r="B6" s="47" t="s">
        <v>20</v>
      </c>
      <c r="C6" s="47">
        <v>15000.0</v>
      </c>
      <c r="D6" s="47">
        <v>5000.0</v>
      </c>
      <c r="E6" s="59" t="s">
        <v>1666</v>
      </c>
      <c r="F6" s="47">
        <f>4*480</f>
        <v>1920</v>
      </c>
      <c r="G6" s="47">
        <v>0.0</v>
      </c>
      <c r="H6" s="47">
        <f>480+700</f>
        <v>1180</v>
      </c>
      <c r="I6" s="47">
        <v>0.0</v>
      </c>
      <c r="J6" s="47">
        <v>0.0</v>
      </c>
      <c r="K6" s="47">
        <v>0.0</v>
      </c>
      <c r="L6" s="47">
        <v>0.0</v>
      </c>
      <c r="M6" s="47">
        <v>0.0</v>
      </c>
      <c r="N6" s="47">
        <v>0.0</v>
      </c>
      <c r="O6" s="47">
        <v>0.0</v>
      </c>
      <c r="P6" s="47">
        <v>0.0</v>
      </c>
      <c r="Q6" s="47">
        <v>0.0</v>
      </c>
      <c r="R6" s="47">
        <v>0.0</v>
      </c>
      <c r="S6" s="47">
        <v>0.0</v>
      </c>
      <c r="T6" s="47">
        <v>0.0</v>
      </c>
      <c r="U6" s="47">
        <v>0.0</v>
      </c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</row>
    <row r="7">
      <c r="A7" s="39"/>
      <c r="B7" s="47" t="s">
        <v>21</v>
      </c>
      <c r="C7" s="47">
        <v>15000.0</v>
      </c>
      <c r="D7" s="47">
        <v>5000.0</v>
      </c>
      <c r="E7" s="47">
        <f>4*480</f>
        <v>1920</v>
      </c>
      <c r="F7" s="59" t="s">
        <v>1666</v>
      </c>
      <c r="G7" s="47">
        <v>0.0</v>
      </c>
      <c r="H7" s="47">
        <f>4*480</f>
        <v>1920</v>
      </c>
      <c r="I7" s="47">
        <v>0.0</v>
      </c>
      <c r="J7" s="47">
        <v>0.0</v>
      </c>
      <c r="K7" s="47">
        <v>0.0</v>
      </c>
      <c r="L7" s="47">
        <v>0.0</v>
      </c>
      <c r="M7" s="47">
        <v>0.0</v>
      </c>
      <c r="N7" s="47">
        <v>0.0</v>
      </c>
      <c r="O7" s="47">
        <v>0.0</v>
      </c>
      <c r="P7" s="47">
        <v>0.0</v>
      </c>
      <c r="Q7" s="47">
        <v>0.0</v>
      </c>
      <c r="R7" s="47">
        <v>0.0</v>
      </c>
      <c r="S7" s="47">
        <v>0.0</v>
      </c>
      <c r="T7" s="47">
        <v>0.0</v>
      </c>
      <c r="U7" s="47">
        <v>0.0</v>
      </c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</row>
    <row r="8">
      <c r="A8" s="39"/>
      <c r="B8" s="47" t="s">
        <v>22</v>
      </c>
      <c r="C8" s="47">
        <v>15000.0</v>
      </c>
      <c r="D8" s="47">
        <v>5000.0</v>
      </c>
      <c r="E8" s="47">
        <v>0.0</v>
      </c>
      <c r="F8" s="47">
        <v>0.0</v>
      </c>
      <c r="G8" s="59" t="s">
        <v>1666</v>
      </c>
      <c r="H8" s="47">
        <f>2*70</f>
        <v>140</v>
      </c>
      <c r="I8" s="47">
        <f>4*70</f>
        <v>280</v>
      </c>
      <c r="J8" s="47">
        <f>2*385</f>
        <v>770</v>
      </c>
      <c r="K8" s="47">
        <v>0.0</v>
      </c>
      <c r="L8" s="47">
        <v>0.0</v>
      </c>
      <c r="M8" s="47">
        <v>0.0</v>
      </c>
      <c r="N8" s="47">
        <v>0.0</v>
      </c>
      <c r="O8" s="47">
        <v>0.0</v>
      </c>
      <c r="P8" s="47">
        <v>0.0</v>
      </c>
      <c r="Q8" s="47">
        <v>0.0</v>
      </c>
      <c r="R8" s="47">
        <v>0.0</v>
      </c>
      <c r="S8" s="47">
        <v>0.0</v>
      </c>
      <c r="T8" s="47">
        <v>0.0</v>
      </c>
      <c r="U8" s="47">
        <v>0.0</v>
      </c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</row>
    <row r="9">
      <c r="A9" s="39"/>
      <c r="B9" s="47" t="s">
        <v>23</v>
      </c>
      <c r="C9" s="47">
        <v>15000.0</v>
      </c>
      <c r="D9" s="47">
        <v>5000.0</v>
      </c>
      <c r="E9" s="47">
        <f>480+700</f>
        <v>1180</v>
      </c>
      <c r="F9" s="47">
        <f>4*480</f>
        <v>1920</v>
      </c>
      <c r="G9" s="47">
        <f>2*70</f>
        <v>140</v>
      </c>
      <c r="H9" s="59" t="s">
        <v>1666</v>
      </c>
      <c r="I9" s="47">
        <f>5*480+700</f>
        <v>3100</v>
      </c>
      <c r="J9" s="47">
        <v>0.0</v>
      </c>
      <c r="K9" s="47">
        <v>0.0</v>
      </c>
      <c r="L9" s="47">
        <v>0.0</v>
      </c>
      <c r="M9" s="47">
        <v>0.0</v>
      </c>
      <c r="N9" s="47">
        <v>0.0</v>
      </c>
      <c r="O9" s="47">
        <v>0.0</v>
      </c>
      <c r="P9" s="47">
        <v>0.0</v>
      </c>
      <c r="Q9" s="47">
        <v>0.0</v>
      </c>
      <c r="R9" s="47">
        <v>0.0</v>
      </c>
      <c r="S9" s="47">
        <v>0.0</v>
      </c>
      <c r="T9" s="47">
        <v>0.0</v>
      </c>
      <c r="U9" s="47">
        <v>0.0</v>
      </c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</row>
    <row r="10">
      <c r="A10" s="39"/>
      <c r="B10" s="47" t="s">
        <v>24</v>
      </c>
      <c r="C10" s="47">
        <v>15000.0</v>
      </c>
      <c r="D10" s="47">
        <v>5000.0</v>
      </c>
      <c r="E10" s="47">
        <v>0.0</v>
      </c>
      <c r="F10" s="47">
        <v>0.0</v>
      </c>
      <c r="G10" s="47">
        <f>4*70</f>
        <v>280</v>
      </c>
      <c r="H10" s="47">
        <f>5*480+700</f>
        <v>3100</v>
      </c>
      <c r="I10" s="59" t="s">
        <v>1666</v>
      </c>
      <c r="J10" s="47">
        <f>5*480+700</f>
        <v>3100</v>
      </c>
      <c r="K10" s="47">
        <v>0.0</v>
      </c>
      <c r="L10" s="47">
        <v>0.0</v>
      </c>
      <c r="M10" s="47">
        <v>0.0</v>
      </c>
      <c r="N10" s="47">
        <v>0.0</v>
      </c>
      <c r="O10" s="47">
        <v>0.0</v>
      </c>
      <c r="P10" s="47">
        <v>0.0</v>
      </c>
      <c r="Q10" s="47">
        <v>0.0</v>
      </c>
      <c r="R10" s="47">
        <v>0.0</v>
      </c>
      <c r="S10" s="47">
        <v>0.0</v>
      </c>
      <c r="T10" s="47">
        <v>0.0</v>
      </c>
      <c r="U10" s="47">
        <v>0.0</v>
      </c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</row>
    <row r="11">
      <c r="A11" s="39"/>
      <c r="B11" s="47" t="s">
        <v>25</v>
      </c>
      <c r="C11" s="47">
        <v>15000.0</v>
      </c>
      <c r="D11" s="47">
        <v>5000.0</v>
      </c>
      <c r="E11" s="47">
        <v>0.0</v>
      </c>
      <c r="F11" s="47">
        <v>0.0</v>
      </c>
      <c r="G11" s="47">
        <f>2*385</f>
        <v>770</v>
      </c>
      <c r="H11" s="47">
        <v>0.0</v>
      </c>
      <c r="I11" s="47">
        <f>5*480+700</f>
        <v>3100</v>
      </c>
      <c r="J11" s="59" t="s">
        <v>1666</v>
      </c>
      <c r="K11" s="47">
        <f>4*700</f>
        <v>2800</v>
      </c>
      <c r="L11" s="47">
        <v>0.0</v>
      </c>
      <c r="M11" s="47">
        <v>2250.0</v>
      </c>
      <c r="N11" s="47">
        <v>0.0</v>
      </c>
      <c r="O11" s="47">
        <v>0.0</v>
      </c>
      <c r="P11" s="47">
        <v>0.0</v>
      </c>
      <c r="Q11" s="47">
        <v>0.0</v>
      </c>
      <c r="R11" s="47">
        <v>0.0</v>
      </c>
      <c r="S11" s="47">
        <v>0.0</v>
      </c>
      <c r="T11" s="47">
        <v>0.0</v>
      </c>
      <c r="U11" s="47">
        <v>0.0</v>
      </c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</row>
    <row r="12">
      <c r="A12" s="39"/>
      <c r="B12" s="47" t="s">
        <v>26</v>
      </c>
      <c r="C12" s="47">
        <v>20000.0</v>
      </c>
      <c r="D12" s="47">
        <v>9000.0</v>
      </c>
      <c r="E12" s="47">
        <v>0.0</v>
      </c>
      <c r="F12" s="47">
        <v>0.0</v>
      </c>
      <c r="G12" s="47">
        <v>0.0</v>
      </c>
      <c r="H12" s="47">
        <v>0.0</v>
      </c>
      <c r="I12" s="47">
        <v>0.0</v>
      </c>
      <c r="J12" s="47">
        <f>4*700</f>
        <v>2800</v>
      </c>
      <c r="K12" s="59" t="s">
        <v>1666</v>
      </c>
      <c r="L12" s="47">
        <f>4*700</f>
        <v>2800</v>
      </c>
      <c r="M12" s="47">
        <f>2*700</f>
        <v>1400</v>
      </c>
      <c r="N12" s="47">
        <v>0.0</v>
      </c>
      <c r="O12" s="47">
        <v>0.0</v>
      </c>
      <c r="P12" s="47">
        <v>0.0</v>
      </c>
      <c r="Q12" s="47">
        <v>0.0</v>
      </c>
      <c r="R12" s="47">
        <v>0.0</v>
      </c>
      <c r="S12" s="47">
        <v>0.0</v>
      </c>
      <c r="T12" s="47">
        <v>0.0</v>
      </c>
      <c r="U12" s="47">
        <v>0.0</v>
      </c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</row>
    <row r="13">
      <c r="A13" s="39"/>
      <c r="B13" s="47" t="s">
        <v>27</v>
      </c>
      <c r="C13" s="47">
        <v>20000.0</v>
      </c>
      <c r="D13" s="47">
        <v>9000.0</v>
      </c>
      <c r="E13" s="47">
        <v>0.0</v>
      </c>
      <c r="F13" s="47">
        <v>0.0</v>
      </c>
      <c r="G13" s="47">
        <v>0.0</v>
      </c>
      <c r="H13" s="47">
        <v>0.0</v>
      </c>
      <c r="I13" s="47">
        <v>0.0</v>
      </c>
      <c r="J13" s="47">
        <v>0.0</v>
      </c>
      <c r="K13" s="47">
        <f>4*700</f>
        <v>2800</v>
      </c>
      <c r="L13" s="59" t="s">
        <v>1666</v>
      </c>
      <c r="M13" s="47">
        <f>5*700+480</f>
        <v>3980</v>
      </c>
      <c r="N13" s="47">
        <f>4*700+3*480</f>
        <v>4240</v>
      </c>
      <c r="O13" s="47">
        <v>0.0</v>
      </c>
      <c r="P13" s="47">
        <v>0.0</v>
      </c>
      <c r="Q13" s="47">
        <v>0.0</v>
      </c>
      <c r="R13" s="47">
        <v>0.0</v>
      </c>
      <c r="S13" s="47">
        <v>0.0</v>
      </c>
      <c r="T13" s="47">
        <v>0.0</v>
      </c>
      <c r="U13" s="47">
        <v>0.0</v>
      </c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</row>
    <row r="14">
      <c r="A14" s="39"/>
      <c r="B14" s="47" t="s">
        <v>28</v>
      </c>
      <c r="C14" s="47">
        <v>17500.0</v>
      </c>
      <c r="D14" s="47">
        <v>19000.0</v>
      </c>
      <c r="E14" s="47">
        <v>0.0</v>
      </c>
      <c r="F14" s="47">
        <v>0.0</v>
      </c>
      <c r="G14" s="47">
        <v>0.0</v>
      </c>
      <c r="H14" s="47">
        <v>0.0</v>
      </c>
      <c r="I14" s="47">
        <v>0.0</v>
      </c>
      <c r="J14" s="47">
        <v>2250.0</v>
      </c>
      <c r="K14" s="47">
        <f>2*700</f>
        <v>1400</v>
      </c>
      <c r="L14" s="47">
        <f>5*700+480</f>
        <v>3980</v>
      </c>
      <c r="M14" s="59" t="s">
        <v>1666</v>
      </c>
      <c r="N14" s="47">
        <v>0.0</v>
      </c>
      <c r="O14" s="47">
        <f>4*700</f>
        <v>2800</v>
      </c>
      <c r="P14" s="47">
        <v>0.0</v>
      </c>
      <c r="Q14" s="47">
        <v>0.0</v>
      </c>
      <c r="R14" s="47">
        <v>0.0</v>
      </c>
      <c r="S14" s="47">
        <v>0.0</v>
      </c>
      <c r="T14" s="47">
        <v>0.0</v>
      </c>
      <c r="U14" s="47">
        <v>0.0</v>
      </c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</row>
    <row r="15">
      <c r="A15" s="39"/>
      <c r="B15" s="47" t="s">
        <v>29</v>
      </c>
      <c r="C15" s="47">
        <v>20000.0</v>
      </c>
      <c r="D15" s="47">
        <v>9000.0</v>
      </c>
      <c r="E15" s="47">
        <v>0.0</v>
      </c>
      <c r="F15" s="47">
        <v>0.0</v>
      </c>
      <c r="G15" s="47">
        <v>0.0</v>
      </c>
      <c r="H15" s="47">
        <v>0.0</v>
      </c>
      <c r="I15" s="47">
        <v>0.0</v>
      </c>
      <c r="J15" s="47">
        <v>0.0</v>
      </c>
      <c r="K15" s="47">
        <v>0.0</v>
      </c>
      <c r="L15" s="47">
        <f>4*700+3*480</f>
        <v>4240</v>
      </c>
      <c r="M15" s="47">
        <v>0.0</v>
      </c>
      <c r="N15" s="59" t="s">
        <v>1666</v>
      </c>
      <c r="O15" s="47">
        <f>2*700</f>
        <v>1400</v>
      </c>
      <c r="P15" s="47">
        <f>6*700</f>
        <v>4200</v>
      </c>
      <c r="Q15" s="47">
        <v>0.0</v>
      </c>
      <c r="R15" s="47">
        <v>0.0</v>
      </c>
      <c r="S15" s="47">
        <v>0.0</v>
      </c>
      <c r="T15" s="47">
        <v>0.0</v>
      </c>
      <c r="U15" s="47">
        <v>0.0</v>
      </c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</row>
    <row r="16">
      <c r="A16" s="39"/>
      <c r="B16" s="47" t="s">
        <v>30</v>
      </c>
      <c r="C16" s="47">
        <v>17500.0</v>
      </c>
      <c r="D16" s="47">
        <v>19000.0</v>
      </c>
      <c r="E16" s="47">
        <v>0.0</v>
      </c>
      <c r="F16" s="47">
        <v>0.0</v>
      </c>
      <c r="G16" s="47">
        <v>0.0</v>
      </c>
      <c r="H16" s="47">
        <v>0.0</v>
      </c>
      <c r="I16" s="47">
        <v>0.0</v>
      </c>
      <c r="J16" s="47">
        <v>0.0</v>
      </c>
      <c r="K16" s="47">
        <v>0.0</v>
      </c>
      <c r="L16" s="47">
        <v>0.0</v>
      </c>
      <c r="M16" s="47">
        <f>4*700</f>
        <v>2800</v>
      </c>
      <c r="N16" s="47">
        <f>2*700</f>
        <v>1400</v>
      </c>
      <c r="O16" s="59" t="s">
        <v>1666</v>
      </c>
      <c r="P16" s="47">
        <f t="shared" ref="P16:Q16" si="1">2*700</f>
        <v>1400</v>
      </c>
      <c r="Q16" s="47">
        <f t="shared" si="1"/>
        <v>1400</v>
      </c>
      <c r="R16" s="47">
        <v>0.0</v>
      </c>
      <c r="S16" s="47">
        <v>0.0</v>
      </c>
      <c r="T16" s="47">
        <v>0.0</v>
      </c>
      <c r="U16" s="47">
        <v>0.0</v>
      </c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</row>
    <row r="17">
      <c r="A17" s="39"/>
      <c r="B17" s="47" t="s">
        <v>31</v>
      </c>
      <c r="C17" s="47">
        <v>7500.0</v>
      </c>
      <c r="D17" s="47">
        <v>4000.0</v>
      </c>
      <c r="E17" s="47">
        <v>0.0</v>
      </c>
      <c r="F17" s="47">
        <v>0.0</v>
      </c>
      <c r="G17" s="47">
        <v>0.0</v>
      </c>
      <c r="H17" s="47">
        <v>0.0</v>
      </c>
      <c r="I17" s="47">
        <v>0.0</v>
      </c>
      <c r="J17" s="47">
        <v>0.0</v>
      </c>
      <c r="K17" s="47">
        <v>0.0</v>
      </c>
      <c r="L17" s="47">
        <v>0.0</v>
      </c>
      <c r="M17" s="47">
        <v>0.0</v>
      </c>
      <c r="N17" s="47">
        <f>6*700</f>
        <v>4200</v>
      </c>
      <c r="O17" s="47">
        <f t="shared" ref="O17:O18" si="2">2*700</f>
        <v>1400</v>
      </c>
      <c r="P17" s="59" t="s">
        <v>1666</v>
      </c>
      <c r="Q17" s="47">
        <f>2*700</f>
        <v>1400</v>
      </c>
      <c r="R17" s="47">
        <f>6*700</f>
        <v>4200</v>
      </c>
      <c r="S17" s="47">
        <f>2*700</f>
        <v>1400</v>
      </c>
      <c r="T17" s="47">
        <v>0.0</v>
      </c>
      <c r="U17" s="47">
        <v>0.0</v>
      </c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</row>
    <row r="18">
      <c r="A18" s="39"/>
      <c r="B18" s="47" t="s">
        <v>32</v>
      </c>
      <c r="C18" s="47">
        <v>14000.0</v>
      </c>
      <c r="D18" s="47">
        <v>17500.0</v>
      </c>
      <c r="E18" s="47">
        <v>0.0</v>
      </c>
      <c r="F18" s="47">
        <v>0.0</v>
      </c>
      <c r="G18" s="47">
        <v>0.0</v>
      </c>
      <c r="H18" s="47">
        <v>0.0</v>
      </c>
      <c r="I18" s="47">
        <v>0.0</v>
      </c>
      <c r="J18" s="47">
        <v>0.0</v>
      </c>
      <c r="K18" s="47">
        <v>0.0</v>
      </c>
      <c r="L18" s="47">
        <v>0.0</v>
      </c>
      <c r="M18" s="47">
        <v>0.0</v>
      </c>
      <c r="N18" s="47">
        <v>0.0</v>
      </c>
      <c r="O18" s="47">
        <f t="shared" si="2"/>
        <v>1400</v>
      </c>
      <c r="P18" s="47">
        <f>2*700</f>
        <v>1400</v>
      </c>
      <c r="Q18" s="59" t="s">
        <v>1666</v>
      </c>
      <c r="R18" s="47">
        <v>0.0</v>
      </c>
      <c r="S18" s="47">
        <v>0.0</v>
      </c>
      <c r="T18" s="47">
        <f>4*700</f>
        <v>2800</v>
      </c>
      <c r="U18" s="47">
        <f>2*700</f>
        <v>1400</v>
      </c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</row>
    <row r="19">
      <c r="A19" s="39"/>
      <c r="B19" s="47" t="s">
        <v>33</v>
      </c>
      <c r="C19" s="47">
        <v>14000.0</v>
      </c>
      <c r="D19" s="47">
        <v>17500.0</v>
      </c>
      <c r="E19" s="47">
        <v>0.0</v>
      </c>
      <c r="F19" s="47">
        <v>0.0</v>
      </c>
      <c r="G19" s="47">
        <v>0.0</v>
      </c>
      <c r="H19" s="47">
        <v>0.0</v>
      </c>
      <c r="I19" s="47">
        <v>0.0</v>
      </c>
      <c r="J19" s="47">
        <v>0.0</v>
      </c>
      <c r="K19" s="47">
        <v>0.0</v>
      </c>
      <c r="L19" s="47">
        <v>0.0</v>
      </c>
      <c r="M19" s="47">
        <v>0.0</v>
      </c>
      <c r="N19" s="47">
        <v>0.0</v>
      </c>
      <c r="O19" s="47">
        <v>0.0</v>
      </c>
      <c r="P19" s="47">
        <f>6*700</f>
        <v>4200</v>
      </c>
      <c r="Q19" s="47">
        <v>0.0</v>
      </c>
      <c r="R19" s="59" t="s">
        <v>1666</v>
      </c>
      <c r="S19" s="47">
        <f>8*700+2*480</f>
        <v>6560</v>
      </c>
      <c r="T19" s="47">
        <f t="shared" ref="T19:T20" si="3">2*700</f>
        <v>1400</v>
      </c>
      <c r="U19" s="47">
        <v>0.0</v>
      </c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</row>
    <row r="20">
      <c r="A20" s="39"/>
      <c r="B20" s="47" t="s">
        <v>34</v>
      </c>
      <c r="C20" s="47">
        <v>14000.0</v>
      </c>
      <c r="D20" s="47">
        <v>17500.0</v>
      </c>
      <c r="E20" s="47">
        <v>0.0</v>
      </c>
      <c r="F20" s="47">
        <v>0.0</v>
      </c>
      <c r="G20" s="47">
        <v>0.0</v>
      </c>
      <c r="H20" s="47">
        <v>0.0</v>
      </c>
      <c r="I20" s="47">
        <v>0.0</v>
      </c>
      <c r="J20" s="47">
        <v>0.0</v>
      </c>
      <c r="K20" s="47">
        <v>0.0</v>
      </c>
      <c r="L20" s="47">
        <v>0.0</v>
      </c>
      <c r="M20" s="47">
        <v>0.0</v>
      </c>
      <c r="N20" s="47">
        <v>0.0</v>
      </c>
      <c r="O20" s="47">
        <v>0.0</v>
      </c>
      <c r="P20" s="47">
        <f>2*700</f>
        <v>1400</v>
      </c>
      <c r="Q20" s="47">
        <v>0.0</v>
      </c>
      <c r="R20" s="47">
        <f>8*700+2*480</f>
        <v>6560</v>
      </c>
      <c r="S20" s="59" t="s">
        <v>1666</v>
      </c>
      <c r="T20" s="47">
        <f t="shared" si="3"/>
        <v>1400</v>
      </c>
      <c r="U20" s="47">
        <v>0.0</v>
      </c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</row>
    <row r="21">
      <c r="A21" s="39"/>
      <c r="B21" s="47" t="s">
        <v>35</v>
      </c>
      <c r="C21" s="47">
        <v>14000.0</v>
      </c>
      <c r="D21" s="47">
        <v>17500.0</v>
      </c>
      <c r="E21" s="47">
        <v>0.0</v>
      </c>
      <c r="F21" s="47">
        <v>0.0</v>
      </c>
      <c r="G21" s="47">
        <v>0.0</v>
      </c>
      <c r="H21" s="47">
        <v>0.0</v>
      </c>
      <c r="I21" s="47">
        <v>0.0</v>
      </c>
      <c r="J21" s="47">
        <v>0.0</v>
      </c>
      <c r="K21" s="47">
        <v>0.0</v>
      </c>
      <c r="L21" s="47">
        <v>0.0</v>
      </c>
      <c r="M21" s="47">
        <v>0.0</v>
      </c>
      <c r="N21" s="47">
        <v>0.0</v>
      </c>
      <c r="O21" s="47">
        <v>0.0</v>
      </c>
      <c r="P21" s="47">
        <v>0.0</v>
      </c>
      <c r="Q21" s="47">
        <f>4*700</f>
        <v>2800</v>
      </c>
      <c r="R21" s="47">
        <f t="shared" ref="R21:S21" si="4">2*700</f>
        <v>1400</v>
      </c>
      <c r="S21" s="47">
        <f t="shared" si="4"/>
        <v>1400</v>
      </c>
      <c r="T21" s="59" t="s">
        <v>1666</v>
      </c>
      <c r="U21" s="47">
        <f>2*700</f>
        <v>1400</v>
      </c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</row>
    <row r="22">
      <c r="A22" s="39"/>
      <c r="B22" s="47" t="s">
        <v>36</v>
      </c>
      <c r="C22" s="47">
        <v>14000.0</v>
      </c>
      <c r="D22" s="47">
        <v>17500.0</v>
      </c>
      <c r="E22" s="47">
        <v>0.0</v>
      </c>
      <c r="F22" s="47">
        <v>0.0</v>
      </c>
      <c r="G22" s="47">
        <v>0.0</v>
      </c>
      <c r="H22" s="47">
        <v>0.0</v>
      </c>
      <c r="I22" s="47">
        <v>0.0</v>
      </c>
      <c r="J22" s="47">
        <v>0.0</v>
      </c>
      <c r="K22" s="47">
        <v>0.0</v>
      </c>
      <c r="L22" s="47">
        <v>0.0</v>
      </c>
      <c r="M22" s="47">
        <v>0.0</v>
      </c>
      <c r="N22" s="47">
        <v>0.0</v>
      </c>
      <c r="O22" s="47">
        <v>0.0</v>
      </c>
      <c r="P22" s="47">
        <v>0.0</v>
      </c>
      <c r="Q22" s="47">
        <f>2*700</f>
        <v>1400</v>
      </c>
      <c r="R22" s="47">
        <v>0.0</v>
      </c>
      <c r="S22" s="47">
        <v>0.0</v>
      </c>
      <c r="T22" s="47">
        <f>2*700</f>
        <v>1400</v>
      </c>
      <c r="U22" s="59" t="s">
        <v>1666</v>
      </c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</row>
    <row r="23">
      <c r="A23" s="39"/>
      <c r="B23" s="39"/>
      <c r="C23" s="52"/>
      <c r="D23" s="40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</row>
    <row r="24">
      <c r="A24" s="39"/>
      <c r="B24" s="60" t="s">
        <v>1667</v>
      </c>
      <c r="C24" s="52"/>
      <c r="D24" s="40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</row>
    <row r="25">
      <c r="A25" s="39"/>
      <c r="B25" s="60" t="s">
        <v>1668</v>
      </c>
      <c r="C25" s="52"/>
      <c r="D25" s="40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</row>
    <row r="26">
      <c r="A26" s="39"/>
      <c r="B26" s="61"/>
      <c r="C26" s="52"/>
      <c r="D26" s="40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</row>
    <row r="27">
      <c r="A27" s="39"/>
      <c r="B27" s="62" t="s">
        <v>1669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</row>
    <row r="28" ht="6.0" customHeight="1" outlineLevel="1">
      <c r="A28" s="39"/>
      <c r="B28" s="39"/>
      <c r="C28" s="52"/>
      <c r="D28" s="40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</row>
    <row r="29" outlineLevel="1">
      <c r="A29" s="39"/>
      <c r="B29" s="63" t="s">
        <v>1670</v>
      </c>
      <c r="C29" s="7" t="s">
        <v>1671</v>
      </c>
      <c r="D29" s="64" t="s">
        <v>1672</v>
      </c>
      <c r="E29" s="55"/>
      <c r="F29" s="55"/>
      <c r="G29" s="55"/>
      <c r="H29" s="55"/>
      <c r="I29" s="55"/>
      <c r="J29" s="55"/>
      <c r="K29" s="55"/>
      <c r="L29" s="55"/>
      <c r="M29" s="55"/>
      <c r="N29" s="56"/>
      <c r="O29" s="39"/>
      <c r="P29" s="39"/>
      <c r="Q29" s="39"/>
      <c r="R29" s="39"/>
      <c r="S29" s="39"/>
      <c r="T29" s="39"/>
      <c r="U29" s="39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</row>
    <row r="30" outlineLevel="1">
      <c r="A30" s="39"/>
      <c r="B30" s="63" t="s">
        <v>1673</v>
      </c>
      <c r="C30" s="7" t="s">
        <v>1674</v>
      </c>
      <c r="D30" s="64"/>
      <c r="E30" s="55"/>
      <c r="F30" s="55"/>
      <c r="G30" s="55"/>
      <c r="H30" s="55"/>
      <c r="I30" s="55"/>
      <c r="J30" s="55"/>
      <c r="K30" s="55"/>
      <c r="L30" s="55"/>
      <c r="M30" s="55"/>
      <c r="N30" s="56"/>
      <c r="O30" s="39"/>
      <c r="P30" s="39"/>
      <c r="Q30" s="39"/>
      <c r="R30" s="39"/>
      <c r="S30" s="39"/>
      <c r="T30" s="39"/>
      <c r="U30" s="39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</row>
    <row r="31" outlineLevel="1">
      <c r="A31" s="39"/>
      <c r="B31" s="63" t="s">
        <v>1675</v>
      </c>
      <c r="C31" s="7" t="s">
        <v>1676</v>
      </c>
      <c r="D31" s="64"/>
      <c r="E31" s="55"/>
      <c r="F31" s="55"/>
      <c r="G31" s="55"/>
      <c r="H31" s="55"/>
      <c r="I31" s="55"/>
      <c r="J31" s="55"/>
      <c r="K31" s="55"/>
      <c r="L31" s="55"/>
      <c r="M31" s="55"/>
      <c r="N31" s="56"/>
      <c r="O31" s="39"/>
      <c r="P31" s="39"/>
      <c r="Q31" s="39"/>
      <c r="R31" s="39"/>
      <c r="S31" s="39"/>
      <c r="T31" s="39"/>
      <c r="U31" s="39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</row>
    <row r="32" outlineLevel="1">
      <c r="A32" s="39"/>
      <c r="B32" s="63" t="s">
        <v>1677</v>
      </c>
      <c r="C32" s="7" t="s">
        <v>1678</v>
      </c>
      <c r="D32" s="64" t="s">
        <v>1679</v>
      </c>
      <c r="E32" s="55"/>
      <c r="F32" s="55"/>
      <c r="G32" s="55"/>
      <c r="H32" s="55"/>
      <c r="I32" s="55"/>
      <c r="J32" s="55"/>
      <c r="K32" s="55"/>
      <c r="L32" s="55"/>
      <c r="M32" s="55"/>
      <c r="N32" s="56"/>
      <c r="O32" s="39"/>
      <c r="P32" s="39"/>
      <c r="Q32" s="39"/>
      <c r="R32" s="39"/>
      <c r="S32" s="39"/>
      <c r="T32" s="39"/>
      <c r="U32" s="39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</row>
    <row r="33" outlineLevel="1">
      <c r="A33" s="39"/>
      <c r="B33" s="63" t="s">
        <v>1680</v>
      </c>
      <c r="C33" s="7" t="s">
        <v>1681</v>
      </c>
      <c r="D33" s="64" t="s">
        <v>1682</v>
      </c>
      <c r="E33" s="55"/>
      <c r="F33" s="55"/>
      <c r="G33" s="55"/>
      <c r="H33" s="55"/>
      <c r="I33" s="55"/>
      <c r="J33" s="55"/>
      <c r="K33" s="55"/>
      <c r="L33" s="55"/>
      <c r="M33" s="55"/>
      <c r="N33" s="56"/>
      <c r="O33" s="39"/>
      <c r="P33" s="39"/>
      <c r="Q33" s="39"/>
      <c r="R33" s="39"/>
      <c r="S33" s="39"/>
      <c r="T33" s="39"/>
      <c r="U33" s="39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</row>
    <row r="34" outlineLevel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</row>
    <row r="35" ht="14.25" customHeight="1" outlineLevel="1">
      <c r="A35" s="39"/>
      <c r="B35" s="39"/>
      <c r="C35" s="65" t="s">
        <v>1683</v>
      </c>
      <c r="D35" s="66"/>
      <c r="E35" s="66"/>
      <c r="F35" s="66"/>
      <c r="G35" s="66"/>
      <c r="H35" s="66"/>
      <c r="I35" s="66"/>
      <c r="J35" s="66"/>
      <c r="K35" s="66"/>
      <c r="L35" s="66"/>
      <c r="M35" s="67"/>
      <c r="N35" s="39"/>
      <c r="O35" s="39"/>
      <c r="P35" s="39"/>
      <c r="Q35" s="39"/>
      <c r="R35" s="39"/>
      <c r="S35" s="39"/>
      <c r="T35" s="39"/>
      <c r="U35" s="39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</row>
    <row r="36" outlineLevel="1">
      <c r="A36" s="39"/>
      <c r="B36" s="39"/>
      <c r="C36" s="68"/>
      <c r="D36" s="69"/>
      <c r="E36" s="69"/>
      <c r="F36" s="69"/>
      <c r="G36" s="69"/>
      <c r="H36" s="69"/>
      <c r="I36" s="69"/>
      <c r="J36" s="69"/>
      <c r="K36" s="69"/>
      <c r="L36" s="69"/>
      <c r="M36" s="70"/>
      <c r="N36" s="39"/>
      <c r="O36" s="39"/>
      <c r="P36" s="39"/>
      <c r="Q36" s="39"/>
      <c r="R36" s="39"/>
      <c r="S36" s="39"/>
      <c r="T36" s="39"/>
      <c r="U36" s="39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</row>
    <row r="37">
      <c r="A37" s="39"/>
      <c r="B37" s="39"/>
      <c r="C37" s="52"/>
      <c r="D37" s="40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</row>
    <row r="38">
      <c r="A38" s="39"/>
      <c r="B38" s="39"/>
      <c r="C38" s="52"/>
      <c r="D38" s="40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</row>
    <row r="53">
      <c r="A53" s="39"/>
      <c r="B53" s="39"/>
      <c r="C53" s="52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</row>
    <row r="54">
      <c r="A54" s="39"/>
      <c r="B54" s="39"/>
      <c r="C54" s="52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</row>
    <row r="55">
      <c r="A55" s="39"/>
      <c r="B55" s="39"/>
      <c r="C55" s="52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</row>
    <row r="56">
      <c r="A56" s="39"/>
      <c r="B56" s="39"/>
      <c r="C56" s="52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</row>
    <row r="57">
      <c r="A57" s="39"/>
      <c r="B57" s="39"/>
      <c r="C57" s="52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</row>
    <row r="58">
      <c r="A58" s="39"/>
      <c r="B58" s="39"/>
      <c r="C58" s="52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</row>
    <row r="59">
      <c r="A59" s="39"/>
      <c r="B59" s="39"/>
      <c r="C59" s="52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</row>
    <row r="60">
      <c r="A60" s="39"/>
      <c r="B60" s="39"/>
      <c r="C60" s="52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</row>
    <row r="61">
      <c r="A61" s="39"/>
      <c r="B61" s="39"/>
      <c r="C61" s="52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</row>
    <row r="62">
      <c r="A62" s="39"/>
      <c r="B62" s="39"/>
      <c r="C62" s="52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</row>
    <row r="63">
      <c r="A63" s="39"/>
      <c r="B63" s="39"/>
      <c r="C63" s="52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</row>
    <row r="64">
      <c r="A64" s="39"/>
      <c r="B64" s="39"/>
      <c r="C64" s="52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</row>
    <row r="65">
      <c r="A65" s="39"/>
      <c r="B65" s="39"/>
      <c r="C65" s="52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</row>
    <row r="66">
      <c r="A66" s="39"/>
      <c r="B66" s="39"/>
      <c r="C66" s="52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</row>
    <row r="67">
      <c r="A67" s="39"/>
      <c r="B67" s="39"/>
      <c r="C67" s="52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</row>
    <row r="68">
      <c r="A68" s="39"/>
      <c r="B68" s="39"/>
      <c r="C68" s="52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</row>
    <row r="69">
      <c r="A69" s="39"/>
      <c r="B69" s="39"/>
      <c r="C69" s="52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</row>
    <row r="70">
      <c r="A70" s="39"/>
      <c r="B70" s="39"/>
      <c r="C70" s="52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</row>
    <row r="71">
      <c r="A71" s="39"/>
      <c r="B71" s="39"/>
      <c r="C71" s="52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</row>
    <row r="72">
      <c r="A72" s="39"/>
      <c r="B72" s="39"/>
      <c r="C72" s="52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</row>
    <row r="73">
      <c r="A73" s="39"/>
      <c r="B73" s="39"/>
      <c r="C73" s="52"/>
      <c r="D73" s="40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</row>
    <row r="74">
      <c r="A74" s="39"/>
      <c r="B74" s="39"/>
      <c r="C74" s="52"/>
      <c r="D74" s="40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</row>
    <row r="75">
      <c r="A75" s="39"/>
      <c r="B75" s="39"/>
      <c r="C75" s="52"/>
      <c r="D75" s="40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</row>
    <row r="76">
      <c r="A76" s="39"/>
      <c r="B76" s="39"/>
      <c r="C76" s="52"/>
      <c r="D76" s="40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</row>
    <row r="77">
      <c r="A77" s="39"/>
      <c r="B77" s="39"/>
      <c r="C77" s="52"/>
      <c r="D77" s="40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</row>
    <row r="78">
      <c r="A78" s="39"/>
      <c r="B78" s="39"/>
      <c r="C78" s="52"/>
      <c r="D78" s="40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</row>
    <row r="79">
      <c r="A79" s="39"/>
      <c r="B79" s="39"/>
      <c r="C79" s="52"/>
      <c r="D79" s="4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</row>
    <row r="80">
      <c r="A80" s="39"/>
      <c r="B80" s="39"/>
      <c r="C80" s="52"/>
      <c r="D80" s="40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</row>
    <row r="81">
      <c r="A81" s="39"/>
      <c r="B81" s="39"/>
      <c r="C81" s="52"/>
      <c r="D81" s="40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</row>
    <row r="82">
      <c r="A82" s="39"/>
      <c r="B82" s="39"/>
      <c r="C82" s="52"/>
      <c r="D82" s="40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</row>
    <row r="83">
      <c r="A83" s="39"/>
      <c r="B83" s="39"/>
      <c r="C83" s="52"/>
      <c r="D83" s="40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</row>
    <row r="84">
      <c r="A84" s="39"/>
      <c r="B84" s="39"/>
      <c r="C84" s="52"/>
      <c r="D84" s="40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</row>
    <row r="85">
      <c r="A85" s="39"/>
      <c r="B85" s="39"/>
      <c r="C85" s="52"/>
      <c r="D85" s="40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</row>
    <row r="86">
      <c r="A86" s="39"/>
      <c r="B86" s="39"/>
      <c r="C86" s="52"/>
      <c r="D86" s="40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</row>
    <row r="87">
      <c r="A87" s="39"/>
      <c r="B87" s="39"/>
      <c r="C87" s="52"/>
      <c r="D87" s="40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</row>
    <row r="88">
      <c r="A88" s="39"/>
      <c r="B88" s="39"/>
      <c r="C88" s="52"/>
      <c r="D88" s="40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</row>
    <row r="89">
      <c r="A89" s="39"/>
      <c r="B89" s="39"/>
      <c r="C89" s="52"/>
      <c r="D89" s="40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</row>
    <row r="90">
      <c r="A90" s="39"/>
      <c r="B90" s="39"/>
      <c r="C90" s="52"/>
      <c r="D90" s="40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</row>
    <row r="91">
      <c r="A91" s="39"/>
      <c r="B91" s="39"/>
      <c r="C91" s="52"/>
      <c r="D91" s="40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</row>
    <row r="92">
      <c r="A92" s="39"/>
      <c r="B92" s="39"/>
      <c r="C92" s="52"/>
      <c r="D92" s="40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</row>
    <row r="93">
      <c r="A93" s="39"/>
      <c r="B93" s="39"/>
      <c r="C93" s="52"/>
      <c r="D93" s="40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</row>
    <row r="94">
      <c r="A94" s="39"/>
      <c r="B94" s="39"/>
      <c r="C94" s="52"/>
      <c r="D94" s="40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</row>
    <row r="95">
      <c r="A95" s="39"/>
      <c r="B95" s="39"/>
      <c r="C95" s="52"/>
      <c r="D95" s="40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</row>
    <row r="96">
      <c r="A96" s="39"/>
      <c r="B96" s="39"/>
      <c r="C96" s="52"/>
      <c r="D96" s="40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</row>
    <row r="97">
      <c r="A97" s="39"/>
      <c r="B97" s="39"/>
      <c r="C97" s="52"/>
      <c r="D97" s="40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</row>
    <row r="98">
      <c r="A98" s="39"/>
      <c r="B98" s="39"/>
      <c r="C98" s="52"/>
      <c r="D98" s="40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</row>
    <row r="99">
      <c r="A99" s="39"/>
      <c r="B99" s="39"/>
      <c r="C99" s="52"/>
      <c r="D99" s="40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</row>
    <row r="100">
      <c r="A100" s="39"/>
      <c r="B100" s="39"/>
      <c r="C100" s="52"/>
      <c r="D100" s="40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</row>
    <row r="101">
      <c r="A101" s="39"/>
      <c r="B101" s="39"/>
      <c r="C101" s="52"/>
      <c r="D101" s="40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</row>
    <row r="102">
      <c r="A102" s="39"/>
      <c r="B102" s="39"/>
      <c r="C102" s="52"/>
      <c r="D102" s="40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</row>
    <row r="103">
      <c r="A103" s="39"/>
      <c r="B103" s="39"/>
      <c r="C103" s="52"/>
      <c r="D103" s="40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</row>
    <row r="104">
      <c r="A104" s="39"/>
      <c r="B104" s="39"/>
      <c r="C104" s="52"/>
      <c r="D104" s="40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</row>
    <row r="105">
      <c r="A105" s="39"/>
      <c r="B105" s="39"/>
      <c r="C105" s="52"/>
      <c r="D105" s="40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</row>
    <row r="106">
      <c r="A106" s="39"/>
      <c r="B106" s="39"/>
      <c r="C106" s="52"/>
      <c r="D106" s="40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</row>
    <row r="107">
      <c r="A107" s="39"/>
      <c r="B107" s="39"/>
      <c r="C107" s="52"/>
      <c r="D107" s="40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</row>
    <row r="108">
      <c r="A108" s="39"/>
      <c r="B108" s="39"/>
      <c r="C108" s="52"/>
      <c r="D108" s="40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</row>
    <row r="109">
      <c r="A109" s="39"/>
      <c r="B109" s="39"/>
      <c r="C109" s="52"/>
      <c r="D109" s="40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</row>
    <row r="110">
      <c r="A110" s="39"/>
      <c r="B110" s="39"/>
      <c r="C110" s="52"/>
      <c r="D110" s="40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</row>
    <row r="111">
      <c r="A111" s="39"/>
      <c r="B111" s="39"/>
      <c r="C111" s="52"/>
      <c r="D111" s="40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</row>
    <row r="112">
      <c r="A112" s="39"/>
      <c r="B112" s="39"/>
      <c r="C112" s="52"/>
      <c r="D112" s="40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</row>
    <row r="113">
      <c r="A113" s="39"/>
      <c r="B113" s="39"/>
      <c r="C113" s="52"/>
      <c r="D113" s="40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</row>
    <row r="114">
      <c r="A114" s="39"/>
      <c r="B114" s="39"/>
      <c r="C114" s="52"/>
      <c r="D114" s="40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</row>
    <row r="115">
      <c r="A115" s="39"/>
      <c r="B115" s="39"/>
      <c r="C115" s="52"/>
      <c r="D115" s="40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</row>
    <row r="116">
      <c r="A116" s="39"/>
      <c r="B116" s="39"/>
      <c r="C116" s="52"/>
      <c r="D116" s="40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</row>
    <row r="117">
      <c r="A117" s="39"/>
      <c r="B117" s="39"/>
      <c r="C117" s="52"/>
      <c r="D117" s="40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</row>
    <row r="118">
      <c r="A118" s="39"/>
      <c r="B118" s="39"/>
      <c r="C118" s="52"/>
      <c r="D118" s="40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</row>
    <row r="119">
      <c r="A119" s="39"/>
      <c r="B119" s="39"/>
      <c r="C119" s="52"/>
      <c r="D119" s="40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</row>
    <row r="120">
      <c r="A120" s="39"/>
      <c r="B120" s="39"/>
      <c r="C120" s="52"/>
      <c r="D120" s="40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</row>
    <row r="121">
      <c r="A121" s="39"/>
      <c r="B121" s="39"/>
      <c r="C121" s="52"/>
      <c r="D121" s="40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</row>
    <row r="122">
      <c r="A122" s="39"/>
      <c r="B122" s="39"/>
      <c r="C122" s="52"/>
      <c r="D122" s="40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</row>
    <row r="123">
      <c r="A123" s="39"/>
      <c r="B123" s="39"/>
      <c r="C123" s="52"/>
      <c r="D123" s="40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</row>
    <row r="124">
      <c r="A124" s="39"/>
      <c r="B124" s="39"/>
      <c r="C124" s="52"/>
      <c r="D124" s="40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</row>
    <row r="125">
      <c r="A125" s="39"/>
      <c r="B125" s="39"/>
      <c r="C125" s="52"/>
      <c r="D125" s="40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</row>
    <row r="126">
      <c r="A126" s="39"/>
      <c r="B126" s="39"/>
      <c r="C126" s="52"/>
      <c r="D126" s="40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</row>
    <row r="127">
      <c r="A127" s="39"/>
      <c r="B127" s="39"/>
      <c r="C127" s="52"/>
      <c r="D127" s="40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</row>
    <row r="128">
      <c r="A128" s="39"/>
      <c r="B128" s="39"/>
      <c r="C128" s="52"/>
      <c r="D128" s="40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</row>
    <row r="129">
      <c r="A129" s="39"/>
      <c r="B129" s="39"/>
      <c r="C129" s="52"/>
      <c r="D129" s="40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</row>
    <row r="130">
      <c r="A130" s="39"/>
      <c r="B130" s="39"/>
      <c r="C130" s="52"/>
      <c r="D130" s="40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</row>
    <row r="131">
      <c r="A131" s="39"/>
      <c r="B131" s="39"/>
      <c r="C131" s="52"/>
      <c r="D131" s="40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</row>
    <row r="132">
      <c r="A132" s="39"/>
      <c r="B132" s="39"/>
      <c r="C132" s="52"/>
      <c r="D132" s="40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</row>
    <row r="133">
      <c r="A133" s="39"/>
      <c r="B133" s="39"/>
      <c r="C133" s="52"/>
      <c r="D133" s="40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</row>
    <row r="134">
      <c r="A134" s="39"/>
      <c r="B134" s="39"/>
      <c r="C134" s="52"/>
      <c r="D134" s="40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</row>
    <row r="135">
      <c r="A135" s="39"/>
      <c r="B135" s="39"/>
      <c r="C135" s="52"/>
      <c r="D135" s="40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</row>
    <row r="136">
      <c r="A136" s="39"/>
      <c r="B136" s="39"/>
      <c r="C136" s="52"/>
      <c r="D136" s="40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</row>
    <row r="137">
      <c r="A137" s="39"/>
      <c r="B137" s="39"/>
      <c r="C137" s="52"/>
      <c r="D137" s="40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</row>
    <row r="138">
      <c r="A138" s="39"/>
      <c r="B138" s="39"/>
      <c r="C138" s="52"/>
      <c r="D138" s="40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</row>
    <row r="139">
      <c r="A139" s="39"/>
      <c r="B139" s="39"/>
      <c r="C139" s="52"/>
      <c r="D139" s="40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</row>
    <row r="140">
      <c r="A140" s="39"/>
      <c r="B140" s="39"/>
      <c r="C140" s="52"/>
      <c r="D140" s="40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</row>
    <row r="141">
      <c r="A141" s="39"/>
      <c r="B141" s="39"/>
      <c r="C141" s="52"/>
      <c r="D141" s="40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</row>
    <row r="142">
      <c r="A142" s="39"/>
      <c r="B142" s="39"/>
      <c r="C142" s="52"/>
      <c r="D142" s="40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</row>
    <row r="143">
      <c r="A143" s="39"/>
      <c r="B143" s="39"/>
      <c r="C143" s="52"/>
      <c r="D143" s="40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</row>
    <row r="144">
      <c r="A144" s="39"/>
      <c r="B144" s="39"/>
      <c r="C144" s="52"/>
      <c r="D144" s="40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</row>
    <row r="145">
      <c r="A145" s="39"/>
      <c r="B145" s="39"/>
      <c r="C145" s="52"/>
      <c r="D145" s="40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</row>
    <row r="146">
      <c r="A146" s="39"/>
      <c r="B146" s="39"/>
      <c r="C146" s="52"/>
      <c r="D146" s="40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</row>
    <row r="147">
      <c r="A147" s="39"/>
      <c r="B147" s="39"/>
      <c r="C147" s="52"/>
      <c r="D147" s="40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</row>
    <row r="148">
      <c r="A148" s="39"/>
      <c r="B148" s="39"/>
      <c r="C148" s="52"/>
      <c r="D148" s="40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</row>
    <row r="149">
      <c r="A149" s="39"/>
      <c r="B149" s="39"/>
      <c r="C149" s="52"/>
      <c r="D149" s="40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</row>
    <row r="150">
      <c r="A150" s="39"/>
      <c r="B150" s="39"/>
      <c r="C150" s="52"/>
      <c r="D150" s="40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</row>
    <row r="151">
      <c r="A151" s="39"/>
      <c r="B151" s="39"/>
      <c r="C151" s="52"/>
      <c r="D151" s="40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</row>
    <row r="152">
      <c r="A152" s="39"/>
      <c r="B152" s="39"/>
      <c r="C152" s="52"/>
      <c r="D152" s="40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</row>
    <row r="153">
      <c r="A153" s="39"/>
      <c r="B153" s="39"/>
      <c r="C153" s="52"/>
      <c r="D153" s="40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</row>
    <row r="154">
      <c r="A154" s="39"/>
      <c r="B154" s="39"/>
      <c r="C154" s="52"/>
      <c r="D154" s="40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</row>
    <row r="155">
      <c r="A155" s="39"/>
      <c r="B155" s="39"/>
      <c r="C155" s="52"/>
      <c r="D155" s="40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</row>
    <row r="156">
      <c r="A156" s="39"/>
      <c r="B156" s="39"/>
      <c r="C156" s="52"/>
      <c r="D156" s="40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</row>
    <row r="157">
      <c r="A157" s="39"/>
      <c r="B157" s="39"/>
      <c r="C157" s="52"/>
      <c r="D157" s="40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</row>
    <row r="158">
      <c r="A158" s="39"/>
      <c r="B158" s="39"/>
      <c r="C158" s="52"/>
      <c r="D158" s="40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</row>
    <row r="159">
      <c r="A159" s="39"/>
      <c r="B159" s="39"/>
      <c r="C159" s="52"/>
      <c r="D159" s="40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</row>
    <row r="160">
      <c r="A160" s="39"/>
      <c r="B160" s="39"/>
      <c r="C160" s="52"/>
      <c r="D160" s="40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</row>
    <row r="161">
      <c r="A161" s="39"/>
      <c r="B161" s="39"/>
      <c r="C161" s="52"/>
      <c r="D161" s="40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</row>
    <row r="162">
      <c r="A162" s="39"/>
      <c r="B162" s="39"/>
      <c r="C162" s="52"/>
      <c r="D162" s="40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</row>
    <row r="163">
      <c r="A163" s="39"/>
      <c r="B163" s="39"/>
      <c r="C163" s="52"/>
      <c r="D163" s="40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</row>
    <row r="164">
      <c r="A164" s="39"/>
      <c r="B164" s="39"/>
      <c r="C164" s="52"/>
      <c r="D164" s="40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</row>
    <row r="165">
      <c r="A165" s="39"/>
      <c r="B165" s="39"/>
      <c r="C165" s="52"/>
      <c r="D165" s="40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</row>
    <row r="166">
      <c r="A166" s="39"/>
      <c r="B166" s="39"/>
      <c r="C166" s="52"/>
      <c r="D166" s="40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</row>
    <row r="167">
      <c r="A167" s="39"/>
      <c r="B167" s="39"/>
      <c r="C167" s="52"/>
      <c r="D167" s="40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</row>
    <row r="168">
      <c r="A168" s="39"/>
      <c r="B168" s="39"/>
      <c r="C168" s="52"/>
      <c r="D168" s="40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</row>
    <row r="169">
      <c r="A169" s="39"/>
      <c r="B169" s="39"/>
      <c r="C169" s="52"/>
      <c r="D169" s="40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</row>
    <row r="170">
      <c r="A170" s="39"/>
      <c r="B170" s="39"/>
      <c r="C170" s="52"/>
      <c r="D170" s="40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</row>
    <row r="171">
      <c r="A171" s="39"/>
      <c r="B171" s="39"/>
      <c r="C171" s="52"/>
      <c r="D171" s="40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</row>
    <row r="172">
      <c r="A172" s="39"/>
      <c r="B172" s="39"/>
      <c r="C172" s="52"/>
      <c r="D172" s="40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</row>
    <row r="173">
      <c r="A173" s="39"/>
      <c r="B173" s="39"/>
      <c r="C173" s="52"/>
      <c r="D173" s="40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</row>
    <row r="174">
      <c r="A174" s="39"/>
      <c r="B174" s="39"/>
      <c r="C174" s="52"/>
      <c r="D174" s="40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</row>
    <row r="175">
      <c r="A175" s="39"/>
      <c r="B175" s="39"/>
      <c r="C175" s="52"/>
      <c r="D175" s="40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</row>
    <row r="176">
      <c r="A176" s="39"/>
      <c r="B176" s="39"/>
      <c r="C176" s="52"/>
      <c r="D176" s="40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</row>
    <row r="177">
      <c r="A177" s="39"/>
      <c r="B177" s="39"/>
      <c r="C177" s="52"/>
      <c r="D177" s="40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</row>
    <row r="178">
      <c r="A178" s="39"/>
      <c r="B178" s="39"/>
      <c r="C178" s="52"/>
      <c r="D178" s="40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</row>
    <row r="179">
      <c r="A179" s="39"/>
      <c r="B179" s="39"/>
      <c r="C179" s="52"/>
      <c r="D179" s="40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</row>
    <row r="180">
      <c r="A180" s="39"/>
      <c r="B180" s="39"/>
      <c r="C180" s="52"/>
      <c r="D180" s="40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</row>
    <row r="181">
      <c r="A181" s="39"/>
      <c r="B181" s="39"/>
      <c r="C181" s="52"/>
      <c r="D181" s="40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</row>
    <row r="182">
      <c r="A182" s="39"/>
      <c r="B182" s="39"/>
      <c r="C182" s="52"/>
      <c r="D182" s="40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</row>
    <row r="183">
      <c r="A183" s="39"/>
      <c r="B183" s="39"/>
      <c r="C183" s="52"/>
      <c r="D183" s="40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</row>
    <row r="184">
      <c r="A184" s="39"/>
      <c r="B184" s="39"/>
      <c r="C184" s="52"/>
      <c r="D184" s="40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</row>
    <row r="185">
      <c r="A185" s="39"/>
      <c r="B185" s="39"/>
      <c r="C185" s="52"/>
      <c r="D185" s="40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</row>
    <row r="186">
      <c r="A186" s="39"/>
      <c r="B186" s="39"/>
      <c r="C186" s="52"/>
      <c r="D186" s="40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</row>
    <row r="187">
      <c r="A187" s="39"/>
      <c r="B187" s="39"/>
      <c r="C187" s="52"/>
      <c r="D187" s="40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</row>
    <row r="188">
      <c r="A188" s="39"/>
      <c r="B188" s="39"/>
      <c r="C188" s="52"/>
      <c r="D188" s="40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</row>
    <row r="189">
      <c r="A189" s="39"/>
      <c r="B189" s="39"/>
      <c r="C189" s="52"/>
      <c r="D189" s="40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</row>
    <row r="190">
      <c r="A190" s="39"/>
      <c r="B190" s="39"/>
      <c r="C190" s="52"/>
      <c r="D190" s="40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</row>
    <row r="191">
      <c r="A191" s="39"/>
      <c r="B191" s="39"/>
      <c r="C191" s="52"/>
      <c r="D191" s="40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</row>
    <row r="192">
      <c r="A192" s="39"/>
      <c r="B192" s="39"/>
      <c r="C192" s="52"/>
      <c r="D192" s="40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</row>
    <row r="193">
      <c r="A193" s="39"/>
      <c r="B193" s="39"/>
      <c r="C193" s="52"/>
      <c r="D193" s="40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</row>
    <row r="194">
      <c r="A194" s="39"/>
      <c r="B194" s="39"/>
      <c r="C194" s="52"/>
      <c r="D194" s="40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</row>
    <row r="195">
      <c r="A195" s="39"/>
      <c r="B195" s="39"/>
      <c r="C195" s="52"/>
      <c r="D195" s="40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</row>
    <row r="196">
      <c r="A196" s="39"/>
      <c r="B196" s="39"/>
      <c r="C196" s="52"/>
      <c r="D196" s="40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</row>
    <row r="197">
      <c r="A197" s="39"/>
      <c r="B197" s="39"/>
      <c r="C197" s="52"/>
      <c r="D197" s="40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</row>
    <row r="198">
      <c r="A198" s="39"/>
      <c r="B198" s="39"/>
      <c r="C198" s="52"/>
      <c r="D198" s="40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</row>
    <row r="199">
      <c r="A199" s="39"/>
      <c r="B199" s="39"/>
      <c r="C199" s="52"/>
      <c r="D199" s="40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</row>
    <row r="200">
      <c r="A200" s="39"/>
      <c r="B200" s="39"/>
      <c r="C200" s="52"/>
      <c r="D200" s="40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</row>
    <row r="201">
      <c r="A201" s="39"/>
      <c r="B201" s="39"/>
      <c r="C201" s="52"/>
      <c r="D201" s="40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</row>
    <row r="202">
      <c r="A202" s="39"/>
      <c r="B202" s="39"/>
      <c r="C202" s="52"/>
      <c r="D202" s="40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</row>
    <row r="203">
      <c r="A203" s="39"/>
      <c r="B203" s="39"/>
      <c r="C203" s="52"/>
      <c r="D203" s="40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</row>
    <row r="204">
      <c r="A204" s="39"/>
      <c r="B204" s="39"/>
      <c r="C204" s="52"/>
      <c r="D204" s="40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</row>
    <row r="205">
      <c r="A205" s="39"/>
      <c r="B205" s="39"/>
      <c r="C205" s="52"/>
      <c r="D205" s="40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</row>
    <row r="206">
      <c r="A206" s="39"/>
      <c r="B206" s="39"/>
      <c r="C206" s="52"/>
      <c r="D206" s="40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</row>
    <row r="207">
      <c r="A207" s="39"/>
      <c r="B207" s="39"/>
      <c r="C207" s="52"/>
      <c r="D207" s="40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</row>
    <row r="208">
      <c r="A208" s="39"/>
      <c r="B208" s="39"/>
      <c r="C208" s="52"/>
      <c r="D208" s="40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</row>
    <row r="209">
      <c r="A209" s="39"/>
      <c r="B209" s="39"/>
      <c r="C209" s="52"/>
      <c r="D209" s="40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</row>
    <row r="210">
      <c r="A210" s="39"/>
      <c r="B210" s="39"/>
      <c r="C210" s="52"/>
      <c r="D210" s="40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</row>
    <row r="211">
      <c r="A211" s="39"/>
      <c r="B211" s="39"/>
      <c r="C211" s="52"/>
      <c r="D211" s="40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</row>
    <row r="212">
      <c r="A212" s="39"/>
      <c r="B212" s="39"/>
      <c r="C212" s="52"/>
      <c r="D212" s="40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</row>
    <row r="213">
      <c r="A213" s="39"/>
      <c r="B213" s="39"/>
      <c r="C213" s="52"/>
      <c r="D213" s="40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</row>
    <row r="214">
      <c r="A214" s="39"/>
      <c r="B214" s="39"/>
      <c r="C214" s="52"/>
      <c r="D214" s="40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</row>
    <row r="215">
      <c r="A215" s="39"/>
      <c r="B215" s="39"/>
      <c r="C215" s="52"/>
      <c r="D215" s="40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</row>
    <row r="216">
      <c r="A216" s="39"/>
      <c r="B216" s="39"/>
      <c r="C216" s="52"/>
      <c r="D216" s="40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</row>
    <row r="217">
      <c r="A217" s="39"/>
      <c r="B217" s="39"/>
      <c r="C217" s="52"/>
      <c r="D217" s="40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</row>
    <row r="218">
      <c r="A218" s="39"/>
      <c r="B218" s="39"/>
      <c r="C218" s="52"/>
      <c r="D218" s="40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</row>
    <row r="219">
      <c r="A219" s="39"/>
      <c r="B219" s="39"/>
      <c r="C219" s="52"/>
      <c r="D219" s="40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</row>
    <row r="220">
      <c r="A220" s="39"/>
      <c r="B220" s="39"/>
      <c r="C220" s="52"/>
      <c r="D220" s="40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</row>
    <row r="221">
      <c r="A221" s="39"/>
      <c r="B221" s="39"/>
      <c r="C221" s="52"/>
      <c r="D221" s="40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</row>
    <row r="222">
      <c r="A222" s="39"/>
      <c r="B222" s="39"/>
      <c r="C222" s="52"/>
      <c r="D222" s="40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</row>
    <row r="223">
      <c r="A223" s="39"/>
      <c r="B223" s="39"/>
      <c r="C223" s="52"/>
      <c r="D223" s="40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</row>
    <row r="224">
      <c r="A224" s="39"/>
      <c r="B224" s="39"/>
      <c r="C224" s="52"/>
      <c r="D224" s="40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</row>
    <row r="225">
      <c r="A225" s="39"/>
      <c r="B225" s="39"/>
      <c r="C225" s="52"/>
      <c r="D225" s="40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</row>
    <row r="226">
      <c r="A226" s="39"/>
      <c r="B226" s="39"/>
      <c r="C226" s="52"/>
      <c r="D226" s="40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</row>
    <row r="227">
      <c r="A227" s="39"/>
      <c r="B227" s="39"/>
      <c r="C227" s="52"/>
      <c r="D227" s="40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</row>
    <row r="228">
      <c r="A228" s="39"/>
      <c r="B228" s="39"/>
      <c r="C228" s="52"/>
      <c r="D228" s="40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</row>
    <row r="229">
      <c r="A229" s="39"/>
      <c r="B229" s="39"/>
      <c r="C229" s="52"/>
      <c r="D229" s="40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</row>
    <row r="230">
      <c r="A230" s="39"/>
      <c r="B230" s="39"/>
      <c r="C230" s="52"/>
      <c r="D230" s="40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</row>
    <row r="231">
      <c r="A231" s="39"/>
      <c r="B231" s="39"/>
      <c r="C231" s="52"/>
      <c r="D231" s="40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</row>
    <row r="232">
      <c r="A232" s="39"/>
      <c r="B232" s="39"/>
      <c r="C232" s="52"/>
      <c r="D232" s="40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</row>
    <row r="233">
      <c r="A233" s="39"/>
      <c r="B233" s="39"/>
      <c r="C233" s="52"/>
      <c r="D233" s="40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</row>
    <row r="234">
      <c r="A234" s="39"/>
      <c r="B234" s="39"/>
      <c r="C234" s="52"/>
      <c r="D234" s="40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</row>
    <row r="235">
      <c r="A235" s="39"/>
      <c r="B235" s="39"/>
      <c r="C235" s="52"/>
      <c r="D235" s="40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</row>
    <row r="236">
      <c r="A236" s="39"/>
      <c r="B236" s="39"/>
      <c r="C236" s="52"/>
      <c r="D236" s="40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</row>
    <row r="237">
      <c r="A237" s="39"/>
      <c r="B237" s="39"/>
      <c r="C237" s="52"/>
      <c r="D237" s="40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</row>
    <row r="238">
      <c r="A238" s="39"/>
      <c r="B238" s="39"/>
      <c r="C238" s="52"/>
      <c r="D238" s="40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</row>
    <row r="239"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</row>
    <row r="240"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</row>
    <row r="241"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</row>
    <row r="242"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</row>
    <row r="243"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</row>
    <row r="244"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</row>
    <row r="245"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</row>
    <row r="246"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</row>
    <row r="247"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</row>
    <row r="248"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</row>
    <row r="249"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</row>
    <row r="250"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</row>
    <row r="251"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</row>
    <row r="252"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</row>
    <row r="253"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</row>
    <row r="254"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</row>
    <row r="255"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</row>
    <row r="256"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</row>
    <row r="257"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</row>
    <row r="258"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</row>
    <row r="259"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</row>
    <row r="260"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</row>
    <row r="261"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</row>
    <row r="262"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</row>
    <row r="263"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</row>
    <row r="264"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</row>
    <row r="265"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</row>
    <row r="266"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</row>
    <row r="267"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</row>
    <row r="268"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</row>
    <row r="269"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</row>
    <row r="270"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</row>
    <row r="271"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</row>
    <row r="272"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</row>
    <row r="273"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</row>
    <row r="274"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</row>
    <row r="275"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</row>
    <row r="276"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</row>
    <row r="277"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</row>
    <row r="278"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</row>
    <row r="279"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</row>
    <row r="280"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</row>
    <row r="281"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</row>
    <row r="282"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</row>
    <row r="283"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</row>
    <row r="284"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</row>
    <row r="285"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</row>
    <row r="286"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</row>
    <row r="287"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</row>
    <row r="288"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</row>
    <row r="289"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</row>
    <row r="290"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</row>
    <row r="291"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</row>
    <row r="292"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</row>
    <row r="293"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</row>
    <row r="294"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</row>
    <row r="295"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</row>
    <row r="296"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</row>
    <row r="297"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</row>
    <row r="298"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</row>
    <row r="299"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</row>
    <row r="300"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</row>
    <row r="301"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</row>
    <row r="302"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</row>
    <row r="303"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</row>
    <row r="304"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</row>
    <row r="305"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</row>
    <row r="306"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</row>
    <row r="307"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</row>
    <row r="308"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</row>
    <row r="309"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</row>
    <row r="310"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</row>
    <row r="311"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</row>
    <row r="312"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</row>
    <row r="313"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</row>
    <row r="314"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</row>
    <row r="315"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</row>
    <row r="316"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</row>
    <row r="317"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</row>
    <row r="318"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</row>
    <row r="319"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</row>
    <row r="320"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</row>
    <row r="321"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</row>
    <row r="322"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</row>
    <row r="323"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</row>
    <row r="324"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</row>
    <row r="325"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</row>
    <row r="326"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</row>
    <row r="327"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</row>
    <row r="328"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</row>
    <row r="329"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</row>
    <row r="330"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</row>
    <row r="331"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</row>
    <row r="332"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</row>
    <row r="333"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</row>
    <row r="334"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</row>
    <row r="335"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</row>
    <row r="336"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</row>
    <row r="337"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</row>
    <row r="338"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</row>
    <row r="339"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</row>
    <row r="340"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</row>
    <row r="341"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</row>
    <row r="342"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</row>
    <row r="343"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</row>
    <row r="344"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</row>
    <row r="345"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</row>
    <row r="346"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</row>
    <row r="347"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</row>
    <row r="348"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</row>
    <row r="349"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</row>
    <row r="350"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</row>
    <row r="351"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</row>
    <row r="352"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</row>
    <row r="353"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</row>
    <row r="354"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</row>
    <row r="355"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</row>
    <row r="356"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</row>
    <row r="357"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</row>
    <row r="358"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</row>
    <row r="359"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</row>
    <row r="360"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</row>
    <row r="361"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</row>
    <row r="362"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</row>
    <row r="363"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</row>
    <row r="364"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</row>
    <row r="365"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</row>
    <row r="366"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</row>
    <row r="367"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</row>
    <row r="368"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</row>
    <row r="369"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</row>
    <row r="370"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</row>
    <row r="371"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</row>
    <row r="372"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</row>
    <row r="373"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</row>
    <row r="374"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</row>
    <row r="375"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</row>
    <row r="376"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</row>
    <row r="377"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</row>
    <row r="378"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</row>
    <row r="379"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</row>
    <row r="380"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</row>
    <row r="381"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</row>
    <row r="382"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</row>
    <row r="383"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</row>
    <row r="384"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</row>
    <row r="385"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</row>
    <row r="386"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</row>
    <row r="387"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</row>
    <row r="388"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</row>
    <row r="389"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</row>
    <row r="390"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</row>
    <row r="391"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</row>
    <row r="392"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</row>
    <row r="393"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</row>
    <row r="394"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</row>
    <row r="395"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</row>
    <row r="396"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</row>
    <row r="397"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</row>
    <row r="398"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</row>
    <row r="399"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</row>
    <row r="400"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</row>
    <row r="401"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</row>
    <row r="402"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</row>
    <row r="403"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</row>
    <row r="404"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</row>
    <row r="405"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</row>
    <row r="406"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</row>
    <row r="407"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</row>
    <row r="408"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</row>
    <row r="409"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</row>
    <row r="410"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</row>
    <row r="411"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</row>
    <row r="412"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</row>
    <row r="413"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</row>
    <row r="414"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</row>
    <row r="415"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</row>
    <row r="416"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</row>
    <row r="417"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</row>
    <row r="418"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</row>
    <row r="419"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</row>
    <row r="420"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</row>
    <row r="421"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</row>
    <row r="422"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</row>
    <row r="423"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</row>
    <row r="424"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</row>
    <row r="425"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</row>
    <row r="426"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</row>
    <row r="427"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</row>
    <row r="428"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</row>
    <row r="429"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</row>
    <row r="430"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</row>
    <row r="431"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</row>
    <row r="432"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</row>
    <row r="433"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</row>
    <row r="434"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</row>
    <row r="435"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</row>
    <row r="436"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</row>
    <row r="437"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</row>
    <row r="438"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</row>
    <row r="439"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</row>
    <row r="440"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</row>
    <row r="441"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</row>
    <row r="442"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</row>
    <row r="443"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</row>
    <row r="444"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</row>
    <row r="445"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</row>
    <row r="446"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</row>
    <row r="447"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</row>
    <row r="448"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</row>
    <row r="449"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</row>
    <row r="450"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</row>
    <row r="451"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</row>
    <row r="452"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</row>
    <row r="453"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</row>
    <row r="454"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</row>
    <row r="455"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</row>
    <row r="456"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</row>
    <row r="457"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</row>
    <row r="458"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</row>
    <row r="459"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</row>
    <row r="460"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</row>
    <row r="461"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</row>
    <row r="462"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</row>
    <row r="463"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</row>
    <row r="464"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</row>
    <row r="465"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</row>
    <row r="466"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</row>
    <row r="467"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</row>
    <row r="468"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</row>
    <row r="469"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</row>
    <row r="470"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</row>
    <row r="471"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</row>
    <row r="472"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</row>
    <row r="473"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</row>
    <row r="474"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</row>
    <row r="475"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</row>
    <row r="476"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</row>
    <row r="477"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</row>
    <row r="478"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</row>
    <row r="479"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</row>
    <row r="480"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</row>
    <row r="481"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</row>
    <row r="482"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</row>
    <row r="483"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</row>
    <row r="484"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</row>
    <row r="485"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</row>
    <row r="486"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</row>
    <row r="487"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</row>
    <row r="488"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</row>
    <row r="489"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</row>
    <row r="490"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</row>
    <row r="491"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</row>
    <row r="492"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</row>
    <row r="493"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</row>
    <row r="494"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</row>
    <row r="495"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</row>
    <row r="496"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</row>
    <row r="497"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</row>
    <row r="498"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</row>
    <row r="499"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</row>
    <row r="500"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</row>
    <row r="501"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</row>
    <row r="502"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</row>
    <row r="503"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</row>
    <row r="504"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</row>
    <row r="505"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</row>
    <row r="506"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</row>
    <row r="507"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</row>
    <row r="508"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</row>
    <row r="509"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</row>
    <row r="510"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</row>
    <row r="511"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</row>
    <row r="512"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</row>
    <row r="513"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</row>
    <row r="514"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</row>
    <row r="515"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</row>
    <row r="516"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</row>
    <row r="517"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</row>
    <row r="518"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</row>
    <row r="519"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</row>
    <row r="520"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</row>
    <row r="521"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</row>
    <row r="522"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</row>
    <row r="523"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</row>
    <row r="524"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</row>
    <row r="525"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</row>
    <row r="526"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</row>
    <row r="527"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</row>
    <row r="528"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</row>
    <row r="529"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</row>
    <row r="530"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</row>
    <row r="531"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</row>
    <row r="532"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</row>
    <row r="533"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</row>
    <row r="534"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</row>
    <row r="535"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</row>
    <row r="536"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</row>
    <row r="537"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</row>
    <row r="538"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</row>
    <row r="539"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</row>
    <row r="540"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</row>
    <row r="541"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</row>
    <row r="542"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</row>
    <row r="543"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</row>
    <row r="544"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</row>
    <row r="545"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</row>
    <row r="546"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</row>
    <row r="547"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</row>
    <row r="548"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</row>
    <row r="549"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</row>
    <row r="550"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</row>
    <row r="551"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</row>
    <row r="552"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</row>
    <row r="553"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</row>
    <row r="554"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</row>
    <row r="555"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</row>
    <row r="556"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</row>
    <row r="557"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</row>
    <row r="558"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</row>
    <row r="559"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</row>
    <row r="560"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</row>
    <row r="561"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</row>
    <row r="562"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</row>
    <row r="563"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</row>
    <row r="564"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</row>
    <row r="565"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</row>
    <row r="566"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</row>
    <row r="567"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</row>
    <row r="568"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</row>
    <row r="569"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</row>
    <row r="570"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</row>
    <row r="571"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</row>
    <row r="572"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</row>
    <row r="573"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</row>
    <row r="574"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</row>
    <row r="575"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</row>
    <row r="576"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</row>
    <row r="577"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</row>
    <row r="578"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</row>
    <row r="579"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</row>
    <row r="580"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</row>
    <row r="581"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</row>
    <row r="582"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</row>
    <row r="583"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</row>
    <row r="584"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</row>
    <row r="585"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</row>
    <row r="586"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</row>
    <row r="587"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</row>
    <row r="588"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</row>
    <row r="589"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</row>
    <row r="590"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</row>
    <row r="591"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</row>
    <row r="592"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</row>
    <row r="593"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</row>
    <row r="594"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</row>
    <row r="595"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</row>
    <row r="596"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</row>
    <row r="597"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</row>
    <row r="598"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</row>
    <row r="599"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</row>
    <row r="600"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</row>
    <row r="601"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</row>
    <row r="602"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</row>
    <row r="603"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</row>
    <row r="604"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</row>
    <row r="605"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</row>
    <row r="606"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</row>
    <row r="607"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</row>
    <row r="608"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</row>
    <row r="609"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</row>
    <row r="610"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</row>
    <row r="611"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</row>
    <row r="612"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</row>
    <row r="613"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</row>
    <row r="614"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</row>
    <row r="615"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</row>
    <row r="616"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</row>
    <row r="617"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</row>
    <row r="618"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</row>
    <row r="619"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</row>
    <row r="620"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</row>
    <row r="621"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</row>
    <row r="622"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</row>
    <row r="623"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</row>
    <row r="624"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</row>
    <row r="625"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</row>
    <row r="626"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</row>
    <row r="627"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</row>
    <row r="628"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</row>
    <row r="629"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</row>
    <row r="630"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</row>
    <row r="631"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</row>
    <row r="632"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</row>
    <row r="633"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</row>
    <row r="634"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</row>
    <row r="635"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</row>
    <row r="636"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</row>
    <row r="637"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</row>
    <row r="638"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</row>
    <row r="639"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</row>
    <row r="640"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</row>
    <row r="641"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</row>
    <row r="642"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</row>
    <row r="643"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</row>
    <row r="644"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</row>
    <row r="645"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</row>
    <row r="646"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</row>
    <row r="647"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</row>
    <row r="648"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</row>
    <row r="649"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</row>
    <row r="650"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</row>
    <row r="651"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</row>
    <row r="652"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</row>
    <row r="653"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</row>
    <row r="654"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</row>
    <row r="655"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</row>
    <row r="656"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</row>
    <row r="657"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</row>
    <row r="658"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</row>
    <row r="659"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</row>
    <row r="660"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</row>
    <row r="661"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</row>
    <row r="662"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</row>
    <row r="663"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</row>
    <row r="664"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</row>
    <row r="665"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</row>
    <row r="666"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</row>
    <row r="667"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</row>
    <row r="668"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</row>
    <row r="669"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</row>
    <row r="670"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</row>
    <row r="671"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</row>
    <row r="672"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</row>
    <row r="673"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</row>
    <row r="674"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</row>
    <row r="675"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</row>
    <row r="676"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</row>
    <row r="677"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</row>
    <row r="678"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</row>
    <row r="679"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</row>
    <row r="680"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</row>
    <row r="681"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</row>
    <row r="682"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</row>
    <row r="683"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</row>
    <row r="684"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</row>
    <row r="685"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</row>
    <row r="686"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</row>
    <row r="687"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</row>
    <row r="688"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</row>
    <row r="689"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</row>
    <row r="690"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</row>
    <row r="691"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</row>
    <row r="692"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</row>
    <row r="693"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</row>
    <row r="694"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</row>
    <row r="695"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</row>
    <row r="696"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</row>
    <row r="697"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</row>
    <row r="698"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</row>
    <row r="699"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</row>
    <row r="700"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</row>
    <row r="701"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</row>
    <row r="702"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</row>
    <row r="703"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</row>
    <row r="704"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</row>
    <row r="705"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</row>
    <row r="706"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</row>
    <row r="707"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</row>
    <row r="708"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</row>
    <row r="709"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</row>
    <row r="710"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</row>
    <row r="711"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</row>
    <row r="712"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</row>
    <row r="713"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</row>
    <row r="714"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</row>
    <row r="715"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</row>
    <row r="716"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</row>
    <row r="717"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</row>
    <row r="718"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</row>
    <row r="719"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</row>
    <row r="720"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</row>
    <row r="721"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</row>
    <row r="722"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</row>
    <row r="723"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</row>
    <row r="724"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</row>
    <row r="725"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</row>
    <row r="726"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</row>
    <row r="727"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</row>
    <row r="728"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</row>
    <row r="729"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</row>
    <row r="730"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</row>
    <row r="731"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</row>
    <row r="732"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</row>
    <row r="733"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</row>
    <row r="734"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</row>
    <row r="735"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</row>
    <row r="736"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</row>
    <row r="737"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</row>
    <row r="738"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</row>
    <row r="739"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</row>
    <row r="740"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</row>
    <row r="741"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</row>
    <row r="742"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</row>
    <row r="743"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</row>
    <row r="744"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</row>
    <row r="745"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</row>
    <row r="746"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</row>
    <row r="747"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</row>
    <row r="748"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</row>
    <row r="749"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</row>
    <row r="750"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</row>
    <row r="751"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</row>
    <row r="752"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</row>
    <row r="753"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</row>
    <row r="754"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</row>
    <row r="755"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</row>
    <row r="756"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</row>
    <row r="757"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</row>
    <row r="758"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</row>
    <row r="759"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</row>
    <row r="760"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</row>
    <row r="761"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</row>
    <row r="762"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</row>
    <row r="763"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</row>
    <row r="764"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</row>
    <row r="765"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</row>
    <row r="766"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</row>
    <row r="767"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</row>
    <row r="768"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</row>
    <row r="769"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</row>
    <row r="770"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</row>
    <row r="771"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</row>
    <row r="772"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</row>
    <row r="773"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</row>
    <row r="774"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</row>
    <row r="775"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</row>
    <row r="776"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</row>
    <row r="777"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</row>
    <row r="778"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</row>
    <row r="779"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</row>
    <row r="780"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</row>
    <row r="781"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</row>
    <row r="782"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</row>
    <row r="783"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</row>
    <row r="784"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</row>
    <row r="785"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</row>
    <row r="786"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</row>
    <row r="787"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</row>
    <row r="788"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</row>
    <row r="789"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</row>
    <row r="790"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</row>
    <row r="791"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</row>
    <row r="792"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</row>
    <row r="793"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</row>
    <row r="794"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</row>
    <row r="795"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</row>
    <row r="796"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</row>
    <row r="797"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</row>
    <row r="798"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</row>
    <row r="799"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</row>
    <row r="800"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</row>
    <row r="801"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</row>
    <row r="802"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</row>
    <row r="803"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</row>
    <row r="804"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</row>
    <row r="805"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</row>
    <row r="806"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</row>
    <row r="807"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</row>
    <row r="808"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</row>
    <row r="809"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</row>
    <row r="810"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</row>
    <row r="811"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</row>
    <row r="812"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</row>
    <row r="813"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</row>
    <row r="814"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</row>
    <row r="815"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</row>
    <row r="816"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</row>
    <row r="817"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</row>
    <row r="818"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</row>
    <row r="819"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</row>
    <row r="820"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</row>
    <row r="821"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</row>
    <row r="822"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</row>
    <row r="823"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</row>
    <row r="824"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</row>
    <row r="825"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</row>
    <row r="826"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</row>
    <row r="827"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</row>
    <row r="828"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</row>
    <row r="829"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</row>
    <row r="830"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</row>
    <row r="831"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</row>
    <row r="832"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</row>
    <row r="833"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</row>
    <row r="834"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</row>
    <row r="835"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</row>
    <row r="836"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</row>
    <row r="837"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</row>
    <row r="838"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</row>
    <row r="839"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</row>
    <row r="840"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</row>
    <row r="841"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</row>
    <row r="842"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</row>
    <row r="843"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</row>
    <row r="844"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</row>
    <row r="845"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</row>
    <row r="846"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</row>
    <row r="847"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</row>
    <row r="848"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</row>
    <row r="849"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</row>
    <row r="850"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</row>
    <row r="851"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</row>
    <row r="852"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</row>
    <row r="853"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</row>
    <row r="854"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</row>
    <row r="855"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</row>
    <row r="856"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</row>
    <row r="857"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</row>
    <row r="858"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</row>
    <row r="859"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</row>
    <row r="860"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</row>
    <row r="861"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</row>
    <row r="862"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</row>
    <row r="863"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</row>
    <row r="864"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</row>
    <row r="865"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</row>
    <row r="866"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</row>
    <row r="867"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</row>
    <row r="868"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</row>
    <row r="869"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</row>
    <row r="870"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</row>
    <row r="871"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</row>
    <row r="872"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</row>
    <row r="873"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</row>
    <row r="874"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</row>
    <row r="875"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</row>
    <row r="876"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</row>
    <row r="877"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</row>
    <row r="878"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</row>
    <row r="879"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</row>
    <row r="880"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</row>
    <row r="881"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</row>
    <row r="882"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</row>
    <row r="883"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</row>
    <row r="884"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</row>
    <row r="885"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</row>
    <row r="886"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</row>
    <row r="887"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</row>
    <row r="888"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</row>
    <row r="889"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</row>
    <row r="890"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</row>
    <row r="891"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</row>
    <row r="892"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</row>
    <row r="893"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</row>
    <row r="894"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</row>
    <row r="895"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</row>
    <row r="896"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</row>
    <row r="897"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</row>
    <row r="898"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</row>
    <row r="899"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</row>
    <row r="900"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</row>
    <row r="901"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</row>
    <row r="902"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</row>
    <row r="903"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</row>
    <row r="904"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</row>
    <row r="905"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</row>
    <row r="906"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</row>
    <row r="907"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</row>
    <row r="908"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</row>
    <row r="909"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</row>
    <row r="910"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</row>
    <row r="911"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</row>
    <row r="912"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</row>
    <row r="913"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</row>
    <row r="914"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</row>
    <row r="915"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</row>
    <row r="916"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</row>
    <row r="917"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</row>
    <row r="918"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</row>
    <row r="919"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</row>
    <row r="920"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</row>
    <row r="921"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</row>
    <row r="922"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</row>
    <row r="923"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</row>
    <row r="924"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</row>
    <row r="925"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</row>
    <row r="926"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</row>
    <row r="927"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</row>
    <row r="928"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</row>
    <row r="929"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</row>
    <row r="930"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</row>
    <row r="931"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</row>
    <row r="932"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</row>
    <row r="933"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</row>
    <row r="934"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</row>
    <row r="935"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</row>
    <row r="936"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</row>
    <row r="937"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</row>
    <row r="938"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</row>
    <row r="939"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</row>
    <row r="940"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</row>
    <row r="941"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</row>
    <row r="942"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</row>
    <row r="943"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</row>
    <row r="944"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</row>
    <row r="945"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</row>
    <row r="946"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</row>
    <row r="947"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</row>
    <row r="948"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</row>
    <row r="949"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</row>
    <row r="950"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</row>
    <row r="951"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</row>
    <row r="952"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</row>
    <row r="953"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</row>
    <row r="954"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</row>
    <row r="955"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</row>
    <row r="956"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</row>
    <row r="957"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</row>
    <row r="958"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</row>
    <row r="959"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</row>
    <row r="960"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</row>
    <row r="961"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</row>
    <row r="962"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</row>
    <row r="963"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</row>
    <row r="964"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</row>
    <row r="965"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</row>
    <row r="966"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</row>
    <row r="967"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</row>
    <row r="968"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</row>
    <row r="969"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</row>
    <row r="970"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</row>
    <row r="971"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</row>
    <row r="972"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</row>
    <row r="973"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</row>
    <row r="974"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</row>
    <row r="975"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</row>
    <row r="976"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</row>
    <row r="977"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</row>
    <row r="978"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</row>
    <row r="979"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</row>
    <row r="980"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</row>
    <row r="981"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</row>
    <row r="982"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</row>
    <row r="983"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</row>
    <row r="984"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</row>
    <row r="985"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</row>
    <row r="986"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</row>
    <row r="987"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</row>
    <row r="988"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</row>
    <row r="989"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</row>
    <row r="990"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</row>
    <row r="991"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</row>
    <row r="992"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</row>
    <row r="993"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</row>
    <row r="994"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</row>
    <row r="995"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</row>
    <row r="996"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</row>
    <row r="997"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</row>
    <row r="998"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</row>
    <row r="999" ht="15.75" customHeight="1"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</row>
  </sheetData>
  <mergeCells count="7">
    <mergeCell ref="E4:U4"/>
    <mergeCell ref="D29:N29"/>
    <mergeCell ref="D30:N30"/>
    <mergeCell ref="D31:N31"/>
    <mergeCell ref="D32:N32"/>
    <mergeCell ref="D33:N33"/>
    <mergeCell ref="C35:M36"/>
  </mergeCells>
  <conditionalFormatting sqref="E6:U22">
    <cfRule type="containsBlanks" dxfId="0" priority="1">
      <formula>LEN(TRIM(E6))=0</formula>
    </cfRule>
  </conditionalFormatting>
  <conditionalFormatting sqref="E6:U22">
    <cfRule type="cellIs" dxfId="1" priority="2" operator="equal">
      <formula>0</formula>
    </cfRule>
  </conditionalFormatting>
  <conditionalFormatting sqref="E6:U22">
    <cfRule type="cellIs" dxfId="2" priority="3" operator="equal">
      <formula>"NaN"</formula>
    </cfRule>
  </conditionalFormatting>
  <hyperlinks>
    <hyperlink r:id="rId1" ref="B24"/>
    <hyperlink r:id="rId2" location=":~:text=A%20400%20kV%20National%20Grid,a%20power%20of%20700%20MW" ref="B25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2023-06-03T15:03:55Z</dcterms:created>
  <dc:creator>openpyxl</dc:creator>
</cp:coreProperties>
</file>