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culatie" sheetId="1" r:id="rId3"/>
  </sheets>
  <definedNames>
    <definedName localSheetId="0" name="Print_Area">Calculatie!$A$1:$H$63</definedName>
  </definedNames>
  <calcPr/>
</workbook>
</file>

<file path=xl/sharedStrings.xml><?xml version="1.0" encoding="utf-8"?>
<sst xmlns="http://schemas.openxmlformats.org/spreadsheetml/2006/main" count="70" uniqueCount="54">
  <si>
    <t>SRL Valdcongrup</t>
  </si>
  <si>
    <t>APROB</t>
  </si>
  <si>
    <t>Director</t>
  </si>
  <si>
    <t>Țurcan Denis</t>
  </si>
  <si>
    <t>Calculatie</t>
  </si>
  <si>
    <t>"Stelaj Metalic" Model ”Debara”</t>
  </si>
  <si>
    <t>buc</t>
  </si>
  <si>
    <t>"str. Codrilor 8/5"</t>
  </si>
  <si>
    <t>nr.d/r</t>
  </si>
  <si>
    <t xml:space="preserve">    Denumirea cheltuielilor</t>
  </si>
  <si>
    <t xml:space="preserve">unitatea </t>
  </si>
  <si>
    <t>cantitatea</t>
  </si>
  <si>
    <t xml:space="preserve"> preţul</t>
  </si>
  <si>
    <t xml:space="preserve">   preţul</t>
  </si>
  <si>
    <t>NOTĂ</t>
  </si>
  <si>
    <t>măsură</t>
  </si>
  <si>
    <t>un. Măs.</t>
  </si>
  <si>
    <t xml:space="preserve">   total</t>
  </si>
  <si>
    <t>Preț Special</t>
  </si>
  <si>
    <t>Salariul muncitorilor</t>
  </si>
  <si>
    <t>Salariul de bază a muncitorilor</t>
  </si>
  <si>
    <t xml:space="preserve">  Total</t>
  </si>
  <si>
    <t>Materiale</t>
  </si>
  <si>
    <t>Țeavă 50x25x2mm</t>
  </si>
  <si>
    <t>m</t>
  </si>
  <si>
    <t>Cornier 25x25x3mm</t>
  </si>
  <si>
    <t>Țeavă 40x40x2mm</t>
  </si>
  <si>
    <t>Șurub 6x40 DIN912</t>
  </si>
  <si>
    <t>Piuliță M6 DIN934</t>
  </si>
  <si>
    <t>Șaiba M6 DIN125-1</t>
  </si>
  <si>
    <t>Șurub 6x3,5 DIN967</t>
  </si>
  <si>
    <t>Șaiba M6 DIN6798</t>
  </si>
  <si>
    <t>Bară filetată M6</t>
  </si>
  <si>
    <t>Bară filetată M10</t>
  </si>
  <si>
    <t>Ancher  10x80</t>
  </si>
  <si>
    <t>Cornier reglabil KR</t>
  </si>
  <si>
    <t>Disc abraziv</t>
  </si>
  <si>
    <t>Electrozi</t>
  </si>
  <si>
    <t>kg</t>
  </si>
  <si>
    <t>PAL 18mm</t>
  </si>
  <si>
    <t>m2</t>
  </si>
  <si>
    <t>Total</t>
  </si>
  <si>
    <t>Mecanisme</t>
  </si>
  <si>
    <t>utilaj tehnologic</t>
  </si>
  <si>
    <t>h-ut</t>
  </si>
  <si>
    <t>Cheltuieli directe</t>
  </si>
  <si>
    <t>Asigurarea soc.şi med.</t>
  </si>
  <si>
    <t>Cheltuieli de transport</t>
  </si>
  <si>
    <t>Cheltuieli de sectie</t>
  </si>
  <si>
    <t>Beneficiu</t>
  </si>
  <si>
    <t xml:space="preserve">Total </t>
  </si>
  <si>
    <t>TVA</t>
  </si>
  <si>
    <t>Cost total</t>
  </si>
  <si>
    <t>Întocmit Ceban Igor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</si>
</sst>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10">
    <font>
      <sz val="10.0"/>
      <color rgb="FF000000"/>
      <name val="Arial cyr"/>
    </font>
    <font>
      <sz val="10.0"/>
      <name val="Arial"/>
    </font>
    <font>
      <sz val="10.0"/>
      <name val="Arial cyr"/>
    </font>
    <font/>
    <font>
      <b/>
      <sz val="10.0"/>
      <name val="Arial cyr"/>
    </font>
    <font>
      <name val="Arial"/>
    </font>
    <font>
      <color rgb="FFD9D9D9"/>
      <name val="Arial"/>
    </font>
    <font>
      <sz val="10.0"/>
      <color rgb="FFD9D9D9"/>
      <name val="Arial cyr"/>
    </font>
    <font>
      <sz val="11.0"/>
      <name val="Times New Roman"/>
    </font>
    <font>
      <u/>
      <sz val="10.0"/>
      <name val="Arial cy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99CCFF"/>
        <bgColor rgb="FF99CCFF"/>
      </patternFill>
    </fill>
  </fills>
  <borders count="18">
    <border/>
    <border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horizontal="right" shrinkToFit="0" wrapText="0"/>
    </xf>
    <xf borderId="0" fillId="0" fontId="2" numFmtId="0" xfId="0" applyAlignment="1" applyFont="1">
      <alignment horizontal="right" readingOrder="0" shrinkToFit="0" wrapText="0"/>
    </xf>
    <xf borderId="0" fillId="0" fontId="1" numFmtId="0" xfId="0" applyAlignment="1" applyFont="1">
      <alignment readingOrder="0" shrinkToFit="0" wrapText="0"/>
    </xf>
    <xf borderId="1" fillId="0" fontId="2" numFmtId="0" xfId="0" applyAlignment="1" applyBorder="1" applyFont="1">
      <alignment horizontal="center" shrinkToFit="0" wrapText="0"/>
    </xf>
    <xf borderId="1" fillId="0" fontId="3" numFmtId="0" xfId="0" applyBorder="1" applyFont="1"/>
    <xf borderId="0" fillId="0" fontId="2" numFmtId="0" xfId="0" applyAlignment="1" applyFont="1">
      <alignment horizontal="center" readingOrder="0" shrinkToFit="0" wrapText="0"/>
    </xf>
    <xf borderId="0" fillId="0" fontId="4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right" readingOrder="0"/>
    </xf>
    <xf borderId="0" fillId="2" fontId="1" numFmtId="0" xfId="0" applyAlignment="1" applyFill="1" applyFont="1">
      <alignment horizontal="center" readingOrder="0"/>
    </xf>
    <xf borderId="0" fillId="0" fontId="5" numFmtId="0" xfId="0" applyAlignment="1" applyFont="1">
      <alignment horizontal="right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shrinkToFit="0" wrapText="0"/>
    </xf>
    <xf borderId="2" fillId="0" fontId="2" numFmtId="0" xfId="0" applyAlignment="1" applyBorder="1" applyFont="1">
      <alignment shrinkToFit="0" wrapText="0"/>
    </xf>
    <xf borderId="3" fillId="0" fontId="2" numFmtId="0" xfId="0" applyAlignment="1" applyBorder="1" applyFont="1">
      <alignment shrinkToFit="0" wrapText="0"/>
    </xf>
    <xf borderId="4" fillId="0" fontId="2" numFmtId="0" xfId="0" applyAlignment="1" applyBorder="1" applyFont="1">
      <alignment shrinkToFit="0" wrapText="0"/>
    </xf>
    <xf borderId="5" fillId="0" fontId="2" numFmtId="0" xfId="0" applyAlignment="1" applyBorder="1" applyFont="1">
      <alignment shrinkToFit="0" wrapText="0"/>
    </xf>
    <xf borderId="6" fillId="0" fontId="1" numFmtId="0" xfId="0" applyAlignment="1" applyBorder="1" applyFont="1">
      <alignment horizontal="center" readingOrder="0" shrinkToFit="0" wrapText="0"/>
    </xf>
    <xf borderId="7" fillId="0" fontId="2" numFmtId="0" xfId="0" applyAlignment="1" applyBorder="1" applyFont="1">
      <alignment shrinkToFit="0" wrapText="0"/>
    </xf>
    <xf borderId="8" fillId="0" fontId="2" numFmtId="0" xfId="0" applyAlignment="1" applyBorder="1" applyFont="1">
      <alignment shrinkToFit="0" wrapText="0"/>
    </xf>
    <xf borderId="9" fillId="0" fontId="2" numFmtId="0" xfId="0" applyAlignment="1" applyBorder="1" applyFont="1">
      <alignment shrinkToFit="0" wrapText="0"/>
    </xf>
    <xf borderId="10" fillId="0" fontId="2" numFmtId="0" xfId="0" applyAlignment="1" applyBorder="1" applyFont="1">
      <alignment shrinkToFit="0" wrapText="0"/>
    </xf>
    <xf borderId="6" fillId="0" fontId="1" numFmtId="0" xfId="0" applyAlignment="1" applyBorder="1" applyFont="1">
      <alignment readingOrder="0" shrinkToFit="0" wrapText="0"/>
    </xf>
    <xf borderId="11" fillId="0" fontId="2" numFmtId="0" xfId="0" applyAlignment="1" applyBorder="1" applyFont="1">
      <alignment shrinkToFit="0" wrapText="0"/>
    </xf>
    <xf borderId="12" fillId="0" fontId="2" numFmtId="0" xfId="0" applyAlignment="1" applyBorder="1" applyFont="1">
      <alignment shrinkToFit="0" wrapText="0"/>
    </xf>
    <xf borderId="13" fillId="0" fontId="2" numFmtId="0" xfId="0" applyAlignment="1" applyBorder="1" applyFont="1">
      <alignment shrinkToFit="0" wrapText="0"/>
    </xf>
    <xf borderId="14" fillId="0" fontId="2" numFmtId="0" xfId="0" applyAlignment="1" applyBorder="1" applyFont="1">
      <alignment shrinkToFit="0" wrapText="0"/>
    </xf>
    <xf borderId="6" fillId="0" fontId="2" numFmtId="0" xfId="0" applyAlignment="1" applyBorder="1" applyFont="1">
      <alignment shrinkToFit="0" wrapText="0"/>
    </xf>
    <xf borderId="15" fillId="0" fontId="2" numFmtId="0" xfId="0" applyAlignment="1" applyBorder="1" applyFont="1">
      <alignment shrinkToFit="0" wrapText="0"/>
    </xf>
    <xf borderId="16" fillId="0" fontId="4" numFmtId="0" xfId="0" applyAlignment="1" applyBorder="1" applyFont="1">
      <alignment shrinkToFit="0" wrapText="0"/>
    </xf>
    <xf borderId="17" fillId="0" fontId="2" numFmtId="0" xfId="0" applyAlignment="1" applyBorder="1" applyFont="1">
      <alignment shrinkToFit="0" wrapText="0"/>
    </xf>
    <xf borderId="16" fillId="0" fontId="2" numFmtId="0" xfId="0" applyAlignment="1" applyBorder="1" applyFont="1">
      <alignment shrinkToFit="0" wrapText="0"/>
    </xf>
    <xf borderId="17" fillId="0" fontId="1" numFmtId="0" xfId="0" applyAlignment="1" applyBorder="1" applyFont="1">
      <alignment readingOrder="0" shrinkToFit="0" wrapText="0"/>
    </xf>
    <xf borderId="16" fillId="2" fontId="2" numFmtId="2" xfId="0" applyAlignment="1" applyBorder="1" applyFont="1" applyNumberFormat="1">
      <alignment shrinkToFit="0" wrapText="0"/>
    </xf>
    <xf borderId="16" fillId="3" fontId="2" numFmtId="2" xfId="0" applyAlignment="1" applyBorder="1" applyFill="1" applyFont="1" applyNumberFormat="1">
      <alignment shrinkToFit="0" wrapText="0"/>
    </xf>
    <xf borderId="6" fillId="0" fontId="2" numFmtId="0" xfId="0" applyAlignment="1" applyBorder="1" applyFont="1">
      <alignment horizontal="center" shrinkToFit="0" wrapText="0"/>
    </xf>
    <xf borderId="17" fillId="0" fontId="2" numFmtId="0" xfId="0" applyAlignment="1" applyBorder="1" applyFont="1">
      <alignment horizontal="center" shrinkToFit="0" wrapText="0"/>
    </xf>
    <xf borderId="6" fillId="0" fontId="2" numFmtId="2" xfId="0" applyAlignment="1" applyBorder="1" applyFont="1" applyNumberFormat="1">
      <alignment horizontal="center" shrinkToFit="0" wrapText="0"/>
    </xf>
    <xf borderId="16" fillId="0" fontId="2" numFmtId="2" xfId="0" applyAlignment="1" applyBorder="1" applyFont="1" applyNumberFormat="1">
      <alignment shrinkToFit="0" wrapText="0"/>
    </xf>
    <xf borderId="16" fillId="0" fontId="1" numFmtId="0" xfId="0" applyAlignment="1" applyBorder="1" applyFont="1">
      <alignment readingOrder="0" shrinkToFit="0" wrapText="0"/>
    </xf>
    <xf borderId="6" fillId="0" fontId="1" numFmtId="2" xfId="0" applyAlignment="1" applyBorder="1" applyFont="1" applyNumberFormat="1">
      <alignment horizontal="center" readingOrder="0" shrinkToFit="0" wrapText="0"/>
    </xf>
    <xf borderId="17" fillId="0" fontId="1" numFmtId="0" xfId="0" applyAlignment="1" applyBorder="1" applyFont="1">
      <alignment horizontal="center" readingOrder="0" shrinkToFit="0" wrapText="0"/>
    </xf>
    <xf borderId="0" fillId="0" fontId="8" numFmtId="2" xfId="0" applyAlignment="1" applyFont="1" applyNumberFormat="1">
      <alignment horizontal="center" readingOrder="0" shrinkToFit="0" vertical="center" wrapText="0"/>
    </xf>
    <xf borderId="17" fillId="0" fontId="1" numFmtId="2" xfId="0" applyAlignment="1" applyBorder="1" applyFont="1" applyNumberFormat="1">
      <alignment horizontal="center" readingOrder="0" shrinkToFit="0" wrapText="0"/>
    </xf>
    <xf borderId="3" fillId="4" fontId="2" numFmtId="2" xfId="0" applyAlignment="1" applyBorder="1" applyFill="1" applyFont="1" applyNumberFormat="1">
      <alignment shrinkToFit="0" wrapText="0"/>
    </xf>
    <xf borderId="6" fillId="0" fontId="1" numFmtId="10" xfId="0" applyAlignment="1" applyBorder="1" applyFont="1" applyNumberFormat="1">
      <alignment readingOrder="0" shrinkToFit="0" wrapText="0"/>
    </xf>
    <xf borderId="6" fillId="0" fontId="2" numFmtId="10" xfId="0" applyAlignment="1" applyBorder="1" applyFont="1" applyNumberFormat="1">
      <alignment shrinkToFit="0" wrapText="0"/>
    </xf>
    <xf borderId="16" fillId="4" fontId="2" numFmtId="2" xfId="0" applyAlignment="1" applyBorder="1" applyFont="1" applyNumberFormat="1">
      <alignment shrinkToFit="0" wrapText="0"/>
    </xf>
    <xf borderId="6" fillId="0" fontId="1" numFmtId="164" xfId="0" applyAlignment="1" applyBorder="1" applyFont="1" applyNumberFormat="1">
      <alignment readingOrder="0" shrinkToFit="0" wrapText="0"/>
    </xf>
    <xf borderId="6" fillId="0" fontId="1" numFmtId="9" xfId="0" applyAlignment="1" applyBorder="1" applyFont="1" applyNumberFormat="1">
      <alignment readingOrder="0" shrinkToFit="0" wrapText="0"/>
    </xf>
    <xf borderId="16" fillId="5" fontId="2" numFmtId="2" xfId="0" applyAlignment="1" applyBorder="1" applyFill="1" applyFont="1" applyNumberFormat="1">
      <alignment shrinkToFit="0" wrapText="0"/>
    </xf>
    <xf borderId="16" fillId="0" fontId="2" numFmtId="0" xfId="0" applyAlignment="1" applyBorder="1" applyFont="1">
      <alignment horizontal="right" shrinkToFit="0" wrapText="0"/>
    </xf>
    <xf borderId="6" fillId="0" fontId="2" numFmtId="9" xfId="0" applyAlignment="1" applyBorder="1" applyFont="1" applyNumberFormat="1">
      <alignment shrinkToFit="0" wrapText="0"/>
    </xf>
    <xf borderId="16" fillId="6" fontId="2" numFmtId="2" xfId="0" applyAlignment="1" applyBorder="1" applyFill="1" applyFont="1" applyNumberFormat="1">
      <alignment shrinkToFit="0" wrapText="0"/>
    </xf>
    <xf borderId="0" fillId="0" fontId="2" numFmtId="0" xfId="0" applyAlignment="1" applyFont="1">
      <alignment horizontal="center" shrinkToFit="0" wrapText="0"/>
    </xf>
    <xf borderId="0" fillId="0" fontId="9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8.0"/>
    <col customWidth="1" min="2" max="2" width="4.29"/>
    <col customWidth="1" min="3" max="3" width="26.57"/>
    <col customWidth="1" min="4" max="4" width="8.0"/>
    <col customWidth="1" min="5" max="5" width="10.57"/>
    <col customWidth="1" min="6" max="6" width="10.14"/>
    <col customWidth="1" min="7" max="7" width="12.71"/>
    <col customWidth="1" min="8" max="8" width="11.14"/>
  </cols>
  <sheetData>
    <row r="1" ht="12.75" customHeight="1">
      <c r="B1" s="1" t="s">
        <v>0</v>
      </c>
      <c r="E1" s="2"/>
      <c r="F1" s="3" t="s">
        <v>1</v>
      </c>
      <c r="H1" s="2"/>
    </row>
    <row r="2" ht="12.75" customHeight="1">
      <c r="B2" s="2"/>
      <c r="C2" s="2"/>
      <c r="E2" s="4" t="s">
        <v>2</v>
      </c>
      <c r="G2" s="5" t="s">
        <v>3</v>
      </c>
      <c r="H2" s="2"/>
    </row>
    <row r="3" ht="12.75" customHeight="1">
      <c r="B3" s="2"/>
      <c r="C3" s="2"/>
      <c r="E3" s="2"/>
      <c r="F3" s="6"/>
      <c r="G3" s="7"/>
      <c r="H3" s="2"/>
    </row>
    <row r="4" ht="12.75" customHeight="1">
      <c r="B4" s="2"/>
      <c r="C4" s="8"/>
      <c r="D4" s="9" t="s">
        <v>4</v>
      </c>
      <c r="F4" s="8"/>
      <c r="G4" s="8"/>
      <c r="H4" s="2"/>
    </row>
    <row r="5" ht="12.75" customHeight="1">
      <c r="B5" s="10"/>
      <c r="C5" s="11" t="s">
        <v>5</v>
      </c>
      <c r="G5" s="12">
        <v>1.0</v>
      </c>
      <c r="H5" s="5" t="s">
        <v>6</v>
      </c>
    </row>
    <row r="6" ht="12.75" customHeight="1">
      <c r="B6" s="2"/>
      <c r="C6" s="2"/>
      <c r="D6" s="9" t="str">
        <f>Concat(IF (MONTH(TODAY())=1,"Ianuarie ",IF (MONTH(TODAY())=2,"Februarie ",IF (MONTH(TODAY())=3,"Martie ",IF (MONTH(TODAY())=4,"Aprilie ",IF (MONTH(TODAY())=5,"Mai ",IF (MONTH(TODAY())=6,"Iunie ",IF (MONTH(TODAY())=7,"Iulie ",IF (MONTH(TODAY())=8,"August ",IF (MONTH(TODAY())=9,"Septembrie ",IF (MONTH(TODAY())=10,"Octombrie ",IF (MONTH(TODAY())=11,"Noiembrie ",IF (MONTH(TODAY())=12,"Decembrie ","NULL ")))))))))))), year(today()))</f>
        <v>Noiembrie 2019</v>
      </c>
      <c r="F6" s="2"/>
      <c r="G6" s="2"/>
      <c r="H6" s="2"/>
    </row>
    <row r="7" ht="13.5" customHeight="1">
      <c r="B7" s="5" t="s">
        <v>7</v>
      </c>
      <c r="D7" s="13">
        <v>1.0</v>
      </c>
      <c r="E7" s="14" t="str">
        <f>H5</f>
        <v>buc</v>
      </c>
      <c r="F7" s="2"/>
      <c r="G7" s="2"/>
      <c r="H7" s="2"/>
    </row>
    <row r="8" ht="12.0" customHeight="1">
      <c r="B8" s="15" t="s">
        <v>8</v>
      </c>
      <c r="C8" s="16" t="s">
        <v>9</v>
      </c>
      <c r="D8" s="17" t="s">
        <v>10</v>
      </c>
      <c r="E8" s="18" t="s">
        <v>11</v>
      </c>
      <c r="F8" s="18" t="s">
        <v>12</v>
      </c>
      <c r="G8" s="16" t="s">
        <v>13</v>
      </c>
      <c r="H8" s="19" t="s">
        <v>14</v>
      </c>
    </row>
    <row r="9" ht="12.0" customHeight="1">
      <c r="B9" s="20"/>
      <c r="C9" s="21"/>
      <c r="D9" s="22" t="s">
        <v>15</v>
      </c>
      <c r="E9" s="23"/>
      <c r="F9" s="23" t="s">
        <v>16</v>
      </c>
      <c r="G9" s="21" t="s">
        <v>17</v>
      </c>
      <c r="H9" s="24" t="s">
        <v>18</v>
      </c>
    </row>
    <row r="10" ht="12.0" customHeight="1">
      <c r="B10" s="25"/>
      <c r="C10" s="26"/>
      <c r="D10" s="27"/>
      <c r="E10" s="28"/>
      <c r="F10" s="28"/>
      <c r="G10" s="26"/>
      <c r="H10" s="29"/>
    </row>
    <row r="11" ht="12.0" customHeight="1">
      <c r="B11" s="30">
        <v>1.0</v>
      </c>
      <c r="C11" s="31" t="s">
        <v>19</v>
      </c>
      <c r="D11" s="29"/>
      <c r="E11" s="32"/>
      <c r="F11" s="32"/>
      <c r="G11" s="33"/>
      <c r="H11" s="29"/>
    </row>
    <row r="12" ht="12.0" customHeight="1">
      <c r="B12" s="30"/>
      <c r="C12" s="33" t="s">
        <v>20</v>
      </c>
      <c r="D12" s="29" t="str">
        <f>CONCATENATE("lei","/", H5)</f>
        <v>lei/buc</v>
      </c>
      <c r="E12" s="32">
        <f>G5</f>
        <v>1</v>
      </c>
      <c r="F12" s="34">
        <v>500.0</v>
      </c>
      <c r="G12" s="35">
        <f>F12*E12</f>
        <v>500</v>
      </c>
      <c r="H12" s="29"/>
    </row>
    <row r="13" ht="12.0" customHeight="1">
      <c r="B13" s="30"/>
      <c r="C13" s="33" t="s">
        <v>21</v>
      </c>
      <c r="D13" s="29"/>
      <c r="E13" s="32"/>
      <c r="F13" s="32"/>
      <c r="G13" s="36">
        <f>SUM(G11:G12)</f>
        <v>500</v>
      </c>
      <c r="H13" s="29"/>
    </row>
    <row r="14" ht="12.0" customHeight="1">
      <c r="B14" s="30"/>
      <c r="C14" s="33"/>
      <c r="D14" s="29"/>
      <c r="E14" s="32"/>
      <c r="F14" s="32"/>
      <c r="G14" s="33"/>
      <c r="H14" s="29"/>
    </row>
    <row r="15" ht="12.0" customHeight="1">
      <c r="B15" s="30">
        <v>2.0</v>
      </c>
      <c r="C15" s="31" t="s">
        <v>22</v>
      </c>
      <c r="D15" s="37"/>
      <c r="E15" s="38"/>
      <c r="F15" s="38"/>
      <c r="G15" s="33"/>
      <c r="H15" s="29"/>
    </row>
    <row r="16" ht="12.0" customHeight="1">
      <c r="B16" s="30"/>
      <c r="C16" s="33"/>
      <c r="D16" s="37"/>
      <c r="E16" s="39"/>
      <c r="F16" s="38"/>
      <c r="G16" s="40"/>
      <c r="H16" s="29"/>
    </row>
    <row r="17" ht="12.0" customHeight="1">
      <c r="B17" s="30"/>
      <c r="C17" s="41" t="s">
        <v>23</v>
      </c>
      <c r="D17" s="19" t="s">
        <v>24</v>
      </c>
      <c r="E17" s="42">
        <v>24.0</v>
      </c>
      <c r="F17" s="43">
        <v>25.6</v>
      </c>
      <c r="G17" s="40">
        <f t="shared" ref="G17:G31" si="1">F17*E17</f>
        <v>614.4</v>
      </c>
      <c r="H17" s="29"/>
    </row>
    <row r="18" ht="12.0" customHeight="1">
      <c r="B18" s="30"/>
      <c r="C18" s="41" t="s">
        <v>25</v>
      </c>
      <c r="D18" s="19" t="s">
        <v>24</v>
      </c>
      <c r="E18" s="44">
        <v>30.0</v>
      </c>
      <c r="F18" s="45">
        <v>16.9</v>
      </c>
      <c r="G18" s="40">
        <f t="shared" si="1"/>
        <v>507</v>
      </c>
      <c r="H18" s="29"/>
    </row>
    <row r="19" ht="12.0" customHeight="1">
      <c r="B19" s="30"/>
      <c r="C19" s="41" t="s">
        <v>26</v>
      </c>
      <c r="D19" s="19" t="s">
        <v>24</v>
      </c>
      <c r="E19" s="45">
        <v>6.0</v>
      </c>
      <c r="F19" s="45">
        <v>27.8</v>
      </c>
      <c r="G19" s="40">
        <f t="shared" si="1"/>
        <v>166.8</v>
      </c>
      <c r="H19" s="29"/>
    </row>
    <row r="20" ht="12.0" customHeight="1">
      <c r="B20" s="30"/>
      <c r="C20" s="41" t="s">
        <v>27</v>
      </c>
      <c r="D20" s="19" t="s">
        <v>6</v>
      </c>
      <c r="E20" s="45">
        <v>60.0</v>
      </c>
      <c r="F20" s="43">
        <v>1.2</v>
      </c>
      <c r="G20" s="40">
        <f t="shared" si="1"/>
        <v>72</v>
      </c>
      <c r="H20" s="29"/>
    </row>
    <row r="21" ht="12.0" customHeight="1">
      <c r="B21" s="30"/>
      <c r="C21" s="41" t="s">
        <v>28</v>
      </c>
      <c r="D21" s="19" t="s">
        <v>6</v>
      </c>
      <c r="E21" s="45">
        <v>200.0</v>
      </c>
      <c r="F21" s="43">
        <v>0.15</v>
      </c>
      <c r="G21" s="40">
        <f t="shared" si="1"/>
        <v>30</v>
      </c>
      <c r="H21" s="29"/>
    </row>
    <row r="22" ht="12.0" customHeight="1">
      <c r="B22" s="30"/>
      <c r="C22" s="41" t="s">
        <v>29</v>
      </c>
      <c r="D22" s="19" t="s">
        <v>6</v>
      </c>
      <c r="E22" s="45">
        <v>400.0</v>
      </c>
      <c r="F22" s="45">
        <v>0.13</v>
      </c>
      <c r="G22" s="40">
        <f t="shared" si="1"/>
        <v>52</v>
      </c>
      <c r="H22" s="29"/>
    </row>
    <row r="23" ht="12.0" customHeight="1">
      <c r="B23" s="30"/>
      <c r="C23" s="41" t="s">
        <v>30</v>
      </c>
      <c r="D23" s="19" t="s">
        <v>6</v>
      </c>
      <c r="E23" s="43">
        <v>200.0</v>
      </c>
      <c r="F23" s="43">
        <v>0.7</v>
      </c>
      <c r="G23" s="40">
        <f t="shared" si="1"/>
        <v>140</v>
      </c>
      <c r="H23" s="29"/>
    </row>
    <row r="24" ht="12.0" customHeight="1">
      <c r="B24" s="30"/>
      <c r="C24" s="41" t="s">
        <v>31</v>
      </c>
      <c r="D24" s="19" t="s">
        <v>6</v>
      </c>
      <c r="E24" s="43">
        <v>100.0</v>
      </c>
      <c r="F24" s="43">
        <v>0.26</v>
      </c>
      <c r="G24" s="40">
        <f t="shared" si="1"/>
        <v>26</v>
      </c>
      <c r="H24" s="29"/>
    </row>
    <row r="25" ht="12.0" customHeight="1">
      <c r="B25" s="30"/>
      <c r="C25" s="41" t="s">
        <v>32</v>
      </c>
      <c r="D25" s="19" t="s">
        <v>6</v>
      </c>
      <c r="E25" s="43">
        <v>5.0</v>
      </c>
      <c r="F25" s="43">
        <v>23.1</v>
      </c>
      <c r="G25" s="40">
        <f t="shared" si="1"/>
        <v>115.5</v>
      </c>
      <c r="H25" s="29"/>
    </row>
    <row r="26" ht="12.0" customHeight="1">
      <c r="B26" s="30"/>
      <c r="C26" s="41" t="s">
        <v>33</v>
      </c>
      <c r="D26" s="19" t="s">
        <v>6</v>
      </c>
      <c r="E26" s="43">
        <v>4.0</v>
      </c>
      <c r="F26" s="43">
        <v>65.1</v>
      </c>
      <c r="G26" s="40">
        <f t="shared" si="1"/>
        <v>260.4</v>
      </c>
      <c r="H26" s="29"/>
    </row>
    <row r="27" ht="12.0" customHeight="1">
      <c r="B27" s="30"/>
      <c r="C27" s="41" t="s">
        <v>34</v>
      </c>
      <c r="D27" s="19" t="s">
        <v>6</v>
      </c>
      <c r="E27" s="43">
        <v>4.0</v>
      </c>
      <c r="F27" s="43">
        <v>7.4</v>
      </c>
      <c r="G27" s="40">
        <f t="shared" si="1"/>
        <v>29.6</v>
      </c>
      <c r="H27" s="29"/>
    </row>
    <row r="28" ht="12.0" customHeight="1">
      <c r="B28" s="30"/>
      <c r="C28" s="41" t="s">
        <v>35</v>
      </c>
      <c r="D28" s="19" t="s">
        <v>6</v>
      </c>
      <c r="E28" s="43">
        <v>20.0</v>
      </c>
      <c r="F28" s="43">
        <v>13.7</v>
      </c>
      <c r="G28" s="40">
        <f t="shared" si="1"/>
        <v>274</v>
      </c>
      <c r="H28" s="29"/>
    </row>
    <row r="29" ht="12.0" customHeight="1">
      <c r="B29" s="30"/>
      <c r="C29" s="41" t="s">
        <v>36</v>
      </c>
      <c r="D29" s="19" t="s">
        <v>6</v>
      </c>
      <c r="E29" s="43">
        <v>5.0</v>
      </c>
      <c r="F29" s="43">
        <v>16.5</v>
      </c>
      <c r="G29" s="40">
        <f t="shared" si="1"/>
        <v>82.5</v>
      </c>
      <c r="H29" s="29"/>
    </row>
    <row r="30" ht="12.0" customHeight="1">
      <c r="B30" s="30"/>
      <c r="C30" s="41" t="s">
        <v>37</v>
      </c>
      <c r="D30" s="19" t="s">
        <v>38</v>
      </c>
      <c r="E30" s="43">
        <v>1.0</v>
      </c>
      <c r="F30" s="43">
        <v>32.0</v>
      </c>
      <c r="G30" s="40">
        <f t="shared" si="1"/>
        <v>32</v>
      </c>
      <c r="H30" s="29"/>
    </row>
    <row r="31" ht="12.0" customHeight="1">
      <c r="B31" s="30"/>
      <c r="C31" s="41" t="s">
        <v>39</v>
      </c>
      <c r="D31" s="19" t="s">
        <v>40</v>
      </c>
      <c r="E31" s="43">
        <v>8.9</v>
      </c>
      <c r="F31" s="43">
        <v>215.4</v>
      </c>
      <c r="G31" s="40">
        <f t="shared" si="1"/>
        <v>1917.06</v>
      </c>
      <c r="H31" s="29"/>
    </row>
    <row r="32" ht="12.0" customHeight="1">
      <c r="B32" s="30"/>
      <c r="C32" s="33"/>
      <c r="D32" s="29"/>
      <c r="E32" s="32"/>
      <c r="F32" s="32"/>
      <c r="G32" s="40"/>
      <c r="H32" s="29"/>
    </row>
    <row r="33" ht="12.0" customHeight="1">
      <c r="B33" s="30"/>
      <c r="C33" s="33" t="s">
        <v>41</v>
      </c>
      <c r="D33" s="29"/>
      <c r="E33" s="32"/>
      <c r="F33" s="32"/>
      <c r="G33" s="36">
        <f>SUM(G15:G32)</f>
        <v>4319.26</v>
      </c>
      <c r="H33" s="29"/>
    </row>
    <row r="34" ht="12.0" customHeight="1">
      <c r="B34" s="30"/>
      <c r="C34" s="31" t="s">
        <v>42</v>
      </c>
      <c r="D34" s="29"/>
      <c r="E34" s="32"/>
      <c r="F34" s="32"/>
      <c r="G34" s="33"/>
      <c r="H34" s="29"/>
    </row>
    <row r="35" ht="12.0" customHeight="1">
      <c r="B35" s="30"/>
      <c r="C35" s="33" t="s">
        <v>43</v>
      </c>
      <c r="D35" s="29" t="s">
        <v>44</v>
      </c>
      <c r="E35" s="43">
        <v>8.0</v>
      </c>
      <c r="F35" s="43">
        <v>50.0</v>
      </c>
      <c r="G35" s="40">
        <f>F35*E35</f>
        <v>400</v>
      </c>
      <c r="H35" s="29"/>
    </row>
    <row r="36" ht="12.0" customHeight="1">
      <c r="B36" s="30"/>
      <c r="C36" s="33"/>
      <c r="D36" s="29"/>
      <c r="E36" s="32"/>
      <c r="F36" s="32"/>
      <c r="G36" s="40"/>
      <c r="H36" s="29"/>
    </row>
    <row r="37" ht="12.0" customHeight="1">
      <c r="B37" s="30"/>
      <c r="C37" s="33"/>
      <c r="D37" s="29"/>
      <c r="E37" s="32"/>
      <c r="F37" s="32"/>
      <c r="G37" s="40"/>
      <c r="H37" s="29"/>
    </row>
    <row r="38" ht="12.0" customHeight="1">
      <c r="B38" s="30"/>
      <c r="C38" s="33" t="s">
        <v>41</v>
      </c>
      <c r="D38" s="29"/>
      <c r="E38" s="32"/>
      <c r="F38" s="32"/>
      <c r="G38" s="36">
        <f>SUM(G34:G37)</f>
        <v>400</v>
      </c>
      <c r="H38" s="29"/>
    </row>
    <row r="39" ht="12.0" customHeight="1">
      <c r="B39" s="20"/>
      <c r="C39" s="21"/>
      <c r="D39" s="22"/>
      <c r="E39" s="23"/>
      <c r="F39" s="23"/>
      <c r="G39" s="21"/>
      <c r="H39" s="29"/>
    </row>
    <row r="40" ht="12.0" customHeight="1">
      <c r="B40" s="15"/>
      <c r="C40" s="16" t="s">
        <v>45</v>
      </c>
      <c r="D40" s="17"/>
      <c r="E40" s="18"/>
      <c r="F40" s="18"/>
      <c r="G40" s="46">
        <f>G13+G33+G38</f>
        <v>5219.26</v>
      </c>
      <c r="H40" s="29"/>
    </row>
    <row r="41" ht="12.0" customHeight="1">
      <c r="B41" s="30"/>
      <c r="C41" s="33"/>
      <c r="D41" s="29"/>
      <c r="E41" s="32"/>
      <c r="F41" s="32"/>
      <c r="G41" s="33"/>
      <c r="H41" s="29"/>
    </row>
    <row r="42" ht="12.0" customHeight="1">
      <c r="B42" s="30"/>
      <c r="C42" s="33" t="s">
        <v>46</v>
      </c>
      <c r="D42" s="47">
        <v>0.225</v>
      </c>
      <c r="E42" s="32"/>
      <c r="F42" s="32"/>
      <c r="G42" s="40">
        <f>G13*D42</f>
        <v>112.5</v>
      </c>
      <c r="H42" s="29"/>
    </row>
    <row r="43" ht="12.0" customHeight="1">
      <c r="B43" s="30"/>
      <c r="C43" s="33" t="s">
        <v>47</v>
      </c>
      <c r="D43" s="48">
        <v>0.07</v>
      </c>
      <c r="E43" s="32"/>
      <c r="F43" s="32"/>
      <c r="G43" s="40">
        <f>G33*D43</f>
        <v>302.3482</v>
      </c>
      <c r="H43" s="29"/>
    </row>
    <row r="44" ht="12.0" customHeight="1">
      <c r="B44" s="30"/>
      <c r="C44" s="33" t="s">
        <v>41</v>
      </c>
      <c r="D44" s="29"/>
      <c r="E44" s="32"/>
      <c r="F44" s="32"/>
      <c r="G44" s="49">
        <f>G42+G40+G43</f>
        <v>5634.1082</v>
      </c>
      <c r="H44" s="29"/>
    </row>
    <row r="45" ht="12.0" customHeight="1">
      <c r="B45" s="30"/>
      <c r="C45" s="33"/>
      <c r="D45" s="29"/>
      <c r="E45" s="32"/>
      <c r="F45" s="32"/>
      <c r="G45" s="33"/>
      <c r="H45" s="29"/>
    </row>
    <row r="46" ht="12.0" customHeight="1">
      <c r="B46" s="30"/>
      <c r="C46" s="33" t="s">
        <v>48</v>
      </c>
      <c r="D46" s="50">
        <v>0.145</v>
      </c>
      <c r="E46" s="32"/>
      <c r="F46" s="32"/>
      <c r="G46" s="40">
        <f>(G44)*D46</f>
        <v>816.945689</v>
      </c>
      <c r="H46" s="29"/>
    </row>
    <row r="47" ht="12.0" customHeight="1">
      <c r="B47" s="30"/>
      <c r="C47" s="33"/>
      <c r="D47" s="29"/>
      <c r="E47" s="32"/>
      <c r="F47" s="32"/>
      <c r="G47" s="33"/>
      <c r="H47" s="29"/>
    </row>
    <row r="48" ht="12.0" customHeight="1">
      <c r="B48" s="30"/>
      <c r="C48" s="33" t="s">
        <v>41</v>
      </c>
      <c r="D48" s="29"/>
      <c r="E48" s="32"/>
      <c r="F48" s="32"/>
      <c r="G48" s="49">
        <f>G44+G46</f>
        <v>6451.053889</v>
      </c>
      <c r="H48" s="29"/>
    </row>
    <row r="49" ht="12.0" customHeight="1">
      <c r="B49" s="30"/>
      <c r="C49" s="33"/>
      <c r="D49" s="29"/>
      <c r="E49" s="32"/>
      <c r="F49" s="32"/>
      <c r="G49" s="33"/>
      <c r="H49" s="29"/>
    </row>
    <row r="50" ht="12.0" customHeight="1">
      <c r="B50" s="30"/>
      <c r="C50" s="33" t="s">
        <v>49</v>
      </c>
      <c r="D50" s="51">
        <v>0.06</v>
      </c>
      <c r="E50" s="32"/>
      <c r="F50" s="32"/>
      <c r="G50" s="40">
        <f>G48*D50</f>
        <v>387.0632333</v>
      </c>
      <c r="H50" s="29"/>
    </row>
    <row r="51" ht="12.0" customHeight="1">
      <c r="B51" s="30"/>
      <c r="C51" s="33"/>
      <c r="D51" s="29"/>
      <c r="E51" s="32"/>
      <c r="F51" s="32"/>
      <c r="G51" s="33"/>
      <c r="H51" s="29"/>
    </row>
    <row r="52" ht="12.0" customHeight="1">
      <c r="B52" s="30"/>
      <c r="C52" s="33" t="s">
        <v>41</v>
      </c>
      <c r="D52" s="29"/>
      <c r="E52" s="32"/>
      <c r="F52" s="32"/>
      <c r="G52" s="52">
        <f>G48+G50</f>
        <v>6838.117122</v>
      </c>
      <c r="H52" s="29"/>
    </row>
    <row r="53" ht="12.0" customHeight="1">
      <c r="B53" s="30"/>
      <c r="C53" s="33"/>
      <c r="D53" s="29"/>
      <c r="E53" s="32"/>
      <c r="F53" s="32"/>
      <c r="G53" s="33"/>
      <c r="H53" s="29"/>
    </row>
    <row r="54" ht="12.0" customHeight="1">
      <c r="B54" s="30"/>
      <c r="C54" s="53" t="s">
        <v>50</v>
      </c>
      <c r="D54" s="29"/>
      <c r="E54" s="32"/>
      <c r="F54" s="32"/>
      <c r="G54" s="40">
        <f>G52</f>
        <v>6838.117122</v>
      </c>
      <c r="H54" s="29"/>
    </row>
    <row r="55" ht="12.0" customHeight="1">
      <c r="B55" s="30"/>
      <c r="C55" s="33" t="s">
        <v>51</v>
      </c>
      <c r="D55" s="54">
        <v>0.2</v>
      </c>
      <c r="E55" s="32"/>
      <c r="F55" s="32"/>
      <c r="G55" s="40">
        <f>G54*D55</f>
        <v>1367.623424</v>
      </c>
      <c r="H55" s="29"/>
    </row>
    <row r="56" ht="12.0" customHeight="1">
      <c r="B56" s="30"/>
      <c r="C56" s="33"/>
      <c r="D56" s="29"/>
      <c r="E56" s="32"/>
      <c r="F56" s="32"/>
      <c r="G56" s="33"/>
      <c r="H56" s="29"/>
    </row>
    <row r="57" ht="12.0" customHeight="1">
      <c r="B57" s="30"/>
      <c r="C57" s="33" t="s">
        <v>52</v>
      </c>
      <c r="D57" s="29"/>
      <c r="E57" s="32"/>
      <c r="F57" s="32"/>
      <c r="G57" s="55">
        <f>G55+G54</f>
        <v>8205.740547</v>
      </c>
      <c r="H57" s="29"/>
    </row>
    <row r="58" ht="12.0" customHeight="1">
      <c r="B58" s="20"/>
      <c r="C58" s="21"/>
      <c r="D58" s="22"/>
      <c r="E58" s="23"/>
      <c r="F58" s="23"/>
      <c r="G58" s="21"/>
      <c r="H58" s="29"/>
    </row>
    <row r="59" ht="12.0" customHeight="1">
      <c r="B59" s="2"/>
      <c r="C59" s="2"/>
      <c r="E59" s="2"/>
      <c r="F59" s="2"/>
      <c r="G59" s="2"/>
      <c r="H59" s="2"/>
    </row>
    <row r="60" ht="12.0" customHeight="1">
      <c r="B60" s="2"/>
      <c r="C60" s="2" t="s">
        <v>53</v>
      </c>
      <c r="E60" s="56"/>
      <c r="G60" s="57"/>
      <c r="H60" s="2"/>
    </row>
    <row r="61" ht="12.0" customHeight="1">
      <c r="B61" s="2"/>
      <c r="C61" s="2"/>
      <c r="E61" s="2"/>
      <c r="F61" s="2"/>
      <c r="G61" s="2"/>
      <c r="H61" s="2"/>
    </row>
    <row r="62" ht="12.0" customHeight="1">
      <c r="B62" s="2"/>
      <c r="C62" s="2"/>
      <c r="E62" s="2"/>
      <c r="F62" s="2"/>
      <c r="G62" s="2"/>
      <c r="H62" s="2"/>
    </row>
  </sheetData>
  <mergeCells count="9">
    <mergeCell ref="D6:E6"/>
    <mergeCell ref="B7:C7"/>
    <mergeCell ref="C5:F5"/>
    <mergeCell ref="D4:E4"/>
    <mergeCell ref="E2:F2"/>
    <mergeCell ref="E60:F60"/>
    <mergeCell ref="F1:G1"/>
    <mergeCell ref="B1:C1"/>
    <mergeCell ref="F3:G3"/>
  </mergeCells>
  <drawing r:id="rId1"/>
</worksheet>
</file>