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92473\Documents\Python Scripts\8CC00\8CC00_group_assignment\"/>
    </mc:Choice>
  </mc:AlternateContent>
  <xr:revisionPtr revIDLastSave="0" documentId="13_ncr:1_{FCEEC9A4-4D56-4CD4-A6CC-D56050207682}" xr6:coauthVersionLast="47" xr6:coauthVersionMax="47" xr10:uidLastSave="{00000000-0000-0000-0000-000000000000}"/>
  <bookViews>
    <workbookView xWindow="28680" yWindow="1320" windowWidth="29040" windowHeight="15840" activeTab="1" xr2:uid="{697EA3B5-5AD9-4AAF-8370-398B733AE5E3}"/>
  </bookViews>
  <sheets>
    <sheet name="Desciptors" sheetId="1" r:id="rId1"/>
    <sheet name="Independent Samples T-Te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4" l="1"/>
  <c r="Q5" i="4"/>
  <c r="Q6" i="4"/>
  <c r="Q7" i="4"/>
  <c r="Q8" i="4"/>
  <c r="Q9" i="4"/>
  <c r="Q10" i="4"/>
  <c r="Q11" i="4"/>
  <c r="Q12" i="4"/>
  <c r="Q13" i="4"/>
  <c r="Q14" i="4"/>
  <c r="R14" i="4" s="1"/>
  <c r="Q15" i="4"/>
  <c r="Q16" i="4"/>
  <c r="Q17" i="4"/>
  <c r="Q18" i="4"/>
  <c r="Q19" i="4"/>
  <c r="Q20" i="4"/>
  <c r="Q21" i="4"/>
  <c r="Q22" i="4"/>
  <c r="Q23" i="4"/>
  <c r="Q24" i="4"/>
  <c r="Q25" i="4"/>
  <c r="Q26" i="4"/>
  <c r="R26" i="4" s="1"/>
  <c r="Q27" i="4"/>
  <c r="R27" i="4" s="1"/>
  <c r="Q28" i="4"/>
  <c r="Q29" i="4"/>
  <c r="Q30" i="4"/>
  <c r="Q31" i="4"/>
  <c r="Q32" i="4"/>
  <c r="Q33" i="4"/>
  <c r="Q34" i="4"/>
  <c r="Q35" i="4"/>
  <c r="Q36" i="4"/>
  <c r="Q37" i="4"/>
  <c r="Q38" i="4"/>
  <c r="R38" i="4" s="1"/>
  <c r="Q39" i="4"/>
  <c r="R39" i="4" s="1"/>
  <c r="Q40" i="4"/>
  <c r="Q41" i="4"/>
  <c r="Q42" i="4"/>
  <c r="Q43" i="4"/>
  <c r="Q44" i="4"/>
  <c r="Q45" i="4"/>
  <c r="Q46" i="4"/>
  <c r="Q47" i="4"/>
  <c r="Q48" i="4"/>
  <c r="Q49" i="4"/>
  <c r="Q50" i="4"/>
  <c r="Q51" i="4"/>
  <c r="R51" i="4" s="1"/>
  <c r="Q52" i="4"/>
  <c r="Q53" i="4"/>
  <c r="Q54" i="4"/>
  <c r="Q55" i="4"/>
  <c r="Q56" i="4"/>
  <c r="Q57" i="4"/>
  <c r="Q58" i="4"/>
  <c r="Q59" i="4"/>
  <c r="Q60" i="4"/>
  <c r="Q61" i="4"/>
  <c r="Q62" i="4"/>
  <c r="Q63" i="4"/>
  <c r="R63" i="4" s="1"/>
  <c r="Q64" i="4"/>
  <c r="Q65" i="4"/>
  <c r="Q66" i="4"/>
  <c r="Q67" i="4"/>
  <c r="Q68" i="4"/>
  <c r="Q69" i="4"/>
  <c r="Q70" i="4"/>
  <c r="Q71" i="4"/>
  <c r="Q72" i="4"/>
  <c r="Q73" i="4"/>
  <c r="Q74" i="4"/>
  <c r="R74" i="4" s="1"/>
  <c r="Q75" i="4"/>
  <c r="R75" i="4" s="1"/>
  <c r="Q76" i="4"/>
  <c r="Q77" i="4"/>
  <c r="Q78" i="4"/>
  <c r="Q79" i="4"/>
  <c r="Q80" i="4"/>
  <c r="Q81" i="4"/>
  <c r="Q82" i="4"/>
  <c r="Q83" i="4"/>
  <c r="Q84" i="4"/>
  <c r="Q85" i="4"/>
  <c r="Q86" i="4"/>
  <c r="R86" i="4" s="1"/>
  <c r="Q87" i="4"/>
  <c r="R87" i="4" s="1"/>
  <c r="Q88" i="4"/>
  <c r="Q89" i="4"/>
  <c r="Q90" i="4"/>
  <c r="Q91" i="4"/>
  <c r="Q92" i="4"/>
  <c r="Q93" i="4"/>
  <c r="Q94" i="4"/>
  <c r="Q95" i="4"/>
  <c r="Q96" i="4"/>
  <c r="Q97" i="4"/>
  <c r="Q98" i="4"/>
  <c r="R98" i="4" s="1"/>
  <c r="Q99" i="4"/>
  <c r="Q100" i="4"/>
  <c r="Q101" i="4"/>
  <c r="Q102" i="4"/>
  <c r="Q103" i="4"/>
  <c r="Q104" i="4"/>
  <c r="Q105" i="4"/>
  <c r="Q106" i="4"/>
  <c r="Q107" i="4"/>
  <c r="Q108" i="4"/>
  <c r="Q109" i="4"/>
  <c r="Q110" i="4"/>
  <c r="R110" i="4" s="1"/>
  <c r="Q111" i="4"/>
  <c r="R111" i="4" s="1"/>
  <c r="Q112" i="4"/>
  <c r="Q113" i="4"/>
  <c r="Q114" i="4"/>
  <c r="Q115" i="4"/>
  <c r="Q116" i="4"/>
  <c r="Q117" i="4"/>
  <c r="Q118" i="4"/>
  <c r="Q119" i="4"/>
  <c r="Q120" i="4"/>
  <c r="Q121" i="4"/>
  <c r="Q122" i="4"/>
  <c r="R122" i="4" s="1"/>
  <c r="Q123" i="4"/>
  <c r="R123" i="4" s="1"/>
  <c r="Q124" i="4"/>
  <c r="Q125" i="4"/>
  <c r="Q126" i="4"/>
  <c r="Q127" i="4"/>
  <c r="Q128" i="4"/>
  <c r="Q129" i="4"/>
  <c r="Q130" i="4"/>
  <c r="Q131" i="4"/>
  <c r="Q132" i="4"/>
  <c r="Q133" i="4"/>
  <c r="Q134" i="4"/>
  <c r="R134" i="4" s="1"/>
  <c r="Q135" i="4"/>
  <c r="R135" i="4" s="1"/>
  <c r="Q136" i="4"/>
  <c r="Q137" i="4"/>
  <c r="Q138" i="4"/>
  <c r="Q139" i="4"/>
  <c r="R139" i="4" s="1"/>
  <c r="Q140" i="4"/>
  <c r="Q141" i="4"/>
  <c r="Q142" i="4"/>
  <c r="Q143" i="4"/>
  <c r="Q144" i="4"/>
  <c r="Q145" i="4"/>
  <c r="Q146" i="4"/>
  <c r="R146" i="4" s="1"/>
  <c r="Q147" i="4"/>
  <c r="R147" i="4" s="1"/>
  <c r="Q148" i="4"/>
  <c r="Q149" i="4"/>
  <c r="Q150" i="4"/>
  <c r="Q151" i="4"/>
  <c r="Q152" i="4"/>
  <c r="Q153" i="4"/>
  <c r="Q154" i="4"/>
  <c r="Q155" i="4"/>
  <c r="Q156" i="4"/>
  <c r="Q157" i="4"/>
  <c r="Q158" i="4"/>
  <c r="Q159" i="4"/>
  <c r="R159" i="4" s="1"/>
  <c r="Q160" i="4"/>
  <c r="Q161" i="4"/>
  <c r="Q162" i="4"/>
  <c r="Q163" i="4"/>
  <c r="Q164" i="4"/>
  <c r="Q165" i="4"/>
  <c r="Q166" i="4"/>
  <c r="Q167" i="4"/>
  <c r="Q168" i="4"/>
  <c r="Q169" i="4"/>
  <c r="Q170" i="4"/>
  <c r="R170" i="4" s="1"/>
  <c r="Q171" i="4"/>
  <c r="R171" i="4" s="1"/>
  <c r="Q172" i="4"/>
  <c r="Q173" i="4"/>
  <c r="Q174" i="4"/>
  <c r="Q175" i="4"/>
  <c r="Q176" i="4"/>
  <c r="Q177" i="4"/>
  <c r="Q178" i="4"/>
  <c r="Q179" i="4"/>
  <c r="Q180" i="4"/>
  <c r="Q181" i="4"/>
  <c r="Q182" i="4"/>
  <c r="R182" i="4" s="1"/>
  <c r="Q183" i="4"/>
  <c r="Q184" i="4"/>
  <c r="Q185" i="4"/>
  <c r="Q186" i="4"/>
  <c r="Q187" i="4"/>
  <c r="Q188" i="4"/>
  <c r="Q189" i="4"/>
  <c r="Q3" i="4"/>
  <c r="G4" i="4"/>
  <c r="G5" i="4"/>
  <c r="G6" i="4"/>
  <c r="G7" i="4"/>
  <c r="G8" i="4"/>
  <c r="G9" i="4"/>
  <c r="H9" i="4" s="1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H33" i="4" s="1"/>
  <c r="G34" i="4"/>
  <c r="G35" i="4"/>
  <c r="G36" i="4"/>
  <c r="H36" i="4" s="1"/>
  <c r="G37" i="4"/>
  <c r="G38" i="4"/>
  <c r="G39" i="4"/>
  <c r="G40" i="4"/>
  <c r="G41" i="4"/>
  <c r="G42" i="4"/>
  <c r="G43" i="4"/>
  <c r="G44" i="4"/>
  <c r="G45" i="4"/>
  <c r="H45" i="4" s="1"/>
  <c r="G46" i="4"/>
  <c r="G47" i="4"/>
  <c r="G48" i="4"/>
  <c r="G49" i="4"/>
  <c r="G50" i="4"/>
  <c r="H50" i="4" s="1"/>
  <c r="G51" i="4"/>
  <c r="G52" i="4"/>
  <c r="G53" i="4"/>
  <c r="G54" i="4"/>
  <c r="G55" i="4"/>
  <c r="G56" i="4"/>
  <c r="G57" i="4"/>
  <c r="H57" i="4" s="1"/>
  <c r="G58" i="4"/>
  <c r="G59" i="4"/>
  <c r="G60" i="4"/>
  <c r="H60" i="4" s="1"/>
  <c r="G61" i="4"/>
  <c r="G62" i="4"/>
  <c r="G63" i="4"/>
  <c r="G64" i="4"/>
  <c r="G65" i="4"/>
  <c r="G66" i="4"/>
  <c r="G67" i="4"/>
  <c r="G68" i="4"/>
  <c r="G69" i="4"/>
  <c r="H69" i="4" s="1"/>
  <c r="G70" i="4"/>
  <c r="G71" i="4"/>
  <c r="G72" i="4"/>
  <c r="H72" i="4" s="1"/>
  <c r="G73" i="4"/>
  <c r="G74" i="4"/>
  <c r="H74" i="4" s="1"/>
  <c r="G75" i="4"/>
  <c r="G76" i="4"/>
  <c r="G77" i="4"/>
  <c r="G78" i="4"/>
  <c r="G79" i="4"/>
  <c r="G80" i="4"/>
  <c r="G81" i="4"/>
  <c r="H81" i="4" s="1"/>
  <c r="G82" i="4"/>
  <c r="G83" i="4"/>
  <c r="G84" i="4"/>
  <c r="G85" i="4"/>
  <c r="G86" i="4"/>
  <c r="G87" i="4"/>
  <c r="G88" i="4"/>
  <c r="G89" i="4"/>
  <c r="G90" i="4"/>
  <c r="G91" i="4"/>
  <c r="G92" i="4"/>
  <c r="G93" i="4"/>
  <c r="H93" i="4" s="1"/>
  <c r="G94" i="4"/>
  <c r="G95" i="4"/>
  <c r="H95" i="4" s="1"/>
  <c r="G96" i="4"/>
  <c r="H96" i="4" s="1"/>
  <c r="G97" i="4"/>
  <c r="G98" i="4"/>
  <c r="H98" i="4" s="1"/>
  <c r="G99" i="4"/>
  <c r="G100" i="4"/>
  <c r="G101" i="4"/>
  <c r="G102" i="4"/>
  <c r="G103" i="4"/>
  <c r="G104" i="4"/>
  <c r="G105" i="4"/>
  <c r="G106" i="4"/>
  <c r="G107" i="4"/>
  <c r="G108" i="4"/>
  <c r="H108" i="4" s="1"/>
  <c r="G109" i="4"/>
  <c r="G110" i="4"/>
  <c r="H110" i="4" s="1"/>
  <c r="G111" i="4"/>
  <c r="G112" i="4"/>
  <c r="G113" i="4"/>
  <c r="G114" i="4"/>
  <c r="G115" i="4"/>
  <c r="G116" i="4"/>
  <c r="G117" i="4"/>
  <c r="H117" i="4" s="1"/>
  <c r="G118" i="4"/>
  <c r="G119" i="4"/>
  <c r="G120" i="4"/>
  <c r="H120" i="4" s="1"/>
  <c r="G121" i="4"/>
  <c r="G122" i="4"/>
  <c r="H122" i="4" s="1"/>
  <c r="G123" i="4"/>
  <c r="G124" i="4"/>
  <c r="G125" i="4"/>
  <c r="G126" i="4"/>
  <c r="G127" i="4"/>
  <c r="G128" i="4"/>
  <c r="G129" i="4"/>
  <c r="H129" i="4" s="1"/>
  <c r="G130" i="4"/>
  <c r="G131" i="4"/>
  <c r="G132" i="4"/>
  <c r="G133" i="4"/>
  <c r="G134" i="4"/>
  <c r="H134" i="4" s="1"/>
  <c r="G135" i="4"/>
  <c r="G136" i="4"/>
  <c r="G137" i="4"/>
  <c r="G138" i="4"/>
  <c r="G139" i="4"/>
  <c r="G140" i="4"/>
  <c r="G141" i="4"/>
  <c r="H141" i="4" s="1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H156" i="4" s="1"/>
  <c r="G157" i="4"/>
  <c r="G158" i="4"/>
  <c r="G159" i="4"/>
  <c r="G160" i="4"/>
  <c r="G161" i="4"/>
  <c r="G162" i="4"/>
  <c r="G163" i="4"/>
  <c r="G164" i="4"/>
  <c r="G165" i="4"/>
  <c r="H165" i="4" s="1"/>
  <c r="G166" i="4"/>
  <c r="G167" i="4"/>
  <c r="G168" i="4"/>
  <c r="G169" i="4"/>
  <c r="G170" i="4"/>
  <c r="H170" i="4" s="1"/>
  <c r="G171" i="4"/>
  <c r="G172" i="4"/>
  <c r="G173" i="4"/>
  <c r="G174" i="4"/>
  <c r="G175" i="4"/>
  <c r="G176" i="4"/>
  <c r="G177" i="4"/>
  <c r="H177" i="4" s="1"/>
  <c r="G178" i="4"/>
  <c r="G179" i="4"/>
  <c r="H179" i="4" s="1"/>
  <c r="G180" i="4"/>
  <c r="H180" i="4" s="1"/>
  <c r="G181" i="4"/>
  <c r="G182" i="4"/>
  <c r="G183" i="4"/>
  <c r="G184" i="4"/>
  <c r="G185" i="4"/>
  <c r="G186" i="4"/>
  <c r="G187" i="4"/>
  <c r="G188" i="4"/>
  <c r="G189" i="4"/>
  <c r="H189" i="4" s="1"/>
  <c r="G3" i="4"/>
  <c r="H3" i="4" s="1"/>
  <c r="H26" i="4"/>
  <c r="H38" i="4"/>
  <c r="H62" i="4"/>
  <c r="H182" i="4"/>
  <c r="R3" i="4"/>
  <c r="R50" i="4"/>
  <c r="R62" i="4"/>
  <c r="R13" i="4"/>
  <c r="R15" i="4"/>
  <c r="R25" i="4"/>
  <c r="R37" i="4"/>
  <c r="R49" i="4"/>
  <c r="R61" i="4"/>
  <c r="R73" i="4"/>
  <c r="R85" i="4"/>
  <c r="R97" i="4"/>
  <c r="R99" i="4"/>
  <c r="R109" i="4"/>
  <c r="R133" i="4"/>
  <c r="R145" i="4"/>
  <c r="R157" i="4"/>
  <c r="R181" i="4"/>
  <c r="R183" i="4"/>
  <c r="H8" i="4"/>
  <c r="H10" i="4"/>
  <c r="H15" i="4"/>
  <c r="H37" i="4"/>
  <c r="H39" i="4"/>
  <c r="H49" i="4"/>
  <c r="H51" i="4"/>
  <c r="H52" i="4"/>
  <c r="H63" i="4"/>
  <c r="H68" i="4"/>
  <c r="H70" i="4"/>
  <c r="H75" i="4"/>
  <c r="H84" i="4"/>
  <c r="H85" i="4"/>
  <c r="H86" i="4"/>
  <c r="H87" i="4"/>
  <c r="H88" i="4"/>
  <c r="H92" i="4"/>
  <c r="H97" i="4"/>
  <c r="H99" i="4"/>
  <c r="H109" i="4"/>
  <c r="H111" i="4"/>
  <c r="H112" i="4"/>
  <c r="H121" i="4"/>
  <c r="H123" i="4"/>
  <c r="H124" i="4"/>
  <c r="H128" i="4"/>
  <c r="H133" i="4"/>
  <c r="H135" i="4"/>
  <c r="H136" i="4"/>
  <c r="H140" i="4"/>
  <c r="H142" i="4"/>
  <c r="H145" i="4"/>
  <c r="H147" i="4"/>
  <c r="H152" i="4"/>
  <c r="H154" i="4"/>
  <c r="H159" i="4"/>
  <c r="H160" i="4"/>
  <c r="H171" i="4"/>
  <c r="H172" i="4"/>
  <c r="H178" i="4"/>
  <c r="H181" i="4"/>
  <c r="H183" i="4"/>
  <c r="H184" i="4"/>
  <c r="R9" i="4"/>
  <c r="H34" i="4"/>
  <c r="R10" i="4"/>
  <c r="H40" i="4"/>
  <c r="R11" i="4"/>
  <c r="R12" i="4"/>
  <c r="H125" i="4"/>
  <c r="R16" i="4"/>
  <c r="R17" i="4"/>
  <c r="H29" i="4"/>
  <c r="R18" i="4"/>
  <c r="H103" i="4"/>
  <c r="R19" i="4"/>
  <c r="H116" i="4"/>
  <c r="R20" i="4"/>
  <c r="H188" i="4"/>
  <c r="R21" i="4"/>
  <c r="H187" i="4"/>
  <c r="R22" i="4"/>
  <c r="H148" i="4"/>
  <c r="R23" i="4"/>
  <c r="R24" i="4"/>
  <c r="H101" i="4"/>
  <c r="H161" i="4"/>
  <c r="R28" i="4"/>
  <c r="H28" i="4"/>
  <c r="R29" i="4"/>
  <c r="R30" i="4"/>
  <c r="H67" i="4"/>
  <c r="R31" i="4"/>
  <c r="R32" i="4"/>
  <c r="R33" i="4"/>
  <c r="H41" i="4"/>
  <c r="R34" i="4"/>
  <c r="R35" i="4"/>
  <c r="H54" i="4"/>
  <c r="R36" i="4"/>
  <c r="H105" i="4"/>
  <c r="H77" i="4"/>
  <c r="R40" i="4"/>
  <c r="R41" i="4"/>
  <c r="R42" i="4"/>
  <c r="H89" i="4"/>
  <c r="R43" i="4"/>
  <c r="H32" i="4"/>
  <c r="R44" i="4"/>
  <c r="H107" i="4"/>
  <c r="R45" i="4"/>
  <c r="R46" i="4"/>
  <c r="R47" i="4"/>
  <c r="H44" i="4"/>
  <c r="R48" i="4"/>
  <c r="H100" i="4"/>
  <c r="H163" i="4"/>
  <c r="H115" i="4"/>
  <c r="R52" i="4"/>
  <c r="R53" i="4"/>
  <c r="R54" i="4"/>
  <c r="R55" i="4"/>
  <c r="R56" i="4"/>
  <c r="R57" i="4"/>
  <c r="R58" i="4"/>
  <c r="H127" i="4"/>
  <c r="R59" i="4"/>
  <c r="R60" i="4"/>
  <c r="H131" i="4"/>
  <c r="H65" i="4"/>
  <c r="R64" i="4"/>
  <c r="R65" i="4"/>
  <c r="H150" i="4"/>
  <c r="R66" i="4"/>
  <c r="R67" i="4"/>
  <c r="R68" i="4"/>
  <c r="H27" i="4"/>
  <c r="R70" i="4"/>
  <c r="R71" i="4"/>
  <c r="R72" i="4"/>
  <c r="H53" i="4"/>
  <c r="R76" i="4"/>
  <c r="R77" i="4"/>
  <c r="H55" i="4"/>
  <c r="H16" i="4"/>
  <c r="R79" i="4"/>
  <c r="R80" i="4"/>
  <c r="R82" i="4"/>
  <c r="H66" i="4"/>
  <c r="R83" i="4"/>
  <c r="R84" i="4"/>
  <c r="H78" i="4"/>
  <c r="R88" i="4"/>
  <c r="R90" i="4"/>
  <c r="H23" i="4"/>
  <c r="R91" i="4"/>
  <c r="H64" i="4"/>
  <c r="R92" i="4"/>
  <c r="R93" i="4"/>
  <c r="R94" i="4"/>
  <c r="R95" i="4"/>
  <c r="H56" i="4"/>
  <c r="R96" i="4"/>
  <c r="H91" i="4"/>
  <c r="R100" i="4"/>
  <c r="R101" i="4"/>
  <c r="R102" i="4"/>
  <c r="R103" i="4"/>
  <c r="R104" i="4"/>
  <c r="H46" i="4"/>
  <c r="R105" i="4"/>
  <c r="H139" i="4"/>
  <c r="R106" i="4"/>
  <c r="H126" i="4"/>
  <c r="R107" i="4"/>
  <c r="R108" i="4"/>
  <c r="H83" i="4"/>
  <c r="H48" i="4"/>
  <c r="R112" i="4"/>
  <c r="H7" i="4"/>
  <c r="R113" i="4"/>
  <c r="R114" i="4"/>
  <c r="R115" i="4"/>
  <c r="R116" i="4"/>
  <c r="R117" i="4"/>
  <c r="R118" i="4"/>
  <c r="H118" i="4"/>
  <c r="R119" i="4"/>
  <c r="R120" i="4"/>
  <c r="R121" i="4"/>
  <c r="H82" i="4"/>
  <c r="R124" i="4"/>
  <c r="R125" i="4"/>
  <c r="R126" i="4"/>
  <c r="R127" i="4"/>
  <c r="R128" i="4"/>
  <c r="R129" i="4"/>
  <c r="H42" i="4"/>
  <c r="R130" i="4"/>
  <c r="R131" i="4"/>
  <c r="H59" i="4"/>
  <c r="R132" i="4"/>
  <c r="H11" i="4"/>
  <c r="H157" i="4"/>
  <c r="R136" i="4"/>
  <c r="H113" i="4"/>
  <c r="R137" i="4"/>
  <c r="R138" i="4"/>
  <c r="H175" i="4"/>
  <c r="R140" i="4"/>
  <c r="R141" i="4"/>
  <c r="R142" i="4"/>
  <c r="H169" i="4"/>
  <c r="R143" i="4"/>
  <c r="H43" i="4"/>
  <c r="R144" i="4"/>
  <c r="H162" i="4"/>
  <c r="H186" i="4"/>
  <c r="H20" i="4"/>
  <c r="R148" i="4"/>
  <c r="H114" i="4"/>
  <c r="R149" i="4"/>
  <c r="R150" i="4"/>
  <c r="R151" i="4"/>
  <c r="R152" i="4"/>
  <c r="H18" i="4"/>
  <c r="R153" i="4"/>
  <c r="H144" i="4"/>
  <c r="R155" i="4"/>
  <c r="R156" i="4"/>
  <c r="H153" i="4"/>
  <c r="R160" i="4"/>
  <c r="R161" i="4"/>
  <c r="H106" i="4"/>
  <c r="R162" i="4"/>
  <c r="R163" i="4"/>
  <c r="R164" i="4"/>
  <c r="R165" i="4"/>
  <c r="H79" i="4"/>
  <c r="H119" i="4"/>
  <c r="R167" i="4"/>
  <c r="R168" i="4"/>
  <c r="H167" i="4"/>
  <c r="H13" i="4"/>
  <c r="R173" i="4"/>
  <c r="H173" i="4"/>
  <c r="R174" i="4"/>
  <c r="R175" i="4"/>
  <c r="R177" i="4"/>
  <c r="H76" i="4"/>
  <c r="R178" i="4"/>
  <c r="R179" i="4"/>
  <c r="R180" i="4"/>
  <c r="H104" i="4"/>
  <c r="R184" i="4"/>
  <c r="R185" i="4"/>
  <c r="R186" i="4"/>
  <c r="R187" i="4"/>
  <c r="H164" i="4"/>
  <c r="R188" i="4"/>
  <c r="R189" i="4"/>
  <c r="R7" i="4"/>
  <c r="R8" i="4"/>
  <c r="R4" i="4"/>
  <c r="R5" i="4"/>
  <c r="R6" i="4"/>
  <c r="H94" i="4"/>
  <c r="H71" i="4"/>
  <c r="U3" i="4" l="1"/>
  <c r="AB189" i="4"/>
  <c r="AD189" i="4" s="1"/>
  <c r="U187" i="4"/>
  <c r="W187" i="4" s="1"/>
  <c r="U189" i="4"/>
  <c r="W189" i="4" s="1"/>
  <c r="AB154" i="4"/>
  <c r="AB55" i="4"/>
  <c r="AD55" i="4" s="1"/>
  <c r="U164" i="4"/>
  <c r="W164" i="4" s="1"/>
  <c r="U161" i="4"/>
  <c r="W161" i="4" s="1"/>
  <c r="AB158" i="4"/>
  <c r="AD158" i="4" s="1"/>
  <c r="U156" i="4"/>
  <c r="W156" i="4" s="1"/>
  <c r="U30" i="4"/>
  <c r="V30" i="4" s="1"/>
  <c r="U166" i="4"/>
  <c r="W166" i="4" s="1"/>
  <c r="U40" i="4"/>
  <c r="V40" i="4" s="1"/>
  <c r="U24" i="4"/>
  <c r="AB50" i="4"/>
  <c r="AB17" i="4"/>
  <c r="AB182" i="4"/>
  <c r="U38" i="4"/>
  <c r="U76" i="4"/>
  <c r="W76" i="4" s="1"/>
  <c r="U157" i="4"/>
  <c r="W157" i="4" s="1"/>
  <c r="U26" i="4"/>
  <c r="V26" i="4" s="1"/>
  <c r="AB42" i="4"/>
  <c r="AD42" i="4" s="1"/>
  <c r="H151" i="4"/>
  <c r="AB81" i="4"/>
  <c r="AD81" i="4" s="1"/>
  <c r="U57" i="4"/>
  <c r="W57" i="4" s="1"/>
  <c r="H47" i="4"/>
  <c r="AB173" i="4"/>
  <c r="AB172" i="4"/>
  <c r="U50" i="4"/>
  <c r="AB45" i="4"/>
  <c r="U59" i="4"/>
  <c r="W59" i="4" s="1"/>
  <c r="AB40" i="4"/>
  <c r="AB31" i="4"/>
  <c r="R158" i="4"/>
  <c r="AB89" i="4"/>
  <c r="AB54" i="4"/>
  <c r="AD54" i="4" s="1"/>
  <c r="H58" i="4"/>
  <c r="U73" i="4"/>
  <c r="W73" i="4" s="1"/>
  <c r="U29" i="4"/>
  <c r="U58" i="4"/>
  <c r="W58" i="4" s="1"/>
  <c r="U175" i="4"/>
  <c r="W175" i="4" s="1"/>
  <c r="U170" i="4"/>
  <c r="W170" i="4" s="1"/>
  <c r="H155" i="4"/>
  <c r="U53" i="4"/>
  <c r="W53" i="4" s="1"/>
  <c r="AB156" i="4"/>
  <c r="AB33" i="4"/>
  <c r="AD33" i="4" s="1"/>
  <c r="AB175" i="4"/>
  <c r="AD175" i="4" s="1"/>
  <c r="U168" i="4"/>
  <c r="W168" i="4" s="1"/>
  <c r="AB164" i="4"/>
  <c r="H168" i="4"/>
  <c r="AB161" i="4"/>
  <c r="R154" i="4"/>
  <c r="H185" i="4"/>
  <c r="U42" i="4"/>
  <c r="AB38" i="4"/>
  <c r="U25" i="4"/>
  <c r="AB170" i="4"/>
  <c r="U89" i="4"/>
  <c r="W89" i="4" s="1"/>
  <c r="U85" i="4"/>
  <c r="W85" i="4" s="1"/>
  <c r="U65" i="4"/>
  <c r="U54" i="4"/>
  <c r="W54" i="4" s="1"/>
  <c r="U45" i="4"/>
  <c r="U31" i="4"/>
  <c r="AB20" i="4"/>
  <c r="AD20" i="4" s="1"/>
  <c r="U159" i="4"/>
  <c r="W159" i="4" s="1"/>
  <c r="U70" i="4"/>
  <c r="W70" i="4" s="1"/>
  <c r="U34" i="4"/>
  <c r="V34" i="4" s="1"/>
  <c r="AB24" i="4"/>
  <c r="U174" i="4"/>
  <c r="W174" i="4" s="1"/>
  <c r="U173" i="4"/>
  <c r="W173" i="4" s="1"/>
  <c r="H12" i="4"/>
  <c r="AB166" i="4"/>
  <c r="U79" i="4"/>
  <c r="W79" i="4" s="1"/>
  <c r="U69" i="4"/>
  <c r="W69" i="4" s="1"/>
  <c r="AB57" i="4"/>
  <c r="AD57" i="4" s="1"/>
  <c r="U33" i="4"/>
  <c r="H25" i="4"/>
  <c r="AB26" i="4"/>
  <c r="U176" i="4"/>
  <c r="W176" i="4" s="1"/>
  <c r="AB159" i="4"/>
  <c r="U78" i="4"/>
  <c r="W78" i="4" s="1"/>
  <c r="AB186" i="4"/>
  <c r="AD186" i="4" s="1"/>
  <c r="H14" i="4"/>
  <c r="H143" i="4"/>
  <c r="H61" i="4"/>
  <c r="AB29" i="4"/>
  <c r="U22" i="4"/>
  <c r="AB22" i="4"/>
  <c r="U165" i="4"/>
  <c r="W165" i="4" s="1"/>
  <c r="U158" i="4"/>
  <c r="W158" i="4" s="1"/>
  <c r="AB86" i="4"/>
  <c r="U67" i="4"/>
  <c r="W67" i="4" s="1"/>
  <c r="U55" i="4"/>
  <c r="W55" i="4" s="1"/>
  <c r="AB47" i="4"/>
  <c r="AB35" i="4"/>
  <c r="AD35" i="4" s="1"/>
  <c r="H174" i="4"/>
  <c r="R166" i="4"/>
  <c r="H176" i="4"/>
  <c r="U91" i="4"/>
  <c r="W91" i="4" s="1"/>
  <c r="AB72" i="4"/>
  <c r="AB59" i="4"/>
  <c r="AD59" i="4" s="1"/>
  <c r="H130" i="4"/>
  <c r="AB52" i="4"/>
  <c r="AB15" i="4"/>
  <c r="AD15" i="4" s="1"/>
  <c r="H138" i="4"/>
  <c r="H149" i="4"/>
  <c r="U52" i="4"/>
  <c r="U47" i="4"/>
  <c r="U167" i="4"/>
  <c r="W167" i="4" s="1"/>
  <c r="U162" i="4"/>
  <c r="W162" i="4" s="1"/>
  <c r="AB157" i="4"/>
  <c r="AD157" i="4" s="1"/>
  <c r="U62" i="4"/>
  <c r="W62" i="4" s="1"/>
  <c r="AB49" i="4"/>
  <c r="AD49" i="4" s="1"/>
  <c r="AB44" i="4"/>
  <c r="AD44" i="4" s="1"/>
  <c r="AB37" i="4"/>
  <c r="U35" i="4"/>
  <c r="V35" i="4" s="1"/>
  <c r="AB28" i="4"/>
  <c r="AB167" i="4"/>
  <c r="AB162" i="4"/>
  <c r="AD162" i="4" s="1"/>
  <c r="U185" i="4"/>
  <c r="W185" i="4" s="1"/>
  <c r="AB165" i="4"/>
  <c r="AB160" i="4"/>
  <c r="AD160" i="4" s="1"/>
  <c r="AB92" i="4"/>
  <c r="AD92" i="4" s="1"/>
  <c r="AB73" i="4"/>
  <c r="AD73" i="4" s="1"/>
  <c r="AB67" i="4"/>
  <c r="AB56" i="4"/>
  <c r="U49" i="4"/>
  <c r="U44" i="4"/>
  <c r="U37" i="4"/>
  <c r="AB30" i="4"/>
  <c r="AD30" i="4" s="1"/>
  <c r="U28" i="4"/>
  <c r="AB19" i="4"/>
  <c r="AD19" i="4" s="1"/>
  <c r="U181" i="4"/>
  <c r="W181" i="4" s="1"/>
  <c r="AB169" i="4"/>
  <c r="AD169" i="4" s="1"/>
  <c r="U92" i="4"/>
  <c r="W92" i="4" s="1"/>
  <c r="AB79" i="4"/>
  <c r="AD79" i="4" s="1"/>
  <c r="AB76" i="4"/>
  <c r="AD76" i="4" s="1"/>
  <c r="AB70" i="4"/>
  <c r="AD70" i="4" s="1"/>
  <c r="AB64" i="4"/>
  <c r="U56" i="4"/>
  <c r="W56" i="4" s="1"/>
  <c r="AB51" i="4"/>
  <c r="AD51" i="4" s="1"/>
  <c r="AB46" i="4"/>
  <c r="AB39" i="4"/>
  <c r="AD39" i="4" s="1"/>
  <c r="AB32" i="4"/>
  <c r="R176" i="4"/>
  <c r="AB174" i="4"/>
  <c r="U171" i="4"/>
  <c r="W171" i="4" s="1"/>
  <c r="AB163" i="4"/>
  <c r="AD163" i="4" s="1"/>
  <c r="U160" i="4"/>
  <c r="W160" i="4" s="1"/>
  <c r="AB155" i="4"/>
  <c r="AD155" i="4" s="1"/>
  <c r="R89" i="4"/>
  <c r="H22" i="4"/>
  <c r="H132" i="4"/>
  <c r="U64" i="4"/>
  <c r="W64" i="4" s="1"/>
  <c r="AB58" i="4"/>
  <c r="U51" i="4"/>
  <c r="U46" i="4"/>
  <c r="AB41" i="4"/>
  <c r="U39" i="4"/>
  <c r="U32" i="4"/>
  <c r="V32" i="4" s="1"/>
  <c r="AB23" i="4"/>
  <c r="AD23" i="4" s="1"/>
  <c r="AB21" i="4"/>
  <c r="AD21" i="4" s="1"/>
  <c r="AB53" i="4"/>
  <c r="AD53" i="4" s="1"/>
  <c r="U41" i="4"/>
  <c r="V41" i="4" s="1"/>
  <c r="AB34" i="4"/>
  <c r="AB25" i="4"/>
  <c r="AD25" i="4" s="1"/>
  <c r="U23" i="4"/>
  <c r="AB16" i="4"/>
  <c r="AD16" i="4" s="1"/>
  <c r="AB171" i="4"/>
  <c r="AD171" i="4" s="1"/>
  <c r="U163" i="4"/>
  <c r="W163" i="4" s="1"/>
  <c r="U155" i="4"/>
  <c r="W155" i="4" s="1"/>
  <c r="U72" i="4"/>
  <c r="W72" i="4" s="1"/>
  <c r="U66" i="4"/>
  <c r="W66" i="4" s="1"/>
  <c r="AB48" i="4"/>
  <c r="AB43" i="4"/>
  <c r="AD43" i="4" s="1"/>
  <c r="AB36" i="4"/>
  <c r="AB27" i="4"/>
  <c r="AB168" i="4"/>
  <c r="AB187" i="4"/>
  <c r="AD187" i="4" s="1"/>
  <c r="AB183" i="4"/>
  <c r="AD183" i="4" s="1"/>
  <c r="AB179" i="4"/>
  <c r="AD179" i="4" s="1"/>
  <c r="AB152" i="4"/>
  <c r="AD152" i="4" s="1"/>
  <c r="AB91" i="4"/>
  <c r="AB85" i="4"/>
  <c r="R81" i="4"/>
  <c r="R78" i="4"/>
  <c r="R69" i="4"/>
  <c r="U60" i="4"/>
  <c r="W60" i="4" s="1"/>
  <c r="U48" i="4"/>
  <c r="V48" i="4" s="1"/>
  <c r="U43" i="4"/>
  <c r="U36" i="4"/>
  <c r="V36" i="4" s="1"/>
  <c r="U27" i="4"/>
  <c r="AB18" i="4"/>
  <c r="AD18" i="4" s="1"/>
  <c r="AB188" i="4"/>
  <c r="AD188" i="4" s="1"/>
  <c r="H19" i="4"/>
  <c r="AB184" i="4"/>
  <c r="AD184" i="4" s="1"/>
  <c r="U183" i="4"/>
  <c r="W183" i="4" s="1"/>
  <c r="H102" i="4"/>
  <c r="AB180" i="4"/>
  <c r="AD180" i="4" s="1"/>
  <c r="U179" i="4"/>
  <c r="W179" i="4" s="1"/>
  <c r="AB176" i="4"/>
  <c r="AD176" i="4" s="1"/>
  <c r="U172" i="4"/>
  <c r="W172" i="4" s="1"/>
  <c r="U169" i="4"/>
  <c r="W169" i="4" s="1"/>
  <c r="U111" i="4"/>
  <c r="W111" i="4" s="1"/>
  <c r="AB111" i="4"/>
  <c r="AD111" i="4" s="1"/>
  <c r="H17" i="4"/>
  <c r="U99" i="4"/>
  <c r="W99" i="4" s="1"/>
  <c r="AB99" i="4"/>
  <c r="AD99" i="4" s="1"/>
  <c r="H21" i="4"/>
  <c r="U93" i="4"/>
  <c r="W93" i="4" s="1"/>
  <c r="AB93" i="4"/>
  <c r="AD93" i="4" s="1"/>
  <c r="H146" i="4"/>
  <c r="R172" i="4"/>
  <c r="R169" i="4"/>
  <c r="U188" i="4"/>
  <c r="W188" i="4" s="1"/>
  <c r="AB185" i="4"/>
  <c r="AD185" i="4" s="1"/>
  <c r="U184" i="4"/>
  <c r="W184" i="4" s="1"/>
  <c r="AB181" i="4"/>
  <c r="AD181" i="4" s="1"/>
  <c r="U180" i="4"/>
  <c r="W180" i="4" s="1"/>
  <c r="AB177" i="4"/>
  <c r="AD177" i="4" s="1"/>
  <c r="U151" i="4"/>
  <c r="W151" i="4" s="1"/>
  <c r="AB151" i="4"/>
  <c r="AD151" i="4" s="1"/>
  <c r="U97" i="4"/>
  <c r="W97" i="4" s="1"/>
  <c r="AB97" i="4"/>
  <c r="AD97" i="4" s="1"/>
  <c r="H90" i="4"/>
  <c r="AB178" i="4"/>
  <c r="AD178" i="4" s="1"/>
  <c r="U177" i="4"/>
  <c r="W177" i="4" s="1"/>
  <c r="U150" i="4"/>
  <c r="W150" i="4" s="1"/>
  <c r="AB150" i="4"/>
  <c r="AD150" i="4" s="1"/>
  <c r="H35" i="4"/>
  <c r="U95" i="4"/>
  <c r="W95" i="4" s="1"/>
  <c r="AB95" i="4"/>
  <c r="AD95" i="4" s="1"/>
  <c r="H73" i="4"/>
  <c r="U186" i="4"/>
  <c r="W186" i="4" s="1"/>
  <c r="U182" i="4"/>
  <c r="W182" i="4" s="1"/>
  <c r="U178" i="4"/>
  <c r="W178" i="4" s="1"/>
  <c r="U152" i="4"/>
  <c r="W152" i="4" s="1"/>
  <c r="U145" i="4"/>
  <c r="W145" i="4" s="1"/>
  <c r="AB145" i="4"/>
  <c r="AD145" i="4" s="1"/>
  <c r="U141" i="4"/>
  <c r="W141" i="4" s="1"/>
  <c r="AB141" i="4"/>
  <c r="AD141" i="4" s="1"/>
  <c r="U137" i="4"/>
  <c r="W137" i="4" s="1"/>
  <c r="AB137" i="4"/>
  <c r="AD137" i="4" s="1"/>
  <c r="U133" i="4"/>
  <c r="W133" i="4" s="1"/>
  <c r="AB133" i="4"/>
  <c r="AD133" i="4" s="1"/>
  <c r="U129" i="4"/>
  <c r="W129" i="4" s="1"/>
  <c r="AB129" i="4"/>
  <c r="AD129" i="4" s="1"/>
  <c r="U125" i="4"/>
  <c r="W125" i="4" s="1"/>
  <c r="AB125" i="4"/>
  <c r="AD125" i="4" s="1"/>
  <c r="U121" i="4"/>
  <c r="W121" i="4" s="1"/>
  <c r="AB121" i="4"/>
  <c r="AD121" i="4" s="1"/>
  <c r="U118" i="4"/>
  <c r="W118" i="4" s="1"/>
  <c r="AB118" i="4"/>
  <c r="AD118" i="4" s="1"/>
  <c r="U106" i="4"/>
  <c r="W106" i="4" s="1"/>
  <c r="AB106" i="4"/>
  <c r="AD106" i="4" s="1"/>
  <c r="U80" i="4"/>
  <c r="W80" i="4" s="1"/>
  <c r="AB80" i="4"/>
  <c r="AD80" i="4" s="1"/>
  <c r="H5" i="4"/>
  <c r="AB75" i="4"/>
  <c r="AD75" i="4" s="1"/>
  <c r="U116" i="4"/>
  <c r="W116" i="4" s="1"/>
  <c r="AB116" i="4"/>
  <c r="AD116" i="4" s="1"/>
  <c r="U104" i="4"/>
  <c r="W104" i="4" s="1"/>
  <c r="AB104" i="4"/>
  <c r="AD104" i="4" s="1"/>
  <c r="U77" i="4"/>
  <c r="W77" i="4" s="1"/>
  <c r="AB77" i="4"/>
  <c r="AD77" i="4" s="1"/>
  <c r="H24" i="4"/>
  <c r="U146" i="4"/>
  <c r="W146" i="4" s="1"/>
  <c r="AB146" i="4"/>
  <c r="AD146" i="4" s="1"/>
  <c r="U142" i="4"/>
  <c r="W142" i="4" s="1"/>
  <c r="AB142" i="4"/>
  <c r="AD142" i="4" s="1"/>
  <c r="U138" i="4"/>
  <c r="W138" i="4" s="1"/>
  <c r="AB138" i="4"/>
  <c r="AD138" i="4" s="1"/>
  <c r="U134" i="4"/>
  <c r="W134" i="4" s="1"/>
  <c r="AB134" i="4"/>
  <c r="AD134" i="4" s="1"/>
  <c r="U130" i="4"/>
  <c r="W130" i="4" s="1"/>
  <c r="AB130" i="4"/>
  <c r="AD130" i="4" s="1"/>
  <c r="U126" i="4"/>
  <c r="W126" i="4" s="1"/>
  <c r="AB126" i="4"/>
  <c r="AD126" i="4" s="1"/>
  <c r="U122" i="4"/>
  <c r="W122" i="4" s="1"/>
  <c r="AB122" i="4"/>
  <c r="AD122" i="4" s="1"/>
  <c r="U109" i="4"/>
  <c r="W109" i="4" s="1"/>
  <c r="AB109" i="4"/>
  <c r="AD109" i="4" s="1"/>
  <c r="H6" i="4"/>
  <c r="U82" i="4"/>
  <c r="W82" i="4" s="1"/>
  <c r="U153" i="4"/>
  <c r="W153" i="4" s="1"/>
  <c r="U119" i="4"/>
  <c r="W119" i="4" s="1"/>
  <c r="AB119" i="4"/>
  <c r="AD119" i="4" s="1"/>
  <c r="U114" i="4"/>
  <c r="W114" i="4" s="1"/>
  <c r="AB114" i="4"/>
  <c r="AD114" i="4" s="1"/>
  <c r="U102" i="4"/>
  <c r="W102" i="4" s="1"/>
  <c r="AB102" i="4"/>
  <c r="AD102" i="4" s="1"/>
  <c r="U84" i="4"/>
  <c r="W84" i="4" s="1"/>
  <c r="AB84" i="4"/>
  <c r="AD84" i="4" s="1"/>
  <c r="U81" i="4"/>
  <c r="W81" i="4" s="1"/>
  <c r="U74" i="4"/>
  <c r="W74" i="4" s="1"/>
  <c r="AB74" i="4"/>
  <c r="AD74" i="4" s="1"/>
  <c r="H80" i="4"/>
  <c r="AB69" i="4"/>
  <c r="AD69" i="4" s="1"/>
  <c r="AB61" i="4"/>
  <c r="AD61" i="4" s="1"/>
  <c r="U154" i="4"/>
  <c r="W154" i="4" s="1"/>
  <c r="U107" i="4"/>
  <c r="W107" i="4" s="1"/>
  <c r="AB107" i="4"/>
  <c r="AD107" i="4" s="1"/>
  <c r="H31" i="4"/>
  <c r="U86" i="4"/>
  <c r="W86" i="4" s="1"/>
  <c r="U147" i="4"/>
  <c r="W147" i="4" s="1"/>
  <c r="AB147" i="4"/>
  <c r="AD147" i="4" s="1"/>
  <c r="U143" i="4"/>
  <c r="W143" i="4" s="1"/>
  <c r="AB143" i="4"/>
  <c r="AD143" i="4" s="1"/>
  <c r="U139" i="4"/>
  <c r="W139" i="4" s="1"/>
  <c r="AB139" i="4"/>
  <c r="AD139" i="4" s="1"/>
  <c r="U135" i="4"/>
  <c r="W135" i="4" s="1"/>
  <c r="AB135" i="4"/>
  <c r="AD135" i="4" s="1"/>
  <c r="U131" i="4"/>
  <c r="W131" i="4" s="1"/>
  <c r="AB131" i="4"/>
  <c r="AD131" i="4" s="1"/>
  <c r="U127" i="4"/>
  <c r="W127" i="4" s="1"/>
  <c r="AB127" i="4"/>
  <c r="AD127" i="4" s="1"/>
  <c r="U123" i="4"/>
  <c r="W123" i="4" s="1"/>
  <c r="AB123" i="4"/>
  <c r="AD123" i="4" s="1"/>
  <c r="U112" i="4"/>
  <c r="W112" i="4" s="1"/>
  <c r="AB112" i="4"/>
  <c r="AD112" i="4" s="1"/>
  <c r="U100" i="4"/>
  <c r="W100" i="4" s="1"/>
  <c r="AB100" i="4"/>
  <c r="AD100" i="4" s="1"/>
  <c r="U88" i="4"/>
  <c r="W88" i="4" s="1"/>
  <c r="AB88" i="4"/>
  <c r="AD88" i="4" s="1"/>
  <c r="U71" i="4"/>
  <c r="W71" i="4" s="1"/>
  <c r="AB71" i="4"/>
  <c r="AD71" i="4" s="1"/>
  <c r="H4" i="4"/>
  <c r="AB66" i="4"/>
  <c r="AD66" i="4" s="1"/>
  <c r="U117" i="4"/>
  <c r="W117" i="4" s="1"/>
  <c r="AB117" i="4"/>
  <c r="AD117" i="4" s="1"/>
  <c r="U105" i="4"/>
  <c r="W105" i="4" s="1"/>
  <c r="AB105" i="4"/>
  <c r="AD105" i="4" s="1"/>
  <c r="U98" i="4"/>
  <c r="W98" i="4" s="1"/>
  <c r="AB98" i="4"/>
  <c r="AD98" i="4" s="1"/>
  <c r="U96" i="4"/>
  <c r="W96" i="4" s="1"/>
  <c r="AB96" i="4"/>
  <c r="AD96" i="4" s="1"/>
  <c r="U94" i="4"/>
  <c r="W94" i="4" s="1"/>
  <c r="AB94" i="4"/>
  <c r="AD94" i="4" s="1"/>
  <c r="H137" i="4"/>
  <c r="U90" i="4"/>
  <c r="W90" i="4" s="1"/>
  <c r="AB90" i="4"/>
  <c r="AD90" i="4" s="1"/>
  <c r="U83" i="4"/>
  <c r="W83" i="4" s="1"/>
  <c r="AB83" i="4"/>
  <c r="AD83" i="4" s="1"/>
  <c r="V55" i="4"/>
  <c r="AB153" i="4"/>
  <c r="AD153" i="4" s="1"/>
  <c r="U120" i="4"/>
  <c r="W120" i="4" s="1"/>
  <c r="AB120" i="4"/>
  <c r="AD120" i="4" s="1"/>
  <c r="U110" i="4"/>
  <c r="W110" i="4" s="1"/>
  <c r="AB110" i="4"/>
  <c r="AD110" i="4" s="1"/>
  <c r="U75" i="4"/>
  <c r="W75" i="4" s="1"/>
  <c r="U68" i="4"/>
  <c r="W68" i="4" s="1"/>
  <c r="AB68" i="4"/>
  <c r="AD68" i="4" s="1"/>
  <c r="H30" i="4"/>
  <c r="U63" i="4"/>
  <c r="W63" i="4" s="1"/>
  <c r="AB63" i="4"/>
  <c r="AD63" i="4" s="1"/>
  <c r="U148" i="4"/>
  <c r="W148" i="4" s="1"/>
  <c r="AB148" i="4"/>
  <c r="AD148" i="4" s="1"/>
  <c r="U144" i="4"/>
  <c r="W144" i="4" s="1"/>
  <c r="AB144" i="4"/>
  <c r="AD144" i="4" s="1"/>
  <c r="U140" i="4"/>
  <c r="W140" i="4" s="1"/>
  <c r="AB140" i="4"/>
  <c r="AD140" i="4" s="1"/>
  <c r="U136" i="4"/>
  <c r="W136" i="4" s="1"/>
  <c r="AB136" i="4"/>
  <c r="AD136" i="4" s="1"/>
  <c r="U132" i="4"/>
  <c r="W132" i="4" s="1"/>
  <c r="AB132" i="4"/>
  <c r="AD132" i="4" s="1"/>
  <c r="U128" i="4"/>
  <c r="W128" i="4" s="1"/>
  <c r="AB128" i="4"/>
  <c r="AD128" i="4" s="1"/>
  <c r="U124" i="4"/>
  <c r="W124" i="4" s="1"/>
  <c r="AB124" i="4"/>
  <c r="AD124" i="4" s="1"/>
  <c r="U115" i="4"/>
  <c r="W115" i="4" s="1"/>
  <c r="AB115" i="4"/>
  <c r="AD115" i="4" s="1"/>
  <c r="U103" i="4"/>
  <c r="W103" i="4" s="1"/>
  <c r="AB103" i="4"/>
  <c r="AD103" i="4" s="1"/>
  <c r="U87" i="4"/>
  <c r="W87" i="4" s="1"/>
  <c r="AB87" i="4"/>
  <c r="AD87" i="4" s="1"/>
  <c r="AC59" i="4"/>
  <c r="U108" i="4"/>
  <c r="W108" i="4" s="1"/>
  <c r="AB108" i="4"/>
  <c r="AD108" i="4" s="1"/>
  <c r="AB82" i="4"/>
  <c r="AD82" i="4" s="1"/>
  <c r="AB78" i="4"/>
  <c r="AD78" i="4" s="1"/>
  <c r="U149" i="4"/>
  <c r="W149" i="4" s="1"/>
  <c r="AB149" i="4"/>
  <c r="AD149" i="4" s="1"/>
  <c r="U113" i="4"/>
  <c r="W113" i="4" s="1"/>
  <c r="AB113" i="4"/>
  <c r="AD113" i="4" s="1"/>
  <c r="U101" i="4"/>
  <c r="W101" i="4" s="1"/>
  <c r="AB101" i="4"/>
  <c r="AD101" i="4" s="1"/>
  <c r="U61" i="4"/>
  <c r="W61" i="4" s="1"/>
  <c r="V31" i="4"/>
  <c r="AB62" i="4"/>
  <c r="AD62" i="4" s="1"/>
  <c r="AB60" i="4"/>
  <c r="AD60" i="4" s="1"/>
  <c r="AB65" i="4"/>
  <c r="AD65" i="4" s="1"/>
  <c r="V38" i="4"/>
  <c r="AB14" i="4"/>
  <c r="AD14" i="4" s="1"/>
  <c r="AB13" i="4"/>
  <c r="AD13" i="4" s="1"/>
  <c r="AB12" i="4"/>
  <c r="AD12" i="4" s="1"/>
  <c r="AB11" i="4"/>
  <c r="AD11" i="4" s="1"/>
  <c r="AB10" i="4"/>
  <c r="AD10" i="4" s="1"/>
  <c r="AB9" i="4"/>
  <c r="AD9" i="4" s="1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AB3" i="4"/>
  <c r="AD3" i="4" s="1"/>
  <c r="H166" i="4"/>
  <c r="AB8" i="4"/>
  <c r="AD8" i="4" s="1"/>
  <c r="AB5" i="4"/>
  <c r="AD5" i="4" s="1"/>
  <c r="AB4" i="4"/>
  <c r="AD4" i="4" s="1"/>
  <c r="AB7" i="4"/>
  <c r="AD7" i="4" s="1"/>
  <c r="AB6" i="4"/>
  <c r="AD6" i="4" s="1"/>
  <c r="U6" i="4"/>
  <c r="H158" i="4"/>
  <c r="U8" i="4"/>
  <c r="U7" i="4"/>
  <c r="U5" i="4"/>
  <c r="U4" i="4"/>
  <c r="V189" i="4" l="1"/>
  <c r="AC189" i="4"/>
  <c r="V52" i="4"/>
  <c r="W52" i="4"/>
  <c r="V65" i="4"/>
  <c r="W65" i="4"/>
  <c r="AC54" i="4"/>
  <c r="AC81" i="4"/>
  <c r="AC44" i="4"/>
  <c r="X153" i="4"/>
  <c r="Y153" i="4"/>
  <c r="AC32" i="4"/>
  <c r="AD32" i="4"/>
  <c r="AC165" i="4"/>
  <c r="AD165" i="4"/>
  <c r="V79" i="4"/>
  <c r="X79" i="4"/>
  <c r="Y79" i="4"/>
  <c r="AC164" i="4"/>
  <c r="AD164" i="4"/>
  <c r="Y40" i="4"/>
  <c r="W40" i="4"/>
  <c r="X40" i="4"/>
  <c r="Y3" i="4"/>
  <c r="W3" i="4"/>
  <c r="X3" i="4"/>
  <c r="AC42" i="4"/>
  <c r="Y83" i="4"/>
  <c r="X83" i="4"/>
  <c r="Y112" i="4"/>
  <c r="X112" i="4"/>
  <c r="Y143" i="4"/>
  <c r="X143" i="4"/>
  <c r="X82" i="4"/>
  <c r="Y82" i="4"/>
  <c r="X116" i="4"/>
  <c r="Y116" i="4"/>
  <c r="X125" i="4"/>
  <c r="Y125" i="4"/>
  <c r="X178" i="4"/>
  <c r="Y178" i="4"/>
  <c r="AC33" i="4"/>
  <c r="Y169" i="4"/>
  <c r="X169" i="4"/>
  <c r="W36" i="4"/>
  <c r="X36" i="4"/>
  <c r="Y36" i="4"/>
  <c r="V23" i="4"/>
  <c r="Y23" i="4"/>
  <c r="W23" i="4"/>
  <c r="X23" i="4"/>
  <c r="AC58" i="4"/>
  <c r="AD58" i="4"/>
  <c r="X185" i="4"/>
  <c r="Y185" i="4"/>
  <c r="Y47" i="4"/>
  <c r="W47" i="4"/>
  <c r="X47" i="4"/>
  <c r="AC166" i="4"/>
  <c r="AD166" i="4"/>
  <c r="X65" i="4"/>
  <c r="Y65" i="4"/>
  <c r="V168" i="4"/>
  <c r="X168" i="4"/>
  <c r="Y168" i="4"/>
  <c r="V166" i="4"/>
  <c r="X166" i="4"/>
  <c r="Y166" i="4"/>
  <c r="X108" i="4"/>
  <c r="Y108" i="4"/>
  <c r="V51" i="4"/>
  <c r="Y51" i="4"/>
  <c r="W51" i="4"/>
  <c r="X51" i="4"/>
  <c r="V167" i="4"/>
  <c r="Y167" i="4"/>
  <c r="X167" i="4"/>
  <c r="V54" i="4"/>
  <c r="Y54" i="4"/>
  <c r="X54" i="4"/>
  <c r="X57" i="4"/>
  <c r="Y57" i="4"/>
  <c r="Y5" i="4"/>
  <c r="W5" i="4"/>
  <c r="X5" i="4"/>
  <c r="X20" i="4"/>
  <c r="Y20" i="4"/>
  <c r="W20" i="4"/>
  <c r="Y7" i="4"/>
  <c r="X7" i="4"/>
  <c r="W7" i="4"/>
  <c r="W9" i="4"/>
  <c r="X9" i="4"/>
  <c r="Y9" i="4"/>
  <c r="W21" i="4"/>
  <c r="X21" i="4"/>
  <c r="Y21" i="4"/>
  <c r="X132" i="4"/>
  <c r="Y132" i="4"/>
  <c r="X117" i="4"/>
  <c r="Y117" i="4"/>
  <c r="Y74" i="4"/>
  <c r="X74" i="4"/>
  <c r="Y138" i="4"/>
  <c r="X138" i="4"/>
  <c r="Y182" i="4"/>
  <c r="X182" i="4"/>
  <c r="Y172" i="4"/>
  <c r="X172" i="4"/>
  <c r="V43" i="4"/>
  <c r="X43" i="4"/>
  <c r="Y43" i="4"/>
  <c r="W43" i="4"/>
  <c r="AC168" i="4"/>
  <c r="AD168" i="4"/>
  <c r="V64" i="4"/>
  <c r="Y64" i="4"/>
  <c r="X64" i="4"/>
  <c r="AC46" i="4"/>
  <c r="AD46" i="4"/>
  <c r="V28" i="4"/>
  <c r="Y28" i="4"/>
  <c r="W28" i="4"/>
  <c r="X28" i="4"/>
  <c r="Y52" i="4"/>
  <c r="X52" i="4"/>
  <c r="V85" i="4"/>
  <c r="Y85" i="4"/>
  <c r="X85" i="4"/>
  <c r="AC89" i="4"/>
  <c r="AD89" i="4"/>
  <c r="Y30" i="4"/>
  <c r="W30" i="4"/>
  <c r="X30" i="4"/>
  <c r="Y63" i="4"/>
  <c r="X63" i="4"/>
  <c r="Y111" i="4"/>
  <c r="X111" i="4"/>
  <c r="Y147" i="4"/>
  <c r="X147" i="4"/>
  <c r="Y186" i="4"/>
  <c r="X186" i="4"/>
  <c r="AC47" i="4"/>
  <c r="AD47" i="4"/>
  <c r="V173" i="4"/>
  <c r="X173" i="4"/>
  <c r="Y173" i="4"/>
  <c r="X89" i="4"/>
  <c r="Y89" i="4"/>
  <c r="V156" i="4"/>
  <c r="X156" i="4"/>
  <c r="Y156" i="4"/>
  <c r="Y11" i="4"/>
  <c r="W11" i="4"/>
  <c r="X11" i="4"/>
  <c r="X101" i="4"/>
  <c r="Y101" i="4"/>
  <c r="V89" i="4"/>
  <c r="Y136" i="4"/>
  <c r="X136" i="4"/>
  <c r="Y75" i="4"/>
  <c r="X75" i="4"/>
  <c r="AC30" i="4"/>
  <c r="Y109" i="4"/>
  <c r="X109" i="4"/>
  <c r="X142" i="4"/>
  <c r="Y142" i="4"/>
  <c r="Y179" i="4"/>
  <c r="X179" i="4"/>
  <c r="X60" i="4"/>
  <c r="Y60" i="4"/>
  <c r="AC36" i="4"/>
  <c r="AD36" i="4"/>
  <c r="X41" i="4"/>
  <c r="Y41" i="4"/>
  <c r="W41" i="4"/>
  <c r="V56" i="4"/>
  <c r="X56" i="4"/>
  <c r="Y56" i="4"/>
  <c r="V37" i="4"/>
  <c r="Y37" i="4"/>
  <c r="W37" i="4"/>
  <c r="X37" i="4"/>
  <c r="AC28" i="4"/>
  <c r="AD28" i="4"/>
  <c r="X55" i="4"/>
  <c r="Y55" i="4"/>
  <c r="V78" i="4"/>
  <c r="Y78" i="4"/>
  <c r="X78" i="4"/>
  <c r="V174" i="4"/>
  <c r="Y174" i="4"/>
  <c r="X174" i="4"/>
  <c r="AC170" i="4"/>
  <c r="AD170" i="4"/>
  <c r="AC156" i="4"/>
  <c r="AD156" i="4"/>
  <c r="AC31" i="4"/>
  <c r="AD31" i="4"/>
  <c r="Y26" i="4"/>
  <c r="W26" i="4"/>
  <c r="X26" i="4"/>
  <c r="X4" i="4"/>
  <c r="Y4" i="4"/>
  <c r="W4" i="4"/>
  <c r="Y27" i="4"/>
  <c r="W27" i="4"/>
  <c r="X27" i="4"/>
  <c r="Y87" i="4"/>
  <c r="X87" i="4"/>
  <c r="W48" i="4"/>
  <c r="X48" i="4"/>
  <c r="Y48" i="4"/>
  <c r="AC167" i="4"/>
  <c r="AD167" i="4"/>
  <c r="X127" i="4"/>
  <c r="Y127" i="4"/>
  <c r="Y86" i="4"/>
  <c r="X86" i="4"/>
  <c r="X84" i="4"/>
  <c r="Y84" i="4"/>
  <c r="X80" i="4"/>
  <c r="Y80" i="4"/>
  <c r="Y133" i="4"/>
  <c r="X133" i="4"/>
  <c r="X151" i="4"/>
  <c r="Y151" i="4"/>
  <c r="AC64" i="4"/>
  <c r="AD64" i="4"/>
  <c r="X44" i="4"/>
  <c r="Y44" i="4"/>
  <c r="W44" i="4"/>
  <c r="Y35" i="4"/>
  <c r="W35" i="4"/>
  <c r="X35" i="4"/>
  <c r="V67" i="4"/>
  <c r="X67" i="4"/>
  <c r="Y67" i="4"/>
  <c r="AC159" i="4"/>
  <c r="AD159" i="4"/>
  <c r="AC24" i="4"/>
  <c r="AD24" i="4"/>
  <c r="V25" i="4"/>
  <c r="Y25" i="4"/>
  <c r="W25" i="4"/>
  <c r="X25" i="4"/>
  <c r="V53" i="4"/>
  <c r="X53" i="4"/>
  <c r="Y53" i="4"/>
  <c r="AC40" i="4"/>
  <c r="AD40" i="4"/>
  <c r="V157" i="4"/>
  <c r="Y157" i="4"/>
  <c r="X157" i="4"/>
  <c r="V161" i="4"/>
  <c r="X161" i="4"/>
  <c r="Y161" i="4"/>
  <c r="X81" i="4"/>
  <c r="Y81" i="4"/>
  <c r="AC34" i="4"/>
  <c r="AD34" i="4"/>
  <c r="W6" i="4"/>
  <c r="X6" i="4"/>
  <c r="Y6" i="4"/>
  <c r="W12" i="4"/>
  <c r="X12" i="4"/>
  <c r="Y12" i="4"/>
  <c r="Y13" i="4"/>
  <c r="W13" i="4"/>
  <c r="X13" i="4"/>
  <c r="X113" i="4"/>
  <c r="Y113" i="4"/>
  <c r="X103" i="4"/>
  <c r="Y103" i="4"/>
  <c r="X140" i="4"/>
  <c r="Y140" i="4"/>
  <c r="Y110" i="4"/>
  <c r="X110" i="4"/>
  <c r="X94" i="4"/>
  <c r="Y94" i="4"/>
  <c r="Y71" i="4"/>
  <c r="X71" i="4"/>
  <c r="Y122" i="4"/>
  <c r="X122" i="4"/>
  <c r="Y146" i="4"/>
  <c r="X146" i="4"/>
  <c r="Y95" i="4"/>
  <c r="X95" i="4"/>
  <c r="X93" i="4"/>
  <c r="Y93" i="4"/>
  <c r="AC48" i="4"/>
  <c r="AD48" i="4"/>
  <c r="Y49" i="4"/>
  <c r="W49" i="4"/>
  <c r="X49" i="4"/>
  <c r="AC37" i="4"/>
  <c r="AD37" i="4"/>
  <c r="AC52" i="4"/>
  <c r="AD52" i="4"/>
  <c r="AC86" i="4"/>
  <c r="AD86" i="4"/>
  <c r="V176" i="4"/>
  <c r="X176" i="4"/>
  <c r="Y176" i="4"/>
  <c r="X34" i="4"/>
  <c r="Y34" i="4"/>
  <c r="W34" i="4"/>
  <c r="AC38" i="4"/>
  <c r="AD38" i="4"/>
  <c r="V59" i="4"/>
  <c r="Y59" i="4"/>
  <c r="X59" i="4"/>
  <c r="Y76" i="4"/>
  <c r="X76" i="4"/>
  <c r="V164" i="4"/>
  <c r="X164" i="4"/>
  <c r="Y164" i="4"/>
  <c r="X128" i="4"/>
  <c r="Y128" i="4"/>
  <c r="X68" i="4"/>
  <c r="Y68" i="4"/>
  <c r="Y14" i="4"/>
  <c r="W14" i="4"/>
  <c r="X14" i="4"/>
  <c r="Y131" i="4"/>
  <c r="X131" i="4"/>
  <c r="Y102" i="4"/>
  <c r="X102" i="4"/>
  <c r="X106" i="4"/>
  <c r="Y106" i="4"/>
  <c r="X137" i="4"/>
  <c r="Y137" i="4"/>
  <c r="X180" i="4"/>
  <c r="Y180" i="4"/>
  <c r="Y183" i="4"/>
  <c r="X183" i="4"/>
  <c r="V66" i="4"/>
  <c r="Y66" i="4"/>
  <c r="X66" i="4"/>
  <c r="V160" i="4"/>
  <c r="Y160" i="4"/>
  <c r="X160" i="4"/>
  <c r="AC56" i="4"/>
  <c r="AD56" i="4"/>
  <c r="V158" i="4"/>
  <c r="Y158" i="4"/>
  <c r="X158" i="4"/>
  <c r="AC26" i="4"/>
  <c r="AD26" i="4"/>
  <c r="V70" i="4"/>
  <c r="X70" i="4"/>
  <c r="Y70" i="4"/>
  <c r="Y42" i="4"/>
  <c r="W42" i="4"/>
  <c r="X42" i="4"/>
  <c r="V170" i="4"/>
  <c r="Y170" i="4"/>
  <c r="X170" i="4"/>
  <c r="AC45" i="4"/>
  <c r="AD45" i="4"/>
  <c r="Y38" i="4"/>
  <c r="W38" i="4"/>
  <c r="X38" i="4"/>
  <c r="Y97" i="4"/>
  <c r="X97" i="4"/>
  <c r="X144" i="4"/>
  <c r="Y144" i="4"/>
  <c r="Y107" i="4"/>
  <c r="X107" i="4"/>
  <c r="Y126" i="4"/>
  <c r="X126" i="4"/>
  <c r="AC85" i="4"/>
  <c r="AD85" i="4"/>
  <c r="V72" i="4"/>
  <c r="X72" i="4"/>
  <c r="Y72" i="4"/>
  <c r="X32" i="4"/>
  <c r="Y32" i="4"/>
  <c r="W32" i="4"/>
  <c r="AC67" i="4"/>
  <c r="AD67" i="4"/>
  <c r="V165" i="4"/>
  <c r="X165" i="4"/>
  <c r="Y165" i="4"/>
  <c r="V159" i="4"/>
  <c r="Y159" i="4"/>
  <c r="X159" i="4"/>
  <c r="X175" i="4"/>
  <c r="Y175" i="4"/>
  <c r="V50" i="4"/>
  <c r="Y50" i="4"/>
  <c r="W50" i="4"/>
  <c r="X50" i="4"/>
  <c r="AC182" i="4"/>
  <c r="AD182" i="4"/>
  <c r="AC154" i="4"/>
  <c r="AD154" i="4"/>
  <c r="X19" i="4"/>
  <c r="Y19" i="4"/>
  <c r="W19" i="4"/>
  <c r="X105" i="4"/>
  <c r="Y105" i="4"/>
  <c r="Y134" i="4"/>
  <c r="X134" i="4"/>
  <c r="X8" i="4"/>
  <c r="Y8" i="4"/>
  <c r="W8" i="4"/>
  <c r="Y88" i="4"/>
  <c r="X88" i="4"/>
  <c r="Y135" i="4"/>
  <c r="X135" i="4"/>
  <c r="X154" i="4"/>
  <c r="Y154" i="4"/>
  <c r="Y114" i="4"/>
  <c r="X114" i="4"/>
  <c r="X77" i="4"/>
  <c r="Y77" i="4"/>
  <c r="X118" i="4"/>
  <c r="Y118" i="4"/>
  <c r="X141" i="4"/>
  <c r="Y141" i="4"/>
  <c r="Y150" i="4"/>
  <c r="X150" i="4"/>
  <c r="Y184" i="4"/>
  <c r="X184" i="4"/>
  <c r="Y99" i="4"/>
  <c r="X99" i="4"/>
  <c r="AC91" i="4"/>
  <c r="AD91" i="4"/>
  <c r="V155" i="4"/>
  <c r="Y155" i="4"/>
  <c r="X155" i="4"/>
  <c r="V39" i="4"/>
  <c r="Y39" i="4"/>
  <c r="W39" i="4"/>
  <c r="X39" i="4"/>
  <c r="V171" i="4"/>
  <c r="Y171" i="4"/>
  <c r="X171" i="4"/>
  <c r="X92" i="4"/>
  <c r="Y92" i="4"/>
  <c r="Y62" i="4"/>
  <c r="X62" i="4"/>
  <c r="AC72" i="4"/>
  <c r="AD72" i="4"/>
  <c r="AC22" i="4"/>
  <c r="AD22" i="4"/>
  <c r="V33" i="4"/>
  <c r="W33" i="4"/>
  <c r="X33" i="4"/>
  <c r="Y33" i="4"/>
  <c r="X58" i="4"/>
  <c r="Y58" i="4"/>
  <c r="AC172" i="4"/>
  <c r="AD172" i="4"/>
  <c r="AC17" i="4"/>
  <c r="AD17" i="4"/>
  <c r="X189" i="4"/>
  <c r="Y189" i="4"/>
  <c r="Y61" i="4"/>
  <c r="X61" i="4"/>
  <c r="X152" i="4"/>
  <c r="Y152" i="4"/>
  <c r="X10" i="4"/>
  <c r="Y10" i="4"/>
  <c r="W10" i="4"/>
  <c r="Y90" i="4"/>
  <c r="X90" i="4"/>
  <c r="Y15" i="4"/>
  <c r="W15" i="4"/>
  <c r="X15" i="4"/>
  <c r="X115" i="4"/>
  <c r="Y115" i="4"/>
  <c r="X120" i="4"/>
  <c r="Y120" i="4"/>
  <c r="X17" i="4"/>
  <c r="Y17" i="4"/>
  <c r="W17" i="4"/>
  <c r="Y124" i="4"/>
  <c r="X124" i="4"/>
  <c r="Y98" i="4"/>
  <c r="X98" i="4"/>
  <c r="X130" i="4"/>
  <c r="Y130" i="4"/>
  <c r="X177" i="4"/>
  <c r="Y177" i="4"/>
  <c r="V163" i="4"/>
  <c r="X163" i="4"/>
  <c r="Y163" i="4"/>
  <c r="AC41" i="4"/>
  <c r="AD41" i="4"/>
  <c r="AC174" i="4"/>
  <c r="AD174" i="4"/>
  <c r="V91" i="4"/>
  <c r="X91" i="4"/>
  <c r="Y91" i="4"/>
  <c r="V22" i="4"/>
  <c r="X22" i="4"/>
  <c r="Y22" i="4"/>
  <c r="W22" i="4"/>
  <c r="X31" i="4"/>
  <c r="Y31" i="4"/>
  <c r="W31" i="4"/>
  <c r="AC161" i="4"/>
  <c r="AD161" i="4"/>
  <c r="V29" i="4"/>
  <c r="X29" i="4"/>
  <c r="Y29" i="4"/>
  <c r="W29" i="4"/>
  <c r="AC173" i="4"/>
  <c r="AD173" i="4"/>
  <c r="AC50" i="4"/>
  <c r="AD50" i="4"/>
  <c r="X187" i="4"/>
  <c r="Y187" i="4"/>
  <c r="Y123" i="4"/>
  <c r="X123" i="4"/>
  <c r="X129" i="4"/>
  <c r="Y129" i="4"/>
  <c r="AC27" i="4"/>
  <c r="AD27" i="4"/>
  <c r="X149" i="4"/>
  <c r="Y149" i="4"/>
  <c r="X96" i="4"/>
  <c r="Y96" i="4"/>
  <c r="Y16" i="4"/>
  <c r="W16" i="4"/>
  <c r="X16" i="4"/>
  <c r="Y148" i="4"/>
  <c r="X148" i="4"/>
  <c r="Y18" i="4"/>
  <c r="W18" i="4"/>
  <c r="X18" i="4"/>
  <c r="Y100" i="4"/>
  <c r="X100" i="4"/>
  <c r="X139" i="4"/>
  <c r="Y139" i="4"/>
  <c r="Y119" i="4"/>
  <c r="X119" i="4"/>
  <c r="X104" i="4"/>
  <c r="Y104" i="4"/>
  <c r="Y121" i="4"/>
  <c r="X121" i="4"/>
  <c r="Y145" i="4"/>
  <c r="X145" i="4"/>
  <c r="X188" i="4"/>
  <c r="Y188" i="4"/>
  <c r="X46" i="4"/>
  <c r="Y46" i="4"/>
  <c r="W46" i="4"/>
  <c r="Y181" i="4"/>
  <c r="X181" i="4"/>
  <c r="V162" i="4"/>
  <c r="Y162" i="4"/>
  <c r="X162" i="4"/>
  <c r="AC29" i="4"/>
  <c r="AD29" i="4"/>
  <c r="V69" i="4"/>
  <c r="X69" i="4"/>
  <c r="Y69" i="4"/>
  <c r="V45" i="4"/>
  <c r="W45" i="4"/>
  <c r="X45" i="4"/>
  <c r="Y45" i="4"/>
  <c r="V73" i="4"/>
  <c r="Y73" i="4"/>
  <c r="X73" i="4"/>
  <c r="V24" i="4"/>
  <c r="W24" i="4"/>
  <c r="X24" i="4"/>
  <c r="Y24" i="4"/>
  <c r="V62" i="4"/>
  <c r="V58" i="4"/>
  <c r="AC186" i="4"/>
  <c r="AC158" i="4"/>
  <c r="V49" i="4"/>
  <c r="AC55" i="4"/>
  <c r="V175" i="4"/>
  <c r="V27" i="4"/>
  <c r="V46" i="4"/>
  <c r="V92" i="4"/>
  <c r="AC171" i="4"/>
  <c r="V60" i="4"/>
  <c r="V57" i="4"/>
  <c r="V76" i="4"/>
  <c r="V47" i="4"/>
  <c r="V185" i="4"/>
  <c r="AC152" i="4"/>
  <c r="V42" i="4"/>
  <c r="V44" i="4"/>
  <c r="AC169" i="4"/>
  <c r="V181" i="4"/>
  <c r="AC20" i="4"/>
  <c r="AC57" i="4"/>
  <c r="AC35" i="4"/>
  <c r="AC175" i="4"/>
  <c r="AC19" i="4"/>
  <c r="AC25" i="4"/>
  <c r="AC39" i="4"/>
  <c r="AC51" i="4"/>
  <c r="AC162" i="4"/>
  <c r="AC43" i="4"/>
  <c r="AC53" i="4"/>
  <c r="AC21" i="4"/>
  <c r="AC155" i="4"/>
  <c r="AC70" i="4"/>
  <c r="AC15" i="4"/>
  <c r="AC23" i="4"/>
  <c r="AC76" i="4"/>
  <c r="AC163" i="4"/>
  <c r="AC79" i="4"/>
  <c r="AC18" i="4"/>
  <c r="AC73" i="4"/>
  <c r="AC49" i="4"/>
  <c r="AC187" i="4"/>
  <c r="AC179" i="4"/>
  <c r="AC92" i="4"/>
  <c r="AC157" i="4"/>
  <c r="AC183" i="4"/>
  <c r="AC16" i="4"/>
  <c r="AC160" i="4"/>
  <c r="V132" i="4"/>
  <c r="V135" i="4"/>
  <c r="AC146" i="4"/>
  <c r="V183" i="4"/>
  <c r="V14" i="4"/>
  <c r="AC13" i="4"/>
  <c r="AC62" i="4"/>
  <c r="AC136" i="4"/>
  <c r="V94" i="4"/>
  <c r="AC100" i="4"/>
  <c r="AC139" i="4"/>
  <c r="V122" i="4"/>
  <c r="V146" i="4"/>
  <c r="V77" i="4"/>
  <c r="V80" i="4"/>
  <c r="V133" i="4"/>
  <c r="V177" i="4"/>
  <c r="AC99" i="4"/>
  <c r="AC184" i="4"/>
  <c r="AC12" i="4"/>
  <c r="AC122" i="4"/>
  <c r="V61" i="4"/>
  <c r="V136" i="4"/>
  <c r="AC68" i="4"/>
  <c r="AC96" i="4"/>
  <c r="V100" i="4"/>
  <c r="V139" i="4"/>
  <c r="AC126" i="4"/>
  <c r="AC104" i="4"/>
  <c r="AC106" i="4"/>
  <c r="AC137" i="4"/>
  <c r="AC178" i="4"/>
  <c r="V99" i="4"/>
  <c r="AC80" i="4"/>
  <c r="AC103" i="4"/>
  <c r="AC140" i="4"/>
  <c r="V68" i="4"/>
  <c r="AC83" i="4"/>
  <c r="V96" i="4"/>
  <c r="AC112" i="4"/>
  <c r="AC143" i="4"/>
  <c r="AC61" i="4"/>
  <c r="AC102" i="4"/>
  <c r="V126" i="4"/>
  <c r="V104" i="4"/>
  <c r="V106" i="4"/>
  <c r="V137" i="4"/>
  <c r="AC151" i="4"/>
  <c r="V187" i="4"/>
  <c r="AC133" i="4"/>
  <c r="V16" i="4"/>
  <c r="V17" i="4"/>
  <c r="V103" i="4"/>
  <c r="V75" i="4"/>
  <c r="V83" i="4"/>
  <c r="AC66" i="4"/>
  <c r="V112" i="4"/>
  <c r="V143" i="4"/>
  <c r="AC69" i="4"/>
  <c r="V102" i="4"/>
  <c r="AC130" i="4"/>
  <c r="AC116" i="4"/>
  <c r="AC118" i="4"/>
  <c r="AC141" i="4"/>
  <c r="V152" i="4"/>
  <c r="AC97" i="4"/>
  <c r="V151" i="4"/>
  <c r="AC111" i="4"/>
  <c r="AC188" i="4"/>
  <c r="AC77" i="4"/>
  <c r="AC101" i="4"/>
  <c r="V140" i="4"/>
  <c r="AC98" i="4"/>
  <c r="V18" i="4"/>
  <c r="V101" i="4"/>
  <c r="AC115" i="4"/>
  <c r="AC144" i="4"/>
  <c r="V98" i="4"/>
  <c r="AC123" i="4"/>
  <c r="AC147" i="4"/>
  <c r="AC114" i="4"/>
  <c r="V130" i="4"/>
  <c r="V116" i="4"/>
  <c r="V118" i="4"/>
  <c r="V141" i="4"/>
  <c r="AC95" i="4"/>
  <c r="V97" i="4"/>
  <c r="AC177" i="4"/>
  <c r="V111" i="4"/>
  <c r="AC14" i="4"/>
  <c r="V144" i="4"/>
  <c r="AC110" i="4"/>
  <c r="AC105" i="4"/>
  <c r="AC71" i="4"/>
  <c r="V123" i="4"/>
  <c r="V147" i="4"/>
  <c r="AC74" i="4"/>
  <c r="V114" i="4"/>
  <c r="AC134" i="4"/>
  <c r="AC121" i="4"/>
  <c r="AC145" i="4"/>
  <c r="V95" i="4"/>
  <c r="V180" i="4"/>
  <c r="V169" i="4"/>
  <c r="V13" i="4"/>
  <c r="V63" i="4"/>
  <c r="V15" i="4"/>
  <c r="V19" i="4"/>
  <c r="AC113" i="4"/>
  <c r="V115" i="4"/>
  <c r="V20" i="4"/>
  <c r="V113" i="4"/>
  <c r="AC124" i="4"/>
  <c r="AC148" i="4"/>
  <c r="V110" i="4"/>
  <c r="V105" i="4"/>
  <c r="V71" i="4"/>
  <c r="AC127" i="4"/>
  <c r="V86" i="4"/>
  <c r="V74" i="4"/>
  <c r="AC119" i="4"/>
  <c r="V134" i="4"/>
  <c r="V121" i="4"/>
  <c r="V145" i="4"/>
  <c r="AC181" i="4"/>
  <c r="V172" i="4"/>
  <c r="AC94" i="4"/>
  <c r="V9" i="4"/>
  <c r="AC149" i="4"/>
  <c r="AC78" i="4"/>
  <c r="V124" i="4"/>
  <c r="V148" i="4"/>
  <c r="AC120" i="4"/>
  <c r="AC117" i="4"/>
  <c r="V127" i="4"/>
  <c r="V81" i="4"/>
  <c r="V119" i="4"/>
  <c r="V82" i="4"/>
  <c r="AC138" i="4"/>
  <c r="AC125" i="4"/>
  <c r="AC150" i="4"/>
  <c r="V184" i="4"/>
  <c r="AC176" i="4"/>
  <c r="AC60" i="4"/>
  <c r="V88" i="4"/>
  <c r="AC9" i="4"/>
  <c r="V149" i="4"/>
  <c r="AC82" i="4"/>
  <c r="AC87" i="4"/>
  <c r="AC128" i="4"/>
  <c r="V120" i="4"/>
  <c r="AC90" i="4"/>
  <c r="V117" i="4"/>
  <c r="AC131" i="4"/>
  <c r="AC107" i="4"/>
  <c r="AC84" i="4"/>
  <c r="V153" i="4"/>
  <c r="V138" i="4"/>
  <c r="V125" i="4"/>
  <c r="V178" i="4"/>
  <c r="V150" i="4"/>
  <c r="AC185" i="4"/>
  <c r="V179" i="4"/>
  <c r="V10" i="4"/>
  <c r="AC10" i="4"/>
  <c r="AC108" i="4"/>
  <c r="V128" i="4"/>
  <c r="AC153" i="4"/>
  <c r="V90" i="4"/>
  <c r="V131" i="4"/>
  <c r="V107" i="4"/>
  <c r="V84" i="4"/>
  <c r="AC109" i="4"/>
  <c r="AC142" i="4"/>
  <c r="AC75" i="4"/>
  <c r="AC129" i="4"/>
  <c r="V182" i="4"/>
  <c r="V188" i="4"/>
  <c r="AC93" i="4"/>
  <c r="AC180" i="4"/>
  <c r="V21" i="4"/>
  <c r="V11" i="4"/>
  <c r="V87" i="4"/>
  <c r="V12" i="4"/>
  <c r="AC11" i="4"/>
  <c r="AC65" i="4"/>
  <c r="V108" i="4"/>
  <c r="AC132" i="4"/>
  <c r="AC63" i="4"/>
  <c r="AC88" i="4"/>
  <c r="AC135" i="4"/>
  <c r="V154" i="4"/>
  <c r="V109" i="4"/>
  <c r="V142" i="4"/>
  <c r="V129" i="4"/>
  <c r="V186" i="4"/>
  <c r="V93" i="4"/>
  <c r="R190" i="4"/>
  <c r="AC5" i="4"/>
  <c r="V3" i="4"/>
  <c r="AC4" i="4"/>
  <c r="AC3" i="4"/>
  <c r="AC8" i="4"/>
  <c r="V6" i="4"/>
  <c r="AC6" i="4"/>
  <c r="AC7" i="4"/>
  <c r="V8" i="4"/>
  <c r="V4" i="4"/>
  <c r="V5" i="4"/>
  <c r="V7" i="4"/>
  <c r="H190" i="4"/>
  <c r="V190" i="4" l="1"/>
  <c r="AC190" i="4"/>
</calcChain>
</file>

<file path=xl/sharedStrings.xml><?xml version="1.0" encoding="utf-8"?>
<sst xmlns="http://schemas.openxmlformats.org/spreadsheetml/2006/main" count="926" uniqueCount="241">
  <si>
    <t>NumRadicalElectrons</t>
  </si>
  <si>
    <t>SMR_VSA8</t>
  </si>
  <si>
    <t>SlogP_VSA9</t>
  </si>
  <si>
    <t>EState_VSA11</t>
  </si>
  <si>
    <t>fr_HOCCN</t>
  </si>
  <si>
    <t>fr_SH</t>
  </si>
  <si>
    <t>fr_aldehyde</t>
  </si>
  <si>
    <t>fr_azide</t>
  </si>
  <si>
    <t>fr_azo</t>
  </si>
  <si>
    <t>fr_benzodiazepine</t>
  </si>
  <si>
    <t>fr_diazo</t>
  </si>
  <si>
    <t>fr_epoxide</t>
  </si>
  <si>
    <t>fr_hdrzine</t>
  </si>
  <si>
    <t>fr_hdrzone</t>
  </si>
  <si>
    <t>fr_isocyan</t>
  </si>
  <si>
    <t>fr_isothiocyan</t>
  </si>
  <si>
    <t>fr_nitro_arom_nonortho</t>
  </si>
  <si>
    <t>fr_nitroso</t>
  </si>
  <si>
    <t>fr_phos_acid</t>
  </si>
  <si>
    <t>fr_phos_ester</t>
  </si>
  <si>
    <t>fr_prisulfonamd</t>
  </si>
  <si>
    <t>fr_term_acetylene</t>
  </si>
  <si>
    <t>fr_thiocyan</t>
  </si>
  <si>
    <t>Statistic</t>
  </si>
  <si>
    <t>p</t>
  </si>
  <si>
    <t>MaxAbsEStateIndex</t>
  </si>
  <si>
    <t>Mann-Whitney U</t>
  </si>
  <si>
    <t>MaxEStateIndex</t>
  </si>
  <si>
    <t>MinAbsEStateIndex</t>
  </si>
  <si>
    <t>MinEStateIndex</t>
  </si>
  <si>
    <t>&lt; .001</t>
  </si>
  <si>
    <t>qed</t>
  </si>
  <si>
    <t>SPS</t>
  </si>
  <si>
    <t>MolWt</t>
  </si>
  <si>
    <t>HeavyAtomMolWt</t>
  </si>
  <si>
    <t>ExactMolWt</t>
  </si>
  <si>
    <t>NumValenceElectrons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</si>
  <si>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</si>
  <si>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</si>
  <si>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</si>
  <si>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</si>
  <si>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</si>
  <si>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</si>
  <si>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</si>
  <si>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</si>
  <si>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</si>
  <si>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</si>
  <si>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</si>
  <si>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</si>
  <si>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</si>
  <si>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</si>
  <si>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</si>
  <si>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AvgIpc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</si>
  <si>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</si>
  <si>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</si>
  <si>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</si>
  <si>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</si>
  <si>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</si>
  <si>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</si>
  <si>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</si>
  <si>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</si>
  <si>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</si>
  <si>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</si>
  <si>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</si>
  <si>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</si>
  <si>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</si>
  <si>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</si>
  <si>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</si>
  <si>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</si>
  <si>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</si>
  <si>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</si>
  <si>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</si>
  <si>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</si>
  <si>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</si>
  <si>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</si>
  <si>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</si>
  <si>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</si>
  <si>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</si>
  <si>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</si>
  <si>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</si>
  <si>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</si>
  <si>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</si>
  <si>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</si>
  <si>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</si>
  <si>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</si>
  <si>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</si>
  <si>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</si>
  <si>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</si>
  <si>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</si>
  <si>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</si>
  <si>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</si>
  <si>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</si>
  <si>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</si>
  <si>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</si>
  <si>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</si>
  <si>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</si>
  <si>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</si>
  <si>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</si>
  <si>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</si>
  <si>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</si>
  <si>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</si>
  <si>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</si>
  <si>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</si>
  <si>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</si>
  <si>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</si>
  <si>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</si>
  <si>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</si>
  <si>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TPSA</t>
  </si>
  <si>
    <t>EState_VSA1</t>
  </si>
  <si>
    <t>EState_VSA10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</si>
  <si>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</si>
  <si>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</si>
  <si>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</si>
  <si>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</si>
  <si>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</si>
  <si>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</si>
  <si>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</si>
  <si>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</si>
  <si>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</si>
  <si>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</si>
  <si>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</si>
  <si>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</si>
  <si>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</si>
  <si>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</si>
  <si>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</si>
  <si>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</si>
  <si>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</si>
  <si>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</si>
  <si>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</si>
  <si>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</si>
  <si>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</si>
  <si>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</si>
  <si>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</si>
  <si>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</si>
  <si>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</si>
  <si>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</si>
  <si>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</si>
  <si>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</si>
  <si>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</si>
  <si>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</si>
  <si>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</si>
  <si>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</si>
  <si>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</si>
  <si>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</si>
  <si>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</si>
  <si>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</si>
  <si>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</si>
  <si>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</si>
  <si>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</si>
  <si>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</si>
  <si>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</si>
  <si>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</si>
  <si>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</si>
  <si>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</si>
  <si>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</si>
  <si>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</si>
  <si>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</si>
  <si>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</si>
  <si>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</si>
  <si>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</si>
  <si>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</si>
  <si>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</si>
  <si>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</si>
  <si>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</si>
  <si>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</si>
  <si>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</si>
  <si>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</si>
  <si>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</si>
  <si>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</si>
  <si>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</si>
  <si>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</si>
  <si>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</si>
  <si>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</si>
  <si>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</si>
  <si>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</si>
  <si>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</si>
  <si>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fr_barbitur</t>
  </si>
  <si>
    <t>fr_benzene</t>
  </si>
  <si>
    <t>fr_bicyclic</t>
  </si>
  <si>
    <t>fr_dihydropyridine</t>
  </si>
  <si>
    <t>fr_ester</t>
  </si>
  <si>
    <t>fr_ether</t>
  </si>
  <si>
    <t>fr_furan</t>
  </si>
  <si>
    <t>fr_guanido</t>
  </si>
  <si>
    <t>fr_halogen</t>
  </si>
  <si>
    <t>fr_imidazole</t>
  </si>
  <si>
    <t>fr_imide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</si>
  <si>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</si>
  <si>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</si>
  <si>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</si>
  <si>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</si>
  <si>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</si>
  <si>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</si>
  <si>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</si>
  <si>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</si>
  <si>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</si>
  <si>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fr_oxazole</t>
  </si>
  <si>
    <t>fr_oxime</t>
  </si>
  <si>
    <t>fr_para_hydroxylation</t>
  </si>
  <si>
    <t>fr_phenol</t>
  </si>
  <si>
    <t>fr_phenol_noOrthoHbond</t>
  </si>
  <si>
    <t>fr_piperdine</t>
  </si>
  <si>
    <t>fr_piperzine</t>
  </si>
  <si>
    <t>fr_priamide</t>
  </si>
  <si>
    <t>fr_pyridine</t>
  </si>
  <si>
    <t>fr_quatN</t>
  </si>
  <si>
    <t>fr_sulfide</t>
  </si>
  <si>
    <t>fr_sulfonamd</t>
  </si>
  <si>
    <t>fr_sulfone</t>
  </si>
  <si>
    <t>fr_tetrazole</t>
  </si>
  <si>
    <t>fr_thiazole</t>
  </si>
  <si>
    <t>fr_thiophene</t>
  </si>
  <si>
    <t>fr_unbrch_alkane</t>
  </si>
  <si>
    <t>fr_urea</t>
  </si>
  <si>
    <t>Note. Hₐ μ 0 ≠ μ 1</t>
  </si>
  <si>
    <t>p (.001 -&gt; 0)</t>
  </si>
  <si>
    <t>Independent Samples T-Test PKM2</t>
  </si>
  <si>
    <t>Independent Samples T-Test Erk2</t>
  </si>
  <si>
    <t>Test name</t>
  </si>
  <si>
    <t>p &lt; 0.05 for both kinases</t>
  </si>
  <si>
    <t xml:space="preserve">Nr. of variables </t>
  </si>
  <si>
    <t>Compare Erk2 and PKM2</t>
  </si>
  <si>
    <t>name of descriptor</t>
  </si>
  <si>
    <t>p-value ERK2</t>
  </si>
  <si>
    <t>p-value PKM2</t>
  </si>
  <si>
    <t>Removed descriptors (with only 0 values)</t>
  </si>
  <si>
    <t>23 descriptors removed</t>
  </si>
  <si>
    <t>Descriptors PKM2</t>
  </si>
  <si>
    <t>Descriptors ERK2</t>
  </si>
  <si>
    <t>Descriptors with p-value &lt; .05 for both kinases</t>
  </si>
  <si>
    <t>19 overlapping descriptors</t>
  </si>
  <si>
    <t>20 descriptors with lowest p-value per kinase</t>
  </si>
  <si>
    <t>Nr. of variables ERK2</t>
  </si>
  <si>
    <t>Nr. of variables PKM2</t>
  </si>
  <si>
    <t>p &lt; 0.05 for at least one kinase</t>
  </si>
  <si>
    <t>Significant (True=1; False=0)</t>
  </si>
  <si>
    <t>p &lt; alpha</t>
  </si>
  <si>
    <t>alpha=</t>
  </si>
  <si>
    <t>ERK2 specific features*</t>
  </si>
  <si>
    <t>PKM2 specific features*</t>
  </si>
  <si>
    <t>* Features with only a low p-value for one 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</si>
</sst>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3CEF-9AB0-48CD-90A7-994D23700DA5}">
  <dimension ref="A1:F27"/>
  <sheetViews>
    <sheetView workbookViewId="0">
      <selection sqref="A1:B1"/>
    </sheetView>
  </sheetViews>
  <sheetFormatPr defaultRowHeight="14.4" x14ac:dyDescent="0.3"/>
  <cols>
    <col min="1" max="1" width="23.77734375" bestFit="1" customWidth="1"/>
    <col min="2" max="2" width="23.33203125" customWidth="1"/>
    <col min="4" max="4" width="27.33203125" customWidth="1"/>
    <col min="6" max="6" width="22.33203125" customWidth="1"/>
  </cols>
  <sheetData>
    <row r="1" spans="1:6" x14ac:dyDescent="0.3">
      <c r="A1" s="5" t="s">
        <v>231</v>
      </c>
      <c r="B1" s="5"/>
      <c r="D1" s="6" t="s">
        <v>229</v>
      </c>
      <c r="F1" s="7" t="s">
        <v>225</v>
      </c>
    </row>
    <row r="2" spans="1:6" x14ac:dyDescent="0.3">
      <c r="A2" s="3" t="s">
        <v>228</v>
      </c>
      <c r="B2" s="3" t="s">
        <v>227</v>
      </c>
      <c r="D2" s="6"/>
      <c r="F2" s="7"/>
    </row>
    <row r="3" spans="1:6" x14ac:dyDescent="0.3">
      <c r="A3" s="4" t="s">
        <v>137</v>
      </c>
      <c r="B3" s="4" t="s">
        <v>137</v>
      </c>
      <c r="D3" s="4" t="s">
        <v>137</v>
      </c>
      <c r="F3" s="1" t="s">
        <v>0</v>
      </c>
    </row>
    <row r="4" spans="1:6" x14ac:dyDescent="0.3">
      <c r="A4" s="4" t="s">
        <v>145</v>
      </c>
      <c r="B4" s="4" t="s">
        <v>145</v>
      </c>
      <c r="D4" s="4" t="s">
        <v>145</v>
      </c>
      <c r="F4" s="1" t="s">
        <v>1</v>
      </c>
    </row>
    <row r="5" spans="1:6" x14ac:dyDescent="0.3">
      <c r="A5" s="4" t="s">
        <v>104</v>
      </c>
      <c r="B5" s="4" t="s">
        <v>210</v>
      </c>
      <c r="D5" s="4" t="s">
        <v>210</v>
      </c>
      <c r="F5" s="1" t="s">
        <v>2</v>
      </c>
    </row>
    <row r="6" spans="1:6" x14ac:dyDescent="0.3">
      <c r="A6" s="4" t="s">
        <v>158</v>
      </c>
      <c r="B6" s="4" t="s">
        <v>54</v>
      </c>
      <c r="D6" s="4" t="s">
        <v>54</v>
      </c>
      <c r="F6" s="1" t="s">
        <v>3</v>
      </c>
    </row>
    <row r="7" spans="1:6" x14ac:dyDescent="0.3">
      <c r="A7" s="4" t="s">
        <v>159</v>
      </c>
      <c r="B7" s="4" t="s">
        <v>53</v>
      </c>
      <c r="D7" s="4" t="s">
        <v>53</v>
      </c>
      <c r="F7" s="1" t="s">
        <v>4</v>
      </c>
    </row>
    <row r="8" spans="1:6" x14ac:dyDescent="0.3">
      <c r="A8" s="4" t="s">
        <v>106</v>
      </c>
      <c r="B8" s="4" t="s">
        <v>66</v>
      </c>
      <c r="D8" s="4" t="s">
        <v>101</v>
      </c>
      <c r="F8" s="1" t="s">
        <v>5</v>
      </c>
    </row>
    <row r="9" spans="1:6" x14ac:dyDescent="0.3">
      <c r="A9" s="4" t="s">
        <v>95</v>
      </c>
      <c r="B9" s="4" t="s">
        <v>52</v>
      </c>
      <c r="D9" s="4" t="s">
        <v>103</v>
      </c>
      <c r="F9" s="1" t="s">
        <v>6</v>
      </c>
    </row>
    <row r="10" spans="1:6" x14ac:dyDescent="0.3">
      <c r="A10" s="4" t="s">
        <v>41</v>
      </c>
      <c r="B10" s="4" t="s">
        <v>64</v>
      </c>
      <c r="D10" s="4" t="s">
        <v>34</v>
      </c>
      <c r="F10" s="1" t="s">
        <v>7</v>
      </c>
    </row>
    <row r="11" spans="1:6" x14ac:dyDescent="0.3">
      <c r="A11" s="4" t="s">
        <v>146</v>
      </c>
      <c r="B11" s="4" t="s">
        <v>80</v>
      </c>
      <c r="D11" s="4" t="s">
        <v>104</v>
      </c>
      <c r="F11" s="1" t="s">
        <v>8</v>
      </c>
    </row>
    <row r="12" spans="1:6" x14ac:dyDescent="0.3">
      <c r="A12" s="4" t="s">
        <v>194</v>
      </c>
      <c r="B12" s="4" t="s">
        <v>62</v>
      </c>
      <c r="D12" s="4" t="s">
        <v>123</v>
      </c>
      <c r="F12" s="1" t="s">
        <v>9</v>
      </c>
    </row>
    <row r="13" spans="1:6" x14ac:dyDescent="0.3">
      <c r="A13" s="4" t="s">
        <v>195</v>
      </c>
      <c r="B13" s="4" t="s">
        <v>138</v>
      </c>
      <c r="D13" s="4" t="s">
        <v>158</v>
      </c>
      <c r="F13" s="1" t="s">
        <v>10</v>
      </c>
    </row>
    <row r="14" spans="1:6" x14ac:dyDescent="0.3">
      <c r="A14" s="4" t="s">
        <v>81</v>
      </c>
      <c r="B14" s="4" t="s">
        <v>44</v>
      </c>
      <c r="D14" s="4" t="s">
        <v>159</v>
      </c>
      <c r="F14" s="2" t="s">
        <v>11</v>
      </c>
    </row>
    <row r="15" spans="1:6" x14ac:dyDescent="0.3">
      <c r="A15" s="4" t="s">
        <v>124</v>
      </c>
      <c r="B15" s="4" t="s">
        <v>118</v>
      </c>
      <c r="D15" s="4" t="s">
        <v>33</v>
      </c>
      <c r="F15" s="2" t="s">
        <v>12</v>
      </c>
    </row>
    <row r="16" spans="1:6" x14ac:dyDescent="0.3">
      <c r="A16" s="4" t="s">
        <v>210</v>
      </c>
      <c r="B16" s="4" t="s">
        <v>140</v>
      </c>
      <c r="D16" s="4" t="s">
        <v>35</v>
      </c>
      <c r="F16" s="2" t="s">
        <v>13</v>
      </c>
    </row>
    <row r="17" spans="1:6" x14ac:dyDescent="0.3">
      <c r="A17" s="4" t="s">
        <v>103</v>
      </c>
      <c r="B17" s="4" t="s">
        <v>127</v>
      </c>
      <c r="D17" s="4" t="s">
        <v>128</v>
      </c>
      <c r="F17" s="2" t="s">
        <v>14</v>
      </c>
    </row>
    <row r="18" spans="1:6" x14ac:dyDescent="0.3">
      <c r="A18" s="4" t="s">
        <v>177</v>
      </c>
      <c r="B18" s="4" t="s">
        <v>114</v>
      </c>
      <c r="D18" s="4" t="s">
        <v>68</v>
      </c>
      <c r="F18" s="2" t="s">
        <v>15</v>
      </c>
    </row>
    <row r="19" spans="1:6" x14ac:dyDescent="0.3">
      <c r="A19" s="4" t="s">
        <v>135</v>
      </c>
      <c r="B19" s="4" t="s">
        <v>50</v>
      </c>
      <c r="D19" s="4" t="s">
        <v>106</v>
      </c>
      <c r="F19" s="2" t="s">
        <v>16</v>
      </c>
    </row>
    <row r="20" spans="1:6" x14ac:dyDescent="0.3">
      <c r="A20" s="4" t="s">
        <v>172</v>
      </c>
      <c r="B20" s="4" t="s">
        <v>207</v>
      </c>
      <c r="D20" s="4" t="s">
        <v>72</v>
      </c>
      <c r="F20" s="2" t="s">
        <v>17</v>
      </c>
    </row>
    <row r="21" spans="1:6" x14ac:dyDescent="0.3">
      <c r="A21" s="4" t="s">
        <v>123</v>
      </c>
      <c r="B21" s="4" t="s">
        <v>211</v>
      </c>
      <c r="D21" s="4" t="s">
        <v>81</v>
      </c>
      <c r="F21" s="2" t="s">
        <v>18</v>
      </c>
    </row>
    <row r="22" spans="1:6" x14ac:dyDescent="0.3">
      <c r="A22" s="4" t="s">
        <v>97</v>
      </c>
      <c r="B22" s="4" t="s">
        <v>82</v>
      </c>
      <c r="F22" s="2" t="s">
        <v>19</v>
      </c>
    </row>
    <row r="23" spans="1:6" x14ac:dyDescent="0.3">
      <c r="D23" s="4" t="s">
        <v>230</v>
      </c>
      <c r="F23" s="2" t="s">
        <v>20</v>
      </c>
    </row>
    <row r="24" spans="1:6" x14ac:dyDescent="0.3">
      <c r="A24" s="4"/>
      <c r="F24" s="2" t="s">
        <v>21</v>
      </c>
    </row>
    <row r="25" spans="1:6" x14ac:dyDescent="0.3">
      <c r="F25" s="2" t="s">
        <v>22</v>
      </c>
    </row>
    <row r="27" spans="1:6" x14ac:dyDescent="0.3">
      <c r="F27" s="2" t="s">
        <v>226</v>
      </c>
    </row>
  </sheetData>
  <mergeCells count="3">
    <mergeCell ref="A1:B1"/>
    <mergeCell ref="D1:D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9326-E02E-453D-BBA4-9A5E2910D01B}">
  <dimension ref="A1:AF190"/>
  <sheetViews>
    <sheetView tabSelected="1" topLeftCell="N7" workbookViewId="0">
      <selection activeCell="N28" sqref="A28:XFD28"/>
    </sheetView>
  </sheetViews>
  <sheetFormatPr defaultRowHeight="14.4" x14ac:dyDescent="0.3"/>
  <cols>
    <col min="1" max="1" width="24.88671875" customWidth="1"/>
    <col min="6" max="6" width="10.33203125" bestFit="1" customWidth="1"/>
    <col min="7" max="7" width="8.88671875" bestFit="1" customWidth="1"/>
    <col min="8" max="10" width="10" customWidth="1"/>
    <col min="11" max="11" width="24.88671875" customWidth="1"/>
    <col min="16" max="16" width="10.33203125" bestFit="1" customWidth="1"/>
    <col min="18" max="18" width="10" bestFit="1" customWidth="1"/>
    <col min="19" max="20" width="10" customWidth="1"/>
    <col min="21" max="21" width="16.5546875" customWidth="1"/>
    <col min="22" max="22" width="11.77734375" customWidth="1"/>
    <col min="23" max="23" width="24.109375" customWidth="1"/>
    <col min="24" max="24" width="11.88671875" bestFit="1" customWidth="1"/>
    <col min="25" max="25" width="12.44140625" bestFit="1" customWidth="1"/>
    <col min="26" max="27" width="12.44140625" customWidth="1"/>
    <col min="28" max="28" width="14.6640625" customWidth="1"/>
    <col min="30" max="30" width="17.88671875" bestFit="1" customWidth="1"/>
    <col min="31" max="31" width="23.77734375" bestFit="1" customWidth="1"/>
    <col min="32" max="32" width="22.21875" bestFit="1" customWidth="1"/>
  </cols>
  <sheetData>
    <row r="1" spans="1:32" ht="15" customHeight="1" x14ac:dyDescent="0.3">
      <c r="A1" s="3" t="s">
        <v>217</v>
      </c>
      <c r="G1" s="8" t="s">
        <v>237</v>
      </c>
      <c r="H1">
        <v>0.05</v>
      </c>
      <c r="K1" s="3" t="s">
        <v>216</v>
      </c>
      <c r="U1" s="3" t="s">
        <v>221</v>
      </c>
      <c r="AB1" s="3" t="s">
        <v>221</v>
      </c>
    </row>
    <row r="2" spans="1:32" x14ac:dyDescent="0.3">
      <c r="B2" t="s">
        <v>218</v>
      </c>
      <c r="D2" t="s">
        <v>23</v>
      </c>
      <c r="E2" t="s">
        <v>24</v>
      </c>
      <c r="F2" t="s">
        <v>215</v>
      </c>
      <c r="G2" t="s">
        <v>236</v>
      </c>
      <c r="H2" t="s">
        <v>235</v>
      </c>
      <c r="L2" t="s">
        <v>218</v>
      </c>
      <c r="N2" t="s">
        <v>23</v>
      </c>
      <c r="O2" t="s">
        <v>24</v>
      </c>
      <c r="P2" t="s">
        <v>215</v>
      </c>
      <c r="Q2" t="s">
        <v>236</v>
      </c>
      <c r="R2" t="s">
        <v>235</v>
      </c>
      <c r="U2" t="s">
        <v>234</v>
      </c>
      <c r="W2" t="s">
        <v>222</v>
      </c>
      <c r="X2" t="s">
        <v>223</v>
      </c>
      <c r="Y2" t="s">
        <v>224</v>
      </c>
      <c r="AB2" t="s">
        <v>219</v>
      </c>
      <c r="AD2" t="s">
        <v>222</v>
      </c>
      <c r="AE2" s="3" t="s">
        <v>238</v>
      </c>
      <c r="AF2" s="3" t="s">
        <v>239</v>
      </c>
    </row>
    <row r="3" spans="1:32" ht="15" customHeight="1" x14ac:dyDescent="0.3">
      <c r="A3" t="s">
        <v>41</v>
      </c>
      <c r="B3" t="s">
        <v>26</v>
      </c>
      <c r="D3">
        <v>18536</v>
      </c>
      <c r="E3" t="s">
        <v>30</v>
      </c>
      <c r="F3">
        <v>0</v>
      </c>
      <c r="G3" t="str">
        <f>IF(F3&lt;$H$1,"True","False")</f>
        <v>True</v>
      </c>
      <c r="H3">
        <f t="shared" ref="H3:H34" si="0">IF(G3="True",1,0)</f>
        <v>1</v>
      </c>
      <c r="K3" t="s">
        <v>41</v>
      </c>
      <c r="L3" t="s">
        <v>26</v>
      </c>
      <c r="N3">
        <v>14030</v>
      </c>
      <c r="O3">
        <v>0.47499999999999998</v>
      </c>
      <c r="P3">
        <v>0.47499999999999998</v>
      </c>
      <c r="Q3" t="str">
        <f>IF(P3&lt;$H$1,"True","False")</f>
        <v>False</v>
      </c>
      <c r="R3">
        <f t="shared" ref="R3:R8" si="1">IF(Q3="True",1,0)</f>
        <v>0</v>
      </c>
      <c r="U3" t="str">
        <f t="shared" ref="U3:U34" si="2">IF(OR(G3="True", Q3="True"),"True","False")</f>
        <v>True</v>
      </c>
      <c r="V3">
        <f t="shared" ref="V3:V8" si="3">IF(U3="True",1,0)</f>
        <v>1</v>
      </c>
      <c r="W3" t="str">
        <f t="shared" ref="W3:W34" si="4">IF(U3="True", A3, "\")</f>
        <v>FpDensityMorgan1</v>
      </c>
      <c r="X3" t="str">
        <f t="shared" ref="X3:X34" si="5">IF(U3="True",E3,"\")</f>
        <v>&lt; .001</v>
      </c>
      <c r="Y3">
        <f t="shared" ref="Y3:Y34" si="6">IF(U3="True",O3,"/")</f>
        <v>0.47499999999999998</v>
      </c>
      <c r="AB3" t="str">
        <f t="shared" ref="AB3:AB34" si="7">IF(AND(G3="True", Q3="True"),"True","False")</f>
        <v>False</v>
      </c>
      <c r="AC3">
        <f t="shared" ref="AC3:AC8" si="8">IF(AB3="True",1,0)</f>
        <v>0</v>
      </c>
      <c r="AD3" t="str">
        <f t="shared" ref="AD3:AD34" si="9">IF(AB3="True", A3, "\")</f>
        <v>\</v>
      </c>
      <c r="AE3" t="s">
        <v>41</v>
      </c>
    </row>
    <row r="4" spans="1:32" x14ac:dyDescent="0.3">
      <c r="A4" t="s">
        <v>95</v>
      </c>
      <c r="B4" t="s">
        <v>26</v>
      </c>
      <c r="D4">
        <v>20089</v>
      </c>
      <c r="E4" t="s">
        <v>30</v>
      </c>
      <c r="F4">
        <v>0</v>
      </c>
      <c r="G4" t="str">
        <f t="shared" ref="G4:G67" si="10">IF(F4&lt;$H$1,"True","False")</f>
        <v>True</v>
      </c>
      <c r="H4">
        <f t="shared" si="0"/>
        <v>1</v>
      </c>
      <c r="K4" t="s">
        <v>95</v>
      </c>
      <c r="L4" t="s">
        <v>26</v>
      </c>
      <c r="N4">
        <v>13562</v>
      </c>
      <c r="O4">
        <v>0.29099999999999998</v>
      </c>
      <c r="P4">
        <v>0.29099999999999998</v>
      </c>
      <c r="Q4" t="str">
        <f t="shared" ref="Q4:Q67" si="11">IF(P4&lt;$H$1,"True","False")</f>
        <v>False</v>
      </c>
      <c r="R4">
        <f t="shared" si="1"/>
        <v>0</v>
      </c>
      <c r="U4" t="str">
        <f t="shared" si="2"/>
        <v>True</v>
      </c>
      <c r="V4">
        <f t="shared" si="3"/>
        <v>1</v>
      </c>
      <c r="W4" t="str">
        <f t="shared" si="4"/>
        <v>SMR_VSA9</v>
      </c>
      <c r="X4" t="str">
        <f t="shared" si="5"/>
        <v>&lt; .001</v>
      </c>
      <c r="Y4">
        <f t="shared" si="6"/>
        <v>0.29099999999999998</v>
      </c>
      <c r="AB4" t="str">
        <f t="shared" si="7"/>
        <v>False</v>
      </c>
      <c r="AC4">
        <f t="shared" si="8"/>
        <v>0</v>
      </c>
      <c r="AD4" t="str">
        <f t="shared" si="9"/>
        <v>\</v>
      </c>
      <c r="AE4" t="s">
        <v>95</v>
      </c>
    </row>
    <row r="5" spans="1:32" x14ac:dyDescent="0.3">
      <c r="A5" t="s">
        <v>104</v>
      </c>
      <c r="B5" t="s">
        <v>26</v>
      </c>
      <c r="D5">
        <v>19706</v>
      </c>
      <c r="E5" t="s">
        <v>30</v>
      </c>
      <c r="F5">
        <v>0</v>
      </c>
      <c r="G5" t="str">
        <f t="shared" si="10"/>
        <v>True</v>
      </c>
      <c r="H5">
        <f t="shared" si="0"/>
        <v>1</v>
      </c>
      <c r="K5" t="s">
        <v>104</v>
      </c>
      <c r="L5" t="s">
        <v>26</v>
      </c>
      <c r="N5">
        <v>10653</v>
      </c>
      <c r="O5">
        <v>7.0000000000000001E-3</v>
      </c>
      <c r="P5">
        <v>7.0000000000000001E-3</v>
      </c>
      <c r="Q5" t="str">
        <f t="shared" si="11"/>
        <v>True</v>
      </c>
      <c r="R5">
        <f t="shared" si="1"/>
        <v>1</v>
      </c>
      <c r="U5" t="str">
        <f t="shared" si="2"/>
        <v>True</v>
      </c>
      <c r="V5">
        <f t="shared" si="3"/>
        <v>1</v>
      </c>
      <c r="W5" t="str">
        <f t="shared" si="4"/>
        <v>SlogP_VSA6</v>
      </c>
      <c r="X5" t="str">
        <f t="shared" si="5"/>
        <v>&lt; .001</v>
      </c>
      <c r="Y5">
        <f t="shared" si="6"/>
        <v>7.0000000000000001E-3</v>
      </c>
      <c r="AB5" t="str">
        <f t="shared" si="7"/>
        <v>True</v>
      </c>
      <c r="AC5">
        <f t="shared" si="8"/>
        <v>1</v>
      </c>
      <c r="AD5" t="str">
        <f t="shared" si="9"/>
        <v>SlogP_VSA6</v>
      </c>
    </row>
    <row r="6" spans="1:32" x14ac:dyDescent="0.3">
      <c r="A6" t="s">
        <v>106</v>
      </c>
      <c r="B6" t="s">
        <v>26</v>
      </c>
      <c r="D6">
        <v>19571</v>
      </c>
      <c r="E6" t="s">
        <v>30</v>
      </c>
      <c r="F6">
        <v>0</v>
      </c>
      <c r="G6" t="str">
        <f t="shared" si="10"/>
        <v>True</v>
      </c>
      <c r="H6">
        <f t="shared" si="0"/>
        <v>1</v>
      </c>
      <c r="K6" t="s">
        <v>106</v>
      </c>
      <c r="L6" t="s">
        <v>26</v>
      </c>
      <c r="N6">
        <v>12156</v>
      </c>
      <c r="O6">
        <v>4.5999999999999999E-2</v>
      </c>
      <c r="P6">
        <v>4.5999999999999999E-2</v>
      </c>
      <c r="Q6" t="str">
        <f t="shared" si="11"/>
        <v>True</v>
      </c>
      <c r="R6">
        <f t="shared" si="1"/>
        <v>1</v>
      </c>
      <c r="U6" t="str">
        <f t="shared" si="2"/>
        <v>True</v>
      </c>
      <c r="V6">
        <f t="shared" si="3"/>
        <v>1</v>
      </c>
      <c r="W6" t="str">
        <f t="shared" si="4"/>
        <v>SlogP_VSA8</v>
      </c>
      <c r="X6" t="str">
        <f t="shared" si="5"/>
        <v>&lt; .001</v>
      </c>
      <c r="Y6">
        <f t="shared" si="6"/>
        <v>4.5999999999999999E-2</v>
      </c>
      <c r="AB6" t="str">
        <f t="shared" si="7"/>
        <v>True</v>
      </c>
      <c r="AC6">
        <f t="shared" si="8"/>
        <v>1</v>
      </c>
      <c r="AD6" t="str">
        <f t="shared" si="9"/>
        <v>SlogP_VSA8</v>
      </c>
    </row>
    <row r="7" spans="1:32" x14ac:dyDescent="0.3">
      <c r="A7" t="s">
        <v>137</v>
      </c>
      <c r="B7" t="s">
        <v>26</v>
      </c>
      <c r="D7">
        <v>19880</v>
      </c>
      <c r="E7" t="s">
        <v>30</v>
      </c>
      <c r="F7">
        <v>0</v>
      </c>
      <c r="G7" t="str">
        <f t="shared" si="10"/>
        <v>True</v>
      </c>
      <c r="H7">
        <f t="shared" si="0"/>
        <v>1</v>
      </c>
      <c r="K7" t="s">
        <v>137</v>
      </c>
      <c r="L7" t="s">
        <v>26</v>
      </c>
      <c r="N7">
        <v>9616</v>
      </c>
      <c r="O7" t="s">
        <v>30</v>
      </c>
      <c r="P7">
        <v>0</v>
      </c>
      <c r="Q7" t="str">
        <f t="shared" si="11"/>
        <v>True</v>
      </c>
      <c r="R7">
        <f t="shared" si="1"/>
        <v>1</v>
      </c>
      <c r="U7" t="str">
        <f t="shared" si="2"/>
        <v>True</v>
      </c>
      <c r="V7">
        <f t="shared" si="3"/>
        <v>1</v>
      </c>
      <c r="W7" t="str">
        <f t="shared" si="4"/>
        <v>NumAromaticRings</v>
      </c>
      <c r="X7" t="str">
        <f t="shared" si="5"/>
        <v>&lt; .001</v>
      </c>
      <c r="Y7" t="str">
        <f t="shared" si="6"/>
        <v>&lt; .001</v>
      </c>
      <c r="AB7" t="str">
        <f t="shared" si="7"/>
        <v>True</v>
      </c>
      <c r="AC7">
        <f t="shared" si="8"/>
        <v>1</v>
      </c>
      <c r="AD7" t="str">
        <f t="shared" si="9"/>
        <v>NumAromaticRings</v>
      </c>
    </row>
    <row r="8" spans="1:32" x14ac:dyDescent="0.3">
      <c r="A8" t="s">
        <v>145</v>
      </c>
      <c r="B8" t="s">
        <v>26</v>
      </c>
      <c r="D8">
        <v>19814</v>
      </c>
      <c r="E8" t="s">
        <v>30</v>
      </c>
      <c r="F8">
        <v>0</v>
      </c>
      <c r="G8" t="str">
        <f t="shared" si="10"/>
        <v>True</v>
      </c>
      <c r="H8">
        <f t="shared" si="0"/>
        <v>1</v>
      </c>
      <c r="K8" t="s">
        <v>145</v>
      </c>
      <c r="L8" t="s">
        <v>26</v>
      </c>
      <c r="N8">
        <v>9855</v>
      </c>
      <c r="O8" t="s">
        <v>30</v>
      </c>
      <c r="P8">
        <v>0</v>
      </c>
      <c r="Q8" t="str">
        <f t="shared" si="11"/>
        <v>True</v>
      </c>
      <c r="R8">
        <f t="shared" si="1"/>
        <v>1</v>
      </c>
      <c r="U8" t="str">
        <f t="shared" si="2"/>
        <v>True</v>
      </c>
      <c r="V8">
        <f t="shared" si="3"/>
        <v>1</v>
      </c>
      <c r="W8" t="str">
        <f t="shared" si="4"/>
        <v>RingCount</v>
      </c>
      <c r="X8" t="str">
        <f t="shared" si="5"/>
        <v>&lt; .001</v>
      </c>
      <c r="Y8" t="str">
        <f t="shared" si="6"/>
        <v>&lt; .001</v>
      </c>
      <c r="AB8" t="str">
        <f t="shared" si="7"/>
        <v>True</v>
      </c>
      <c r="AC8">
        <f t="shared" si="8"/>
        <v>1</v>
      </c>
      <c r="AD8" t="str">
        <f t="shared" si="9"/>
        <v>RingCount</v>
      </c>
      <c r="AF8" t="s">
        <v>66</v>
      </c>
    </row>
    <row r="9" spans="1:32" x14ac:dyDescent="0.3">
      <c r="A9" t="s">
        <v>146</v>
      </c>
      <c r="B9" t="s">
        <v>26</v>
      </c>
      <c r="D9">
        <v>15692</v>
      </c>
      <c r="E9" t="s">
        <v>30</v>
      </c>
      <c r="F9">
        <v>0</v>
      </c>
      <c r="G9" t="str">
        <f t="shared" si="10"/>
        <v>True</v>
      </c>
      <c r="H9">
        <f t="shared" si="0"/>
        <v>1</v>
      </c>
      <c r="K9" t="s">
        <v>146</v>
      </c>
      <c r="L9" t="s">
        <v>26</v>
      </c>
      <c r="N9">
        <v>14122</v>
      </c>
      <c r="O9">
        <v>0.51</v>
      </c>
      <c r="P9">
        <v>0.51</v>
      </c>
      <c r="Q9" t="str">
        <f t="shared" si="11"/>
        <v>False</v>
      </c>
      <c r="R9">
        <f t="shared" ref="R9:R67" si="12">IF(Q9="True",1,0)</f>
        <v>0</v>
      </c>
      <c r="U9" t="str">
        <f t="shared" si="2"/>
        <v>True</v>
      </c>
      <c r="V9">
        <f t="shared" ref="V9:V67" si="13">IF(U9="True",1,0)</f>
        <v>1</v>
      </c>
      <c r="W9" t="str">
        <f t="shared" si="4"/>
        <v>MolLogP</v>
      </c>
      <c r="X9" t="str">
        <f t="shared" si="5"/>
        <v>&lt; .001</v>
      </c>
      <c r="Y9">
        <f t="shared" si="6"/>
        <v>0.51</v>
      </c>
      <c r="AB9" t="str">
        <f t="shared" si="7"/>
        <v>False</v>
      </c>
      <c r="AC9">
        <f t="shared" ref="AC9:AC67" si="14">IF(AB9="True",1,0)</f>
        <v>0</v>
      </c>
      <c r="AD9" t="str">
        <f t="shared" si="9"/>
        <v>\</v>
      </c>
      <c r="AE9" t="s">
        <v>146</v>
      </c>
      <c r="AF9" t="s">
        <v>52</v>
      </c>
    </row>
    <row r="10" spans="1:32" x14ac:dyDescent="0.3">
      <c r="A10" t="s">
        <v>158</v>
      </c>
      <c r="B10" t="s">
        <v>26</v>
      </c>
      <c r="D10">
        <v>19021</v>
      </c>
      <c r="E10" t="s">
        <v>30</v>
      </c>
      <c r="F10">
        <v>0</v>
      </c>
      <c r="G10" t="str">
        <f t="shared" si="10"/>
        <v>True</v>
      </c>
      <c r="H10">
        <f t="shared" si="0"/>
        <v>1</v>
      </c>
      <c r="K10" t="s">
        <v>158</v>
      </c>
      <c r="L10" t="s">
        <v>26</v>
      </c>
      <c r="N10">
        <v>11177</v>
      </c>
      <c r="O10">
        <v>0.01</v>
      </c>
      <c r="P10">
        <v>0.01</v>
      </c>
      <c r="Q10" t="str">
        <f t="shared" si="11"/>
        <v>True</v>
      </c>
      <c r="R10">
        <f t="shared" si="12"/>
        <v>1</v>
      </c>
      <c r="U10" t="str">
        <f t="shared" si="2"/>
        <v>True</v>
      </c>
      <c r="V10">
        <f t="shared" si="13"/>
        <v>1</v>
      </c>
      <c r="W10" t="str">
        <f t="shared" si="4"/>
        <v>fr_C_O</v>
      </c>
      <c r="X10" t="str">
        <f t="shared" si="5"/>
        <v>&lt; .001</v>
      </c>
      <c r="Y10">
        <f t="shared" si="6"/>
        <v>0.01</v>
      </c>
      <c r="AB10" t="str">
        <f t="shared" si="7"/>
        <v>True</v>
      </c>
      <c r="AC10">
        <f t="shared" si="14"/>
        <v>1</v>
      </c>
      <c r="AD10" t="str">
        <f t="shared" si="9"/>
        <v>fr_C_O</v>
      </c>
      <c r="AF10" t="s">
        <v>64</v>
      </c>
    </row>
    <row r="11" spans="1:32" x14ac:dyDescent="0.3">
      <c r="A11" t="s">
        <v>159</v>
      </c>
      <c r="B11" t="s">
        <v>26</v>
      </c>
      <c r="D11">
        <v>19021</v>
      </c>
      <c r="E11" t="s">
        <v>30</v>
      </c>
      <c r="F11">
        <v>0</v>
      </c>
      <c r="G11" t="str">
        <f t="shared" si="10"/>
        <v>True</v>
      </c>
      <c r="H11">
        <f t="shared" si="0"/>
        <v>1</v>
      </c>
      <c r="K11" t="s">
        <v>159</v>
      </c>
      <c r="L11" t="s">
        <v>26</v>
      </c>
      <c r="N11">
        <v>11177</v>
      </c>
      <c r="O11">
        <v>0.01</v>
      </c>
      <c r="P11">
        <v>0.01</v>
      </c>
      <c r="Q11" t="str">
        <f t="shared" si="11"/>
        <v>True</v>
      </c>
      <c r="R11">
        <f t="shared" si="12"/>
        <v>1</v>
      </c>
      <c r="U11" t="str">
        <f t="shared" si="2"/>
        <v>True</v>
      </c>
      <c r="V11">
        <f t="shared" si="13"/>
        <v>1</v>
      </c>
      <c r="W11" t="str">
        <f t="shared" si="4"/>
        <v>fr_C_O_noCOO</v>
      </c>
      <c r="X11" t="str">
        <f t="shared" si="5"/>
        <v>&lt; .001</v>
      </c>
      <c r="Y11">
        <f t="shared" si="6"/>
        <v>0.01</v>
      </c>
      <c r="AB11" t="str">
        <f t="shared" si="7"/>
        <v>True</v>
      </c>
      <c r="AC11">
        <f t="shared" si="14"/>
        <v>1</v>
      </c>
      <c r="AD11" t="str">
        <f t="shared" si="9"/>
        <v>fr_C_O_noCOO</v>
      </c>
      <c r="AF11" t="s">
        <v>80</v>
      </c>
    </row>
    <row r="12" spans="1:32" x14ac:dyDescent="0.3">
      <c r="A12" t="s">
        <v>194</v>
      </c>
      <c r="B12" t="s">
        <v>26</v>
      </c>
      <c r="D12">
        <v>26625</v>
      </c>
      <c r="E12" t="s">
        <v>30</v>
      </c>
      <c r="F12">
        <v>0</v>
      </c>
      <c r="G12" t="str">
        <f t="shared" si="10"/>
        <v>True</v>
      </c>
      <c r="H12">
        <f t="shared" si="0"/>
        <v>1</v>
      </c>
      <c r="K12" t="s">
        <v>194</v>
      </c>
      <c r="L12" t="s">
        <v>26</v>
      </c>
      <c r="N12">
        <v>15218</v>
      </c>
      <c r="O12">
        <v>0.877</v>
      </c>
      <c r="P12">
        <v>0.877</v>
      </c>
      <c r="Q12" t="str">
        <f t="shared" si="11"/>
        <v>False</v>
      </c>
      <c r="R12">
        <f t="shared" si="12"/>
        <v>0</v>
      </c>
      <c r="U12" t="str">
        <f t="shared" si="2"/>
        <v>True</v>
      </c>
      <c r="V12">
        <f t="shared" si="13"/>
        <v>1</v>
      </c>
      <c r="W12" t="str">
        <f t="shared" si="4"/>
        <v>fr_nitro</v>
      </c>
      <c r="X12" t="str">
        <f t="shared" si="5"/>
        <v>&lt; .001</v>
      </c>
      <c r="Y12">
        <f t="shared" si="6"/>
        <v>0.877</v>
      </c>
      <c r="AB12" t="str">
        <f t="shared" si="7"/>
        <v>False</v>
      </c>
      <c r="AC12">
        <f t="shared" si="14"/>
        <v>0</v>
      </c>
      <c r="AD12" t="str">
        <f t="shared" si="9"/>
        <v>\</v>
      </c>
      <c r="AE12" t="s">
        <v>194</v>
      </c>
      <c r="AF12" t="s">
        <v>62</v>
      </c>
    </row>
    <row r="13" spans="1:32" x14ac:dyDescent="0.3">
      <c r="A13" t="s">
        <v>195</v>
      </c>
      <c r="B13" t="s">
        <v>26</v>
      </c>
      <c r="D13">
        <v>26625</v>
      </c>
      <c r="E13" t="s">
        <v>30</v>
      </c>
      <c r="F13">
        <v>0</v>
      </c>
      <c r="G13" t="str">
        <f t="shared" si="10"/>
        <v>True</v>
      </c>
      <c r="H13">
        <f t="shared" si="0"/>
        <v>1</v>
      </c>
      <c r="K13" t="s">
        <v>195</v>
      </c>
      <c r="L13" t="s">
        <v>26</v>
      </c>
      <c r="N13">
        <v>15218</v>
      </c>
      <c r="O13">
        <v>0.877</v>
      </c>
      <c r="P13">
        <v>0.877</v>
      </c>
      <c r="Q13" t="str">
        <f t="shared" si="11"/>
        <v>False</v>
      </c>
      <c r="R13">
        <f t="shared" si="12"/>
        <v>0</v>
      </c>
      <c r="U13" t="str">
        <f t="shared" si="2"/>
        <v>True</v>
      </c>
      <c r="V13">
        <f t="shared" si="13"/>
        <v>1</v>
      </c>
      <c r="W13" t="str">
        <f t="shared" si="4"/>
        <v>fr_nitro_arom</v>
      </c>
      <c r="X13" t="str">
        <f t="shared" si="5"/>
        <v>&lt; .001</v>
      </c>
      <c r="Y13">
        <f t="shared" si="6"/>
        <v>0.877</v>
      </c>
      <c r="AB13" t="str">
        <f t="shared" si="7"/>
        <v>False</v>
      </c>
      <c r="AC13">
        <f t="shared" si="14"/>
        <v>0</v>
      </c>
      <c r="AD13" t="str">
        <f t="shared" si="9"/>
        <v>\</v>
      </c>
      <c r="AE13" t="s">
        <v>195</v>
      </c>
      <c r="AF13" t="s">
        <v>138</v>
      </c>
    </row>
    <row r="14" spans="1:32" x14ac:dyDescent="0.3">
      <c r="A14" t="s">
        <v>81</v>
      </c>
      <c r="B14" t="s">
        <v>26</v>
      </c>
      <c r="D14">
        <v>21149</v>
      </c>
      <c r="E14">
        <v>1E-3</v>
      </c>
      <c r="F14">
        <v>1E-3</v>
      </c>
      <c r="G14" t="str">
        <f t="shared" si="10"/>
        <v>True</v>
      </c>
      <c r="H14">
        <f t="shared" si="0"/>
        <v>1</v>
      </c>
      <c r="K14" t="s">
        <v>81</v>
      </c>
      <c r="L14" t="s">
        <v>26</v>
      </c>
      <c r="N14">
        <v>12528</v>
      </c>
      <c r="O14">
        <v>4.9000000000000002E-2</v>
      </c>
      <c r="P14">
        <v>4.9000000000000002E-2</v>
      </c>
      <c r="Q14" t="str">
        <f t="shared" si="11"/>
        <v>True</v>
      </c>
      <c r="R14">
        <f t="shared" si="12"/>
        <v>1</v>
      </c>
      <c r="U14" t="str">
        <f t="shared" si="2"/>
        <v>True</v>
      </c>
      <c r="V14">
        <f t="shared" si="13"/>
        <v>1</v>
      </c>
      <c r="W14" t="str">
        <f t="shared" si="4"/>
        <v>PEOE_VSA4</v>
      </c>
      <c r="X14">
        <f t="shared" si="5"/>
        <v>1E-3</v>
      </c>
      <c r="Y14">
        <f t="shared" si="6"/>
        <v>4.9000000000000002E-2</v>
      </c>
      <c r="AB14" t="str">
        <f t="shared" si="7"/>
        <v>True</v>
      </c>
      <c r="AC14">
        <f t="shared" si="14"/>
        <v>1</v>
      </c>
      <c r="AD14" t="str">
        <f t="shared" si="9"/>
        <v>PEOE_VSA4</v>
      </c>
      <c r="AF14" t="s">
        <v>44</v>
      </c>
    </row>
    <row r="15" spans="1:32" x14ac:dyDescent="0.3">
      <c r="A15" t="s">
        <v>124</v>
      </c>
      <c r="B15" t="s">
        <v>26</v>
      </c>
      <c r="D15">
        <v>19766</v>
      </c>
      <c r="E15">
        <v>1E-3</v>
      </c>
      <c r="F15">
        <v>1E-3</v>
      </c>
      <c r="G15" t="str">
        <f t="shared" si="10"/>
        <v>True</v>
      </c>
      <c r="H15">
        <f t="shared" si="0"/>
        <v>1</v>
      </c>
      <c r="K15" t="s">
        <v>124</v>
      </c>
      <c r="L15" t="s">
        <v>26</v>
      </c>
      <c r="N15">
        <v>13136</v>
      </c>
      <c r="O15">
        <v>0.21299999999999999</v>
      </c>
      <c r="P15">
        <v>0.21299999999999999</v>
      </c>
      <c r="Q15" t="str">
        <f t="shared" si="11"/>
        <v>False</v>
      </c>
      <c r="R15">
        <f t="shared" si="12"/>
        <v>0</v>
      </c>
      <c r="U15" t="str">
        <f t="shared" si="2"/>
        <v>True</v>
      </c>
      <c r="V15">
        <f t="shared" si="13"/>
        <v>1</v>
      </c>
      <c r="W15" t="str">
        <f t="shared" si="4"/>
        <v>VSA_EState6</v>
      </c>
      <c r="X15">
        <f t="shared" si="5"/>
        <v>1E-3</v>
      </c>
      <c r="Y15">
        <f t="shared" si="6"/>
        <v>0.21299999999999999</v>
      </c>
      <c r="AB15" t="str">
        <f t="shared" si="7"/>
        <v>False</v>
      </c>
      <c r="AC15">
        <f t="shared" si="14"/>
        <v>0</v>
      </c>
      <c r="AD15" t="str">
        <f t="shared" si="9"/>
        <v>\</v>
      </c>
      <c r="AE15" t="s">
        <v>124</v>
      </c>
      <c r="AF15" t="s">
        <v>118</v>
      </c>
    </row>
    <row r="16" spans="1:32" x14ac:dyDescent="0.3">
      <c r="A16" t="s">
        <v>103</v>
      </c>
      <c r="B16" t="s">
        <v>26</v>
      </c>
      <c r="D16">
        <v>20235</v>
      </c>
      <c r="E16">
        <v>2E-3</v>
      </c>
      <c r="F16">
        <v>2E-3</v>
      </c>
      <c r="G16" t="str">
        <f t="shared" si="10"/>
        <v>True</v>
      </c>
      <c r="H16">
        <f t="shared" si="0"/>
        <v>1</v>
      </c>
      <c r="K16" t="s">
        <v>103</v>
      </c>
      <c r="L16" t="s">
        <v>26</v>
      </c>
      <c r="N16">
        <v>10285</v>
      </c>
      <c r="O16">
        <v>3.0000000000000001E-3</v>
      </c>
      <c r="P16">
        <v>3.0000000000000001E-3</v>
      </c>
      <c r="Q16" t="str">
        <f t="shared" si="11"/>
        <v>True</v>
      </c>
      <c r="R16">
        <f t="shared" si="12"/>
        <v>1</v>
      </c>
      <c r="U16" t="str">
        <f t="shared" si="2"/>
        <v>True</v>
      </c>
      <c r="V16">
        <f t="shared" si="13"/>
        <v>1</v>
      </c>
      <c r="W16" t="str">
        <f t="shared" si="4"/>
        <v>SlogP_VSA5</v>
      </c>
      <c r="X16">
        <f t="shared" si="5"/>
        <v>2E-3</v>
      </c>
      <c r="Y16">
        <f t="shared" si="6"/>
        <v>3.0000000000000001E-3</v>
      </c>
      <c r="AB16" t="str">
        <f t="shared" si="7"/>
        <v>True</v>
      </c>
      <c r="AC16">
        <f t="shared" si="14"/>
        <v>1</v>
      </c>
      <c r="AD16" t="str">
        <f t="shared" si="9"/>
        <v>SlogP_VSA5</v>
      </c>
      <c r="AF16" t="s">
        <v>140</v>
      </c>
    </row>
    <row r="17" spans="1:32" x14ac:dyDescent="0.3">
      <c r="A17" t="s">
        <v>135</v>
      </c>
      <c r="B17" t="s">
        <v>26</v>
      </c>
      <c r="D17">
        <v>21014</v>
      </c>
      <c r="E17">
        <v>2E-3</v>
      </c>
      <c r="F17">
        <v>2E-3</v>
      </c>
      <c r="G17" t="str">
        <f t="shared" si="10"/>
        <v>True</v>
      </c>
      <c r="H17">
        <f t="shared" si="0"/>
        <v>1</v>
      </c>
      <c r="K17" t="s">
        <v>135</v>
      </c>
      <c r="L17" t="s">
        <v>26</v>
      </c>
      <c r="N17">
        <v>14544</v>
      </c>
      <c r="O17">
        <v>0.65100000000000002</v>
      </c>
      <c r="P17">
        <v>0.65100000000000002</v>
      </c>
      <c r="Q17" t="str">
        <f t="shared" si="11"/>
        <v>False</v>
      </c>
      <c r="R17">
        <f t="shared" si="12"/>
        <v>0</v>
      </c>
      <c r="U17" t="str">
        <f t="shared" si="2"/>
        <v>True</v>
      </c>
      <c r="V17">
        <f t="shared" si="13"/>
        <v>1</v>
      </c>
      <c r="W17" t="str">
        <f t="shared" si="4"/>
        <v>NumAromaticCarbocycles</v>
      </c>
      <c r="X17">
        <f t="shared" si="5"/>
        <v>2E-3</v>
      </c>
      <c r="Y17">
        <f t="shared" si="6"/>
        <v>0.65100000000000002</v>
      </c>
      <c r="AB17" t="str">
        <f t="shared" si="7"/>
        <v>False</v>
      </c>
      <c r="AC17">
        <f t="shared" si="14"/>
        <v>0</v>
      </c>
      <c r="AD17" t="str">
        <f t="shared" si="9"/>
        <v>\</v>
      </c>
      <c r="AE17" t="s">
        <v>135</v>
      </c>
      <c r="AF17" t="s">
        <v>127</v>
      </c>
    </row>
    <row r="18" spans="1:32" x14ac:dyDescent="0.3">
      <c r="A18" t="s">
        <v>177</v>
      </c>
      <c r="B18" t="s">
        <v>26</v>
      </c>
      <c r="D18">
        <v>20969</v>
      </c>
      <c r="E18">
        <v>2E-3</v>
      </c>
      <c r="F18">
        <v>2E-3</v>
      </c>
      <c r="G18" t="str">
        <f t="shared" si="10"/>
        <v>True</v>
      </c>
      <c r="H18">
        <f t="shared" si="0"/>
        <v>1</v>
      </c>
      <c r="K18" t="s">
        <v>177</v>
      </c>
      <c r="L18" t="s">
        <v>26</v>
      </c>
      <c r="N18">
        <v>14521</v>
      </c>
      <c r="O18">
        <v>0.63900000000000001</v>
      </c>
      <c r="P18">
        <v>0.63900000000000001</v>
      </c>
      <c r="Q18" t="str">
        <f t="shared" si="11"/>
        <v>False</v>
      </c>
      <c r="R18">
        <f t="shared" si="12"/>
        <v>0</v>
      </c>
      <c r="U18" t="str">
        <f t="shared" si="2"/>
        <v>True</v>
      </c>
      <c r="V18">
        <f t="shared" si="13"/>
        <v>1</v>
      </c>
      <c r="W18" t="str">
        <f t="shared" si="4"/>
        <v>fr_benzene</v>
      </c>
      <c r="X18">
        <f t="shared" si="5"/>
        <v>2E-3</v>
      </c>
      <c r="Y18">
        <f t="shared" si="6"/>
        <v>0.63900000000000001</v>
      </c>
      <c r="AB18" t="str">
        <f t="shared" si="7"/>
        <v>False</v>
      </c>
      <c r="AC18">
        <f t="shared" si="14"/>
        <v>0</v>
      </c>
      <c r="AD18" t="str">
        <f t="shared" si="9"/>
        <v>\</v>
      </c>
      <c r="AE18" t="s">
        <v>177</v>
      </c>
      <c r="AF18" t="s">
        <v>114</v>
      </c>
    </row>
    <row r="19" spans="1:32" x14ac:dyDescent="0.3">
      <c r="A19" t="s">
        <v>210</v>
      </c>
      <c r="B19" t="s">
        <v>26</v>
      </c>
      <c r="D19">
        <v>24585</v>
      </c>
      <c r="E19">
        <v>2E-3</v>
      </c>
      <c r="F19">
        <v>2E-3</v>
      </c>
      <c r="G19" t="str">
        <f t="shared" si="10"/>
        <v>True</v>
      </c>
      <c r="H19">
        <f t="shared" si="0"/>
        <v>1</v>
      </c>
      <c r="K19" t="s">
        <v>210</v>
      </c>
      <c r="L19" t="s">
        <v>26</v>
      </c>
      <c r="N19">
        <v>13175</v>
      </c>
      <c r="O19" t="s">
        <v>30</v>
      </c>
      <c r="P19">
        <v>0</v>
      </c>
      <c r="Q19" t="str">
        <f t="shared" si="11"/>
        <v>True</v>
      </c>
      <c r="R19">
        <f t="shared" si="12"/>
        <v>1</v>
      </c>
      <c r="U19" t="str">
        <f t="shared" si="2"/>
        <v>True</v>
      </c>
      <c r="V19">
        <f t="shared" si="13"/>
        <v>1</v>
      </c>
      <c r="W19" t="str">
        <f t="shared" si="4"/>
        <v>fr_thiazole</v>
      </c>
      <c r="X19">
        <f t="shared" si="5"/>
        <v>2E-3</v>
      </c>
      <c r="Y19" t="str">
        <f t="shared" si="6"/>
        <v>&lt; .001</v>
      </c>
      <c r="AB19" t="str">
        <f t="shared" si="7"/>
        <v>True</v>
      </c>
      <c r="AC19">
        <f t="shared" si="14"/>
        <v>1</v>
      </c>
      <c r="AD19" t="str">
        <f t="shared" si="9"/>
        <v>fr_thiazole</v>
      </c>
      <c r="AF19" t="s">
        <v>50</v>
      </c>
    </row>
    <row r="20" spans="1:32" x14ac:dyDescent="0.3">
      <c r="A20" t="s">
        <v>172</v>
      </c>
      <c r="B20" t="s">
        <v>26</v>
      </c>
      <c r="D20">
        <v>20951</v>
      </c>
      <c r="E20">
        <v>3.0000000000000001E-3</v>
      </c>
      <c r="F20">
        <v>3.0000000000000001E-3</v>
      </c>
      <c r="G20" t="str">
        <f t="shared" si="10"/>
        <v>True</v>
      </c>
      <c r="H20">
        <f t="shared" si="0"/>
        <v>1</v>
      </c>
      <c r="K20" t="s">
        <v>172</v>
      </c>
      <c r="L20" t="s">
        <v>26</v>
      </c>
      <c r="N20">
        <v>12471</v>
      </c>
      <c r="O20">
        <v>7.8E-2</v>
      </c>
      <c r="P20">
        <v>7.8E-2</v>
      </c>
      <c r="Q20" t="str">
        <f t="shared" si="11"/>
        <v>False</v>
      </c>
      <c r="R20">
        <f t="shared" si="12"/>
        <v>0</v>
      </c>
      <c r="U20" t="str">
        <f t="shared" si="2"/>
        <v>True</v>
      </c>
      <c r="V20">
        <f t="shared" si="13"/>
        <v>1</v>
      </c>
      <c r="W20" t="str">
        <f t="shared" si="4"/>
        <v>fr_amide</v>
      </c>
      <c r="X20">
        <f t="shared" si="5"/>
        <v>3.0000000000000001E-3</v>
      </c>
      <c r="Y20">
        <f t="shared" si="6"/>
        <v>7.8E-2</v>
      </c>
      <c r="AB20" t="str">
        <f t="shared" si="7"/>
        <v>False</v>
      </c>
      <c r="AC20">
        <f t="shared" si="14"/>
        <v>0</v>
      </c>
      <c r="AD20" t="str">
        <f t="shared" si="9"/>
        <v>\</v>
      </c>
      <c r="AE20" t="s">
        <v>172</v>
      </c>
      <c r="AF20" t="s">
        <v>207</v>
      </c>
    </row>
    <row r="21" spans="1:32" x14ac:dyDescent="0.3">
      <c r="A21" t="s">
        <v>123</v>
      </c>
      <c r="B21" t="s">
        <v>26</v>
      </c>
      <c r="D21">
        <v>20768</v>
      </c>
      <c r="E21">
        <v>4.0000000000000001E-3</v>
      </c>
      <c r="F21">
        <v>4.0000000000000001E-3</v>
      </c>
      <c r="G21" t="str">
        <f t="shared" si="10"/>
        <v>True</v>
      </c>
      <c r="H21">
        <f t="shared" si="0"/>
        <v>1</v>
      </c>
      <c r="K21" t="s">
        <v>123</v>
      </c>
      <c r="L21" t="s">
        <v>26</v>
      </c>
      <c r="N21">
        <v>10663</v>
      </c>
      <c r="O21">
        <v>7.0000000000000001E-3</v>
      </c>
      <c r="P21">
        <v>7.0000000000000001E-3</v>
      </c>
      <c r="Q21" t="str">
        <f t="shared" si="11"/>
        <v>True</v>
      </c>
      <c r="R21">
        <f t="shared" si="12"/>
        <v>1</v>
      </c>
      <c r="U21" t="str">
        <f t="shared" si="2"/>
        <v>True</v>
      </c>
      <c r="V21">
        <f t="shared" si="13"/>
        <v>1</v>
      </c>
      <c r="W21" t="str">
        <f t="shared" si="4"/>
        <v>VSA_EState5</v>
      </c>
      <c r="X21">
        <f t="shared" si="5"/>
        <v>4.0000000000000001E-3</v>
      </c>
      <c r="Y21">
        <f t="shared" si="6"/>
        <v>7.0000000000000001E-3</v>
      </c>
      <c r="AB21" t="str">
        <f t="shared" si="7"/>
        <v>True</v>
      </c>
      <c r="AC21">
        <f t="shared" si="14"/>
        <v>1</v>
      </c>
      <c r="AD21" t="str">
        <f t="shared" si="9"/>
        <v>VSA_EState5</v>
      </c>
      <c r="AF21" t="s">
        <v>211</v>
      </c>
    </row>
    <row r="22" spans="1:32" x14ac:dyDescent="0.3">
      <c r="A22" t="s">
        <v>97</v>
      </c>
      <c r="B22" t="s">
        <v>26</v>
      </c>
      <c r="D22">
        <v>21064</v>
      </c>
      <c r="E22">
        <v>5.0000000000000001E-3</v>
      </c>
      <c r="F22">
        <v>5.0000000000000001E-3</v>
      </c>
      <c r="G22" t="str">
        <f t="shared" si="10"/>
        <v>True</v>
      </c>
      <c r="H22">
        <f t="shared" si="0"/>
        <v>1</v>
      </c>
      <c r="K22" t="s">
        <v>97</v>
      </c>
      <c r="L22" t="s">
        <v>26</v>
      </c>
      <c r="N22">
        <v>12257</v>
      </c>
      <c r="O22">
        <v>6.4000000000000001E-2</v>
      </c>
      <c r="P22">
        <v>6.4000000000000001E-2</v>
      </c>
      <c r="Q22" t="str">
        <f t="shared" si="11"/>
        <v>False</v>
      </c>
      <c r="R22">
        <f t="shared" si="12"/>
        <v>0</v>
      </c>
      <c r="U22" t="str">
        <f t="shared" si="2"/>
        <v>True</v>
      </c>
      <c r="V22">
        <f t="shared" si="13"/>
        <v>1</v>
      </c>
      <c r="W22" t="str">
        <f t="shared" si="4"/>
        <v>SlogP_VSA10</v>
      </c>
      <c r="X22">
        <f t="shared" si="5"/>
        <v>5.0000000000000001E-3</v>
      </c>
      <c r="Y22">
        <f t="shared" si="6"/>
        <v>6.4000000000000001E-2</v>
      </c>
      <c r="AB22" t="str">
        <f t="shared" si="7"/>
        <v>False</v>
      </c>
      <c r="AC22">
        <f t="shared" si="14"/>
        <v>0</v>
      </c>
      <c r="AD22" t="str">
        <f t="shared" si="9"/>
        <v>\</v>
      </c>
      <c r="AE22" t="s">
        <v>97</v>
      </c>
      <c r="AF22" t="s">
        <v>82</v>
      </c>
    </row>
    <row r="23" spans="1:32" x14ac:dyDescent="0.3">
      <c r="A23" t="s">
        <v>115</v>
      </c>
      <c r="B23" t="s">
        <v>26</v>
      </c>
      <c r="D23">
        <v>21003</v>
      </c>
      <c r="E23">
        <v>6.0000000000000001E-3</v>
      </c>
      <c r="F23">
        <v>6.0000000000000001E-3</v>
      </c>
      <c r="G23" t="str">
        <f t="shared" si="10"/>
        <v>True</v>
      </c>
      <c r="H23">
        <f t="shared" si="0"/>
        <v>1</v>
      </c>
      <c r="K23" t="s">
        <v>115</v>
      </c>
      <c r="L23" t="s">
        <v>26</v>
      </c>
      <c r="N23">
        <v>14564</v>
      </c>
      <c r="O23">
        <v>0.69</v>
      </c>
      <c r="P23">
        <v>0.69</v>
      </c>
      <c r="Q23" t="str">
        <f t="shared" si="11"/>
        <v>False</v>
      </c>
      <c r="R23">
        <f t="shared" si="12"/>
        <v>0</v>
      </c>
      <c r="U23" t="str">
        <f t="shared" si="2"/>
        <v>True</v>
      </c>
      <c r="V23">
        <f t="shared" si="13"/>
        <v>1</v>
      </c>
      <c r="W23" t="str">
        <f t="shared" si="4"/>
        <v>EState_VSA7</v>
      </c>
      <c r="X23">
        <f t="shared" si="5"/>
        <v>6.0000000000000001E-3</v>
      </c>
      <c r="Y23">
        <f t="shared" si="6"/>
        <v>0.69</v>
      </c>
      <c r="AB23" t="str">
        <f t="shared" si="7"/>
        <v>False</v>
      </c>
      <c r="AC23">
        <f t="shared" si="14"/>
        <v>0</v>
      </c>
      <c r="AD23" t="str">
        <f t="shared" si="9"/>
        <v>\</v>
      </c>
      <c r="AE23" t="s">
        <v>115</v>
      </c>
    </row>
    <row r="24" spans="1:32" x14ac:dyDescent="0.3">
      <c r="A24" t="s">
        <v>101</v>
      </c>
      <c r="B24" t="s">
        <v>26</v>
      </c>
      <c r="D24">
        <v>21132</v>
      </c>
      <c r="E24">
        <v>7.0000000000000001E-3</v>
      </c>
      <c r="F24">
        <v>7.0000000000000001E-3</v>
      </c>
      <c r="G24" t="str">
        <f t="shared" si="10"/>
        <v>True</v>
      </c>
      <c r="H24">
        <f t="shared" si="0"/>
        <v>1</v>
      </c>
      <c r="K24" t="s">
        <v>101</v>
      </c>
      <c r="L24" t="s">
        <v>26</v>
      </c>
      <c r="N24">
        <v>10126</v>
      </c>
      <c r="O24">
        <v>2E-3</v>
      </c>
      <c r="P24">
        <v>2E-3</v>
      </c>
      <c r="Q24" t="str">
        <f t="shared" si="11"/>
        <v>True</v>
      </c>
      <c r="R24">
        <f t="shared" si="12"/>
        <v>1</v>
      </c>
      <c r="U24" t="str">
        <f t="shared" si="2"/>
        <v>True</v>
      </c>
      <c r="V24">
        <f t="shared" si="13"/>
        <v>1</v>
      </c>
      <c r="W24" t="str">
        <f t="shared" si="4"/>
        <v>SlogP_VSA3</v>
      </c>
      <c r="X24">
        <f t="shared" si="5"/>
        <v>7.0000000000000001E-3</v>
      </c>
      <c r="Y24">
        <f t="shared" si="6"/>
        <v>2E-3</v>
      </c>
      <c r="AB24" t="str">
        <f t="shared" si="7"/>
        <v>True</v>
      </c>
      <c r="AC24">
        <f t="shared" si="14"/>
        <v>1</v>
      </c>
      <c r="AD24" t="str">
        <f t="shared" si="9"/>
        <v>SlogP_VSA3</v>
      </c>
    </row>
    <row r="25" spans="1:32" x14ac:dyDescent="0.3">
      <c r="A25" t="s">
        <v>54</v>
      </c>
      <c r="B25" t="s">
        <v>26</v>
      </c>
      <c r="D25">
        <v>21223</v>
      </c>
      <c r="E25">
        <v>8.0000000000000002E-3</v>
      </c>
      <c r="F25">
        <v>8.0000000000000002E-3</v>
      </c>
      <c r="G25" t="str">
        <f t="shared" si="10"/>
        <v>True</v>
      </c>
      <c r="H25">
        <f t="shared" si="0"/>
        <v>1</v>
      </c>
      <c r="K25" t="s">
        <v>54</v>
      </c>
      <c r="L25" t="s">
        <v>26</v>
      </c>
      <c r="N25">
        <v>8537</v>
      </c>
      <c r="O25" t="s">
        <v>30</v>
      </c>
      <c r="P25">
        <v>0</v>
      </c>
      <c r="Q25" t="str">
        <f t="shared" si="11"/>
        <v>True</v>
      </c>
      <c r="R25">
        <f t="shared" si="12"/>
        <v>1</v>
      </c>
      <c r="U25" t="str">
        <f t="shared" si="2"/>
        <v>True</v>
      </c>
      <c r="V25">
        <f t="shared" si="13"/>
        <v>1</v>
      </c>
      <c r="W25" t="str">
        <f t="shared" si="4"/>
        <v>BertzCT</v>
      </c>
      <c r="X25">
        <f t="shared" si="5"/>
        <v>8.0000000000000002E-3</v>
      </c>
      <c r="Y25" t="str">
        <f t="shared" si="6"/>
        <v>&lt; .001</v>
      </c>
      <c r="AB25" t="str">
        <f t="shared" si="7"/>
        <v>True</v>
      </c>
      <c r="AC25">
        <f t="shared" si="14"/>
        <v>1</v>
      </c>
      <c r="AD25" t="str">
        <f t="shared" si="9"/>
        <v>BertzCT</v>
      </c>
      <c r="AE25" t="s">
        <v>240</v>
      </c>
    </row>
    <row r="26" spans="1:32" x14ac:dyDescent="0.3">
      <c r="A26" t="s">
        <v>48</v>
      </c>
      <c r="B26" t="s">
        <v>26</v>
      </c>
      <c r="D26">
        <v>21304</v>
      </c>
      <c r="E26">
        <v>8.9999999999999993E-3</v>
      </c>
      <c r="F26">
        <v>8.9999999999999993E-3</v>
      </c>
      <c r="G26" t="str">
        <f t="shared" si="10"/>
        <v>True</v>
      </c>
      <c r="H26">
        <f t="shared" si="0"/>
        <v>1</v>
      </c>
      <c r="K26" t="s">
        <v>48</v>
      </c>
      <c r="L26" t="s">
        <v>26</v>
      </c>
      <c r="N26">
        <v>14120</v>
      </c>
      <c r="O26">
        <v>0.50900000000000001</v>
      </c>
      <c r="P26">
        <v>0.50900000000000001</v>
      </c>
      <c r="Q26" t="str">
        <f t="shared" si="11"/>
        <v>False</v>
      </c>
      <c r="R26">
        <f t="shared" si="12"/>
        <v>0</v>
      </c>
      <c r="U26" t="str">
        <f t="shared" si="2"/>
        <v>True</v>
      </c>
      <c r="V26">
        <f t="shared" si="13"/>
        <v>1</v>
      </c>
      <c r="W26" t="str">
        <f t="shared" si="4"/>
        <v>BCUT2D_LOGPHI</v>
      </c>
      <c r="X26">
        <f t="shared" si="5"/>
        <v>8.9999999999999993E-3</v>
      </c>
      <c r="Y26">
        <f t="shared" si="6"/>
        <v>0.50900000000000001</v>
      </c>
      <c r="AB26" t="str">
        <f t="shared" si="7"/>
        <v>False</v>
      </c>
      <c r="AC26">
        <f t="shared" si="14"/>
        <v>0</v>
      </c>
      <c r="AD26" t="str">
        <f t="shared" si="9"/>
        <v>\</v>
      </c>
    </row>
    <row r="27" spans="1:32" x14ac:dyDescent="0.3">
      <c r="A27" t="s">
        <v>94</v>
      </c>
      <c r="B27" t="s">
        <v>26</v>
      </c>
      <c r="D27">
        <v>21245</v>
      </c>
      <c r="E27">
        <v>8.9999999999999993E-3</v>
      </c>
      <c r="F27">
        <v>8.9999999999999993E-3</v>
      </c>
      <c r="G27" t="str">
        <f t="shared" si="10"/>
        <v>True</v>
      </c>
      <c r="H27">
        <f t="shared" si="0"/>
        <v>1</v>
      </c>
      <c r="K27" t="s">
        <v>94</v>
      </c>
      <c r="L27" t="s">
        <v>26</v>
      </c>
      <c r="N27">
        <v>12204</v>
      </c>
      <c r="O27">
        <v>7.1999999999999995E-2</v>
      </c>
      <c r="P27">
        <v>7.1999999999999995E-2</v>
      </c>
      <c r="Q27" t="str">
        <f t="shared" si="11"/>
        <v>False</v>
      </c>
      <c r="R27">
        <f t="shared" si="12"/>
        <v>0</v>
      </c>
      <c r="U27" t="str">
        <f t="shared" si="2"/>
        <v>True</v>
      </c>
      <c r="V27">
        <f t="shared" si="13"/>
        <v>1</v>
      </c>
      <c r="W27" t="str">
        <f t="shared" si="4"/>
        <v>SMR_VSA7</v>
      </c>
      <c r="X27">
        <f t="shared" si="5"/>
        <v>8.9999999999999993E-3</v>
      </c>
      <c r="Y27">
        <f t="shared" si="6"/>
        <v>7.1999999999999995E-2</v>
      </c>
      <c r="AB27" t="str">
        <f t="shared" si="7"/>
        <v>False</v>
      </c>
      <c r="AC27">
        <f t="shared" si="14"/>
        <v>0</v>
      </c>
      <c r="AD27" t="str">
        <f t="shared" si="9"/>
        <v>\</v>
      </c>
    </row>
    <row r="28" spans="1:32" x14ac:dyDescent="0.3">
      <c r="A28" t="s">
        <v>53</v>
      </c>
      <c r="B28" t="s">
        <v>26</v>
      </c>
      <c r="D28">
        <v>21351</v>
      </c>
      <c r="E28">
        <v>0.01</v>
      </c>
      <c r="F28">
        <v>0.01</v>
      </c>
      <c r="G28" t="str">
        <f t="shared" si="10"/>
        <v>True</v>
      </c>
      <c r="H28">
        <f t="shared" si="0"/>
        <v>1</v>
      </c>
      <c r="K28" t="s">
        <v>53</v>
      </c>
      <c r="L28" t="s">
        <v>26</v>
      </c>
      <c r="N28">
        <v>9283</v>
      </c>
      <c r="O28" t="s">
        <v>30</v>
      </c>
      <c r="P28">
        <v>0</v>
      </c>
      <c r="Q28" t="str">
        <f t="shared" si="11"/>
        <v>True</v>
      </c>
      <c r="R28">
        <f t="shared" si="12"/>
        <v>1</v>
      </c>
      <c r="U28" t="str">
        <f t="shared" si="2"/>
        <v>True</v>
      </c>
      <c r="V28">
        <f t="shared" si="13"/>
        <v>1</v>
      </c>
      <c r="W28" t="str">
        <f t="shared" si="4"/>
        <v>BalabanJ</v>
      </c>
      <c r="X28">
        <f t="shared" si="5"/>
        <v>0.01</v>
      </c>
      <c r="Y28" t="str">
        <f t="shared" si="6"/>
        <v>&lt; .001</v>
      </c>
      <c r="AB28" t="str">
        <f t="shared" si="7"/>
        <v>True</v>
      </c>
      <c r="AC28">
        <f t="shared" si="14"/>
        <v>1</v>
      </c>
      <c r="AD28" t="str">
        <f t="shared" si="9"/>
        <v>BalabanJ</v>
      </c>
    </row>
    <row r="29" spans="1:32" x14ac:dyDescent="0.3">
      <c r="A29" t="s">
        <v>42</v>
      </c>
      <c r="B29" t="s">
        <v>26</v>
      </c>
      <c r="D29">
        <v>21509</v>
      </c>
      <c r="E29">
        <v>1.2E-2</v>
      </c>
      <c r="F29">
        <v>1.2E-2</v>
      </c>
      <c r="G29" t="str">
        <f t="shared" si="10"/>
        <v>True</v>
      </c>
      <c r="H29">
        <f t="shared" si="0"/>
        <v>1</v>
      </c>
      <c r="K29" t="s">
        <v>42</v>
      </c>
      <c r="L29" t="s">
        <v>26</v>
      </c>
      <c r="N29">
        <v>14931</v>
      </c>
      <c r="O29">
        <v>0.85799999999999998</v>
      </c>
      <c r="P29">
        <v>0.85799999999999998</v>
      </c>
      <c r="Q29" t="str">
        <f t="shared" si="11"/>
        <v>False</v>
      </c>
      <c r="R29">
        <f t="shared" si="12"/>
        <v>0</v>
      </c>
      <c r="U29" t="str">
        <f t="shared" si="2"/>
        <v>True</v>
      </c>
      <c r="V29">
        <f t="shared" si="13"/>
        <v>1</v>
      </c>
      <c r="W29" t="str">
        <f t="shared" si="4"/>
        <v>FpDensityMorgan2</v>
      </c>
      <c r="X29">
        <f t="shared" si="5"/>
        <v>1.2E-2</v>
      </c>
      <c r="Y29">
        <f t="shared" si="6"/>
        <v>0.85799999999999998</v>
      </c>
      <c r="AB29" t="str">
        <f t="shared" si="7"/>
        <v>False</v>
      </c>
      <c r="AC29">
        <f t="shared" si="14"/>
        <v>0</v>
      </c>
      <c r="AD29" t="str">
        <f t="shared" si="9"/>
        <v>\</v>
      </c>
    </row>
    <row r="30" spans="1:32" x14ac:dyDescent="0.3">
      <c r="A30" t="s">
        <v>92</v>
      </c>
      <c r="B30" t="s">
        <v>26</v>
      </c>
      <c r="D30">
        <v>21595</v>
      </c>
      <c r="E30">
        <v>1.2999999999999999E-2</v>
      </c>
      <c r="F30">
        <v>1.2999999999999999E-2</v>
      </c>
      <c r="G30" t="str">
        <f t="shared" si="10"/>
        <v>True</v>
      </c>
      <c r="H30">
        <f t="shared" si="0"/>
        <v>1</v>
      </c>
      <c r="K30" t="s">
        <v>92</v>
      </c>
      <c r="L30" t="s">
        <v>26</v>
      </c>
      <c r="N30">
        <v>12506</v>
      </c>
      <c r="O30">
        <v>0.105</v>
      </c>
      <c r="P30">
        <v>0.105</v>
      </c>
      <c r="Q30" t="str">
        <f t="shared" si="11"/>
        <v>False</v>
      </c>
      <c r="R30">
        <f t="shared" si="12"/>
        <v>0</v>
      </c>
      <c r="U30" t="str">
        <f t="shared" si="2"/>
        <v>True</v>
      </c>
      <c r="V30">
        <f t="shared" si="13"/>
        <v>1</v>
      </c>
      <c r="W30" t="str">
        <f t="shared" si="4"/>
        <v>SMR_VSA5</v>
      </c>
      <c r="X30">
        <f t="shared" si="5"/>
        <v>1.2999999999999999E-2</v>
      </c>
      <c r="Y30">
        <f t="shared" si="6"/>
        <v>0.105</v>
      </c>
      <c r="AB30" t="str">
        <f t="shared" si="7"/>
        <v>False</v>
      </c>
      <c r="AC30">
        <f t="shared" si="14"/>
        <v>0</v>
      </c>
      <c r="AD30" t="str">
        <f t="shared" si="9"/>
        <v>\</v>
      </c>
    </row>
    <row r="31" spans="1:32" x14ac:dyDescent="0.3">
      <c r="A31" t="s">
        <v>110</v>
      </c>
      <c r="B31" t="s">
        <v>26</v>
      </c>
      <c r="D31">
        <v>21730</v>
      </c>
      <c r="E31">
        <v>1.6E-2</v>
      </c>
      <c r="F31">
        <v>1.6E-2</v>
      </c>
      <c r="G31" t="str">
        <f t="shared" si="10"/>
        <v>True</v>
      </c>
      <c r="H31">
        <f t="shared" si="0"/>
        <v>1</v>
      </c>
      <c r="K31" t="s">
        <v>110</v>
      </c>
      <c r="L31" t="s">
        <v>26</v>
      </c>
      <c r="N31">
        <v>15062</v>
      </c>
      <c r="O31">
        <v>0.91900000000000004</v>
      </c>
      <c r="P31">
        <v>0.91900000000000004</v>
      </c>
      <c r="Q31" t="str">
        <f t="shared" si="11"/>
        <v>False</v>
      </c>
      <c r="R31">
        <f t="shared" si="12"/>
        <v>0</v>
      </c>
      <c r="U31" t="str">
        <f t="shared" si="2"/>
        <v>True</v>
      </c>
      <c r="V31">
        <f t="shared" si="13"/>
        <v>1</v>
      </c>
      <c r="W31" t="str">
        <f t="shared" si="4"/>
        <v>EState_VSA2</v>
      </c>
      <c r="X31">
        <f t="shared" si="5"/>
        <v>1.6E-2</v>
      </c>
      <c r="Y31">
        <f t="shared" si="6"/>
        <v>0.91900000000000004</v>
      </c>
      <c r="AB31" t="str">
        <f t="shared" si="7"/>
        <v>False</v>
      </c>
      <c r="AC31">
        <f t="shared" si="14"/>
        <v>0</v>
      </c>
      <c r="AD31" t="str">
        <f t="shared" si="9"/>
        <v>\</v>
      </c>
    </row>
    <row r="32" spans="1:32" x14ac:dyDescent="0.3">
      <c r="A32" t="s">
        <v>68</v>
      </c>
      <c r="B32" t="s">
        <v>26</v>
      </c>
      <c r="D32">
        <v>21842</v>
      </c>
      <c r="E32">
        <v>1.7999999999999999E-2</v>
      </c>
      <c r="F32">
        <v>1.7999999999999999E-2</v>
      </c>
      <c r="G32" t="str">
        <f t="shared" si="10"/>
        <v>True</v>
      </c>
      <c r="H32">
        <f t="shared" si="0"/>
        <v>1</v>
      </c>
      <c r="K32" t="s">
        <v>68</v>
      </c>
      <c r="L32" t="s">
        <v>26</v>
      </c>
      <c r="N32">
        <v>11284</v>
      </c>
      <c r="O32">
        <v>1.9E-2</v>
      </c>
      <c r="P32">
        <v>1.9E-2</v>
      </c>
      <c r="Q32" t="str">
        <f t="shared" si="11"/>
        <v>True</v>
      </c>
      <c r="R32">
        <f t="shared" si="12"/>
        <v>1</v>
      </c>
      <c r="U32" t="str">
        <f t="shared" si="2"/>
        <v>True</v>
      </c>
      <c r="V32">
        <f t="shared" si="13"/>
        <v>1</v>
      </c>
      <c r="W32" t="str">
        <f t="shared" si="4"/>
        <v>Ipc</v>
      </c>
      <c r="X32">
        <f t="shared" si="5"/>
        <v>1.7999999999999999E-2</v>
      </c>
      <c r="Y32">
        <f t="shared" si="6"/>
        <v>1.9E-2</v>
      </c>
      <c r="AB32" t="str">
        <f t="shared" si="7"/>
        <v>True</v>
      </c>
      <c r="AC32">
        <f t="shared" si="14"/>
        <v>1</v>
      </c>
      <c r="AD32" t="str">
        <f t="shared" si="9"/>
        <v>Ipc</v>
      </c>
    </row>
    <row r="33" spans="1:30" x14ac:dyDescent="0.3">
      <c r="A33" t="s">
        <v>147</v>
      </c>
      <c r="B33" t="s">
        <v>26</v>
      </c>
      <c r="D33">
        <v>21868</v>
      </c>
      <c r="E33">
        <v>1.9E-2</v>
      </c>
      <c r="F33">
        <v>1.9E-2</v>
      </c>
      <c r="G33" t="str">
        <f t="shared" si="10"/>
        <v>True</v>
      </c>
      <c r="H33">
        <f t="shared" si="0"/>
        <v>1</v>
      </c>
      <c r="K33" t="s">
        <v>147</v>
      </c>
      <c r="L33" t="s">
        <v>26</v>
      </c>
      <c r="N33">
        <v>12066</v>
      </c>
      <c r="O33">
        <v>0.06</v>
      </c>
      <c r="P33">
        <v>0.06</v>
      </c>
      <c r="Q33" t="str">
        <f t="shared" si="11"/>
        <v>False</v>
      </c>
      <c r="R33">
        <f t="shared" si="12"/>
        <v>0</v>
      </c>
      <c r="U33" t="str">
        <f t="shared" si="2"/>
        <v>True</v>
      </c>
      <c r="V33">
        <f t="shared" si="13"/>
        <v>1</v>
      </c>
      <c r="W33" t="str">
        <f t="shared" si="4"/>
        <v>MolMR</v>
      </c>
      <c r="X33">
        <f t="shared" si="5"/>
        <v>1.9E-2</v>
      </c>
      <c r="Y33">
        <f t="shared" si="6"/>
        <v>0.06</v>
      </c>
      <c r="AB33" t="str">
        <f t="shared" si="7"/>
        <v>False</v>
      </c>
      <c r="AC33">
        <f t="shared" si="14"/>
        <v>0</v>
      </c>
      <c r="AD33" t="str">
        <f t="shared" si="9"/>
        <v>\</v>
      </c>
    </row>
    <row r="34" spans="1:30" x14ac:dyDescent="0.3">
      <c r="A34" t="s">
        <v>34</v>
      </c>
      <c r="B34" t="s">
        <v>26</v>
      </c>
      <c r="D34">
        <v>21950</v>
      </c>
      <c r="E34">
        <v>2.1000000000000001E-2</v>
      </c>
      <c r="F34">
        <v>2.1000000000000001E-2</v>
      </c>
      <c r="G34" t="str">
        <f t="shared" si="10"/>
        <v>True</v>
      </c>
      <c r="H34">
        <f t="shared" si="0"/>
        <v>1</v>
      </c>
      <c r="K34" t="s">
        <v>34</v>
      </c>
      <c r="L34" t="s">
        <v>26</v>
      </c>
      <c r="N34">
        <v>10454</v>
      </c>
      <c r="O34">
        <v>5.0000000000000001E-3</v>
      </c>
      <c r="P34">
        <v>5.0000000000000001E-3</v>
      </c>
      <c r="Q34" t="str">
        <f t="shared" si="11"/>
        <v>True</v>
      </c>
      <c r="R34">
        <f t="shared" si="12"/>
        <v>1</v>
      </c>
      <c r="U34" t="str">
        <f t="shared" si="2"/>
        <v>True</v>
      </c>
      <c r="V34">
        <f t="shared" si="13"/>
        <v>1</v>
      </c>
      <c r="W34" t="str">
        <f t="shared" si="4"/>
        <v>HeavyAtomMolWt</v>
      </c>
      <c r="X34">
        <f t="shared" si="5"/>
        <v>2.1000000000000001E-2</v>
      </c>
      <c r="Y34">
        <f t="shared" si="6"/>
        <v>5.0000000000000001E-3</v>
      </c>
      <c r="AB34" t="str">
        <f t="shared" si="7"/>
        <v>True</v>
      </c>
      <c r="AC34">
        <f t="shared" si="14"/>
        <v>1</v>
      </c>
      <c r="AD34" t="str">
        <f t="shared" si="9"/>
        <v>HeavyAtomMolWt</v>
      </c>
    </row>
    <row r="35" spans="1:30" x14ac:dyDescent="0.3">
      <c r="A35" t="s">
        <v>174</v>
      </c>
      <c r="B35" t="s">
        <v>26</v>
      </c>
      <c r="D35">
        <v>22566</v>
      </c>
      <c r="E35">
        <v>2.4E-2</v>
      </c>
      <c r="F35">
        <v>2.4E-2</v>
      </c>
      <c r="G35" t="str">
        <f t="shared" si="10"/>
        <v>True</v>
      </c>
      <c r="H35">
        <f t="shared" ref="H35:H66" si="15">IF(G35="True",1,0)</f>
        <v>1</v>
      </c>
      <c r="K35" t="s">
        <v>174</v>
      </c>
      <c r="L35" t="s">
        <v>26</v>
      </c>
      <c r="N35">
        <v>13426</v>
      </c>
      <c r="O35">
        <v>0.23699999999999999</v>
      </c>
      <c r="P35">
        <v>0.23699999999999999</v>
      </c>
      <c r="Q35" t="str">
        <f t="shared" si="11"/>
        <v>False</v>
      </c>
      <c r="R35">
        <f t="shared" si="12"/>
        <v>0</v>
      </c>
      <c r="U35" t="str">
        <f t="shared" ref="U35:U66" si="16">IF(OR(G35="True", Q35="True"),"True","False")</f>
        <v>True</v>
      </c>
      <c r="V35">
        <f t="shared" si="13"/>
        <v>1</v>
      </c>
      <c r="W35" t="str">
        <f t="shared" ref="W35:W66" si="17">IF(U35="True", A35, "\")</f>
        <v>fr_aniline</v>
      </c>
      <c r="X35">
        <f t="shared" ref="X35:X66" si="18">IF(U35="True",E35,"\")</f>
        <v>2.4E-2</v>
      </c>
      <c r="Y35">
        <f t="shared" ref="Y35:Y66" si="19">IF(U35="True",O35,"/")</f>
        <v>0.23699999999999999</v>
      </c>
      <c r="AB35" t="str">
        <f t="shared" ref="AB35:AB66" si="20">IF(AND(G35="True", Q35="True"),"True","False")</f>
        <v>False</v>
      </c>
      <c r="AC35">
        <f t="shared" si="14"/>
        <v>0</v>
      </c>
      <c r="AD35" t="str">
        <f t="shared" ref="AD35:AD66" si="21">IF(AB35="True", A35, "\")</f>
        <v>\</v>
      </c>
    </row>
    <row r="36" spans="1:30" x14ac:dyDescent="0.3">
      <c r="A36" t="s">
        <v>175</v>
      </c>
      <c r="B36" t="s">
        <v>26</v>
      </c>
      <c r="D36">
        <v>22849</v>
      </c>
      <c r="E36">
        <v>2.7E-2</v>
      </c>
      <c r="F36">
        <v>2.7E-2</v>
      </c>
      <c r="G36" t="str">
        <f t="shared" si="10"/>
        <v>True</v>
      </c>
      <c r="H36">
        <f t="shared" si="15"/>
        <v>1</v>
      </c>
      <c r="K36" t="s">
        <v>175</v>
      </c>
      <c r="L36" t="s">
        <v>26</v>
      </c>
      <c r="N36">
        <v>13445</v>
      </c>
      <c r="O36">
        <v>0.22</v>
      </c>
      <c r="P36">
        <v>0.22</v>
      </c>
      <c r="Q36" t="str">
        <f t="shared" si="11"/>
        <v>False</v>
      </c>
      <c r="R36">
        <f t="shared" si="12"/>
        <v>0</v>
      </c>
      <c r="U36" t="str">
        <f t="shared" si="16"/>
        <v>True</v>
      </c>
      <c r="V36">
        <f t="shared" si="13"/>
        <v>1</v>
      </c>
      <c r="W36" t="str">
        <f t="shared" si="17"/>
        <v>fr_aryl_methyl</v>
      </c>
      <c r="X36">
        <f t="shared" si="18"/>
        <v>2.7E-2</v>
      </c>
      <c r="Y36">
        <f t="shared" si="19"/>
        <v>0.22</v>
      </c>
      <c r="AB36" t="str">
        <f t="shared" si="20"/>
        <v>False</v>
      </c>
      <c r="AC36">
        <f t="shared" si="14"/>
        <v>0</v>
      </c>
      <c r="AD36" t="str">
        <f t="shared" si="21"/>
        <v>\</v>
      </c>
    </row>
    <row r="37" spans="1:30" x14ac:dyDescent="0.3">
      <c r="A37" t="s">
        <v>170</v>
      </c>
      <c r="B37" t="s">
        <v>26</v>
      </c>
      <c r="D37">
        <v>25491</v>
      </c>
      <c r="E37">
        <v>2.8000000000000001E-2</v>
      </c>
      <c r="F37">
        <v>2.8000000000000001E-2</v>
      </c>
      <c r="G37" t="str">
        <f t="shared" si="10"/>
        <v>True</v>
      </c>
      <c r="H37">
        <f t="shared" si="15"/>
        <v>1</v>
      </c>
      <c r="K37" t="s">
        <v>170</v>
      </c>
      <c r="L37" t="s">
        <v>26</v>
      </c>
      <c r="N37">
        <v>14616</v>
      </c>
      <c r="O37">
        <v>0.27800000000000002</v>
      </c>
      <c r="P37">
        <v>0.27800000000000002</v>
      </c>
      <c r="Q37" t="str">
        <f t="shared" si="11"/>
        <v>False</v>
      </c>
      <c r="R37">
        <f t="shared" si="12"/>
        <v>0</v>
      </c>
      <c r="U37" t="str">
        <f t="shared" si="16"/>
        <v>True</v>
      </c>
      <c r="V37">
        <f t="shared" si="13"/>
        <v>1</v>
      </c>
      <c r="W37" t="str">
        <f t="shared" si="17"/>
        <v>fr_alkyl_halide</v>
      </c>
      <c r="X37">
        <f t="shared" si="18"/>
        <v>2.8000000000000001E-2</v>
      </c>
      <c r="Y37">
        <f t="shared" si="19"/>
        <v>0.27800000000000002</v>
      </c>
      <c r="AB37" t="str">
        <f t="shared" si="20"/>
        <v>False</v>
      </c>
      <c r="AC37">
        <f t="shared" si="14"/>
        <v>0</v>
      </c>
      <c r="AD37" t="str">
        <f t="shared" si="21"/>
        <v>\</v>
      </c>
    </row>
    <row r="38" spans="1:30" x14ac:dyDescent="0.3">
      <c r="A38" t="s">
        <v>128</v>
      </c>
      <c r="B38" t="s">
        <v>26</v>
      </c>
      <c r="D38">
        <v>22340</v>
      </c>
      <c r="E38">
        <v>3.2000000000000001E-2</v>
      </c>
      <c r="F38">
        <v>3.2000000000000001E-2</v>
      </c>
      <c r="G38" t="str">
        <f t="shared" si="10"/>
        <v>True</v>
      </c>
      <c r="H38">
        <f t="shared" si="15"/>
        <v>1</v>
      </c>
      <c r="K38" t="s">
        <v>128</v>
      </c>
      <c r="L38" t="s">
        <v>26</v>
      </c>
      <c r="N38">
        <v>11101</v>
      </c>
      <c r="O38">
        <v>1.4E-2</v>
      </c>
      <c r="P38">
        <v>1.4E-2</v>
      </c>
      <c r="Q38" t="str">
        <f t="shared" si="11"/>
        <v>True</v>
      </c>
      <c r="R38">
        <f t="shared" si="12"/>
        <v>1</v>
      </c>
      <c r="U38" t="str">
        <f t="shared" si="16"/>
        <v>True</v>
      </c>
      <c r="V38">
        <f t="shared" si="13"/>
        <v>1</v>
      </c>
      <c r="W38" t="str">
        <f t="shared" si="17"/>
        <v>FractionCSP3</v>
      </c>
      <c r="X38">
        <f t="shared" si="18"/>
        <v>3.2000000000000001E-2</v>
      </c>
      <c r="Y38">
        <f t="shared" si="19"/>
        <v>1.4E-2</v>
      </c>
      <c r="AB38" t="str">
        <f t="shared" si="20"/>
        <v>True</v>
      </c>
      <c r="AC38">
        <f t="shared" si="14"/>
        <v>1</v>
      </c>
      <c r="AD38" t="str">
        <f t="shared" si="21"/>
        <v>FractionCSP3</v>
      </c>
    </row>
    <row r="39" spans="1:30" x14ac:dyDescent="0.3">
      <c r="A39" t="s">
        <v>33</v>
      </c>
      <c r="B39" t="s">
        <v>26</v>
      </c>
      <c r="D39">
        <v>22364</v>
      </c>
      <c r="E39">
        <v>3.3000000000000002E-2</v>
      </c>
      <c r="F39">
        <v>3.3000000000000002E-2</v>
      </c>
      <c r="G39" t="str">
        <f t="shared" si="10"/>
        <v>True</v>
      </c>
      <c r="H39">
        <f t="shared" si="15"/>
        <v>1</v>
      </c>
      <c r="K39" t="s">
        <v>33</v>
      </c>
      <c r="L39" t="s">
        <v>26</v>
      </c>
      <c r="N39">
        <v>10939</v>
      </c>
      <c r="O39">
        <v>1.0999999999999999E-2</v>
      </c>
      <c r="P39">
        <v>1.0999999999999999E-2</v>
      </c>
      <c r="Q39" t="str">
        <f t="shared" si="11"/>
        <v>True</v>
      </c>
      <c r="R39">
        <f t="shared" si="12"/>
        <v>1</v>
      </c>
      <c r="U39" t="str">
        <f t="shared" si="16"/>
        <v>True</v>
      </c>
      <c r="V39">
        <f t="shared" si="13"/>
        <v>1</v>
      </c>
      <c r="W39" t="str">
        <f t="shared" si="17"/>
        <v>MolWt</v>
      </c>
      <c r="X39">
        <f t="shared" si="18"/>
        <v>3.3000000000000002E-2</v>
      </c>
      <c r="Y39">
        <f t="shared" si="19"/>
        <v>1.0999999999999999E-2</v>
      </c>
      <c r="AB39" t="str">
        <f t="shared" si="20"/>
        <v>True</v>
      </c>
      <c r="AC39">
        <f t="shared" si="14"/>
        <v>1</v>
      </c>
      <c r="AD39" t="str">
        <f t="shared" si="21"/>
        <v>MolWt</v>
      </c>
    </row>
    <row r="40" spans="1:30" x14ac:dyDescent="0.3">
      <c r="A40" t="s">
        <v>35</v>
      </c>
      <c r="B40" t="s">
        <v>26</v>
      </c>
      <c r="D40">
        <v>22364</v>
      </c>
      <c r="E40">
        <v>3.3000000000000002E-2</v>
      </c>
      <c r="F40">
        <v>3.3000000000000002E-2</v>
      </c>
      <c r="G40" t="str">
        <f t="shared" si="10"/>
        <v>True</v>
      </c>
      <c r="H40">
        <f t="shared" si="15"/>
        <v>1</v>
      </c>
      <c r="K40" t="s">
        <v>35</v>
      </c>
      <c r="L40" t="s">
        <v>26</v>
      </c>
      <c r="N40">
        <v>10966</v>
      </c>
      <c r="O40">
        <v>1.0999999999999999E-2</v>
      </c>
      <c r="P40">
        <v>1.0999999999999999E-2</v>
      </c>
      <c r="Q40" t="str">
        <f t="shared" si="11"/>
        <v>True</v>
      </c>
      <c r="R40">
        <f t="shared" si="12"/>
        <v>1</v>
      </c>
      <c r="U40" t="str">
        <f t="shared" si="16"/>
        <v>True</v>
      </c>
      <c r="V40">
        <f t="shared" si="13"/>
        <v>1</v>
      </c>
      <c r="W40" t="str">
        <f t="shared" si="17"/>
        <v>ExactMolWt</v>
      </c>
      <c r="X40">
        <f t="shared" si="18"/>
        <v>3.3000000000000002E-2</v>
      </c>
      <c r="Y40">
        <f t="shared" si="19"/>
        <v>1.0999999999999999E-2</v>
      </c>
      <c r="AB40" t="str">
        <f t="shared" si="20"/>
        <v>True</v>
      </c>
      <c r="AC40">
        <f t="shared" si="14"/>
        <v>1</v>
      </c>
      <c r="AD40" t="str">
        <f t="shared" si="21"/>
        <v>ExactMolWt</v>
      </c>
    </row>
    <row r="41" spans="1:30" x14ac:dyDescent="0.3">
      <c r="A41" t="s">
        <v>58</v>
      </c>
      <c r="B41" t="s">
        <v>26</v>
      </c>
      <c r="D41">
        <v>22438</v>
      </c>
      <c r="E41">
        <v>3.5999999999999997E-2</v>
      </c>
      <c r="F41">
        <v>3.5999999999999997E-2</v>
      </c>
      <c r="G41" t="str">
        <f t="shared" si="10"/>
        <v>True</v>
      </c>
      <c r="H41">
        <f t="shared" si="15"/>
        <v>1</v>
      </c>
      <c r="K41" t="s">
        <v>58</v>
      </c>
      <c r="L41" t="s">
        <v>26</v>
      </c>
      <c r="N41">
        <v>11961</v>
      </c>
      <c r="O41">
        <v>5.1999999999999998E-2</v>
      </c>
      <c r="P41">
        <v>5.1999999999999998E-2</v>
      </c>
      <c r="Q41" t="str">
        <f t="shared" si="11"/>
        <v>False</v>
      </c>
      <c r="R41">
        <f t="shared" si="12"/>
        <v>0</v>
      </c>
      <c r="U41" t="str">
        <f t="shared" si="16"/>
        <v>True</v>
      </c>
      <c r="V41">
        <f t="shared" si="13"/>
        <v>1</v>
      </c>
      <c r="W41" t="str">
        <f t="shared" si="17"/>
        <v>Chi1</v>
      </c>
      <c r="X41">
        <f t="shared" si="18"/>
        <v>3.5999999999999997E-2</v>
      </c>
      <c r="Y41">
        <f t="shared" si="19"/>
        <v>5.1999999999999998E-2</v>
      </c>
      <c r="AB41" t="str">
        <f t="shared" si="20"/>
        <v>False</v>
      </c>
      <c r="AC41">
        <f t="shared" si="14"/>
        <v>0</v>
      </c>
      <c r="AD41" t="str">
        <f t="shared" si="21"/>
        <v>\</v>
      </c>
    </row>
    <row r="42" spans="1:30" x14ac:dyDescent="0.3">
      <c r="A42" t="s">
        <v>154</v>
      </c>
      <c r="B42" t="s">
        <v>26</v>
      </c>
      <c r="D42">
        <v>24663</v>
      </c>
      <c r="E42">
        <v>3.9E-2</v>
      </c>
      <c r="F42">
        <v>3.9E-2</v>
      </c>
      <c r="G42" t="str">
        <f t="shared" si="10"/>
        <v>True</v>
      </c>
      <c r="H42">
        <f t="shared" si="15"/>
        <v>1</v>
      </c>
      <c r="K42" t="s">
        <v>154</v>
      </c>
      <c r="L42" t="s">
        <v>26</v>
      </c>
      <c r="N42">
        <v>15219</v>
      </c>
      <c r="O42">
        <v>0.98899999999999999</v>
      </c>
      <c r="P42">
        <v>0.98899999999999999</v>
      </c>
      <c r="Q42" t="str">
        <f t="shared" si="11"/>
        <v>False</v>
      </c>
      <c r="R42">
        <f t="shared" si="12"/>
        <v>0</v>
      </c>
      <c r="U42" t="str">
        <f t="shared" si="16"/>
        <v>True</v>
      </c>
      <c r="V42">
        <f t="shared" si="13"/>
        <v>1</v>
      </c>
      <c r="W42" t="str">
        <f t="shared" si="17"/>
        <v>fr_Ar_NH</v>
      </c>
      <c r="X42">
        <f t="shared" si="18"/>
        <v>3.9E-2</v>
      </c>
      <c r="Y42">
        <f t="shared" si="19"/>
        <v>0.98899999999999999</v>
      </c>
      <c r="AB42" t="str">
        <f t="shared" si="20"/>
        <v>False</v>
      </c>
      <c r="AC42">
        <f t="shared" si="14"/>
        <v>0</v>
      </c>
      <c r="AD42" t="str">
        <f t="shared" si="21"/>
        <v>\</v>
      </c>
    </row>
    <row r="43" spans="1:30" x14ac:dyDescent="0.3">
      <c r="A43" t="s">
        <v>168</v>
      </c>
      <c r="B43" t="s">
        <v>26</v>
      </c>
      <c r="D43">
        <v>24663</v>
      </c>
      <c r="E43">
        <v>3.9E-2</v>
      </c>
      <c r="F43">
        <v>3.9E-2</v>
      </c>
      <c r="G43" t="str">
        <f t="shared" si="10"/>
        <v>True</v>
      </c>
      <c r="H43">
        <f t="shared" si="15"/>
        <v>1</v>
      </c>
      <c r="K43" t="s">
        <v>168</v>
      </c>
      <c r="L43" t="s">
        <v>26</v>
      </c>
      <c r="N43">
        <v>15219</v>
      </c>
      <c r="O43">
        <v>0.98899999999999999</v>
      </c>
      <c r="P43">
        <v>0.98899999999999999</v>
      </c>
      <c r="Q43" t="str">
        <f t="shared" si="11"/>
        <v>False</v>
      </c>
      <c r="R43">
        <f t="shared" si="12"/>
        <v>0</v>
      </c>
      <c r="U43" t="str">
        <f t="shared" si="16"/>
        <v>True</v>
      </c>
      <c r="V43">
        <f t="shared" si="13"/>
        <v>1</v>
      </c>
      <c r="W43" t="str">
        <f t="shared" si="17"/>
        <v>fr_Nhpyrrole</v>
      </c>
      <c r="X43">
        <f t="shared" si="18"/>
        <v>3.9E-2</v>
      </c>
      <c r="Y43">
        <f t="shared" si="19"/>
        <v>0.98899999999999999</v>
      </c>
      <c r="AB43" t="str">
        <f t="shared" si="20"/>
        <v>False</v>
      </c>
      <c r="AC43">
        <f t="shared" si="14"/>
        <v>0</v>
      </c>
      <c r="AD43" t="str">
        <f t="shared" si="21"/>
        <v>\</v>
      </c>
    </row>
    <row r="44" spans="1:30" x14ac:dyDescent="0.3">
      <c r="A44" t="s">
        <v>72</v>
      </c>
      <c r="B44" t="s">
        <v>26</v>
      </c>
      <c r="D44">
        <v>22676</v>
      </c>
      <c r="E44">
        <v>4.5999999999999999E-2</v>
      </c>
      <c r="F44">
        <v>4.5999999999999999E-2</v>
      </c>
      <c r="G44" t="str">
        <f t="shared" si="10"/>
        <v>True</v>
      </c>
      <c r="H44">
        <f t="shared" si="15"/>
        <v>1</v>
      </c>
      <c r="K44" t="s">
        <v>72</v>
      </c>
      <c r="L44" t="s">
        <v>26</v>
      </c>
      <c r="N44">
        <v>11868</v>
      </c>
      <c r="O44">
        <v>4.5999999999999999E-2</v>
      </c>
      <c r="P44">
        <v>4.5999999999999999E-2</v>
      </c>
      <c r="Q44" t="str">
        <f t="shared" si="11"/>
        <v>True</v>
      </c>
      <c r="R44">
        <f t="shared" si="12"/>
        <v>1</v>
      </c>
      <c r="U44" t="str">
        <f t="shared" si="16"/>
        <v>True</v>
      </c>
      <c r="V44">
        <f t="shared" si="13"/>
        <v>1</v>
      </c>
      <c r="W44" t="str">
        <f t="shared" si="17"/>
        <v>LabuteASA</v>
      </c>
      <c r="X44">
        <f t="shared" si="18"/>
        <v>4.5999999999999999E-2</v>
      </c>
      <c r="Y44">
        <f t="shared" si="19"/>
        <v>4.5999999999999999E-2</v>
      </c>
      <c r="AB44" t="str">
        <f t="shared" si="20"/>
        <v>True</v>
      </c>
      <c r="AC44">
        <f t="shared" si="14"/>
        <v>1</v>
      </c>
      <c r="AD44" t="str">
        <f t="shared" si="21"/>
        <v>LabuteASA</v>
      </c>
    </row>
    <row r="45" spans="1:30" x14ac:dyDescent="0.3">
      <c r="A45" t="s">
        <v>112</v>
      </c>
      <c r="B45" t="s">
        <v>26</v>
      </c>
      <c r="D45">
        <v>22684</v>
      </c>
      <c r="E45">
        <v>4.5999999999999999E-2</v>
      </c>
      <c r="F45">
        <v>4.5999999999999999E-2</v>
      </c>
      <c r="G45" t="str">
        <f t="shared" si="10"/>
        <v>True</v>
      </c>
      <c r="H45">
        <f t="shared" si="15"/>
        <v>1</v>
      </c>
      <c r="K45" t="s">
        <v>112</v>
      </c>
      <c r="L45" t="s">
        <v>26</v>
      </c>
      <c r="N45">
        <v>13264</v>
      </c>
      <c r="O45">
        <v>0.24199999999999999</v>
      </c>
      <c r="P45">
        <v>0.24199999999999999</v>
      </c>
      <c r="Q45" t="str">
        <f t="shared" si="11"/>
        <v>False</v>
      </c>
      <c r="R45">
        <f t="shared" si="12"/>
        <v>0</v>
      </c>
      <c r="U45" t="str">
        <f t="shared" si="16"/>
        <v>True</v>
      </c>
      <c r="V45">
        <f t="shared" si="13"/>
        <v>1</v>
      </c>
      <c r="W45" t="str">
        <f t="shared" si="17"/>
        <v>EState_VSA4</v>
      </c>
      <c r="X45">
        <f t="shared" si="18"/>
        <v>4.5999999999999999E-2</v>
      </c>
      <c r="Y45">
        <f t="shared" si="19"/>
        <v>0.24199999999999999</v>
      </c>
      <c r="AB45" t="str">
        <f t="shared" si="20"/>
        <v>False</v>
      </c>
      <c r="AC45">
        <f t="shared" si="14"/>
        <v>0</v>
      </c>
      <c r="AD45" t="str">
        <f t="shared" si="21"/>
        <v>\</v>
      </c>
    </row>
    <row r="46" spans="1:30" x14ac:dyDescent="0.3">
      <c r="A46" t="s">
        <v>129</v>
      </c>
      <c r="B46" t="s">
        <v>26</v>
      </c>
      <c r="D46">
        <v>22799</v>
      </c>
      <c r="E46">
        <v>5.1999999999999998E-2</v>
      </c>
      <c r="F46">
        <v>5.1999999999999998E-2</v>
      </c>
      <c r="G46" t="str">
        <f t="shared" si="10"/>
        <v>False</v>
      </c>
      <c r="H46">
        <f t="shared" si="15"/>
        <v>0</v>
      </c>
      <c r="K46" t="s">
        <v>129</v>
      </c>
      <c r="L46" t="s">
        <v>26</v>
      </c>
      <c r="N46">
        <v>12032</v>
      </c>
      <c r="O46">
        <v>5.7000000000000002E-2</v>
      </c>
      <c r="P46">
        <v>5.7000000000000002E-2</v>
      </c>
      <c r="Q46" t="str">
        <f t="shared" si="11"/>
        <v>False</v>
      </c>
      <c r="R46">
        <f t="shared" si="12"/>
        <v>0</v>
      </c>
      <c r="U46" t="str">
        <f t="shared" si="16"/>
        <v>False</v>
      </c>
      <c r="V46">
        <f t="shared" si="13"/>
        <v>0</v>
      </c>
      <c r="W46" t="str">
        <f t="shared" si="17"/>
        <v>\</v>
      </c>
      <c r="X46" t="str">
        <f t="shared" si="18"/>
        <v>\</v>
      </c>
      <c r="Y46" t="str">
        <f t="shared" si="19"/>
        <v>/</v>
      </c>
      <c r="AB46" t="str">
        <f t="shared" si="20"/>
        <v>False</v>
      </c>
      <c r="AC46">
        <f t="shared" si="14"/>
        <v>0</v>
      </c>
      <c r="AD46" t="str">
        <f t="shared" si="21"/>
        <v>\</v>
      </c>
    </row>
    <row r="47" spans="1:30" x14ac:dyDescent="0.3">
      <c r="A47" t="s">
        <v>66</v>
      </c>
      <c r="B47" t="s">
        <v>26</v>
      </c>
      <c r="D47">
        <v>22920</v>
      </c>
      <c r="E47">
        <v>0.06</v>
      </c>
      <c r="F47">
        <v>0.06</v>
      </c>
      <c r="G47" t="str">
        <f t="shared" si="10"/>
        <v>False</v>
      </c>
      <c r="H47">
        <f t="shared" si="15"/>
        <v>0</v>
      </c>
      <c r="K47" t="s">
        <v>66</v>
      </c>
      <c r="L47" t="s">
        <v>26</v>
      </c>
      <c r="N47">
        <v>8552</v>
      </c>
      <c r="O47" t="s">
        <v>30</v>
      </c>
      <c r="P47">
        <v>0</v>
      </c>
      <c r="Q47" t="str">
        <f t="shared" si="11"/>
        <v>True</v>
      </c>
      <c r="R47">
        <f t="shared" si="12"/>
        <v>1</v>
      </c>
      <c r="U47" t="str">
        <f t="shared" si="16"/>
        <v>True</v>
      </c>
      <c r="V47">
        <f t="shared" si="13"/>
        <v>1</v>
      </c>
      <c r="W47" t="str">
        <f t="shared" si="17"/>
        <v>Chi4v</v>
      </c>
      <c r="X47">
        <f t="shared" si="18"/>
        <v>0.06</v>
      </c>
      <c r="Y47" t="str">
        <f t="shared" si="19"/>
        <v>&lt; .001</v>
      </c>
      <c r="AB47" t="str">
        <f t="shared" si="20"/>
        <v>False</v>
      </c>
      <c r="AC47">
        <f t="shared" si="14"/>
        <v>0</v>
      </c>
      <c r="AD47" t="str">
        <f t="shared" si="21"/>
        <v>\</v>
      </c>
    </row>
    <row r="48" spans="1:30" x14ac:dyDescent="0.3">
      <c r="A48" t="s">
        <v>136</v>
      </c>
      <c r="B48" t="s">
        <v>26</v>
      </c>
      <c r="D48">
        <v>23174</v>
      </c>
      <c r="E48">
        <v>0.06</v>
      </c>
      <c r="F48">
        <v>0.06</v>
      </c>
      <c r="G48" t="str">
        <f t="shared" si="10"/>
        <v>False</v>
      </c>
      <c r="H48">
        <f t="shared" si="15"/>
        <v>0</v>
      </c>
      <c r="K48" t="s">
        <v>136</v>
      </c>
      <c r="L48" t="s">
        <v>26</v>
      </c>
      <c r="N48">
        <v>10848</v>
      </c>
      <c r="O48">
        <v>6.0000000000000001E-3</v>
      </c>
      <c r="P48">
        <v>6.0000000000000001E-3</v>
      </c>
      <c r="Q48" t="str">
        <f t="shared" si="11"/>
        <v>True</v>
      </c>
      <c r="R48">
        <f t="shared" si="12"/>
        <v>1</v>
      </c>
      <c r="U48" t="str">
        <f t="shared" si="16"/>
        <v>True</v>
      </c>
      <c r="V48">
        <f t="shared" si="13"/>
        <v>1</v>
      </c>
      <c r="W48" t="str">
        <f t="shared" si="17"/>
        <v>NumAromaticHeterocycles</v>
      </c>
      <c r="X48">
        <f t="shared" si="18"/>
        <v>0.06</v>
      </c>
      <c r="Y48">
        <f t="shared" si="19"/>
        <v>6.0000000000000001E-3</v>
      </c>
      <c r="AB48" t="str">
        <f t="shared" si="20"/>
        <v>False</v>
      </c>
      <c r="AC48">
        <f t="shared" si="14"/>
        <v>0</v>
      </c>
      <c r="AD48" t="str">
        <f t="shared" si="21"/>
        <v>\</v>
      </c>
    </row>
    <row r="49" spans="1:30" x14ac:dyDescent="0.3">
      <c r="A49" t="s">
        <v>52</v>
      </c>
      <c r="B49" t="s">
        <v>26</v>
      </c>
      <c r="D49">
        <v>22940</v>
      </c>
      <c r="E49">
        <v>6.0999999999999999E-2</v>
      </c>
      <c r="F49">
        <v>6.0999999999999999E-2</v>
      </c>
      <c r="G49" t="str">
        <f t="shared" si="10"/>
        <v>False</v>
      </c>
      <c r="H49">
        <f t="shared" si="15"/>
        <v>0</v>
      </c>
      <c r="K49" t="s">
        <v>52</v>
      </c>
      <c r="L49" t="s">
        <v>26</v>
      </c>
      <c r="N49">
        <v>8108</v>
      </c>
      <c r="O49" t="s">
        <v>30</v>
      </c>
      <c r="P49">
        <v>0</v>
      </c>
      <c r="Q49" t="str">
        <f t="shared" si="11"/>
        <v>True</v>
      </c>
      <c r="R49">
        <f t="shared" si="12"/>
        <v>1</v>
      </c>
      <c r="U49" t="str">
        <f t="shared" si="16"/>
        <v>True</v>
      </c>
      <c r="V49">
        <f t="shared" si="13"/>
        <v>1</v>
      </c>
      <c r="W49" t="str">
        <f t="shared" si="17"/>
        <v>AvgIpc</v>
      </c>
      <c r="X49">
        <f t="shared" si="18"/>
        <v>6.0999999999999999E-2</v>
      </c>
      <c r="Y49" t="str">
        <f t="shared" si="19"/>
        <v>&lt; .001</v>
      </c>
      <c r="AB49" t="str">
        <f t="shared" si="20"/>
        <v>False</v>
      </c>
      <c r="AC49">
        <f t="shared" si="14"/>
        <v>0</v>
      </c>
      <c r="AD49" t="str">
        <f t="shared" si="21"/>
        <v>\</v>
      </c>
    </row>
    <row r="50" spans="1:30" x14ac:dyDescent="0.3">
      <c r="A50" t="s">
        <v>149</v>
      </c>
      <c r="B50" t="s">
        <v>26</v>
      </c>
      <c r="D50">
        <v>25658</v>
      </c>
      <c r="E50">
        <v>6.3E-2</v>
      </c>
      <c r="F50">
        <v>6.3E-2</v>
      </c>
      <c r="G50" t="str">
        <f t="shared" si="10"/>
        <v>False</v>
      </c>
      <c r="H50">
        <f t="shared" si="15"/>
        <v>0</v>
      </c>
      <c r="K50" t="s">
        <v>149</v>
      </c>
      <c r="L50" t="s">
        <v>26</v>
      </c>
      <c r="N50">
        <v>14532</v>
      </c>
      <c r="O50">
        <v>0.246</v>
      </c>
      <c r="P50">
        <v>0.246</v>
      </c>
      <c r="Q50" t="str">
        <f t="shared" si="11"/>
        <v>False</v>
      </c>
      <c r="R50">
        <f t="shared" si="12"/>
        <v>0</v>
      </c>
      <c r="U50" t="str">
        <f t="shared" si="16"/>
        <v>False</v>
      </c>
      <c r="V50">
        <f t="shared" si="13"/>
        <v>0</v>
      </c>
      <c r="W50" t="str">
        <f t="shared" si="17"/>
        <v>\</v>
      </c>
      <c r="X50" t="str">
        <f t="shared" si="18"/>
        <v>\</v>
      </c>
      <c r="Y50" t="str">
        <f t="shared" si="19"/>
        <v>/</v>
      </c>
      <c r="AB50" t="str">
        <f t="shared" si="20"/>
        <v>False</v>
      </c>
      <c r="AC50">
        <f t="shared" si="14"/>
        <v>0</v>
      </c>
      <c r="AD50" t="str">
        <f t="shared" si="21"/>
        <v>\</v>
      </c>
    </row>
    <row r="51" spans="1:30" x14ac:dyDescent="0.3">
      <c r="A51" t="s">
        <v>178</v>
      </c>
      <c r="B51" t="s">
        <v>26</v>
      </c>
      <c r="D51">
        <v>23457</v>
      </c>
      <c r="E51">
        <v>6.9000000000000006E-2</v>
      </c>
      <c r="F51">
        <v>6.9000000000000006E-2</v>
      </c>
      <c r="G51" t="str">
        <f t="shared" si="10"/>
        <v>False</v>
      </c>
      <c r="H51">
        <f t="shared" si="15"/>
        <v>0</v>
      </c>
      <c r="K51" t="s">
        <v>178</v>
      </c>
      <c r="L51" t="s">
        <v>26</v>
      </c>
      <c r="N51">
        <v>12742</v>
      </c>
      <c r="O51">
        <v>0.10199999999999999</v>
      </c>
      <c r="P51">
        <v>0.10199999999999999</v>
      </c>
      <c r="Q51" t="str">
        <f t="shared" si="11"/>
        <v>False</v>
      </c>
      <c r="R51">
        <f t="shared" si="12"/>
        <v>0</v>
      </c>
      <c r="U51" t="str">
        <f t="shared" si="16"/>
        <v>False</v>
      </c>
      <c r="V51">
        <f t="shared" si="13"/>
        <v>0</v>
      </c>
      <c r="W51" t="str">
        <f t="shared" si="17"/>
        <v>\</v>
      </c>
      <c r="X51" t="str">
        <f t="shared" si="18"/>
        <v>\</v>
      </c>
      <c r="Y51" t="str">
        <f t="shared" si="19"/>
        <v>/</v>
      </c>
      <c r="AB51" t="str">
        <f t="shared" si="20"/>
        <v>False</v>
      </c>
      <c r="AC51">
        <f t="shared" si="14"/>
        <v>0</v>
      </c>
      <c r="AD51" t="str">
        <f t="shared" si="21"/>
        <v>\</v>
      </c>
    </row>
    <row r="52" spans="1:30" x14ac:dyDescent="0.3">
      <c r="A52" t="s">
        <v>51</v>
      </c>
      <c r="B52" t="s">
        <v>26</v>
      </c>
      <c r="D52">
        <v>23097</v>
      </c>
      <c r="E52">
        <v>7.0999999999999994E-2</v>
      </c>
      <c r="F52">
        <v>7.0999999999999994E-2</v>
      </c>
      <c r="G52" t="str">
        <f t="shared" si="10"/>
        <v>False</v>
      </c>
      <c r="H52">
        <f t="shared" si="15"/>
        <v>0</v>
      </c>
      <c r="K52" t="s">
        <v>51</v>
      </c>
      <c r="L52" t="s">
        <v>26</v>
      </c>
      <c r="N52">
        <v>11212</v>
      </c>
      <c r="O52">
        <v>1.7000000000000001E-2</v>
      </c>
      <c r="P52">
        <v>1.7000000000000001E-2</v>
      </c>
      <c r="Q52" t="str">
        <f t="shared" si="11"/>
        <v>True</v>
      </c>
      <c r="R52">
        <f t="shared" si="12"/>
        <v>1</v>
      </c>
      <c r="U52" t="str">
        <f t="shared" si="16"/>
        <v>True</v>
      </c>
      <c r="V52">
        <f t="shared" si="13"/>
        <v>1</v>
      </c>
      <c r="W52" t="str">
        <f t="shared" si="17"/>
        <v>BCUT2D_MRLOW</v>
      </c>
      <c r="X52">
        <f t="shared" si="18"/>
        <v>7.0999999999999994E-2</v>
      </c>
      <c r="Y52">
        <f t="shared" si="19"/>
        <v>1.7000000000000001E-2</v>
      </c>
      <c r="AB52" t="str">
        <f t="shared" si="20"/>
        <v>False</v>
      </c>
      <c r="AC52">
        <f t="shared" si="14"/>
        <v>0</v>
      </c>
      <c r="AD52" t="str">
        <f t="shared" si="21"/>
        <v>\</v>
      </c>
    </row>
    <row r="53" spans="1:30" x14ac:dyDescent="0.3">
      <c r="A53" t="s">
        <v>99</v>
      </c>
      <c r="B53" t="s">
        <v>26</v>
      </c>
      <c r="D53">
        <v>23594</v>
      </c>
      <c r="E53">
        <v>7.3999999999999996E-2</v>
      </c>
      <c r="F53">
        <v>7.3999999999999996E-2</v>
      </c>
      <c r="G53" t="str">
        <f t="shared" si="10"/>
        <v>False</v>
      </c>
      <c r="H53">
        <f t="shared" si="15"/>
        <v>0</v>
      </c>
      <c r="K53" t="s">
        <v>99</v>
      </c>
      <c r="L53" t="s">
        <v>26</v>
      </c>
      <c r="N53">
        <v>12114</v>
      </c>
      <c r="O53">
        <v>3.6999999999999998E-2</v>
      </c>
      <c r="P53">
        <v>3.6999999999999998E-2</v>
      </c>
      <c r="Q53" t="str">
        <f t="shared" si="11"/>
        <v>True</v>
      </c>
      <c r="R53">
        <f t="shared" si="12"/>
        <v>1</v>
      </c>
      <c r="U53" t="str">
        <f t="shared" si="16"/>
        <v>True</v>
      </c>
      <c r="V53">
        <f t="shared" si="13"/>
        <v>1</v>
      </c>
      <c r="W53" t="str">
        <f t="shared" si="17"/>
        <v>SlogP_VSA12</v>
      </c>
      <c r="X53">
        <f t="shared" si="18"/>
        <v>7.3999999999999996E-2</v>
      </c>
      <c r="Y53">
        <f t="shared" si="19"/>
        <v>3.6999999999999998E-2</v>
      </c>
      <c r="AB53" t="str">
        <f t="shared" si="20"/>
        <v>False</v>
      </c>
      <c r="AC53">
        <f t="shared" si="14"/>
        <v>0</v>
      </c>
      <c r="AD53" t="str">
        <f t="shared" si="21"/>
        <v>\</v>
      </c>
    </row>
    <row r="54" spans="1:30" x14ac:dyDescent="0.3">
      <c r="A54" t="s">
        <v>60</v>
      </c>
      <c r="B54" t="s">
        <v>26</v>
      </c>
      <c r="D54">
        <v>23261</v>
      </c>
      <c r="E54">
        <v>8.3000000000000004E-2</v>
      </c>
      <c r="F54">
        <v>8.3000000000000004E-2</v>
      </c>
      <c r="G54" t="str">
        <f t="shared" si="10"/>
        <v>False</v>
      </c>
      <c r="H54">
        <f t="shared" si="15"/>
        <v>0</v>
      </c>
      <c r="K54" t="s">
        <v>60</v>
      </c>
      <c r="L54" t="s">
        <v>26</v>
      </c>
      <c r="N54">
        <v>9980</v>
      </c>
      <c r="O54">
        <v>2E-3</v>
      </c>
      <c r="P54">
        <v>2E-3</v>
      </c>
      <c r="Q54" t="str">
        <f t="shared" si="11"/>
        <v>True</v>
      </c>
      <c r="R54">
        <f t="shared" si="12"/>
        <v>1</v>
      </c>
      <c r="U54" t="str">
        <f t="shared" si="16"/>
        <v>True</v>
      </c>
      <c r="V54">
        <f t="shared" si="13"/>
        <v>1</v>
      </c>
      <c r="W54" t="str">
        <f t="shared" si="17"/>
        <v>Chi1v</v>
      </c>
      <c r="X54">
        <f t="shared" si="18"/>
        <v>8.3000000000000004E-2</v>
      </c>
      <c r="Y54">
        <f t="shared" si="19"/>
        <v>2E-3</v>
      </c>
      <c r="AB54" t="str">
        <f t="shared" si="20"/>
        <v>False</v>
      </c>
      <c r="AC54">
        <f t="shared" si="14"/>
        <v>0</v>
      </c>
      <c r="AD54" t="str">
        <f t="shared" si="21"/>
        <v>\</v>
      </c>
    </row>
    <row r="55" spans="1:30" x14ac:dyDescent="0.3">
      <c r="A55" t="s">
        <v>102</v>
      </c>
      <c r="B55" t="s">
        <v>26</v>
      </c>
      <c r="D55">
        <v>23585</v>
      </c>
      <c r="E55">
        <v>8.3000000000000004E-2</v>
      </c>
      <c r="F55">
        <v>8.3000000000000004E-2</v>
      </c>
      <c r="G55" t="str">
        <f t="shared" si="10"/>
        <v>False</v>
      </c>
      <c r="H55">
        <f t="shared" si="15"/>
        <v>0</v>
      </c>
      <c r="K55" t="s">
        <v>102</v>
      </c>
      <c r="L55" t="s">
        <v>26</v>
      </c>
      <c r="N55">
        <v>13258</v>
      </c>
      <c r="O55">
        <v>0.20100000000000001</v>
      </c>
      <c r="P55">
        <v>0.20100000000000001</v>
      </c>
      <c r="Q55" t="str">
        <f t="shared" si="11"/>
        <v>False</v>
      </c>
      <c r="R55">
        <f t="shared" si="12"/>
        <v>0</v>
      </c>
      <c r="U55" t="str">
        <f t="shared" si="16"/>
        <v>False</v>
      </c>
      <c r="V55">
        <f t="shared" si="13"/>
        <v>0</v>
      </c>
      <c r="W55" t="str">
        <f t="shared" si="17"/>
        <v>\</v>
      </c>
      <c r="X55" t="str">
        <f t="shared" si="18"/>
        <v>\</v>
      </c>
      <c r="Y55" t="str">
        <f t="shared" si="19"/>
        <v>/</v>
      </c>
      <c r="AB55" t="str">
        <f t="shared" si="20"/>
        <v>False</v>
      </c>
      <c r="AC55">
        <f t="shared" si="14"/>
        <v>0</v>
      </c>
      <c r="AD55" t="str">
        <f t="shared" si="21"/>
        <v>\</v>
      </c>
    </row>
    <row r="56" spans="1:30" x14ac:dyDescent="0.3">
      <c r="A56" t="s">
        <v>120</v>
      </c>
      <c r="B56" t="s">
        <v>26</v>
      </c>
      <c r="D56">
        <v>23427</v>
      </c>
      <c r="E56">
        <v>9.7000000000000003E-2</v>
      </c>
      <c r="F56">
        <v>9.7000000000000003E-2</v>
      </c>
      <c r="G56" t="str">
        <f t="shared" si="10"/>
        <v>False</v>
      </c>
      <c r="H56">
        <f t="shared" si="15"/>
        <v>0</v>
      </c>
      <c r="K56" t="s">
        <v>120</v>
      </c>
      <c r="L56" t="s">
        <v>26</v>
      </c>
      <c r="N56">
        <v>11745</v>
      </c>
      <c r="O56">
        <v>3.7999999999999999E-2</v>
      </c>
      <c r="P56">
        <v>3.7999999999999999E-2</v>
      </c>
      <c r="Q56" t="str">
        <f t="shared" si="11"/>
        <v>True</v>
      </c>
      <c r="R56">
        <f t="shared" si="12"/>
        <v>1</v>
      </c>
      <c r="U56" t="str">
        <f t="shared" si="16"/>
        <v>True</v>
      </c>
      <c r="V56">
        <f t="shared" si="13"/>
        <v>1</v>
      </c>
      <c r="W56" t="str">
        <f t="shared" si="17"/>
        <v>VSA_EState2</v>
      </c>
      <c r="X56">
        <f t="shared" si="18"/>
        <v>9.7000000000000003E-2</v>
      </c>
      <c r="Y56">
        <f t="shared" si="19"/>
        <v>3.7999999999999999E-2</v>
      </c>
      <c r="AB56" t="str">
        <f t="shared" si="20"/>
        <v>False</v>
      </c>
      <c r="AC56">
        <f t="shared" si="14"/>
        <v>0</v>
      </c>
      <c r="AD56" t="str">
        <f t="shared" si="21"/>
        <v>\</v>
      </c>
    </row>
    <row r="57" spans="1:30" x14ac:dyDescent="0.3">
      <c r="A57" t="s">
        <v>150</v>
      </c>
      <c r="B57" t="s">
        <v>26</v>
      </c>
      <c r="D57">
        <v>25956</v>
      </c>
      <c r="E57">
        <v>9.7000000000000003E-2</v>
      </c>
      <c r="F57">
        <v>9.7000000000000003E-2</v>
      </c>
      <c r="G57" t="str">
        <f t="shared" si="10"/>
        <v>False</v>
      </c>
      <c r="H57">
        <f t="shared" si="15"/>
        <v>0</v>
      </c>
      <c r="K57" t="s">
        <v>150</v>
      </c>
      <c r="L57" t="s">
        <v>26</v>
      </c>
      <c r="N57">
        <v>14672</v>
      </c>
      <c r="O57">
        <v>0.30199999999999999</v>
      </c>
      <c r="P57">
        <v>0.30199999999999999</v>
      </c>
      <c r="Q57" t="str">
        <f t="shared" si="11"/>
        <v>False</v>
      </c>
      <c r="R57">
        <f t="shared" si="12"/>
        <v>0</v>
      </c>
      <c r="U57" t="str">
        <f t="shared" si="16"/>
        <v>False</v>
      </c>
      <c r="V57">
        <f t="shared" si="13"/>
        <v>0</v>
      </c>
      <c r="W57" t="str">
        <f t="shared" si="17"/>
        <v>\</v>
      </c>
      <c r="X57" t="str">
        <f t="shared" si="18"/>
        <v>\</v>
      </c>
      <c r="Y57" t="str">
        <f t="shared" si="19"/>
        <v>/</v>
      </c>
      <c r="AB57" t="str">
        <f t="shared" si="20"/>
        <v>False</v>
      </c>
      <c r="AC57">
        <f t="shared" si="14"/>
        <v>0</v>
      </c>
      <c r="AD57" t="str">
        <f t="shared" si="21"/>
        <v>\</v>
      </c>
    </row>
    <row r="58" spans="1:30" x14ac:dyDescent="0.3">
      <c r="A58" t="s">
        <v>64</v>
      </c>
      <c r="B58" t="s">
        <v>26</v>
      </c>
      <c r="D58">
        <v>23432</v>
      </c>
      <c r="E58">
        <v>9.8000000000000004E-2</v>
      </c>
      <c r="F58">
        <v>9.8000000000000004E-2</v>
      </c>
      <c r="G58" t="str">
        <f t="shared" si="10"/>
        <v>False</v>
      </c>
      <c r="H58">
        <f t="shared" si="15"/>
        <v>0</v>
      </c>
      <c r="K58" t="s">
        <v>64</v>
      </c>
      <c r="L58" t="s">
        <v>26</v>
      </c>
      <c r="N58">
        <v>8295</v>
      </c>
      <c r="O58" t="s">
        <v>30</v>
      </c>
      <c r="P58">
        <v>0</v>
      </c>
      <c r="Q58" t="str">
        <f t="shared" si="11"/>
        <v>True</v>
      </c>
      <c r="R58">
        <f t="shared" si="12"/>
        <v>1</v>
      </c>
      <c r="U58" t="str">
        <f t="shared" si="16"/>
        <v>True</v>
      </c>
      <c r="V58">
        <f t="shared" si="13"/>
        <v>1</v>
      </c>
      <c r="W58" t="str">
        <f t="shared" si="17"/>
        <v>Chi3v</v>
      </c>
      <c r="X58">
        <f t="shared" si="18"/>
        <v>9.8000000000000004E-2</v>
      </c>
      <c r="Y58" t="str">
        <f t="shared" si="19"/>
        <v>&lt; .001</v>
      </c>
      <c r="AB58" t="str">
        <f t="shared" si="20"/>
        <v>False</v>
      </c>
      <c r="AC58">
        <f t="shared" si="14"/>
        <v>0</v>
      </c>
      <c r="AD58" t="str">
        <f t="shared" si="21"/>
        <v>\</v>
      </c>
    </row>
    <row r="59" spans="1:30" x14ac:dyDescent="0.3">
      <c r="A59" t="s">
        <v>156</v>
      </c>
      <c r="B59" t="s">
        <v>26</v>
      </c>
      <c r="D59">
        <v>25781</v>
      </c>
      <c r="E59">
        <v>0.1</v>
      </c>
      <c r="F59">
        <v>0.1</v>
      </c>
      <c r="G59" t="str">
        <f t="shared" si="10"/>
        <v>False</v>
      </c>
      <c r="H59">
        <f t="shared" si="15"/>
        <v>0</v>
      </c>
      <c r="K59" t="s">
        <v>156</v>
      </c>
      <c r="L59" t="s">
        <v>26</v>
      </c>
      <c r="N59">
        <v>15034</v>
      </c>
      <c r="O59">
        <v>0.752</v>
      </c>
      <c r="P59">
        <v>0.752</v>
      </c>
      <c r="Q59" t="str">
        <f t="shared" si="11"/>
        <v>False</v>
      </c>
      <c r="R59">
        <f t="shared" si="12"/>
        <v>0</v>
      </c>
      <c r="U59" t="str">
        <f t="shared" si="16"/>
        <v>False</v>
      </c>
      <c r="V59">
        <f t="shared" si="13"/>
        <v>0</v>
      </c>
      <c r="W59" t="str">
        <f t="shared" si="17"/>
        <v>\</v>
      </c>
      <c r="X59" t="str">
        <f t="shared" si="18"/>
        <v>\</v>
      </c>
      <c r="Y59" t="str">
        <f t="shared" si="19"/>
        <v>/</v>
      </c>
      <c r="AB59" t="str">
        <f t="shared" si="20"/>
        <v>False</v>
      </c>
      <c r="AC59">
        <f t="shared" si="14"/>
        <v>0</v>
      </c>
      <c r="AD59" t="str">
        <f t="shared" si="21"/>
        <v>\</v>
      </c>
    </row>
    <row r="60" spans="1:30" x14ac:dyDescent="0.3">
      <c r="A60" t="s">
        <v>157</v>
      </c>
      <c r="B60" t="s">
        <v>26</v>
      </c>
      <c r="D60">
        <v>25781</v>
      </c>
      <c r="E60">
        <v>0.1</v>
      </c>
      <c r="F60">
        <v>0.1</v>
      </c>
      <c r="G60" t="str">
        <f t="shared" si="10"/>
        <v>False</v>
      </c>
      <c r="H60">
        <f t="shared" si="15"/>
        <v>0</v>
      </c>
      <c r="K60" t="s">
        <v>157</v>
      </c>
      <c r="L60" t="s">
        <v>26</v>
      </c>
      <c r="N60">
        <v>15034</v>
      </c>
      <c r="O60">
        <v>0.752</v>
      </c>
      <c r="P60">
        <v>0.752</v>
      </c>
      <c r="Q60" t="str">
        <f t="shared" si="11"/>
        <v>False</v>
      </c>
      <c r="R60">
        <f t="shared" si="12"/>
        <v>0</v>
      </c>
      <c r="U60" t="str">
        <f t="shared" si="16"/>
        <v>False</v>
      </c>
      <c r="V60">
        <f t="shared" si="13"/>
        <v>0</v>
      </c>
      <c r="W60" t="str">
        <f t="shared" si="17"/>
        <v>\</v>
      </c>
      <c r="X60" t="str">
        <f t="shared" si="18"/>
        <v>\</v>
      </c>
      <c r="Y60" t="str">
        <f t="shared" si="19"/>
        <v>/</v>
      </c>
      <c r="AB60" t="str">
        <f t="shared" si="20"/>
        <v>False</v>
      </c>
      <c r="AC60">
        <f t="shared" si="14"/>
        <v>0</v>
      </c>
      <c r="AD60" t="str">
        <f t="shared" si="21"/>
        <v>\</v>
      </c>
    </row>
    <row r="61" spans="1:30" x14ac:dyDescent="0.3">
      <c r="A61" t="s">
        <v>57</v>
      </c>
      <c r="B61" t="s">
        <v>26</v>
      </c>
      <c r="D61">
        <v>23473</v>
      </c>
      <c r="E61">
        <v>0.10100000000000001</v>
      </c>
      <c r="F61">
        <v>0.10100000000000001</v>
      </c>
      <c r="G61" t="str">
        <f t="shared" si="10"/>
        <v>False</v>
      </c>
      <c r="H61">
        <f t="shared" si="15"/>
        <v>0</v>
      </c>
      <c r="K61" t="s">
        <v>57</v>
      </c>
      <c r="L61" t="s">
        <v>26</v>
      </c>
      <c r="N61">
        <v>11818</v>
      </c>
      <c r="O61">
        <v>4.2999999999999997E-2</v>
      </c>
      <c r="P61">
        <v>4.2999999999999997E-2</v>
      </c>
      <c r="Q61" t="str">
        <f t="shared" si="11"/>
        <v>True</v>
      </c>
      <c r="R61">
        <f t="shared" si="12"/>
        <v>1</v>
      </c>
      <c r="U61" t="str">
        <f t="shared" si="16"/>
        <v>True</v>
      </c>
      <c r="V61">
        <f t="shared" si="13"/>
        <v>1</v>
      </c>
      <c r="W61" t="str">
        <f t="shared" si="17"/>
        <v>Chi0v</v>
      </c>
      <c r="X61">
        <f t="shared" si="18"/>
        <v>0.10100000000000001</v>
      </c>
      <c r="Y61">
        <f t="shared" si="19"/>
        <v>4.2999999999999997E-2</v>
      </c>
      <c r="AB61" t="str">
        <f t="shared" si="20"/>
        <v>False</v>
      </c>
      <c r="AC61">
        <f t="shared" si="14"/>
        <v>0</v>
      </c>
      <c r="AD61" t="str">
        <f t="shared" si="21"/>
        <v>\</v>
      </c>
    </row>
    <row r="62" spans="1:30" x14ac:dyDescent="0.3">
      <c r="A62" t="s">
        <v>28</v>
      </c>
      <c r="B62" t="s">
        <v>26</v>
      </c>
      <c r="D62">
        <v>23510</v>
      </c>
      <c r="E62">
        <v>0.105</v>
      </c>
      <c r="F62">
        <v>0.105</v>
      </c>
      <c r="G62" t="str">
        <f t="shared" si="10"/>
        <v>False</v>
      </c>
      <c r="H62">
        <f t="shared" si="15"/>
        <v>0</v>
      </c>
      <c r="K62" t="s">
        <v>28</v>
      </c>
      <c r="L62" t="s">
        <v>26</v>
      </c>
      <c r="N62">
        <v>13221</v>
      </c>
      <c r="O62">
        <v>0.23300000000000001</v>
      </c>
      <c r="P62">
        <v>0.23300000000000001</v>
      </c>
      <c r="Q62" t="str">
        <f t="shared" si="11"/>
        <v>False</v>
      </c>
      <c r="R62">
        <f t="shared" si="12"/>
        <v>0</v>
      </c>
      <c r="U62" t="str">
        <f t="shared" si="16"/>
        <v>False</v>
      </c>
      <c r="V62">
        <f t="shared" si="13"/>
        <v>0</v>
      </c>
      <c r="W62" t="str">
        <f t="shared" si="17"/>
        <v>\</v>
      </c>
      <c r="X62" t="str">
        <f t="shared" si="18"/>
        <v>\</v>
      </c>
      <c r="Y62" t="str">
        <f t="shared" si="19"/>
        <v>/</v>
      </c>
      <c r="AB62" t="str">
        <f t="shared" si="20"/>
        <v>False</v>
      </c>
      <c r="AC62">
        <f t="shared" si="14"/>
        <v>0</v>
      </c>
      <c r="AD62" t="str">
        <f t="shared" si="21"/>
        <v>\</v>
      </c>
    </row>
    <row r="63" spans="1:30" x14ac:dyDescent="0.3">
      <c r="A63" t="s">
        <v>180</v>
      </c>
      <c r="B63" t="s">
        <v>26</v>
      </c>
      <c r="D63">
        <v>25010</v>
      </c>
      <c r="E63">
        <v>0.105</v>
      </c>
      <c r="F63">
        <v>0.105</v>
      </c>
      <c r="G63" t="str">
        <f t="shared" si="10"/>
        <v>False</v>
      </c>
      <c r="H63">
        <f t="shared" si="15"/>
        <v>0</v>
      </c>
      <c r="K63" t="s">
        <v>180</v>
      </c>
      <c r="L63" t="s">
        <v>26</v>
      </c>
      <c r="N63">
        <v>14247</v>
      </c>
      <c r="O63">
        <v>0.32100000000000001</v>
      </c>
      <c r="P63">
        <v>0.32100000000000001</v>
      </c>
      <c r="Q63" t="str">
        <f t="shared" si="11"/>
        <v>False</v>
      </c>
      <c r="R63">
        <f t="shared" si="12"/>
        <v>0</v>
      </c>
      <c r="U63" t="str">
        <f t="shared" si="16"/>
        <v>False</v>
      </c>
      <c r="V63">
        <f t="shared" si="13"/>
        <v>0</v>
      </c>
      <c r="W63" t="str">
        <f t="shared" si="17"/>
        <v>\</v>
      </c>
      <c r="X63" t="str">
        <f t="shared" si="18"/>
        <v>\</v>
      </c>
      <c r="Y63" t="str">
        <f t="shared" si="19"/>
        <v>/</v>
      </c>
      <c r="AB63" t="str">
        <f t="shared" si="20"/>
        <v>False</v>
      </c>
      <c r="AC63">
        <f t="shared" si="14"/>
        <v>0</v>
      </c>
      <c r="AD63" t="str">
        <f t="shared" si="21"/>
        <v>\</v>
      </c>
    </row>
    <row r="64" spans="1:30" x14ac:dyDescent="0.3">
      <c r="A64" t="s">
        <v>116</v>
      </c>
      <c r="B64" t="s">
        <v>26</v>
      </c>
      <c r="D64">
        <v>23564</v>
      </c>
      <c r="E64">
        <v>0.11</v>
      </c>
      <c r="F64">
        <v>0.11</v>
      </c>
      <c r="G64" t="str">
        <f t="shared" si="10"/>
        <v>False</v>
      </c>
      <c r="H64">
        <f t="shared" si="15"/>
        <v>0</v>
      </c>
      <c r="K64" t="s">
        <v>116</v>
      </c>
      <c r="L64" t="s">
        <v>26</v>
      </c>
      <c r="N64">
        <v>13417</v>
      </c>
      <c r="O64">
        <v>0.28000000000000003</v>
      </c>
      <c r="P64">
        <v>0.28000000000000003</v>
      </c>
      <c r="Q64" t="str">
        <f t="shared" si="11"/>
        <v>False</v>
      </c>
      <c r="R64">
        <f t="shared" si="12"/>
        <v>0</v>
      </c>
      <c r="U64" t="str">
        <f t="shared" si="16"/>
        <v>False</v>
      </c>
      <c r="V64">
        <f t="shared" si="13"/>
        <v>0</v>
      </c>
      <c r="W64" t="str">
        <f t="shared" si="17"/>
        <v>\</v>
      </c>
      <c r="X64" t="str">
        <f t="shared" si="18"/>
        <v>\</v>
      </c>
      <c r="Y64" t="str">
        <f t="shared" si="19"/>
        <v>/</v>
      </c>
      <c r="AB64" t="str">
        <f t="shared" si="20"/>
        <v>False</v>
      </c>
      <c r="AC64">
        <f t="shared" si="14"/>
        <v>0</v>
      </c>
      <c r="AD64" t="str">
        <f t="shared" si="21"/>
        <v>\</v>
      </c>
    </row>
    <row r="65" spans="1:30" x14ac:dyDescent="0.3">
      <c r="A65" t="s">
        <v>86</v>
      </c>
      <c r="B65" t="s">
        <v>26</v>
      </c>
      <c r="D65">
        <v>23637</v>
      </c>
      <c r="E65">
        <v>0.11700000000000001</v>
      </c>
      <c r="F65">
        <v>0.11700000000000001</v>
      </c>
      <c r="G65" t="str">
        <f t="shared" si="10"/>
        <v>False</v>
      </c>
      <c r="H65">
        <f t="shared" si="15"/>
        <v>0</v>
      </c>
      <c r="K65" t="s">
        <v>86</v>
      </c>
      <c r="L65" t="s">
        <v>26</v>
      </c>
      <c r="N65">
        <v>13860</v>
      </c>
      <c r="O65">
        <v>0.41499999999999998</v>
      </c>
      <c r="P65">
        <v>0.41499999999999998</v>
      </c>
      <c r="Q65" t="str">
        <f t="shared" si="11"/>
        <v>False</v>
      </c>
      <c r="R65">
        <f t="shared" si="12"/>
        <v>0</v>
      </c>
      <c r="U65" t="str">
        <f t="shared" si="16"/>
        <v>False</v>
      </c>
      <c r="V65">
        <f t="shared" si="13"/>
        <v>0</v>
      </c>
      <c r="W65" t="str">
        <f t="shared" si="17"/>
        <v>\</v>
      </c>
      <c r="X65" t="str">
        <f t="shared" si="18"/>
        <v>\</v>
      </c>
      <c r="Y65" t="str">
        <f t="shared" si="19"/>
        <v>/</v>
      </c>
      <c r="AB65" t="str">
        <f t="shared" si="20"/>
        <v>False</v>
      </c>
      <c r="AC65">
        <f t="shared" si="14"/>
        <v>0</v>
      </c>
      <c r="AD65" t="str">
        <f t="shared" si="21"/>
        <v>\</v>
      </c>
    </row>
    <row r="66" spans="1:30" x14ac:dyDescent="0.3">
      <c r="A66" t="s">
        <v>107</v>
      </c>
      <c r="B66" t="s">
        <v>26</v>
      </c>
      <c r="D66">
        <v>23685</v>
      </c>
      <c r="E66">
        <v>0.123</v>
      </c>
      <c r="F66">
        <v>0.123</v>
      </c>
      <c r="G66" t="str">
        <f t="shared" si="10"/>
        <v>False</v>
      </c>
      <c r="H66">
        <f t="shared" si="15"/>
        <v>0</v>
      </c>
      <c r="K66" t="s">
        <v>107</v>
      </c>
      <c r="L66" t="s">
        <v>26</v>
      </c>
      <c r="N66">
        <v>12336</v>
      </c>
      <c r="O66">
        <v>8.5000000000000006E-2</v>
      </c>
      <c r="P66">
        <v>8.5000000000000006E-2</v>
      </c>
      <c r="Q66" t="str">
        <f t="shared" si="11"/>
        <v>False</v>
      </c>
      <c r="R66">
        <f t="shared" si="12"/>
        <v>0</v>
      </c>
      <c r="U66" t="str">
        <f t="shared" si="16"/>
        <v>False</v>
      </c>
      <c r="V66">
        <f t="shared" si="13"/>
        <v>0</v>
      </c>
      <c r="W66" t="str">
        <f t="shared" si="17"/>
        <v>\</v>
      </c>
      <c r="X66" t="str">
        <f t="shared" si="18"/>
        <v>\</v>
      </c>
      <c r="Y66" t="str">
        <f t="shared" si="19"/>
        <v>/</v>
      </c>
      <c r="AB66" t="str">
        <f t="shared" si="20"/>
        <v>False</v>
      </c>
      <c r="AC66">
        <f t="shared" si="14"/>
        <v>0</v>
      </c>
      <c r="AD66" t="str">
        <f t="shared" si="21"/>
        <v>\</v>
      </c>
    </row>
    <row r="67" spans="1:30" x14ac:dyDescent="0.3">
      <c r="A67" t="s">
        <v>55</v>
      </c>
      <c r="B67" t="s">
        <v>26</v>
      </c>
      <c r="D67">
        <v>23720</v>
      </c>
      <c r="E67">
        <v>0.126</v>
      </c>
      <c r="F67">
        <v>0.126</v>
      </c>
      <c r="G67" t="str">
        <f t="shared" si="10"/>
        <v>False</v>
      </c>
      <c r="H67">
        <f t="shared" ref="H67:H98" si="22">IF(G67="True",1,0)</f>
        <v>0</v>
      </c>
      <c r="K67" t="s">
        <v>55</v>
      </c>
      <c r="L67" t="s">
        <v>26</v>
      </c>
      <c r="N67">
        <v>12634</v>
      </c>
      <c r="O67">
        <v>0.123</v>
      </c>
      <c r="P67">
        <v>0.123</v>
      </c>
      <c r="Q67" t="str">
        <f t="shared" si="11"/>
        <v>False</v>
      </c>
      <c r="R67">
        <f t="shared" si="12"/>
        <v>0</v>
      </c>
      <c r="U67" t="str">
        <f t="shared" ref="U67:U98" si="23">IF(OR(G67="True", Q67="True"),"True","False")</f>
        <v>False</v>
      </c>
      <c r="V67">
        <f t="shared" si="13"/>
        <v>0</v>
      </c>
      <c r="W67" t="str">
        <f t="shared" ref="W67:W98" si="24">IF(U67="True", A67, "\")</f>
        <v>\</v>
      </c>
      <c r="X67" t="str">
        <f t="shared" ref="X67:X98" si="25">IF(U67="True",E67,"\")</f>
        <v>\</v>
      </c>
      <c r="Y67" t="str">
        <f t="shared" ref="Y67:Y98" si="26">IF(U67="True",O67,"/")</f>
        <v>/</v>
      </c>
      <c r="AB67" t="str">
        <f t="shared" ref="AB67:AB98" si="27">IF(AND(G67="True", Q67="True"),"True","False")</f>
        <v>False</v>
      </c>
      <c r="AC67">
        <f t="shared" si="14"/>
        <v>0</v>
      </c>
      <c r="AD67" t="str">
        <f t="shared" ref="AD67:AD98" si="28">IF(AB67="True", A67, "\")</f>
        <v>\</v>
      </c>
    </row>
    <row r="68" spans="1:30" x14ac:dyDescent="0.3">
      <c r="A68" t="s">
        <v>36</v>
      </c>
      <c r="B68" t="s">
        <v>26</v>
      </c>
      <c r="D68">
        <v>23726</v>
      </c>
      <c r="E68">
        <v>0.127</v>
      </c>
      <c r="F68">
        <v>0.127</v>
      </c>
      <c r="G68" t="str">
        <f t="shared" ref="G68:G131" si="29">IF(F68&lt;$H$1,"True","False")</f>
        <v>False</v>
      </c>
      <c r="H68">
        <f t="shared" si="22"/>
        <v>0</v>
      </c>
      <c r="K68" t="s">
        <v>36</v>
      </c>
      <c r="L68" t="s">
        <v>26</v>
      </c>
      <c r="N68">
        <v>12573</v>
      </c>
      <c r="O68">
        <v>0.114</v>
      </c>
      <c r="P68">
        <v>0.114</v>
      </c>
      <c r="Q68" t="str">
        <f t="shared" ref="Q68:Q131" si="30">IF(P68&lt;$H$1,"True","False")</f>
        <v>False</v>
      </c>
      <c r="R68">
        <f t="shared" ref="R68:R131" si="31">IF(Q68="True",1,0)</f>
        <v>0</v>
      </c>
      <c r="U68" t="str">
        <f t="shared" si="23"/>
        <v>False</v>
      </c>
      <c r="V68">
        <f t="shared" ref="V68:V131" si="32">IF(U68="True",1,0)</f>
        <v>0</v>
      </c>
      <c r="W68" t="str">
        <f t="shared" si="24"/>
        <v>\</v>
      </c>
      <c r="X68" t="str">
        <f t="shared" si="25"/>
        <v>\</v>
      </c>
      <c r="Y68" t="str">
        <f t="shared" si="26"/>
        <v>/</v>
      </c>
      <c r="AB68" t="str">
        <f t="shared" si="27"/>
        <v>False</v>
      </c>
      <c r="AC68">
        <f t="shared" ref="AC68:AC131" si="33">IF(AB68="True",1,0)</f>
        <v>0</v>
      </c>
      <c r="AD68" t="str">
        <f t="shared" si="28"/>
        <v>\</v>
      </c>
    </row>
    <row r="69" spans="1:30" x14ac:dyDescent="0.3">
      <c r="A69" t="s">
        <v>38</v>
      </c>
      <c r="B69" t="s">
        <v>26</v>
      </c>
      <c r="D69">
        <v>23800</v>
      </c>
      <c r="E69">
        <v>0.13500000000000001</v>
      </c>
      <c r="F69">
        <v>0.13500000000000001</v>
      </c>
      <c r="G69" t="str">
        <f t="shared" si="29"/>
        <v>False</v>
      </c>
      <c r="H69">
        <f t="shared" si="22"/>
        <v>0</v>
      </c>
      <c r="K69" t="s">
        <v>38</v>
      </c>
      <c r="L69" t="s">
        <v>26</v>
      </c>
      <c r="N69">
        <v>14422</v>
      </c>
      <c r="O69">
        <v>0.63100000000000001</v>
      </c>
      <c r="P69">
        <v>0.63100000000000001</v>
      </c>
      <c r="Q69" t="str">
        <f t="shared" si="30"/>
        <v>False</v>
      </c>
      <c r="R69">
        <f t="shared" si="31"/>
        <v>0</v>
      </c>
      <c r="U69" t="str">
        <f t="shared" si="23"/>
        <v>False</v>
      </c>
      <c r="V69">
        <f t="shared" si="32"/>
        <v>0</v>
      </c>
      <c r="W69" t="str">
        <f t="shared" si="24"/>
        <v>\</v>
      </c>
      <c r="X69" t="str">
        <f t="shared" si="25"/>
        <v>\</v>
      </c>
      <c r="Y69" t="str">
        <f t="shared" si="26"/>
        <v>/</v>
      </c>
      <c r="AB69" t="str">
        <f t="shared" si="27"/>
        <v>False</v>
      </c>
      <c r="AC69">
        <f t="shared" si="33"/>
        <v>0</v>
      </c>
      <c r="AD69" t="str">
        <f t="shared" si="28"/>
        <v>\</v>
      </c>
    </row>
    <row r="70" spans="1:30" x14ac:dyDescent="0.3">
      <c r="A70" t="s">
        <v>209</v>
      </c>
      <c r="B70" t="s">
        <v>26</v>
      </c>
      <c r="D70">
        <v>26036</v>
      </c>
      <c r="E70">
        <v>0.13900000000000001</v>
      </c>
      <c r="F70">
        <v>0.13900000000000001</v>
      </c>
      <c r="G70" t="str">
        <f t="shared" si="29"/>
        <v>False</v>
      </c>
      <c r="H70">
        <f t="shared" si="22"/>
        <v>0</v>
      </c>
      <c r="K70" t="s">
        <v>209</v>
      </c>
      <c r="L70" t="s">
        <v>26</v>
      </c>
      <c r="N70">
        <v>14735</v>
      </c>
      <c r="O70">
        <v>0.38200000000000001</v>
      </c>
      <c r="P70">
        <v>0.38200000000000001</v>
      </c>
      <c r="Q70" t="str">
        <f t="shared" si="30"/>
        <v>False</v>
      </c>
      <c r="R70">
        <f t="shared" si="31"/>
        <v>0</v>
      </c>
      <c r="U70" t="str">
        <f t="shared" si="23"/>
        <v>False</v>
      </c>
      <c r="V70">
        <f t="shared" si="32"/>
        <v>0</v>
      </c>
      <c r="W70" t="str">
        <f t="shared" si="24"/>
        <v>\</v>
      </c>
      <c r="X70" t="str">
        <f t="shared" si="25"/>
        <v>\</v>
      </c>
      <c r="Y70" t="str">
        <f t="shared" si="26"/>
        <v>/</v>
      </c>
      <c r="AB70" t="str">
        <f t="shared" si="27"/>
        <v>False</v>
      </c>
      <c r="AC70">
        <f t="shared" si="33"/>
        <v>0</v>
      </c>
      <c r="AD70" t="str">
        <f t="shared" si="28"/>
        <v>\</v>
      </c>
    </row>
    <row r="71" spans="1:30" x14ac:dyDescent="0.3">
      <c r="A71" t="s">
        <v>31</v>
      </c>
      <c r="B71" t="s">
        <v>26</v>
      </c>
      <c r="D71">
        <v>23843</v>
      </c>
      <c r="E71">
        <v>0.14000000000000001</v>
      </c>
      <c r="F71">
        <v>0.14000000000000001</v>
      </c>
      <c r="G71" t="str">
        <f t="shared" si="29"/>
        <v>False</v>
      </c>
      <c r="H71">
        <f t="shared" si="22"/>
        <v>0</v>
      </c>
      <c r="K71" t="s">
        <v>31</v>
      </c>
      <c r="L71" t="s">
        <v>26</v>
      </c>
      <c r="N71">
        <v>12202</v>
      </c>
      <c r="O71">
        <v>7.1999999999999995E-2</v>
      </c>
      <c r="P71">
        <v>7.1999999999999995E-2</v>
      </c>
      <c r="Q71" t="str">
        <f t="shared" si="30"/>
        <v>False</v>
      </c>
      <c r="R71">
        <f t="shared" si="31"/>
        <v>0</v>
      </c>
      <c r="U71" t="str">
        <f t="shared" si="23"/>
        <v>False</v>
      </c>
      <c r="V71">
        <f t="shared" si="32"/>
        <v>0</v>
      </c>
      <c r="W71" t="str">
        <f t="shared" si="24"/>
        <v>\</v>
      </c>
      <c r="X71" t="str">
        <f t="shared" si="25"/>
        <v>\</v>
      </c>
      <c r="Y71" t="str">
        <f t="shared" si="26"/>
        <v>/</v>
      </c>
      <c r="AB71" t="str">
        <f t="shared" si="27"/>
        <v>False</v>
      </c>
      <c r="AC71">
        <f t="shared" si="33"/>
        <v>0</v>
      </c>
      <c r="AD71" t="str">
        <f t="shared" si="28"/>
        <v>\</v>
      </c>
    </row>
    <row r="72" spans="1:30" x14ac:dyDescent="0.3">
      <c r="A72" t="s">
        <v>59</v>
      </c>
      <c r="B72" t="s">
        <v>26</v>
      </c>
      <c r="D72">
        <v>23873</v>
      </c>
      <c r="E72">
        <v>0.14399999999999999</v>
      </c>
      <c r="F72">
        <v>0.14399999999999999</v>
      </c>
      <c r="G72" t="str">
        <f t="shared" si="29"/>
        <v>False</v>
      </c>
      <c r="H72">
        <f t="shared" si="22"/>
        <v>0</v>
      </c>
      <c r="K72" t="s">
        <v>59</v>
      </c>
      <c r="L72" t="s">
        <v>26</v>
      </c>
      <c r="N72">
        <v>13650</v>
      </c>
      <c r="O72">
        <v>0.34799999999999998</v>
      </c>
      <c r="P72">
        <v>0.34799999999999998</v>
      </c>
      <c r="Q72" t="str">
        <f t="shared" si="30"/>
        <v>False</v>
      </c>
      <c r="R72">
        <f t="shared" si="31"/>
        <v>0</v>
      </c>
      <c r="U72" t="str">
        <f t="shared" si="23"/>
        <v>False</v>
      </c>
      <c r="V72">
        <f t="shared" si="32"/>
        <v>0</v>
      </c>
      <c r="W72" t="str">
        <f t="shared" si="24"/>
        <v>\</v>
      </c>
      <c r="X72" t="str">
        <f t="shared" si="25"/>
        <v>\</v>
      </c>
      <c r="Y72" t="str">
        <f t="shared" si="26"/>
        <v>/</v>
      </c>
      <c r="AB72" t="str">
        <f t="shared" si="27"/>
        <v>False</v>
      </c>
      <c r="AC72">
        <f t="shared" si="33"/>
        <v>0</v>
      </c>
      <c r="AD72" t="str">
        <f t="shared" si="28"/>
        <v>\</v>
      </c>
    </row>
    <row r="73" spans="1:30" x14ac:dyDescent="0.3">
      <c r="A73" t="s">
        <v>119</v>
      </c>
      <c r="B73" t="s">
        <v>26</v>
      </c>
      <c r="D73">
        <v>24255</v>
      </c>
      <c r="E73">
        <v>0.14399999999999999</v>
      </c>
      <c r="F73">
        <v>0.14399999999999999</v>
      </c>
      <c r="G73" t="str">
        <f t="shared" si="29"/>
        <v>False</v>
      </c>
      <c r="H73">
        <f t="shared" si="22"/>
        <v>0</v>
      </c>
      <c r="K73" t="s">
        <v>119</v>
      </c>
      <c r="L73" t="s">
        <v>26</v>
      </c>
      <c r="N73">
        <v>11706</v>
      </c>
      <c r="O73">
        <v>1.7999999999999999E-2</v>
      </c>
      <c r="P73">
        <v>1.7999999999999999E-2</v>
      </c>
      <c r="Q73" t="str">
        <f t="shared" si="30"/>
        <v>True</v>
      </c>
      <c r="R73">
        <f t="shared" si="31"/>
        <v>1</v>
      </c>
      <c r="U73" t="str">
        <f t="shared" si="23"/>
        <v>True</v>
      </c>
      <c r="V73">
        <f t="shared" si="32"/>
        <v>1</v>
      </c>
      <c r="W73" t="str">
        <f t="shared" si="24"/>
        <v>VSA_EState10</v>
      </c>
      <c r="X73">
        <f t="shared" si="25"/>
        <v>0.14399999999999999</v>
      </c>
      <c r="Y73">
        <f t="shared" si="26"/>
        <v>1.7999999999999999E-2</v>
      </c>
      <c r="AB73" t="str">
        <f t="shared" si="27"/>
        <v>False</v>
      </c>
      <c r="AC73">
        <f t="shared" si="33"/>
        <v>0</v>
      </c>
      <c r="AD73" t="str">
        <f t="shared" si="28"/>
        <v>\</v>
      </c>
    </row>
    <row r="74" spans="1:30" x14ac:dyDescent="0.3">
      <c r="A74" t="s">
        <v>80</v>
      </c>
      <c r="B74" t="s">
        <v>26</v>
      </c>
      <c r="D74">
        <v>23952</v>
      </c>
      <c r="E74">
        <v>0.14599999999999999</v>
      </c>
      <c r="F74">
        <v>0.14599999999999999</v>
      </c>
      <c r="G74" t="str">
        <f t="shared" si="29"/>
        <v>False</v>
      </c>
      <c r="H74">
        <f t="shared" si="22"/>
        <v>0</v>
      </c>
      <c r="K74" t="s">
        <v>80</v>
      </c>
      <c r="L74" t="s">
        <v>26</v>
      </c>
      <c r="N74">
        <v>9206</v>
      </c>
      <c r="O74" t="s">
        <v>30</v>
      </c>
      <c r="P74">
        <v>0</v>
      </c>
      <c r="Q74" t="str">
        <f t="shared" si="30"/>
        <v>True</v>
      </c>
      <c r="R74">
        <f t="shared" si="31"/>
        <v>1</v>
      </c>
      <c r="U74" t="str">
        <f t="shared" si="23"/>
        <v>True</v>
      </c>
      <c r="V74">
        <f t="shared" si="32"/>
        <v>1</v>
      </c>
      <c r="W74" t="str">
        <f t="shared" si="24"/>
        <v>PEOE_VSA3</v>
      </c>
      <c r="X74">
        <f t="shared" si="25"/>
        <v>0.14599999999999999</v>
      </c>
      <c r="Y74" t="str">
        <f t="shared" si="26"/>
        <v>&lt; .001</v>
      </c>
      <c r="AB74" t="str">
        <f t="shared" si="27"/>
        <v>False</v>
      </c>
      <c r="AC74">
        <f t="shared" si="33"/>
        <v>0</v>
      </c>
      <c r="AD74" t="str">
        <f t="shared" si="28"/>
        <v>\</v>
      </c>
    </row>
    <row r="75" spans="1:30" x14ac:dyDescent="0.3">
      <c r="A75" t="s">
        <v>93</v>
      </c>
      <c r="B75" t="s">
        <v>26</v>
      </c>
      <c r="D75">
        <v>23889</v>
      </c>
      <c r="E75">
        <v>0.14599999999999999</v>
      </c>
      <c r="F75">
        <v>0.14599999999999999</v>
      </c>
      <c r="G75" t="str">
        <f t="shared" si="29"/>
        <v>False</v>
      </c>
      <c r="H75">
        <f t="shared" si="22"/>
        <v>0</v>
      </c>
      <c r="K75" t="s">
        <v>93</v>
      </c>
      <c r="L75" t="s">
        <v>26</v>
      </c>
      <c r="N75">
        <v>14539</v>
      </c>
      <c r="O75">
        <v>0.68100000000000005</v>
      </c>
      <c r="P75">
        <v>0.68100000000000005</v>
      </c>
      <c r="Q75" t="str">
        <f t="shared" si="30"/>
        <v>False</v>
      </c>
      <c r="R75">
        <f t="shared" si="31"/>
        <v>0</v>
      </c>
      <c r="U75" t="str">
        <f t="shared" si="23"/>
        <v>False</v>
      </c>
      <c r="V75">
        <f t="shared" si="32"/>
        <v>0</v>
      </c>
      <c r="W75" t="str">
        <f t="shared" si="24"/>
        <v>\</v>
      </c>
      <c r="X75" t="str">
        <f t="shared" si="25"/>
        <v>\</v>
      </c>
      <c r="Y75" t="str">
        <f t="shared" si="26"/>
        <v>/</v>
      </c>
      <c r="AB75" t="str">
        <f t="shared" si="27"/>
        <v>False</v>
      </c>
      <c r="AC75">
        <f t="shared" si="33"/>
        <v>0</v>
      </c>
      <c r="AD75" t="str">
        <f t="shared" si="28"/>
        <v>\</v>
      </c>
    </row>
    <row r="76" spans="1:30" x14ac:dyDescent="0.3">
      <c r="A76" t="s">
        <v>202</v>
      </c>
      <c r="B76" t="s">
        <v>26</v>
      </c>
      <c r="D76">
        <v>25477</v>
      </c>
      <c r="E76">
        <v>0.14599999999999999</v>
      </c>
      <c r="F76">
        <v>0.14599999999999999</v>
      </c>
      <c r="G76" t="str">
        <f t="shared" si="29"/>
        <v>False</v>
      </c>
      <c r="H76">
        <f t="shared" si="22"/>
        <v>0</v>
      </c>
      <c r="K76" t="s">
        <v>202</v>
      </c>
      <c r="L76" t="s">
        <v>26</v>
      </c>
      <c r="N76">
        <v>13971</v>
      </c>
      <c r="O76">
        <v>0.14499999999999999</v>
      </c>
      <c r="P76">
        <v>0.14499999999999999</v>
      </c>
      <c r="Q76" t="str">
        <f t="shared" si="30"/>
        <v>False</v>
      </c>
      <c r="R76">
        <f t="shared" si="31"/>
        <v>0</v>
      </c>
      <c r="U76" t="str">
        <f t="shared" si="23"/>
        <v>False</v>
      </c>
      <c r="V76">
        <f t="shared" si="32"/>
        <v>0</v>
      </c>
      <c r="W76" t="str">
        <f t="shared" si="24"/>
        <v>\</v>
      </c>
      <c r="X76" t="str">
        <f t="shared" si="25"/>
        <v>\</v>
      </c>
      <c r="Y76" t="str">
        <f t="shared" si="26"/>
        <v>/</v>
      </c>
      <c r="AB76" t="str">
        <f t="shared" si="27"/>
        <v>False</v>
      </c>
      <c r="AC76">
        <f t="shared" si="33"/>
        <v>0</v>
      </c>
      <c r="AD76" t="str">
        <f t="shared" si="28"/>
        <v>\</v>
      </c>
    </row>
    <row r="77" spans="1:30" x14ac:dyDescent="0.3">
      <c r="A77" t="s">
        <v>63</v>
      </c>
      <c r="B77" t="s">
        <v>26</v>
      </c>
      <c r="D77">
        <v>23908</v>
      </c>
      <c r="E77">
        <v>0.14799999999999999</v>
      </c>
      <c r="F77">
        <v>0.14799999999999999</v>
      </c>
      <c r="G77" t="str">
        <f t="shared" si="29"/>
        <v>False</v>
      </c>
      <c r="H77">
        <f t="shared" si="22"/>
        <v>0</v>
      </c>
      <c r="K77" t="s">
        <v>63</v>
      </c>
      <c r="L77" t="s">
        <v>26</v>
      </c>
      <c r="N77">
        <v>13868</v>
      </c>
      <c r="O77">
        <v>0.41799999999999998</v>
      </c>
      <c r="P77">
        <v>0.41799999999999998</v>
      </c>
      <c r="Q77" t="str">
        <f t="shared" si="30"/>
        <v>False</v>
      </c>
      <c r="R77">
        <f t="shared" si="31"/>
        <v>0</v>
      </c>
      <c r="U77" t="str">
        <f t="shared" si="23"/>
        <v>False</v>
      </c>
      <c r="V77">
        <f t="shared" si="32"/>
        <v>0</v>
      </c>
      <c r="W77" t="str">
        <f t="shared" si="24"/>
        <v>\</v>
      </c>
      <c r="X77" t="str">
        <f t="shared" si="25"/>
        <v>\</v>
      </c>
      <c r="Y77" t="str">
        <f t="shared" si="26"/>
        <v>/</v>
      </c>
      <c r="AB77" t="str">
        <f t="shared" si="27"/>
        <v>False</v>
      </c>
      <c r="AC77">
        <f t="shared" si="33"/>
        <v>0</v>
      </c>
      <c r="AD77" t="str">
        <f t="shared" si="28"/>
        <v>\</v>
      </c>
    </row>
    <row r="78" spans="1:30" x14ac:dyDescent="0.3">
      <c r="A78" t="s">
        <v>109</v>
      </c>
      <c r="B78" t="s">
        <v>26</v>
      </c>
      <c r="D78">
        <v>23947</v>
      </c>
      <c r="E78">
        <v>0.14899999999999999</v>
      </c>
      <c r="F78">
        <v>0.14899999999999999</v>
      </c>
      <c r="G78" t="str">
        <f t="shared" si="29"/>
        <v>False</v>
      </c>
      <c r="H78">
        <f t="shared" si="22"/>
        <v>0</v>
      </c>
      <c r="K78" t="s">
        <v>109</v>
      </c>
      <c r="L78" t="s">
        <v>26</v>
      </c>
      <c r="N78">
        <v>14945</v>
      </c>
      <c r="O78">
        <v>0.86299999999999999</v>
      </c>
      <c r="P78">
        <v>0.86299999999999999</v>
      </c>
      <c r="Q78" t="str">
        <f t="shared" si="30"/>
        <v>False</v>
      </c>
      <c r="R78">
        <f t="shared" si="31"/>
        <v>0</v>
      </c>
      <c r="U78" t="str">
        <f t="shared" si="23"/>
        <v>False</v>
      </c>
      <c r="V78">
        <f t="shared" si="32"/>
        <v>0</v>
      </c>
      <c r="W78" t="str">
        <f t="shared" si="24"/>
        <v>\</v>
      </c>
      <c r="X78" t="str">
        <f t="shared" si="25"/>
        <v>\</v>
      </c>
      <c r="Y78" t="str">
        <f t="shared" si="26"/>
        <v>/</v>
      </c>
      <c r="AB78" t="str">
        <f t="shared" si="27"/>
        <v>False</v>
      </c>
      <c r="AC78">
        <f t="shared" si="33"/>
        <v>0</v>
      </c>
      <c r="AD78" t="str">
        <f t="shared" si="28"/>
        <v>\</v>
      </c>
    </row>
    <row r="79" spans="1:30" x14ac:dyDescent="0.3">
      <c r="A79" t="s">
        <v>190</v>
      </c>
      <c r="B79" t="s">
        <v>26</v>
      </c>
      <c r="D79">
        <v>26753</v>
      </c>
      <c r="E79">
        <v>0.156</v>
      </c>
      <c r="F79">
        <v>0.156</v>
      </c>
      <c r="G79" t="str">
        <f t="shared" si="29"/>
        <v>False</v>
      </c>
      <c r="H79">
        <f t="shared" si="22"/>
        <v>0</v>
      </c>
      <c r="K79" t="s">
        <v>190</v>
      </c>
      <c r="L79" t="s">
        <v>26</v>
      </c>
      <c r="N79">
        <v>15148</v>
      </c>
      <c r="O79">
        <v>0.69499999999999995</v>
      </c>
      <c r="P79">
        <v>0.69499999999999995</v>
      </c>
      <c r="Q79" t="str">
        <f t="shared" si="30"/>
        <v>False</v>
      </c>
      <c r="R79">
        <f t="shared" si="31"/>
        <v>0</v>
      </c>
      <c r="U79" t="str">
        <f t="shared" si="23"/>
        <v>False</v>
      </c>
      <c r="V79">
        <f t="shared" si="32"/>
        <v>0</v>
      </c>
      <c r="W79" t="str">
        <f t="shared" si="24"/>
        <v>\</v>
      </c>
      <c r="X79" t="str">
        <f t="shared" si="25"/>
        <v>\</v>
      </c>
      <c r="Y79" t="str">
        <f t="shared" si="26"/>
        <v>/</v>
      </c>
      <c r="AB79" t="str">
        <f t="shared" si="27"/>
        <v>False</v>
      </c>
      <c r="AC79">
        <f t="shared" si="33"/>
        <v>0</v>
      </c>
      <c r="AD79" t="str">
        <f t="shared" si="28"/>
        <v>\</v>
      </c>
    </row>
    <row r="80" spans="1:30" x14ac:dyDescent="0.3">
      <c r="A80" t="s">
        <v>98</v>
      </c>
      <c r="B80" t="s">
        <v>26</v>
      </c>
      <c r="D80">
        <v>24460</v>
      </c>
      <c r="E80">
        <v>0.157</v>
      </c>
      <c r="F80">
        <v>0.157</v>
      </c>
      <c r="G80" t="str">
        <f t="shared" si="29"/>
        <v>False</v>
      </c>
      <c r="H80">
        <f t="shared" si="22"/>
        <v>0</v>
      </c>
      <c r="K80" t="s">
        <v>98</v>
      </c>
      <c r="L80" t="s">
        <v>26</v>
      </c>
      <c r="N80">
        <v>14880</v>
      </c>
      <c r="O80">
        <v>0.80600000000000005</v>
      </c>
      <c r="P80">
        <v>0.80600000000000005</v>
      </c>
      <c r="Q80" t="str">
        <f t="shared" si="30"/>
        <v>False</v>
      </c>
      <c r="R80">
        <f t="shared" si="31"/>
        <v>0</v>
      </c>
      <c r="U80" t="str">
        <f t="shared" si="23"/>
        <v>False</v>
      </c>
      <c r="V80">
        <f t="shared" si="32"/>
        <v>0</v>
      </c>
      <c r="W80" t="str">
        <f t="shared" si="24"/>
        <v>\</v>
      </c>
      <c r="X80" t="str">
        <f t="shared" si="25"/>
        <v>\</v>
      </c>
      <c r="Y80" t="str">
        <f t="shared" si="26"/>
        <v>/</v>
      </c>
      <c r="AB80" t="str">
        <f t="shared" si="27"/>
        <v>False</v>
      </c>
      <c r="AC80">
        <f t="shared" si="33"/>
        <v>0</v>
      </c>
      <c r="AD80" t="str">
        <f t="shared" si="28"/>
        <v>\</v>
      </c>
    </row>
    <row r="81" spans="1:30" x14ac:dyDescent="0.3">
      <c r="A81" t="s">
        <v>184</v>
      </c>
      <c r="B81" t="s">
        <v>26</v>
      </c>
      <c r="D81">
        <v>24890</v>
      </c>
      <c r="E81">
        <v>0.16400000000000001</v>
      </c>
      <c r="F81">
        <v>0.16400000000000001</v>
      </c>
      <c r="G81" t="str">
        <f t="shared" si="29"/>
        <v>False</v>
      </c>
      <c r="H81">
        <f t="shared" si="22"/>
        <v>0</v>
      </c>
      <c r="K81" t="s">
        <v>184</v>
      </c>
      <c r="L81" t="s">
        <v>26</v>
      </c>
      <c r="N81">
        <v>13848</v>
      </c>
      <c r="O81">
        <v>0.25700000000000001</v>
      </c>
      <c r="P81">
        <v>0.25700000000000001</v>
      </c>
      <c r="Q81" t="str">
        <f t="shared" si="30"/>
        <v>False</v>
      </c>
      <c r="R81">
        <f t="shared" si="31"/>
        <v>0</v>
      </c>
      <c r="U81" t="str">
        <f t="shared" si="23"/>
        <v>False</v>
      </c>
      <c r="V81">
        <f t="shared" si="32"/>
        <v>0</v>
      </c>
      <c r="W81" t="str">
        <f t="shared" si="24"/>
        <v>\</v>
      </c>
      <c r="X81" t="str">
        <f t="shared" si="25"/>
        <v>\</v>
      </c>
      <c r="Y81" t="str">
        <f t="shared" si="26"/>
        <v>/</v>
      </c>
      <c r="AB81" t="str">
        <f t="shared" si="27"/>
        <v>False</v>
      </c>
      <c r="AC81">
        <f t="shared" si="33"/>
        <v>0</v>
      </c>
      <c r="AD81" t="str">
        <f t="shared" si="28"/>
        <v>\</v>
      </c>
    </row>
    <row r="82" spans="1:30" x14ac:dyDescent="0.3">
      <c r="A82" t="s">
        <v>148</v>
      </c>
      <c r="B82" t="s">
        <v>26</v>
      </c>
      <c r="D82">
        <v>26189</v>
      </c>
      <c r="E82">
        <v>0.17</v>
      </c>
      <c r="F82">
        <v>0.17</v>
      </c>
      <c r="G82" t="str">
        <f t="shared" si="29"/>
        <v>False</v>
      </c>
      <c r="H82">
        <f t="shared" si="22"/>
        <v>0</v>
      </c>
      <c r="K82" t="s">
        <v>148</v>
      </c>
      <c r="L82" t="s">
        <v>26</v>
      </c>
      <c r="N82">
        <v>15206</v>
      </c>
      <c r="O82">
        <v>0.96199999999999997</v>
      </c>
      <c r="P82">
        <v>0.96199999999999997</v>
      </c>
      <c r="Q82" t="str">
        <f t="shared" si="30"/>
        <v>False</v>
      </c>
      <c r="R82">
        <f t="shared" si="31"/>
        <v>0</v>
      </c>
      <c r="U82" t="str">
        <f t="shared" si="23"/>
        <v>False</v>
      </c>
      <c r="V82">
        <f t="shared" si="32"/>
        <v>0</v>
      </c>
      <c r="W82" t="str">
        <f t="shared" si="24"/>
        <v>\</v>
      </c>
      <c r="X82" t="str">
        <f t="shared" si="25"/>
        <v>\</v>
      </c>
      <c r="Y82" t="str">
        <f t="shared" si="26"/>
        <v>/</v>
      </c>
      <c r="AB82" t="str">
        <f t="shared" si="27"/>
        <v>False</v>
      </c>
      <c r="AC82">
        <f t="shared" si="33"/>
        <v>0</v>
      </c>
      <c r="AD82" t="str">
        <f t="shared" si="28"/>
        <v>\</v>
      </c>
    </row>
    <row r="83" spans="1:30" x14ac:dyDescent="0.3">
      <c r="A83" t="s">
        <v>133</v>
      </c>
      <c r="B83" t="s">
        <v>26</v>
      </c>
      <c r="D83">
        <v>24392</v>
      </c>
      <c r="E83">
        <v>0.17399999999999999</v>
      </c>
      <c r="F83">
        <v>0.17399999999999999</v>
      </c>
      <c r="G83" t="str">
        <f t="shared" si="29"/>
        <v>False</v>
      </c>
      <c r="H83">
        <f t="shared" si="22"/>
        <v>0</v>
      </c>
      <c r="K83" t="s">
        <v>133</v>
      </c>
      <c r="L83" t="s">
        <v>26</v>
      </c>
      <c r="N83">
        <v>14751</v>
      </c>
      <c r="O83">
        <v>0.753</v>
      </c>
      <c r="P83">
        <v>0.753</v>
      </c>
      <c r="Q83" t="str">
        <f t="shared" si="30"/>
        <v>False</v>
      </c>
      <c r="R83">
        <f t="shared" si="31"/>
        <v>0</v>
      </c>
      <c r="U83" t="str">
        <f t="shared" si="23"/>
        <v>False</v>
      </c>
      <c r="V83">
        <f t="shared" si="32"/>
        <v>0</v>
      </c>
      <c r="W83" t="str">
        <f t="shared" si="24"/>
        <v>\</v>
      </c>
      <c r="X83" t="str">
        <f t="shared" si="25"/>
        <v>\</v>
      </c>
      <c r="Y83" t="str">
        <f t="shared" si="26"/>
        <v>/</v>
      </c>
      <c r="AB83" t="str">
        <f t="shared" si="27"/>
        <v>False</v>
      </c>
      <c r="AC83">
        <f t="shared" si="33"/>
        <v>0</v>
      </c>
      <c r="AD83" t="str">
        <f t="shared" si="28"/>
        <v>\</v>
      </c>
    </row>
    <row r="84" spans="1:30" x14ac:dyDescent="0.3">
      <c r="A84" t="s">
        <v>65</v>
      </c>
      <c r="B84" t="s">
        <v>26</v>
      </c>
      <c r="D84">
        <v>24119</v>
      </c>
      <c r="E84">
        <v>0.17699999999999999</v>
      </c>
      <c r="F84">
        <v>0.17699999999999999</v>
      </c>
      <c r="G84" t="str">
        <f t="shared" si="29"/>
        <v>False</v>
      </c>
      <c r="H84">
        <f t="shared" si="22"/>
        <v>0</v>
      </c>
      <c r="K84" t="s">
        <v>65</v>
      </c>
      <c r="L84" t="s">
        <v>26</v>
      </c>
      <c r="N84">
        <v>14313</v>
      </c>
      <c r="O84">
        <v>0.58499999999999996</v>
      </c>
      <c r="P84">
        <v>0.58499999999999996</v>
      </c>
      <c r="Q84" t="str">
        <f t="shared" si="30"/>
        <v>False</v>
      </c>
      <c r="R84">
        <f t="shared" si="31"/>
        <v>0</v>
      </c>
      <c r="U84" t="str">
        <f t="shared" si="23"/>
        <v>False</v>
      </c>
      <c r="V84">
        <f t="shared" si="32"/>
        <v>0</v>
      </c>
      <c r="W84" t="str">
        <f t="shared" si="24"/>
        <v>\</v>
      </c>
      <c r="X84" t="str">
        <f t="shared" si="25"/>
        <v>\</v>
      </c>
      <c r="Y84" t="str">
        <f t="shared" si="26"/>
        <v>/</v>
      </c>
      <c r="AB84" t="str">
        <f t="shared" si="27"/>
        <v>False</v>
      </c>
      <c r="AC84">
        <f t="shared" si="33"/>
        <v>0</v>
      </c>
      <c r="AD84" t="str">
        <f t="shared" si="28"/>
        <v>\</v>
      </c>
    </row>
    <row r="85" spans="1:30" x14ac:dyDescent="0.3">
      <c r="A85" t="s">
        <v>126</v>
      </c>
      <c r="B85" t="s">
        <v>26</v>
      </c>
      <c r="D85">
        <v>24138</v>
      </c>
      <c r="E85">
        <v>0.17899999999999999</v>
      </c>
      <c r="F85">
        <v>0.17899999999999999</v>
      </c>
      <c r="G85" t="str">
        <f t="shared" si="29"/>
        <v>False</v>
      </c>
      <c r="H85">
        <f t="shared" si="22"/>
        <v>0</v>
      </c>
      <c r="K85" t="s">
        <v>126</v>
      </c>
      <c r="L85" t="s">
        <v>26</v>
      </c>
      <c r="N85">
        <v>13435</v>
      </c>
      <c r="O85">
        <v>0.28599999999999998</v>
      </c>
      <c r="P85">
        <v>0.28599999999999998</v>
      </c>
      <c r="Q85" t="str">
        <f t="shared" si="30"/>
        <v>False</v>
      </c>
      <c r="R85">
        <f t="shared" si="31"/>
        <v>0</v>
      </c>
      <c r="U85" t="str">
        <f t="shared" si="23"/>
        <v>False</v>
      </c>
      <c r="V85">
        <f t="shared" si="32"/>
        <v>0</v>
      </c>
      <c r="W85" t="str">
        <f t="shared" si="24"/>
        <v>\</v>
      </c>
      <c r="X85" t="str">
        <f t="shared" si="25"/>
        <v>\</v>
      </c>
      <c r="Y85" t="str">
        <f t="shared" si="26"/>
        <v>/</v>
      </c>
      <c r="AB85" t="str">
        <f t="shared" si="27"/>
        <v>False</v>
      </c>
      <c r="AC85">
        <f t="shared" si="33"/>
        <v>0</v>
      </c>
      <c r="AD85" t="str">
        <f t="shared" si="28"/>
        <v>\</v>
      </c>
    </row>
    <row r="86" spans="1:30" x14ac:dyDescent="0.3">
      <c r="A86" t="s">
        <v>132</v>
      </c>
      <c r="B86" t="s">
        <v>26</v>
      </c>
      <c r="D86">
        <v>25342</v>
      </c>
      <c r="E86">
        <v>0.18099999999999999</v>
      </c>
      <c r="F86">
        <v>0.18099999999999999</v>
      </c>
      <c r="G86" t="str">
        <f t="shared" si="29"/>
        <v>False</v>
      </c>
      <c r="H86">
        <f t="shared" si="22"/>
        <v>0</v>
      </c>
      <c r="K86" t="s">
        <v>132</v>
      </c>
      <c r="L86" t="s">
        <v>26</v>
      </c>
      <c r="N86">
        <v>13581</v>
      </c>
      <c r="O86">
        <v>0.104</v>
      </c>
      <c r="P86">
        <v>0.104</v>
      </c>
      <c r="Q86" t="str">
        <f t="shared" si="30"/>
        <v>False</v>
      </c>
      <c r="R86">
        <f t="shared" si="31"/>
        <v>0</v>
      </c>
      <c r="U86" t="str">
        <f t="shared" si="23"/>
        <v>False</v>
      </c>
      <c r="V86">
        <f t="shared" si="32"/>
        <v>0</v>
      </c>
      <c r="W86" t="str">
        <f t="shared" si="24"/>
        <v>\</v>
      </c>
      <c r="X86" t="str">
        <f t="shared" si="25"/>
        <v>\</v>
      </c>
      <c r="Y86" t="str">
        <f t="shared" si="26"/>
        <v>/</v>
      </c>
      <c r="AB86" t="str">
        <f t="shared" si="27"/>
        <v>False</v>
      </c>
      <c r="AC86">
        <f t="shared" si="33"/>
        <v>0</v>
      </c>
      <c r="AD86" t="str">
        <f t="shared" si="28"/>
        <v>\</v>
      </c>
    </row>
    <row r="87" spans="1:30" x14ac:dyDescent="0.3">
      <c r="A87" t="s">
        <v>142</v>
      </c>
      <c r="B87" t="s">
        <v>26</v>
      </c>
      <c r="D87">
        <v>25732</v>
      </c>
      <c r="E87">
        <v>0.19800000000000001</v>
      </c>
      <c r="F87">
        <v>0.19800000000000001</v>
      </c>
      <c r="G87" t="str">
        <f t="shared" si="29"/>
        <v>False</v>
      </c>
      <c r="H87">
        <f t="shared" si="22"/>
        <v>0</v>
      </c>
      <c r="K87" t="s">
        <v>142</v>
      </c>
      <c r="L87" t="s">
        <v>26</v>
      </c>
      <c r="N87">
        <v>14396</v>
      </c>
      <c r="O87">
        <v>0.314</v>
      </c>
      <c r="P87">
        <v>0.314</v>
      </c>
      <c r="Q87" t="str">
        <f t="shared" si="30"/>
        <v>False</v>
      </c>
      <c r="R87">
        <f t="shared" si="31"/>
        <v>0</v>
      </c>
      <c r="U87" t="str">
        <f t="shared" si="23"/>
        <v>False</v>
      </c>
      <c r="V87">
        <f t="shared" si="32"/>
        <v>0</v>
      </c>
      <c r="W87" t="str">
        <f t="shared" si="24"/>
        <v>\</v>
      </c>
      <c r="X87" t="str">
        <f t="shared" si="25"/>
        <v>\</v>
      </c>
      <c r="Y87" t="str">
        <f t="shared" si="26"/>
        <v>/</v>
      </c>
      <c r="AB87" t="str">
        <f t="shared" si="27"/>
        <v>False</v>
      </c>
      <c r="AC87">
        <f t="shared" si="33"/>
        <v>0</v>
      </c>
      <c r="AD87" t="str">
        <f t="shared" si="28"/>
        <v>\</v>
      </c>
    </row>
    <row r="88" spans="1:30" x14ac:dyDescent="0.3">
      <c r="A88" t="s">
        <v>62</v>
      </c>
      <c r="B88" t="s">
        <v>26</v>
      </c>
      <c r="D88">
        <v>24279</v>
      </c>
      <c r="E88">
        <v>0.20100000000000001</v>
      </c>
      <c r="F88">
        <v>0.20100000000000001</v>
      </c>
      <c r="G88" t="str">
        <f t="shared" si="29"/>
        <v>False</v>
      </c>
      <c r="H88">
        <f t="shared" si="22"/>
        <v>0</v>
      </c>
      <c r="K88" t="s">
        <v>62</v>
      </c>
      <c r="L88" t="s">
        <v>26</v>
      </c>
      <c r="N88">
        <v>8825</v>
      </c>
      <c r="O88" t="s">
        <v>30</v>
      </c>
      <c r="P88">
        <v>0</v>
      </c>
      <c r="Q88" t="str">
        <f t="shared" si="30"/>
        <v>True</v>
      </c>
      <c r="R88">
        <f t="shared" si="31"/>
        <v>1</v>
      </c>
      <c r="U88" t="str">
        <f t="shared" si="23"/>
        <v>True</v>
      </c>
      <c r="V88">
        <f t="shared" si="32"/>
        <v>1</v>
      </c>
      <c r="W88" t="str">
        <f t="shared" si="24"/>
        <v>Chi2v</v>
      </c>
      <c r="X88">
        <f t="shared" si="25"/>
        <v>0.20100000000000001</v>
      </c>
      <c r="Y88" t="str">
        <f t="shared" si="26"/>
        <v>&lt; .001</v>
      </c>
      <c r="AB88" t="str">
        <f t="shared" si="27"/>
        <v>False</v>
      </c>
      <c r="AC88">
        <f t="shared" si="33"/>
        <v>0</v>
      </c>
      <c r="AD88" t="str">
        <f t="shared" si="28"/>
        <v>\</v>
      </c>
    </row>
    <row r="89" spans="1:30" x14ac:dyDescent="0.3">
      <c r="A89" t="s">
        <v>67</v>
      </c>
      <c r="B89" t="s">
        <v>26</v>
      </c>
      <c r="D89">
        <v>24281</v>
      </c>
      <c r="E89">
        <v>0.20100000000000001</v>
      </c>
      <c r="F89">
        <v>0.20100000000000001</v>
      </c>
      <c r="G89" t="str">
        <f t="shared" si="29"/>
        <v>False</v>
      </c>
      <c r="H89">
        <f t="shared" si="22"/>
        <v>0</v>
      </c>
      <c r="K89" t="s">
        <v>67</v>
      </c>
      <c r="L89" t="s">
        <v>26</v>
      </c>
      <c r="N89">
        <v>14067</v>
      </c>
      <c r="O89">
        <v>0.48899999999999999</v>
      </c>
      <c r="P89">
        <v>0.48899999999999999</v>
      </c>
      <c r="Q89" t="str">
        <f t="shared" si="30"/>
        <v>False</v>
      </c>
      <c r="R89">
        <f t="shared" si="31"/>
        <v>0</v>
      </c>
      <c r="U89" t="str">
        <f t="shared" si="23"/>
        <v>False</v>
      </c>
      <c r="V89">
        <f t="shared" si="32"/>
        <v>0</v>
      </c>
      <c r="W89" t="str">
        <f t="shared" si="24"/>
        <v>\</v>
      </c>
      <c r="X89" t="str">
        <f t="shared" si="25"/>
        <v>\</v>
      </c>
      <c r="Y89" t="str">
        <f t="shared" si="26"/>
        <v>/</v>
      </c>
      <c r="AB89" t="str">
        <f t="shared" si="27"/>
        <v>False</v>
      </c>
      <c r="AC89">
        <f t="shared" si="33"/>
        <v>0</v>
      </c>
      <c r="AD89" t="str">
        <f t="shared" si="28"/>
        <v>\</v>
      </c>
    </row>
    <row r="90" spans="1:30" x14ac:dyDescent="0.3">
      <c r="A90" t="s">
        <v>121</v>
      </c>
      <c r="B90" t="s">
        <v>26</v>
      </c>
      <c r="D90">
        <v>24322</v>
      </c>
      <c r="E90">
        <v>0.20699999999999999</v>
      </c>
      <c r="F90">
        <v>0.20699999999999999</v>
      </c>
      <c r="G90" t="str">
        <f t="shared" si="29"/>
        <v>False</v>
      </c>
      <c r="H90">
        <f t="shared" si="22"/>
        <v>0</v>
      </c>
      <c r="K90" t="s">
        <v>121</v>
      </c>
      <c r="L90" t="s">
        <v>26</v>
      </c>
      <c r="N90">
        <v>14927</v>
      </c>
      <c r="O90">
        <v>0.85599999999999998</v>
      </c>
      <c r="P90">
        <v>0.85599999999999998</v>
      </c>
      <c r="Q90" t="str">
        <f t="shared" si="30"/>
        <v>False</v>
      </c>
      <c r="R90">
        <f t="shared" si="31"/>
        <v>0</v>
      </c>
      <c r="U90" t="str">
        <f t="shared" si="23"/>
        <v>False</v>
      </c>
      <c r="V90">
        <f t="shared" si="32"/>
        <v>0</v>
      </c>
      <c r="W90" t="str">
        <f t="shared" si="24"/>
        <v>\</v>
      </c>
      <c r="X90" t="str">
        <f t="shared" si="25"/>
        <v>\</v>
      </c>
      <c r="Y90" t="str">
        <f t="shared" si="26"/>
        <v>/</v>
      </c>
      <c r="AB90" t="str">
        <f t="shared" si="27"/>
        <v>False</v>
      </c>
      <c r="AC90">
        <f t="shared" si="33"/>
        <v>0</v>
      </c>
      <c r="AD90" t="str">
        <f t="shared" si="28"/>
        <v>\</v>
      </c>
    </row>
    <row r="91" spans="1:30" x14ac:dyDescent="0.3">
      <c r="A91" t="s">
        <v>122</v>
      </c>
      <c r="B91" t="s">
        <v>26</v>
      </c>
      <c r="D91">
        <v>24333</v>
      </c>
      <c r="E91">
        <v>0.20899999999999999</v>
      </c>
      <c r="F91">
        <v>0.20899999999999999</v>
      </c>
      <c r="G91" t="str">
        <f t="shared" si="29"/>
        <v>False</v>
      </c>
      <c r="H91">
        <f t="shared" si="22"/>
        <v>0</v>
      </c>
      <c r="K91" t="s">
        <v>122</v>
      </c>
      <c r="L91" t="s">
        <v>26</v>
      </c>
      <c r="N91">
        <v>13661</v>
      </c>
      <c r="O91">
        <v>0.35099999999999998</v>
      </c>
      <c r="P91">
        <v>0.35099999999999998</v>
      </c>
      <c r="Q91" t="str">
        <f t="shared" si="30"/>
        <v>False</v>
      </c>
      <c r="R91">
        <f t="shared" si="31"/>
        <v>0</v>
      </c>
      <c r="U91" t="str">
        <f t="shared" si="23"/>
        <v>False</v>
      </c>
      <c r="V91">
        <f t="shared" si="32"/>
        <v>0</v>
      </c>
      <c r="W91" t="str">
        <f t="shared" si="24"/>
        <v>\</v>
      </c>
      <c r="X91" t="str">
        <f t="shared" si="25"/>
        <v>\</v>
      </c>
      <c r="Y91" t="str">
        <f t="shared" si="26"/>
        <v>/</v>
      </c>
      <c r="AB91" t="str">
        <f t="shared" si="27"/>
        <v>False</v>
      </c>
      <c r="AC91">
        <f t="shared" si="33"/>
        <v>0</v>
      </c>
      <c r="AD91" t="str">
        <f t="shared" si="28"/>
        <v>\</v>
      </c>
    </row>
    <row r="92" spans="1:30" x14ac:dyDescent="0.3">
      <c r="A92" t="s">
        <v>56</v>
      </c>
      <c r="B92" t="s">
        <v>26</v>
      </c>
      <c r="D92">
        <v>24346</v>
      </c>
      <c r="E92">
        <v>0.21099999999999999</v>
      </c>
      <c r="F92">
        <v>0.21099999999999999</v>
      </c>
      <c r="G92" t="str">
        <f t="shared" si="29"/>
        <v>False</v>
      </c>
      <c r="H92">
        <f t="shared" si="22"/>
        <v>0</v>
      </c>
      <c r="K92" t="s">
        <v>56</v>
      </c>
      <c r="L92" t="s">
        <v>26</v>
      </c>
      <c r="N92">
        <v>13465</v>
      </c>
      <c r="O92">
        <v>0.29399999999999998</v>
      </c>
      <c r="P92">
        <v>0.29399999999999998</v>
      </c>
      <c r="Q92" t="str">
        <f t="shared" si="30"/>
        <v>False</v>
      </c>
      <c r="R92">
        <f t="shared" si="31"/>
        <v>0</v>
      </c>
      <c r="U92" t="str">
        <f t="shared" si="23"/>
        <v>False</v>
      </c>
      <c r="V92">
        <f t="shared" si="32"/>
        <v>0</v>
      </c>
      <c r="W92" t="str">
        <f t="shared" si="24"/>
        <v>\</v>
      </c>
      <c r="X92" t="str">
        <f t="shared" si="25"/>
        <v>\</v>
      </c>
      <c r="Y92" t="str">
        <f t="shared" si="26"/>
        <v>/</v>
      </c>
      <c r="AB92" t="str">
        <f t="shared" si="27"/>
        <v>False</v>
      </c>
      <c r="AC92">
        <f t="shared" si="33"/>
        <v>0</v>
      </c>
      <c r="AD92" t="str">
        <f t="shared" si="28"/>
        <v>\</v>
      </c>
    </row>
    <row r="93" spans="1:30" x14ac:dyDescent="0.3">
      <c r="A93" t="s">
        <v>87</v>
      </c>
      <c r="B93" t="s">
        <v>26</v>
      </c>
      <c r="D93">
        <v>24387</v>
      </c>
      <c r="E93">
        <v>0.218</v>
      </c>
      <c r="F93">
        <v>0.218</v>
      </c>
      <c r="G93" t="str">
        <f t="shared" si="29"/>
        <v>False</v>
      </c>
      <c r="H93">
        <f t="shared" si="22"/>
        <v>0</v>
      </c>
      <c r="K93" t="s">
        <v>87</v>
      </c>
      <c r="L93" t="s">
        <v>26</v>
      </c>
      <c r="N93">
        <v>14604</v>
      </c>
      <c r="O93">
        <v>0.70899999999999996</v>
      </c>
      <c r="P93">
        <v>0.70899999999999996</v>
      </c>
      <c r="Q93" t="str">
        <f t="shared" si="30"/>
        <v>False</v>
      </c>
      <c r="R93">
        <f t="shared" si="31"/>
        <v>0</v>
      </c>
      <c r="U93" t="str">
        <f t="shared" si="23"/>
        <v>False</v>
      </c>
      <c r="V93">
        <f t="shared" si="32"/>
        <v>0</v>
      </c>
      <c r="W93" t="str">
        <f t="shared" si="24"/>
        <v>\</v>
      </c>
      <c r="X93" t="str">
        <f t="shared" si="25"/>
        <v>\</v>
      </c>
      <c r="Y93" t="str">
        <f t="shared" si="26"/>
        <v>/</v>
      </c>
      <c r="AB93" t="str">
        <f t="shared" si="27"/>
        <v>False</v>
      </c>
      <c r="AC93">
        <f t="shared" si="33"/>
        <v>0</v>
      </c>
      <c r="AD93" t="str">
        <f t="shared" si="28"/>
        <v>\</v>
      </c>
    </row>
    <row r="94" spans="1:30" x14ac:dyDescent="0.3">
      <c r="A94" t="s">
        <v>29</v>
      </c>
      <c r="B94" t="s">
        <v>26</v>
      </c>
      <c r="D94">
        <v>24520</v>
      </c>
      <c r="E94">
        <v>0.24099999999999999</v>
      </c>
      <c r="F94">
        <v>0.24099999999999999</v>
      </c>
      <c r="G94" t="str">
        <f t="shared" si="29"/>
        <v>False</v>
      </c>
      <c r="H94">
        <f t="shared" si="22"/>
        <v>0</v>
      </c>
      <c r="K94" t="s">
        <v>29</v>
      </c>
      <c r="L94" t="s">
        <v>26</v>
      </c>
      <c r="N94">
        <v>11684</v>
      </c>
      <c r="O94">
        <v>3.5000000000000003E-2</v>
      </c>
      <c r="P94">
        <v>3.5000000000000003E-2</v>
      </c>
      <c r="Q94" t="str">
        <f t="shared" si="30"/>
        <v>True</v>
      </c>
      <c r="R94">
        <f t="shared" si="31"/>
        <v>1</v>
      </c>
      <c r="U94" t="str">
        <f t="shared" si="23"/>
        <v>True</v>
      </c>
      <c r="V94">
        <f t="shared" si="32"/>
        <v>1</v>
      </c>
      <c r="W94" t="str">
        <f t="shared" si="24"/>
        <v>MinEStateIndex</v>
      </c>
      <c r="X94">
        <f t="shared" si="25"/>
        <v>0.24099999999999999</v>
      </c>
      <c r="Y94">
        <f t="shared" si="26"/>
        <v>3.5000000000000003E-2</v>
      </c>
      <c r="AB94" t="str">
        <f t="shared" si="27"/>
        <v>False</v>
      </c>
      <c r="AC94">
        <f t="shared" si="33"/>
        <v>0</v>
      </c>
      <c r="AD94" t="str">
        <f t="shared" si="28"/>
        <v>\</v>
      </c>
    </row>
    <row r="95" spans="1:30" x14ac:dyDescent="0.3">
      <c r="A95" t="s">
        <v>39</v>
      </c>
      <c r="B95" t="s">
        <v>26</v>
      </c>
      <c r="D95">
        <v>24525</v>
      </c>
      <c r="E95">
        <v>0.24199999999999999</v>
      </c>
      <c r="F95">
        <v>0.24199999999999999</v>
      </c>
      <c r="G95" t="str">
        <f t="shared" si="29"/>
        <v>False</v>
      </c>
      <c r="H95">
        <f t="shared" si="22"/>
        <v>0</v>
      </c>
      <c r="K95" t="s">
        <v>39</v>
      </c>
      <c r="L95" t="s">
        <v>26</v>
      </c>
      <c r="N95">
        <v>14690</v>
      </c>
      <c r="O95">
        <v>0.748</v>
      </c>
      <c r="P95">
        <v>0.748</v>
      </c>
      <c r="Q95" t="str">
        <f t="shared" si="30"/>
        <v>False</v>
      </c>
      <c r="R95">
        <f t="shared" si="31"/>
        <v>0</v>
      </c>
      <c r="U95" t="str">
        <f t="shared" si="23"/>
        <v>False</v>
      </c>
      <c r="V95">
        <f t="shared" si="32"/>
        <v>0</v>
      </c>
      <c r="W95" t="str">
        <f t="shared" si="24"/>
        <v>\</v>
      </c>
      <c r="X95" t="str">
        <f t="shared" si="25"/>
        <v>\</v>
      </c>
      <c r="Y95" t="str">
        <f t="shared" si="26"/>
        <v>/</v>
      </c>
      <c r="AB95" t="str">
        <f t="shared" si="27"/>
        <v>False</v>
      </c>
      <c r="AC95">
        <f t="shared" si="33"/>
        <v>0</v>
      </c>
      <c r="AD95" t="str">
        <f t="shared" si="28"/>
        <v>\</v>
      </c>
    </row>
    <row r="96" spans="1:30" x14ac:dyDescent="0.3">
      <c r="A96" t="s">
        <v>108</v>
      </c>
      <c r="B96" t="s">
        <v>26</v>
      </c>
      <c r="D96">
        <v>24743</v>
      </c>
      <c r="E96">
        <v>0.253</v>
      </c>
      <c r="F96">
        <v>0.253</v>
      </c>
      <c r="G96" t="str">
        <f t="shared" si="29"/>
        <v>False</v>
      </c>
      <c r="H96">
        <f t="shared" si="22"/>
        <v>0</v>
      </c>
      <c r="K96" t="s">
        <v>108</v>
      </c>
      <c r="L96" t="s">
        <v>26</v>
      </c>
      <c r="N96">
        <v>14578</v>
      </c>
      <c r="O96">
        <v>0.68</v>
      </c>
      <c r="P96">
        <v>0.68</v>
      </c>
      <c r="Q96" t="str">
        <f t="shared" si="30"/>
        <v>False</v>
      </c>
      <c r="R96">
        <f t="shared" si="31"/>
        <v>0</v>
      </c>
      <c r="U96" t="str">
        <f t="shared" si="23"/>
        <v>False</v>
      </c>
      <c r="V96">
        <f t="shared" si="32"/>
        <v>0</v>
      </c>
      <c r="W96" t="str">
        <f t="shared" si="24"/>
        <v>\</v>
      </c>
      <c r="X96" t="str">
        <f t="shared" si="25"/>
        <v>\</v>
      </c>
      <c r="Y96" t="str">
        <f t="shared" si="26"/>
        <v>/</v>
      </c>
      <c r="AB96" t="str">
        <f t="shared" si="27"/>
        <v>False</v>
      </c>
      <c r="AC96">
        <f t="shared" si="33"/>
        <v>0</v>
      </c>
      <c r="AD96" t="str">
        <f t="shared" si="28"/>
        <v>\</v>
      </c>
    </row>
    <row r="97" spans="1:30" x14ac:dyDescent="0.3">
      <c r="A97" t="s">
        <v>37</v>
      </c>
      <c r="B97" t="s">
        <v>26</v>
      </c>
      <c r="D97">
        <v>24634</v>
      </c>
      <c r="E97">
        <v>0.26200000000000001</v>
      </c>
      <c r="F97">
        <v>0.26200000000000001</v>
      </c>
      <c r="G97" t="str">
        <f t="shared" si="29"/>
        <v>False</v>
      </c>
      <c r="H97">
        <f t="shared" si="22"/>
        <v>0</v>
      </c>
      <c r="K97" t="s">
        <v>37</v>
      </c>
      <c r="L97" t="s">
        <v>26</v>
      </c>
      <c r="N97">
        <v>14965</v>
      </c>
      <c r="O97">
        <v>0.874</v>
      </c>
      <c r="P97">
        <v>0.874</v>
      </c>
      <c r="Q97" t="str">
        <f t="shared" si="30"/>
        <v>False</v>
      </c>
      <c r="R97">
        <f t="shared" si="31"/>
        <v>0</v>
      </c>
      <c r="U97" t="str">
        <f t="shared" si="23"/>
        <v>False</v>
      </c>
      <c r="V97">
        <f t="shared" si="32"/>
        <v>0</v>
      </c>
      <c r="W97" t="str">
        <f t="shared" si="24"/>
        <v>\</v>
      </c>
      <c r="X97" t="str">
        <f t="shared" si="25"/>
        <v>\</v>
      </c>
      <c r="Y97" t="str">
        <f t="shared" si="26"/>
        <v>/</v>
      </c>
      <c r="AB97" t="str">
        <f t="shared" si="27"/>
        <v>False</v>
      </c>
      <c r="AC97">
        <f t="shared" si="33"/>
        <v>0</v>
      </c>
      <c r="AD97" t="str">
        <f t="shared" si="28"/>
        <v>\</v>
      </c>
    </row>
    <row r="98" spans="1:30" x14ac:dyDescent="0.3">
      <c r="A98" t="s">
        <v>153</v>
      </c>
      <c r="B98" t="s">
        <v>26</v>
      </c>
      <c r="D98">
        <v>24731</v>
      </c>
      <c r="E98">
        <v>0.26300000000000001</v>
      </c>
      <c r="F98">
        <v>0.26300000000000001</v>
      </c>
      <c r="G98" t="str">
        <f t="shared" si="29"/>
        <v>False</v>
      </c>
      <c r="H98">
        <f t="shared" si="22"/>
        <v>0</v>
      </c>
      <c r="K98" t="s">
        <v>153</v>
      </c>
      <c r="L98" t="s">
        <v>26</v>
      </c>
      <c r="N98">
        <v>13536</v>
      </c>
      <c r="O98">
        <v>0.29599999999999999</v>
      </c>
      <c r="P98">
        <v>0.29599999999999999</v>
      </c>
      <c r="Q98" t="str">
        <f t="shared" si="30"/>
        <v>False</v>
      </c>
      <c r="R98">
        <f t="shared" si="31"/>
        <v>0</v>
      </c>
      <c r="U98" t="str">
        <f t="shared" si="23"/>
        <v>False</v>
      </c>
      <c r="V98">
        <f t="shared" si="32"/>
        <v>0</v>
      </c>
      <c r="W98" t="str">
        <f t="shared" si="24"/>
        <v>\</v>
      </c>
      <c r="X98" t="str">
        <f t="shared" si="25"/>
        <v>\</v>
      </c>
      <c r="Y98" t="str">
        <f t="shared" si="26"/>
        <v>/</v>
      </c>
      <c r="AB98" t="str">
        <f t="shared" si="27"/>
        <v>False</v>
      </c>
      <c r="AC98">
        <f t="shared" si="33"/>
        <v>0</v>
      </c>
      <c r="AD98" t="str">
        <f t="shared" si="28"/>
        <v>\</v>
      </c>
    </row>
    <row r="99" spans="1:30" x14ac:dyDescent="0.3">
      <c r="A99" t="s">
        <v>162</v>
      </c>
      <c r="B99" t="s">
        <v>26</v>
      </c>
      <c r="D99">
        <v>24718</v>
      </c>
      <c r="E99">
        <v>0.26700000000000002</v>
      </c>
      <c r="F99">
        <v>0.26700000000000002</v>
      </c>
      <c r="G99" t="str">
        <f t="shared" si="29"/>
        <v>False</v>
      </c>
      <c r="H99">
        <f t="shared" ref="H99:H130" si="34">IF(G99="True",1,0)</f>
        <v>0</v>
      </c>
      <c r="K99" t="s">
        <v>162</v>
      </c>
      <c r="L99" t="s">
        <v>26</v>
      </c>
      <c r="N99">
        <v>12487</v>
      </c>
      <c r="O99">
        <v>9.6000000000000002E-2</v>
      </c>
      <c r="P99">
        <v>9.6000000000000002E-2</v>
      </c>
      <c r="Q99" t="str">
        <f t="shared" si="30"/>
        <v>False</v>
      </c>
      <c r="R99">
        <f t="shared" si="31"/>
        <v>0</v>
      </c>
      <c r="U99" t="str">
        <f t="shared" ref="U99:U130" si="35">IF(OR(G99="True", Q99="True"),"True","False")</f>
        <v>False</v>
      </c>
      <c r="V99">
        <f t="shared" si="32"/>
        <v>0</v>
      </c>
      <c r="W99" t="str">
        <f t="shared" ref="W99:W130" si="36">IF(U99="True", A99, "\")</f>
        <v>\</v>
      </c>
      <c r="X99" t="str">
        <f t="shared" ref="X99:X130" si="37">IF(U99="True",E99,"\")</f>
        <v>\</v>
      </c>
      <c r="Y99" t="str">
        <f t="shared" ref="Y99:Y130" si="38">IF(U99="True",O99,"/")</f>
        <v>/</v>
      </c>
      <c r="AB99" t="str">
        <f t="shared" ref="AB99:AB130" si="39">IF(AND(G99="True", Q99="True"),"True","False")</f>
        <v>False</v>
      </c>
      <c r="AC99">
        <f t="shared" si="33"/>
        <v>0</v>
      </c>
      <c r="AD99" t="str">
        <f t="shared" ref="AD99:AD130" si="40">IF(AB99="True", A99, "\")</f>
        <v>\</v>
      </c>
    </row>
    <row r="100" spans="1:30" x14ac:dyDescent="0.3">
      <c r="A100" t="s">
        <v>73</v>
      </c>
      <c r="B100" t="s">
        <v>26</v>
      </c>
      <c r="D100">
        <v>24732</v>
      </c>
      <c r="E100">
        <v>0.28100000000000003</v>
      </c>
      <c r="F100">
        <v>0.28100000000000003</v>
      </c>
      <c r="G100" t="str">
        <f t="shared" si="29"/>
        <v>False</v>
      </c>
      <c r="H100">
        <f t="shared" si="34"/>
        <v>0</v>
      </c>
      <c r="K100" t="s">
        <v>73</v>
      </c>
      <c r="L100" t="s">
        <v>26</v>
      </c>
      <c r="N100">
        <v>11375</v>
      </c>
      <c r="O100">
        <v>2.1999999999999999E-2</v>
      </c>
      <c r="P100">
        <v>2.1999999999999999E-2</v>
      </c>
      <c r="Q100" t="str">
        <f t="shared" si="30"/>
        <v>True</v>
      </c>
      <c r="R100">
        <f t="shared" si="31"/>
        <v>1</v>
      </c>
      <c r="U100" t="str">
        <f t="shared" si="35"/>
        <v>True</v>
      </c>
      <c r="V100">
        <f t="shared" si="32"/>
        <v>1</v>
      </c>
      <c r="W100" t="str">
        <f t="shared" si="36"/>
        <v>PEOE_VSA1</v>
      </c>
      <c r="X100">
        <f t="shared" si="37"/>
        <v>0.28100000000000003</v>
      </c>
      <c r="Y100">
        <f t="shared" si="38"/>
        <v>2.1999999999999999E-2</v>
      </c>
      <c r="AB100" t="str">
        <f t="shared" si="39"/>
        <v>False</v>
      </c>
      <c r="AC100">
        <f t="shared" si="33"/>
        <v>0</v>
      </c>
      <c r="AD100" t="str">
        <f t="shared" si="40"/>
        <v>\</v>
      </c>
    </row>
    <row r="101" spans="1:30" x14ac:dyDescent="0.3">
      <c r="A101" t="s">
        <v>49</v>
      </c>
      <c r="B101" t="s">
        <v>26</v>
      </c>
      <c r="D101">
        <v>24766</v>
      </c>
      <c r="E101">
        <v>0.28799999999999998</v>
      </c>
      <c r="F101">
        <v>0.28799999999999998</v>
      </c>
      <c r="G101" t="str">
        <f t="shared" si="29"/>
        <v>False</v>
      </c>
      <c r="H101">
        <f t="shared" si="34"/>
        <v>0</v>
      </c>
      <c r="K101" t="s">
        <v>49</v>
      </c>
      <c r="L101" t="s">
        <v>26</v>
      </c>
      <c r="N101">
        <v>12697</v>
      </c>
      <c r="O101">
        <v>0.13200000000000001</v>
      </c>
      <c r="P101">
        <v>0.13200000000000001</v>
      </c>
      <c r="Q101" t="str">
        <f t="shared" si="30"/>
        <v>False</v>
      </c>
      <c r="R101">
        <f t="shared" si="31"/>
        <v>0</v>
      </c>
      <c r="U101" t="str">
        <f t="shared" si="35"/>
        <v>False</v>
      </c>
      <c r="V101">
        <f t="shared" si="32"/>
        <v>0</v>
      </c>
      <c r="W101" t="str">
        <f t="shared" si="36"/>
        <v>\</v>
      </c>
      <c r="X101" t="str">
        <f t="shared" si="37"/>
        <v>\</v>
      </c>
      <c r="Y101" t="str">
        <f t="shared" si="38"/>
        <v>/</v>
      </c>
      <c r="AB101" t="str">
        <f t="shared" si="39"/>
        <v>False</v>
      </c>
      <c r="AC101">
        <f t="shared" si="33"/>
        <v>0</v>
      </c>
      <c r="AD101" t="str">
        <f t="shared" si="40"/>
        <v>\</v>
      </c>
    </row>
    <row r="102" spans="1:30" x14ac:dyDescent="0.3">
      <c r="A102" t="s">
        <v>206</v>
      </c>
      <c r="B102" t="s">
        <v>26</v>
      </c>
      <c r="D102">
        <v>25577</v>
      </c>
      <c r="E102">
        <v>0.28899999999999998</v>
      </c>
      <c r="F102">
        <v>0.28899999999999998</v>
      </c>
      <c r="G102" t="str">
        <f t="shared" si="29"/>
        <v>False</v>
      </c>
      <c r="H102">
        <f t="shared" si="34"/>
        <v>0</v>
      </c>
      <c r="K102" t="s">
        <v>206</v>
      </c>
      <c r="L102" t="s">
        <v>26</v>
      </c>
      <c r="N102">
        <v>14137</v>
      </c>
      <c r="O102">
        <v>0.32600000000000001</v>
      </c>
      <c r="P102">
        <v>0.32600000000000001</v>
      </c>
      <c r="Q102" t="str">
        <f t="shared" si="30"/>
        <v>False</v>
      </c>
      <c r="R102">
        <f t="shared" si="31"/>
        <v>0</v>
      </c>
      <c r="U102" t="str">
        <f t="shared" si="35"/>
        <v>False</v>
      </c>
      <c r="V102">
        <f t="shared" si="32"/>
        <v>0</v>
      </c>
      <c r="W102" t="str">
        <f t="shared" si="36"/>
        <v>\</v>
      </c>
      <c r="X102" t="str">
        <f t="shared" si="37"/>
        <v>\</v>
      </c>
      <c r="Y102" t="str">
        <f t="shared" si="38"/>
        <v>/</v>
      </c>
      <c r="AB102" t="str">
        <f t="shared" si="39"/>
        <v>False</v>
      </c>
      <c r="AC102">
        <f t="shared" si="33"/>
        <v>0</v>
      </c>
      <c r="AD102" t="str">
        <f t="shared" si="40"/>
        <v>\</v>
      </c>
    </row>
    <row r="103" spans="1:30" x14ac:dyDescent="0.3">
      <c r="A103" t="s">
        <v>43</v>
      </c>
      <c r="B103" t="s">
        <v>26</v>
      </c>
      <c r="D103">
        <v>24776</v>
      </c>
      <c r="E103">
        <v>0.28999999999999998</v>
      </c>
      <c r="F103">
        <v>0.28999999999999998</v>
      </c>
      <c r="G103" t="str">
        <f t="shared" si="29"/>
        <v>False</v>
      </c>
      <c r="H103">
        <f t="shared" si="34"/>
        <v>0</v>
      </c>
      <c r="K103" t="s">
        <v>43</v>
      </c>
      <c r="L103" t="s">
        <v>26</v>
      </c>
      <c r="N103">
        <v>13672</v>
      </c>
      <c r="O103">
        <v>0.35399999999999998</v>
      </c>
      <c r="P103">
        <v>0.35399999999999998</v>
      </c>
      <c r="Q103" t="str">
        <f t="shared" si="30"/>
        <v>False</v>
      </c>
      <c r="R103">
        <f t="shared" si="31"/>
        <v>0</v>
      </c>
      <c r="U103" t="str">
        <f t="shared" si="35"/>
        <v>False</v>
      </c>
      <c r="V103">
        <f t="shared" si="32"/>
        <v>0</v>
      </c>
      <c r="W103" t="str">
        <f t="shared" si="36"/>
        <v>\</v>
      </c>
      <c r="X103" t="str">
        <f t="shared" si="37"/>
        <v>\</v>
      </c>
      <c r="Y103" t="str">
        <f t="shared" si="38"/>
        <v>/</v>
      </c>
      <c r="AB103" t="str">
        <f t="shared" si="39"/>
        <v>False</v>
      </c>
      <c r="AC103">
        <f t="shared" si="33"/>
        <v>0</v>
      </c>
      <c r="AD103" t="str">
        <f t="shared" si="40"/>
        <v>\</v>
      </c>
    </row>
    <row r="104" spans="1:30" x14ac:dyDescent="0.3">
      <c r="A104" t="s">
        <v>208</v>
      </c>
      <c r="B104" t="s">
        <v>26</v>
      </c>
      <c r="D104">
        <v>26571</v>
      </c>
      <c r="E104">
        <v>0.28999999999999998</v>
      </c>
      <c r="F104">
        <v>0.28999999999999998</v>
      </c>
      <c r="G104" t="str">
        <f t="shared" si="29"/>
        <v>False</v>
      </c>
      <c r="H104">
        <f t="shared" si="34"/>
        <v>0</v>
      </c>
      <c r="K104" t="s">
        <v>208</v>
      </c>
      <c r="L104" t="s">
        <v>26</v>
      </c>
      <c r="N104">
        <v>14910</v>
      </c>
      <c r="O104">
        <v>0.438</v>
      </c>
      <c r="P104">
        <v>0.438</v>
      </c>
      <c r="Q104" t="str">
        <f t="shared" si="30"/>
        <v>False</v>
      </c>
      <c r="R104">
        <f t="shared" si="31"/>
        <v>0</v>
      </c>
      <c r="U104" t="str">
        <f t="shared" si="35"/>
        <v>False</v>
      </c>
      <c r="V104">
        <f t="shared" si="32"/>
        <v>0</v>
      </c>
      <c r="W104" t="str">
        <f t="shared" si="36"/>
        <v>\</v>
      </c>
      <c r="X104" t="str">
        <f t="shared" si="37"/>
        <v>\</v>
      </c>
      <c r="Y104" t="str">
        <f t="shared" si="38"/>
        <v>/</v>
      </c>
      <c r="AB104" t="str">
        <f t="shared" si="39"/>
        <v>False</v>
      </c>
      <c r="AC104">
        <f t="shared" si="33"/>
        <v>0</v>
      </c>
      <c r="AD104" t="str">
        <f t="shared" si="40"/>
        <v>\</v>
      </c>
    </row>
    <row r="105" spans="1:30" x14ac:dyDescent="0.3">
      <c r="A105" t="s">
        <v>61</v>
      </c>
      <c r="B105" t="s">
        <v>26</v>
      </c>
      <c r="D105">
        <v>24818</v>
      </c>
      <c r="E105">
        <v>0.29799999999999999</v>
      </c>
      <c r="F105">
        <v>0.29799999999999999</v>
      </c>
      <c r="G105" t="str">
        <f t="shared" si="29"/>
        <v>False</v>
      </c>
      <c r="H105">
        <f t="shared" si="34"/>
        <v>0</v>
      </c>
      <c r="K105" t="s">
        <v>61</v>
      </c>
      <c r="L105" t="s">
        <v>26</v>
      </c>
      <c r="N105">
        <v>14145</v>
      </c>
      <c r="O105">
        <v>0.51900000000000002</v>
      </c>
      <c r="P105">
        <v>0.51900000000000002</v>
      </c>
      <c r="Q105" t="str">
        <f t="shared" si="30"/>
        <v>False</v>
      </c>
      <c r="R105">
        <f t="shared" si="31"/>
        <v>0</v>
      </c>
      <c r="U105" t="str">
        <f t="shared" si="35"/>
        <v>False</v>
      </c>
      <c r="V105">
        <f t="shared" si="32"/>
        <v>0</v>
      </c>
      <c r="W105" t="str">
        <f t="shared" si="36"/>
        <v>\</v>
      </c>
      <c r="X105" t="str">
        <f t="shared" si="37"/>
        <v>\</v>
      </c>
      <c r="Y105" t="str">
        <f t="shared" si="38"/>
        <v>/</v>
      </c>
      <c r="AB105" t="str">
        <f t="shared" si="39"/>
        <v>False</v>
      </c>
      <c r="AC105">
        <f t="shared" si="33"/>
        <v>0</v>
      </c>
      <c r="AD105" t="str">
        <f t="shared" si="40"/>
        <v>\</v>
      </c>
    </row>
    <row r="106" spans="1:30" x14ac:dyDescent="0.3">
      <c r="A106" t="s">
        <v>186</v>
      </c>
      <c r="B106" t="s">
        <v>26</v>
      </c>
      <c r="D106">
        <v>26334</v>
      </c>
      <c r="E106">
        <v>0.32500000000000001</v>
      </c>
      <c r="F106">
        <v>0.32500000000000001</v>
      </c>
      <c r="G106" t="str">
        <f t="shared" si="29"/>
        <v>False</v>
      </c>
      <c r="H106">
        <f t="shared" si="34"/>
        <v>0</v>
      </c>
      <c r="K106" t="s">
        <v>186</v>
      </c>
      <c r="L106" t="s">
        <v>26</v>
      </c>
      <c r="N106">
        <v>14476</v>
      </c>
      <c r="O106">
        <v>0.22700000000000001</v>
      </c>
      <c r="P106">
        <v>0.22700000000000001</v>
      </c>
      <c r="Q106" t="str">
        <f t="shared" si="30"/>
        <v>False</v>
      </c>
      <c r="R106">
        <f t="shared" si="31"/>
        <v>0</v>
      </c>
      <c r="U106" t="str">
        <f t="shared" si="35"/>
        <v>False</v>
      </c>
      <c r="V106">
        <f t="shared" si="32"/>
        <v>0</v>
      </c>
      <c r="W106" t="str">
        <f t="shared" si="36"/>
        <v>\</v>
      </c>
      <c r="X106" t="str">
        <f t="shared" si="37"/>
        <v>\</v>
      </c>
      <c r="Y106" t="str">
        <f t="shared" si="38"/>
        <v>/</v>
      </c>
      <c r="AB106" t="str">
        <f t="shared" si="39"/>
        <v>False</v>
      </c>
      <c r="AC106">
        <f t="shared" si="33"/>
        <v>0</v>
      </c>
      <c r="AD106" t="str">
        <f t="shared" si="40"/>
        <v>\</v>
      </c>
    </row>
    <row r="107" spans="1:30" x14ac:dyDescent="0.3">
      <c r="A107" t="s">
        <v>69</v>
      </c>
      <c r="B107" t="s">
        <v>26</v>
      </c>
      <c r="D107">
        <v>24966</v>
      </c>
      <c r="E107">
        <v>0.33</v>
      </c>
      <c r="F107">
        <v>0.33</v>
      </c>
      <c r="G107" t="str">
        <f t="shared" si="29"/>
        <v>False</v>
      </c>
      <c r="H107">
        <f t="shared" si="34"/>
        <v>0</v>
      </c>
      <c r="K107" t="s">
        <v>69</v>
      </c>
      <c r="L107" t="s">
        <v>26</v>
      </c>
      <c r="N107">
        <v>13508</v>
      </c>
      <c r="O107">
        <v>0.30599999999999999</v>
      </c>
      <c r="P107">
        <v>0.30599999999999999</v>
      </c>
      <c r="Q107" t="str">
        <f t="shared" si="30"/>
        <v>False</v>
      </c>
      <c r="R107">
        <f t="shared" si="31"/>
        <v>0</v>
      </c>
      <c r="U107" t="str">
        <f t="shared" si="35"/>
        <v>False</v>
      </c>
      <c r="V107">
        <f t="shared" si="32"/>
        <v>0</v>
      </c>
      <c r="W107" t="str">
        <f t="shared" si="36"/>
        <v>\</v>
      </c>
      <c r="X107" t="str">
        <f t="shared" si="37"/>
        <v>\</v>
      </c>
      <c r="Y107" t="str">
        <f t="shared" si="38"/>
        <v>/</v>
      </c>
      <c r="AB107" t="str">
        <f t="shared" si="39"/>
        <v>False</v>
      </c>
      <c r="AC107">
        <f t="shared" si="33"/>
        <v>0</v>
      </c>
      <c r="AD107" t="str">
        <f t="shared" si="40"/>
        <v>\</v>
      </c>
    </row>
    <row r="108" spans="1:30" x14ac:dyDescent="0.3">
      <c r="A108" t="s">
        <v>138</v>
      </c>
      <c r="B108" t="s">
        <v>26</v>
      </c>
      <c r="D108">
        <v>25030</v>
      </c>
      <c r="E108">
        <v>0.33700000000000002</v>
      </c>
      <c r="F108">
        <v>0.33700000000000002</v>
      </c>
      <c r="G108" t="str">
        <f t="shared" si="29"/>
        <v>False</v>
      </c>
      <c r="H108">
        <f t="shared" si="34"/>
        <v>0</v>
      </c>
      <c r="K108" t="s">
        <v>138</v>
      </c>
      <c r="L108" t="s">
        <v>26</v>
      </c>
      <c r="N108">
        <v>9488</v>
      </c>
      <c r="O108" t="s">
        <v>30</v>
      </c>
      <c r="P108">
        <v>0</v>
      </c>
      <c r="Q108" t="str">
        <f t="shared" si="30"/>
        <v>True</v>
      </c>
      <c r="R108">
        <f t="shared" si="31"/>
        <v>1</v>
      </c>
      <c r="U108" t="str">
        <f t="shared" si="35"/>
        <v>True</v>
      </c>
      <c r="V108">
        <f t="shared" si="32"/>
        <v>1</v>
      </c>
      <c r="W108" t="str">
        <f t="shared" si="36"/>
        <v>NumHAcceptors</v>
      </c>
      <c r="X108">
        <f t="shared" si="37"/>
        <v>0.33700000000000002</v>
      </c>
      <c r="Y108" t="str">
        <f t="shared" si="38"/>
        <v>&lt; .001</v>
      </c>
      <c r="AB108" t="str">
        <f t="shared" si="39"/>
        <v>False</v>
      </c>
      <c r="AC108">
        <f t="shared" si="33"/>
        <v>0</v>
      </c>
      <c r="AD108" t="str">
        <f t="shared" si="40"/>
        <v>\</v>
      </c>
    </row>
    <row r="109" spans="1:30" x14ac:dyDescent="0.3">
      <c r="A109" t="s">
        <v>76</v>
      </c>
      <c r="B109" t="s">
        <v>26</v>
      </c>
      <c r="D109">
        <v>25089</v>
      </c>
      <c r="E109">
        <v>0.33800000000000002</v>
      </c>
      <c r="F109">
        <v>0.33800000000000002</v>
      </c>
      <c r="G109" t="str">
        <f t="shared" si="29"/>
        <v>False</v>
      </c>
      <c r="H109">
        <f t="shared" si="34"/>
        <v>0</v>
      </c>
      <c r="K109" t="s">
        <v>76</v>
      </c>
      <c r="L109" t="s">
        <v>26</v>
      </c>
      <c r="N109">
        <v>13863</v>
      </c>
      <c r="O109">
        <v>0.39700000000000002</v>
      </c>
      <c r="P109">
        <v>0.39700000000000002</v>
      </c>
      <c r="Q109" t="str">
        <f t="shared" si="30"/>
        <v>False</v>
      </c>
      <c r="R109">
        <f t="shared" si="31"/>
        <v>0</v>
      </c>
      <c r="U109" t="str">
        <f t="shared" si="35"/>
        <v>False</v>
      </c>
      <c r="V109">
        <f t="shared" si="32"/>
        <v>0</v>
      </c>
      <c r="W109" t="str">
        <f t="shared" si="36"/>
        <v>\</v>
      </c>
      <c r="X109" t="str">
        <f t="shared" si="37"/>
        <v>\</v>
      </c>
      <c r="Y109" t="str">
        <f t="shared" si="38"/>
        <v>/</v>
      </c>
      <c r="AB109" t="str">
        <f t="shared" si="39"/>
        <v>False</v>
      </c>
      <c r="AC109">
        <f t="shared" si="33"/>
        <v>0</v>
      </c>
      <c r="AD109" t="str">
        <f t="shared" si="40"/>
        <v>\</v>
      </c>
    </row>
    <row r="110" spans="1:30" x14ac:dyDescent="0.3">
      <c r="A110" t="s">
        <v>96</v>
      </c>
      <c r="B110" t="s">
        <v>26</v>
      </c>
      <c r="D110">
        <v>25046</v>
      </c>
      <c r="E110">
        <v>0.34699999999999998</v>
      </c>
      <c r="F110">
        <v>0.34699999999999998</v>
      </c>
      <c r="G110" t="str">
        <f t="shared" si="29"/>
        <v>False</v>
      </c>
      <c r="H110">
        <f t="shared" si="34"/>
        <v>0</v>
      </c>
      <c r="K110" t="s">
        <v>96</v>
      </c>
      <c r="L110" t="s">
        <v>26</v>
      </c>
      <c r="N110">
        <v>11744</v>
      </c>
      <c r="O110">
        <v>3.7999999999999999E-2</v>
      </c>
      <c r="P110">
        <v>3.7999999999999999E-2</v>
      </c>
      <c r="Q110" t="str">
        <f t="shared" si="30"/>
        <v>True</v>
      </c>
      <c r="R110">
        <f t="shared" si="31"/>
        <v>1</v>
      </c>
      <c r="U110" t="str">
        <f t="shared" si="35"/>
        <v>True</v>
      </c>
      <c r="V110">
        <f t="shared" si="32"/>
        <v>1</v>
      </c>
      <c r="W110" t="str">
        <f t="shared" si="36"/>
        <v>SlogP_VSA1</v>
      </c>
      <c r="X110">
        <f t="shared" si="37"/>
        <v>0.34699999999999998</v>
      </c>
      <c r="Y110">
        <f t="shared" si="38"/>
        <v>3.7999999999999999E-2</v>
      </c>
      <c r="AB110" t="str">
        <f t="shared" si="39"/>
        <v>False</v>
      </c>
      <c r="AC110">
        <f t="shared" si="33"/>
        <v>0</v>
      </c>
      <c r="AD110" t="str">
        <f t="shared" si="40"/>
        <v>\</v>
      </c>
    </row>
    <row r="111" spans="1:30" x14ac:dyDescent="0.3">
      <c r="A111" t="s">
        <v>78</v>
      </c>
      <c r="B111" t="s">
        <v>26</v>
      </c>
      <c r="D111">
        <v>25462</v>
      </c>
      <c r="E111">
        <v>0.35799999999999998</v>
      </c>
      <c r="F111">
        <v>0.35799999999999998</v>
      </c>
      <c r="G111" t="str">
        <f t="shared" si="29"/>
        <v>False</v>
      </c>
      <c r="H111">
        <f t="shared" si="34"/>
        <v>0</v>
      </c>
      <c r="K111" t="s">
        <v>78</v>
      </c>
      <c r="L111" t="s">
        <v>26</v>
      </c>
      <c r="N111">
        <v>12308</v>
      </c>
      <c r="O111">
        <v>3.4000000000000002E-2</v>
      </c>
      <c r="P111">
        <v>3.4000000000000002E-2</v>
      </c>
      <c r="Q111" t="str">
        <f t="shared" si="30"/>
        <v>True</v>
      </c>
      <c r="R111">
        <f t="shared" si="31"/>
        <v>1</v>
      </c>
      <c r="U111" t="str">
        <f t="shared" si="35"/>
        <v>True</v>
      </c>
      <c r="V111">
        <f t="shared" si="32"/>
        <v>1</v>
      </c>
      <c r="W111" t="str">
        <f t="shared" si="36"/>
        <v>PEOE_VSA14</v>
      </c>
      <c r="X111">
        <f t="shared" si="37"/>
        <v>0.35799999999999998</v>
      </c>
      <c r="Y111">
        <f t="shared" si="38"/>
        <v>3.4000000000000002E-2</v>
      </c>
      <c r="AB111" t="str">
        <f t="shared" si="39"/>
        <v>False</v>
      </c>
      <c r="AC111">
        <f t="shared" si="33"/>
        <v>0</v>
      </c>
      <c r="AD111" t="str">
        <f t="shared" si="40"/>
        <v>\</v>
      </c>
    </row>
    <row r="112" spans="1:30" x14ac:dyDescent="0.3">
      <c r="A112" t="s">
        <v>139</v>
      </c>
      <c r="B112" t="s">
        <v>26</v>
      </c>
      <c r="D112">
        <v>25245</v>
      </c>
      <c r="E112">
        <v>0.36199999999999999</v>
      </c>
      <c r="F112">
        <v>0.36199999999999999</v>
      </c>
      <c r="G112" t="str">
        <f t="shared" si="29"/>
        <v>False</v>
      </c>
      <c r="H112">
        <f t="shared" si="34"/>
        <v>0</v>
      </c>
      <c r="K112" t="s">
        <v>139</v>
      </c>
      <c r="L112" t="s">
        <v>26</v>
      </c>
      <c r="N112">
        <v>10758</v>
      </c>
      <c r="O112">
        <v>4.0000000000000001E-3</v>
      </c>
      <c r="P112">
        <v>4.0000000000000001E-3</v>
      </c>
      <c r="Q112" t="str">
        <f t="shared" si="30"/>
        <v>True</v>
      </c>
      <c r="R112">
        <f t="shared" si="31"/>
        <v>1</v>
      </c>
      <c r="U112" t="str">
        <f t="shared" si="35"/>
        <v>True</v>
      </c>
      <c r="V112">
        <f t="shared" si="32"/>
        <v>1</v>
      </c>
      <c r="W112" t="str">
        <f t="shared" si="36"/>
        <v>NumHDonors</v>
      </c>
      <c r="X112">
        <f t="shared" si="37"/>
        <v>0.36199999999999999</v>
      </c>
      <c r="Y112">
        <f t="shared" si="38"/>
        <v>4.0000000000000001E-3</v>
      </c>
      <c r="AB112" t="str">
        <f t="shared" si="39"/>
        <v>False</v>
      </c>
      <c r="AC112">
        <f t="shared" si="33"/>
        <v>0</v>
      </c>
      <c r="AD112" t="str">
        <f t="shared" si="40"/>
        <v>\</v>
      </c>
    </row>
    <row r="113" spans="1:30" x14ac:dyDescent="0.3">
      <c r="A113" t="s">
        <v>161</v>
      </c>
      <c r="B113" t="s">
        <v>26</v>
      </c>
      <c r="D113">
        <v>26724</v>
      </c>
      <c r="E113">
        <v>0.36399999999999999</v>
      </c>
      <c r="F113">
        <v>0.36399999999999999</v>
      </c>
      <c r="G113" t="str">
        <f t="shared" si="29"/>
        <v>False</v>
      </c>
      <c r="H113">
        <f t="shared" si="34"/>
        <v>0</v>
      </c>
      <c r="K113" t="s">
        <v>161</v>
      </c>
      <c r="L113" t="s">
        <v>26</v>
      </c>
      <c r="N113">
        <v>14994</v>
      </c>
      <c r="O113">
        <v>0.50600000000000001</v>
      </c>
      <c r="P113">
        <v>0.50600000000000001</v>
      </c>
      <c r="Q113" t="str">
        <f t="shared" si="30"/>
        <v>False</v>
      </c>
      <c r="R113">
        <f t="shared" si="31"/>
        <v>0</v>
      </c>
      <c r="U113" t="str">
        <f t="shared" si="35"/>
        <v>False</v>
      </c>
      <c r="V113">
        <f t="shared" si="32"/>
        <v>0</v>
      </c>
      <c r="W113" t="str">
        <f t="shared" si="36"/>
        <v>\</v>
      </c>
      <c r="X113" t="str">
        <f t="shared" si="37"/>
        <v>\</v>
      </c>
      <c r="Y113" t="str">
        <f t="shared" si="38"/>
        <v>/</v>
      </c>
      <c r="AB113" t="str">
        <f t="shared" si="39"/>
        <v>False</v>
      </c>
      <c r="AC113">
        <f t="shared" si="33"/>
        <v>0</v>
      </c>
      <c r="AD113" t="str">
        <f t="shared" si="40"/>
        <v>\</v>
      </c>
    </row>
    <row r="114" spans="1:30" x14ac:dyDescent="0.3">
      <c r="A114" t="s">
        <v>173</v>
      </c>
      <c r="B114" t="s">
        <v>26</v>
      </c>
      <c r="D114">
        <v>26724</v>
      </c>
      <c r="E114">
        <v>0.36399999999999999</v>
      </c>
      <c r="F114">
        <v>0.36399999999999999</v>
      </c>
      <c r="G114" t="str">
        <f t="shared" si="29"/>
        <v>False</v>
      </c>
      <c r="H114">
        <f t="shared" si="34"/>
        <v>0</v>
      </c>
      <c r="K114" t="s">
        <v>173</v>
      </c>
      <c r="L114" t="s">
        <v>26</v>
      </c>
      <c r="N114">
        <v>14994</v>
      </c>
      <c r="O114">
        <v>0.50600000000000001</v>
      </c>
      <c r="P114">
        <v>0.50600000000000001</v>
      </c>
      <c r="Q114" t="str">
        <f t="shared" si="30"/>
        <v>False</v>
      </c>
      <c r="R114">
        <f t="shared" si="31"/>
        <v>0</v>
      </c>
      <c r="U114" t="str">
        <f t="shared" si="35"/>
        <v>False</v>
      </c>
      <c r="V114">
        <f t="shared" si="32"/>
        <v>0</v>
      </c>
      <c r="W114" t="str">
        <f t="shared" si="36"/>
        <v>\</v>
      </c>
      <c r="X114" t="str">
        <f t="shared" si="37"/>
        <v>\</v>
      </c>
      <c r="Y114" t="str">
        <f t="shared" si="38"/>
        <v>/</v>
      </c>
      <c r="AB114" t="str">
        <f t="shared" si="39"/>
        <v>False</v>
      </c>
      <c r="AC114">
        <f t="shared" si="33"/>
        <v>0</v>
      </c>
      <c r="AD114" t="str">
        <f t="shared" si="40"/>
        <v>\</v>
      </c>
    </row>
    <row r="115" spans="1:30" x14ac:dyDescent="0.3">
      <c r="A115" t="s">
        <v>75</v>
      </c>
      <c r="B115" t="s">
        <v>26</v>
      </c>
      <c r="D115">
        <v>25235</v>
      </c>
      <c r="E115">
        <v>0.37</v>
      </c>
      <c r="F115">
        <v>0.37</v>
      </c>
      <c r="G115" t="str">
        <f t="shared" si="29"/>
        <v>False</v>
      </c>
      <c r="H115">
        <f t="shared" si="34"/>
        <v>0</v>
      </c>
      <c r="K115" t="s">
        <v>75</v>
      </c>
      <c r="L115" t="s">
        <v>26</v>
      </c>
      <c r="N115">
        <v>14504</v>
      </c>
      <c r="O115">
        <v>0.65100000000000002</v>
      </c>
      <c r="P115">
        <v>0.65100000000000002</v>
      </c>
      <c r="Q115" t="str">
        <f t="shared" si="30"/>
        <v>False</v>
      </c>
      <c r="R115">
        <f t="shared" si="31"/>
        <v>0</v>
      </c>
      <c r="U115" t="str">
        <f t="shared" si="35"/>
        <v>False</v>
      </c>
      <c r="V115">
        <f t="shared" si="32"/>
        <v>0</v>
      </c>
      <c r="W115" t="str">
        <f t="shared" si="36"/>
        <v>\</v>
      </c>
      <c r="X115" t="str">
        <f t="shared" si="37"/>
        <v>\</v>
      </c>
      <c r="Y115" t="str">
        <f t="shared" si="38"/>
        <v>/</v>
      </c>
      <c r="AB115" t="str">
        <f t="shared" si="39"/>
        <v>False</v>
      </c>
      <c r="AC115">
        <f t="shared" si="33"/>
        <v>0</v>
      </c>
      <c r="AD115" t="str">
        <f t="shared" si="40"/>
        <v>\</v>
      </c>
    </row>
    <row r="116" spans="1:30" x14ac:dyDescent="0.3">
      <c r="A116" t="s">
        <v>44</v>
      </c>
      <c r="B116" t="s">
        <v>26</v>
      </c>
      <c r="D116">
        <v>25158</v>
      </c>
      <c r="E116">
        <v>0.374</v>
      </c>
      <c r="F116">
        <v>0.374</v>
      </c>
      <c r="G116" t="str">
        <f t="shared" si="29"/>
        <v>False</v>
      </c>
      <c r="H116">
        <f t="shared" si="34"/>
        <v>0</v>
      </c>
      <c r="K116" t="s">
        <v>44</v>
      </c>
      <c r="L116" t="s">
        <v>26</v>
      </c>
      <c r="N116">
        <v>8703</v>
      </c>
      <c r="O116" t="s">
        <v>30</v>
      </c>
      <c r="P116">
        <v>0</v>
      </c>
      <c r="Q116" t="str">
        <f t="shared" si="30"/>
        <v>True</v>
      </c>
      <c r="R116">
        <f t="shared" si="31"/>
        <v>1</v>
      </c>
      <c r="U116" t="str">
        <f t="shared" si="35"/>
        <v>True</v>
      </c>
      <c r="V116">
        <f t="shared" si="32"/>
        <v>1</v>
      </c>
      <c r="W116" t="str">
        <f t="shared" si="36"/>
        <v>BCUT2D_MWHI</v>
      </c>
      <c r="X116">
        <f t="shared" si="37"/>
        <v>0.374</v>
      </c>
      <c r="Y116" t="str">
        <f t="shared" si="38"/>
        <v>&lt; .001</v>
      </c>
      <c r="AB116" t="str">
        <f t="shared" si="39"/>
        <v>False</v>
      </c>
      <c r="AC116">
        <f t="shared" si="33"/>
        <v>0</v>
      </c>
      <c r="AD116" t="str">
        <f t="shared" si="40"/>
        <v>\</v>
      </c>
    </row>
    <row r="117" spans="1:30" x14ac:dyDescent="0.3">
      <c r="A117" t="s">
        <v>152</v>
      </c>
      <c r="B117" t="s">
        <v>26</v>
      </c>
      <c r="D117">
        <v>26750</v>
      </c>
      <c r="E117">
        <v>0.379</v>
      </c>
      <c r="F117">
        <v>0.379</v>
      </c>
      <c r="G117" t="str">
        <f t="shared" si="29"/>
        <v>False</v>
      </c>
      <c r="H117">
        <f t="shared" si="34"/>
        <v>0</v>
      </c>
      <c r="K117" t="s">
        <v>152</v>
      </c>
      <c r="L117" t="s">
        <v>26</v>
      </c>
      <c r="N117">
        <v>15008</v>
      </c>
      <c r="O117">
        <v>0.51900000000000002</v>
      </c>
      <c r="P117">
        <v>0.51900000000000002</v>
      </c>
      <c r="Q117" t="str">
        <f t="shared" si="30"/>
        <v>False</v>
      </c>
      <c r="R117">
        <f t="shared" si="31"/>
        <v>0</v>
      </c>
      <c r="U117" t="str">
        <f t="shared" si="35"/>
        <v>False</v>
      </c>
      <c r="V117">
        <f t="shared" si="32"/>
        <v>0</v>
      </c>
      <c r="W117" t="str">
        <f t="shared" si="36"/>
        <v>\</v>
      </c>
      <c r="X117" t="str">
        <f t="shared" si="37"/>
        <v>\</v>
      </c>
      <c r="Y117" t="str">
        <f t="shared" si="38"/>
        <v>/</v>
      </c>
      <c r="AB117" t="str">
        <f t="shared" si="39"/>
        <v>False</v>
      </c>
      <c r="AC117">
        <f t="shared" si="33"/>
        <v>0</v>
      </c>
      <c r="AD117" t="str">
        <f t="shared" si="40"/>
        <v>\</v>
      </c>
    </row>
    <row r="118" spans="1:30" x14ac:dyDescent="0.3">
      <c r="A118" t="s">
        <v>143</v>
      </c>
      <c r="B118" t="s">
        <v>26</v>
      </c>
      <c r="D118">
        <v>25516</v>
      </c>
      <c r="E118">
        <v>0.38500000000000001</v>
      </c>
      <c r="F118">
        <v>0.38500000000000001</v>
      </c>
      <c r="G118" t="str">
        <f t="shared" si="29"/>
        <v>False</v>
      </c>
      <c r="H118">
        <f t="shared" si="34"/>
        <v>0</v>
      </c>
      <c r="K118" t="s">
        <v>143</v>
      </c>
      <c r="L118" t="s">
        <v>26</v>
      </c>
      <c r="N118">
        <v>14482</v>
      </c>
      <c r="O118">
        <v>0.59699999999999998</v>
      </c>
      <c r="P118">
        <v>0.59699999999999998</v>
      </c>
      <c r="Q118" t="str">
        <f t="shared" si="30"/>
        <v>False</v>
      </c>
      <c r="R118">
        <f t="shared" si="31"/>
        <v>0</v>
      </c>
      <c r="U118" t="str">
        <f t="shared" si="35"/>
        <v>False</v>
      </c>
      <c r="V118">
        <f t="shared" si="32"/>
        <v>0</v>
      </c>
      <c r="W118" t="str">
        <f t="shared" si="36"/>
        <v>\</v>
      </c>
      <c r="X118" t="str">
        <f t="shared" si="37"/>
        <v>\</v>
      </c>
      <c r="Y118" t="str">
        <f t="shared" si="38"/>
        <v>/</v>
      </c>
      <c r="AB118" t="str">
        <f t="shared" si="39"/>
        <v>False</v>
      </c>
      <c r="AC118">
        <f t="shared" si="33"/>
        <v>0</v>
      </c>
      <c r="AD118" t="str">
        <f t="shared" si="40"/>
        <v>\</v>
      </c>
    </row>
    <row r="119" spans="1:30" x14ac:dyDescent="0.3">
      <c r="A119" t="s">
        <v>191</v>
      </c>
      <c r="B119" t="s">
        <v>26</v>
      </c>
      <c r="D119">
        <v>25699</v>
      </c>
      <c r="E119">
        <v>0.39200000000000002</v>
      </c>
      <c r="F119">
        <v>0.39200000000000002</v>
      </c>
      <c r="G119" t="str">
        <f t="shared" si="29"/>
        <v>False</v>
      </c>
      <c r="H119">
        <f t="shared" si="34"/>
        <v>0</v>
      </c>
      <c r="K119" t="s">
        <v>191</v>
      </c>
      <c r="L119" t="s">
        <v>26</v>
      </c>
      <c r="N119">
        <v>14635</v>
      </c>
      <c r="O119">
        <v>0.64</v>
      </c>
      <c r="P119">
        <v>0.64</v>
      </c>
      <c r="Q119" t="str">
        <f t="shared" si="30"/>
        <v>False</v>
      </c>
      <c r="R119">
        <f t="shared" si="31"/>
        <v>0</v>
      </c>
      <c r="U119" t="str">
        <f t="shared" si="35"/>
        <v>False</v>
      </c>
      <c r="V119">
        <f t="shared" si="32"/>
        <v>0</v>
      </c>
      <c r="W119" t="str">
        <f t="shared" si="36"/>
        <v>\</v>
      </c>
      <c r="X119" t="str">
        <f t="shared" si="37"/>
        <v>\</v>
      </c>
      <c r="Y119" t="str">
        <f t="shared" si="38"/>
        <v>/</v>
      </c>
      <c r="AB119" t="str">
        <f t="shared" si="39"/>
        <v>False</v>
      </c>
      <c r="AC119">
        <f t="shared" si="33"/>
        <v>0</v>
      </c>
      <c r="AD119" t="str">
        <f t="shared" si="40"/>
        <v>\</v>
      </c>
    </row>
    <row r="120" spans="1:30" x14ac:dyDescent="0.3">
      <c r="A120" t="s">
        <v>118</v>
      </c>
      <c r="B120" t="s">
        <v>26</v>
      </c>
      <c r="D120">
        <v>25244</v>
      </c>
      <c r="E120">
        <v>0.39400000000000002</v>
      </c>
      <c r="F120">
        <v>0.39400000000000002</v>
      </c>
      <c r="G120" t="str">
        <f t="shared" si="29"/>
        <v>False</v>
      </c>
      <c r="H120">
        <f t="shared" si="34"/>
        <v>0</v>
      </c>
      <c r="K120" t="s">
        <v>118</v>
      </c>
      <c r="L120" t="s">
        <v>26</v>
      </c>
      <c r="N120">
        <v>8527</v>
      </c>
      <c r="O120" t="s">
        <v>30</v>
      </c>
      <c r="P120">
        <v>0</v>
      </c>
      <c r="Q120" t="str">
        <f t="shared" si="30"/>
        <v>True</v>
      </c>
      <c r="R120">
        <f t="shared" si="31"/>
        <v>1</v>
      </c>
      <c r="U120" t="str">
        <f t="shared" si="35"/>
        <v>True</v>
      </c>
      <c r="V120">
        <f t="shared" si="32"/>
        <v>1</v>
      </c>
      <c r="W120" t="str">
        <f t="shared" si="36"/>
        <v>VSA_EState1</v>
      </c>
      <c r="X120">
        <f t="shared" si="37"/>
        <v>0.39400000000000002</v>
      </c>
      <c r="Y120" t="str">
        <f t="shared" si="38"/>
        <v>&lt; .001</v>
      </c>
      <c r="AB120" t="str">
        <f t="shared" si="39"/>
        <v>False</v>
      </c>
      <c r="AC120">
        <f t="shared" si="33"/>
        <v>0</v>
      </c>
      <c r="AD120" t="str">
        <f t="shared" si="40"/>
        <v>\</v>
      </c>
    </row>
    <row r="121" spans="1:30" x14ac:dyDescent="0.3">
      <c r="A121" t="s">
        <v>203</v>
      </c>
      <c r="B121" t="s">
        <v>26</v>
      </c>
      <c r="D121">
        <v>26775</v>
      </c>
      <c r="E121">
        <v>0.39400000000000002</v>
      </c>
      <c r="F121">
        <v>0.39400000000000002</v>
      </c>
      <c r="G121" t="str">
        <f t="shared" si="29"/>
        <v>False</v>
      </c>
      <c r="H121">
        <f t="shared" si="34"/>
        <v>0</v>
      </c>
      <c r="K121" t="s">
        <v>203</v>
      </c>
      <c r="L121" t="s">
        <v>26</v>
      </c>
      <c r="N121">
        <v>15022</v>
      </c>
      <c r="O121">
        <v>0.53300000000000003</v>
      </c>
      <c r="P121">
        <v>0.53300000000000003</v>
      </c>
      <c r="Q121" t="str">
        <f t="shared" si="30"/>
        <v>False</v>
      </c>
      <c r="R121">
        <f t="shared" si="31"/>
        <v>0</v>
      </c>
      <c r="U121" t="str">
        <f t="shared" si="35"/>
        <v>False</v>
      </c>
      <c r="V121">
        <f t="shared" si="32"/>
        <v>0</v>
      </c>
      <c r="W121" t="str">
        <f t="shared" si="36"/>
        <v>\</v>
      </c>
      <c r="X121" t="str">
        <f t="shared" si="37"/>
        <v>\</v>
      </c>
      <c r="Y121" t="str">
        <f t="shared" si="38"/>
        <v>/</v>
      </c>
      <c r="AB121" t="str">
        <f t="shared" si="39"/>
        <v>False</v>
      </c>
      <c r="AC121">
        <f t="shared" si="33"/>
        <v>0</v>
      </c>
      <c r="AD121" t="str">
        <f t="shared" si="40"/>
        <v>\</v>
      </c>
    </row>
    <row r="122" spans="1:30" x14ac:dyDescent="0.3">
      <c r="A122" t="s">
        <v>125</v>
      </c>
      <c r="B122" t="s">
        <v>26</v>
      </c>
      <c r="D122">
        <v>25320</v>
      </c>
      <c r="E122">
        <v>0.41</v>
      </c>
      <c r="F122">
        <v>0.41</v>
      </c>
      <c r="G122" t="str">
        <f t="shared" si="29"/>
        <v>False</v>
      </c>
      <c r="H122">
        <f t="shared" si="34"/>
        <v>0</v>
      </c>
      <c r="K122" t="s">
        <v>125</v>
      </c>
      <c r="L122" t="s">
        <v>26</v>
      </c>
      <c r="N122">
        <v>14622</v>
      </c>
      <c r="O122">
        <v>0.71499999999999997</v>
      </c>
      <c r="P122">
        <v>0.71499999999999997</v>
      </c>
      <c r="Q122" t="str">
        <f t="shared" si="30"/>
        <v>False</v>
      </c>
      <c r="R122">
        <f t="shared" si="31"/>
        <v>0</v>
      </c>
      <c r="U122" t="str">
        <f t="shared" si="35"/>
        <v>False</v>
      </c>
      <c r="V122">
        <f t="shared" si="32"/>
        <v>0</v>
      </c>
      <c r="W122" t="str">
        <f t="shared" si="36"/>
        <v>\</v>
      </c>
      <c r="X122" t="str">
        <f t="shared" si="37"/>
        <v>\</v>
      </c>
      <c r="Y122" t="str">
        <f t="shared" si="38"/>
        <v>/</v>
      </c>
      <c r="AB122" t="str">
        <f t="shared" si="39"/>
        <v>False</v>
      </c>
      <c r="AC122">
        <f t="shared" si="33"/>
        <v>0</v>
      </c>
      <c r="AD122" t="str">
        <f t="shared" si="40"/>
        <v>\</v>
      </c>
    </row>
    <row r="123" spans="1:30" x14ac:dyDescent="0.3">
      <c r="A123" t="s">
        <v>140</v>
      </c>
      <c r="B123" t="s">
        <v>26</v>
      </c>
      <c r="D123">
        <v>25345</v>
      </c>
      <c r="E123">
        <v>0.41499999999999998</v>
      </c>
      <c r="F123">
        <v>0.41499999999999998</v>
      </c>
      <c r="G123" t="str">
        <f t="shared" si="29"/>
        <v>False</v>
      </c>
      <c r="H123">
        <f t="shared" si="34"/>
        <v>0</v>
      </c>
      <c r="K123" t="s">
        <v>140</v>
      </c>
      <c r="L123" t="s">
        <v>26</v>
      </c>
      <c r="N123">
        <v>9311</v>
      </c>
      <c r="O123" t="s">
        <v>30</v>
      </c>
      <c r="P123">
        <v>0</v>
      </c>
      <c r="Q123" t="str">
        <f t="shared" si="30"/>
        <v>True</v>
      </c>
      <c r="R123">
        <f t="shared" si="31"/>
        <v>1</v>
      </c>
      <c r="U123" t="str">
        <f t="shared" si="35"/>
        <v>True</v>
      </c>
      <c r="V123">
        <f t="shared" si="32"/>
        <v>1</v>
      </c>
      <c r="W123" t="str">
        <f t="shared" si="36"/>
        <v>NumHeteroatoms</v>
      </c>
      <c r="X123">
        <f t="shared" si="37"/>
        <v>0.41499999999999998</v>
      </c>
      <c r="Y123" t="str">
        <f t="shared" si="38"/>
        <v>&lt; .001</v>
      </c>
      <c r="AB123" t="str">
        <f t="shared" si="39"/>
        <v>False</v>
      </c>
      <c r="AC123">
        <f t="shared" si="33"/>
        <v>0</v>
      </c>
      <c r="AD123" t="str">
        <f t="shared" si="40"/>
        <v>\</v>
      </c>
    </row>
    <row r="124" spans="1:30" x14ac:dyDescent="0.3">
      <c r="A124" t="s">
        <v>205</v>
      </c>
      <c r="B124" t="s">
        <v>26</v>
      </c>
      <c r="D124">
        <v>26016</v>
      </c>
      <c r="E124">
        <v>0.42099999999999999</v>
      </c>
      <c r="F124">
        <v>0.42099999999999999</v>
      </c>
      <c r="G124" t="str">
        <f t="shared" si="29"/>
        <v>False</v>
      </c>
      <c r="H124">
        <f t="shared" si="34"/>
        <v>0</v>
      </c>
      <c r="K124" t="s">
        <v>205</v>
      </c>
      <c r="L124" t="s">
        <v>26</v>
      </c>
      <c r="N124">
        <v>13889</v>
      </c>
      <c r="O124">
        <v>0.20599999999999999</v>
      </c>
      <c r="P124">
        <v>0.20599999999999999</v>
      </c>
      <c r="Q124" t="str">
        <f t="shared" si="30"/>
        <v>False</v>
      </c>
      <c r="R124">
        <f t="shared" si="31"/>
        <v>0</v>
      </c>
      <c r="U124" t="str">
        <f t="shared" si="35"/>
        <v>False</v>
      </c>
      <c r="V124">
        <f t="shared" si="32"/>
        <v>0</v>
      </c>
      <c r="W124" t="str">
        <f t="shared" si="36"/>
        <v>\</v>
      </c>
      <c r="X124" t="str">
        <f t="shared" si="37"/>
        <v>\</v>
      </c>
      <c r="Y124" t="str">
        <f t="shared" si="38"/>
        <v>/</v>
      </c>
      <c r="AB124" t="str">
        <f t="shared" si="39"/>
        <v>False</v>
      </c>
      <c r="AC124">
        <f t="shared" si="33"/>
        <v>0</v>
      </c>
      <c r="AD124" t="str">
        <f t="shared" si="40"/>
        <v>\</v>
      </c>
    </row>
    <row r="125" spans="1:30" x14ac:dyDescent="0.3">
      <c r="A125" t="s">
        <v>40</v>
      </c>
      <c r="B125" t="s">
        <v>26</v>
      </c>
      <c r="D125">
        <v>25379</v>
      </c>
      <c r="E125">
        <v>0.42899999999999999</v>
      </c>
      <c r="F125">
        <v>0.42899999999999999</v>
      </c>
      <c r="G125" t="str">
        <f t="shared" si="29"/>
        <v>False</v>
      </c>
      <c r="H125">
        <f t="shared" si="34"/>
        <v>0</v>
      </c>
      <c r="K125" t="s">
        <v>40</v>
      </c>
      <c r="L125" t="s">
        <v>26</v>
      </c>
      <c r="N125">
        <v>14460</v>
      </c>
      <c r="O125">
        <v>0.64700000000000002</v>
      </c>
      <c r="P125">
        <v>0.64700000000000002</v>
      </c>
      <c r="Q125" t="str">
        <f t="shared" si="30"/>
        <v>False</v>
      </c>
      <c r="R125">
        <f t="shared" si="31"/>
        <v>0</v>
      </c>
      <c r="U125" t="str">
        <f t="shared" si="35"/>
        <v>False</v>
      </c>
      <c r="V125">
        <f t="shared" si="32"/>
        <v>0</v>
      </c>
      <c r="W125" t="str">
        <f t="shared" si="36"/>
        <v>\</v>
      </c>
      <c r="X125" t="str">
        <f t="shared" si="37"/>
        <v>\</v>
      </c>
      <c r="Y125" t="str">
        <f t="shared" si="38"/>
        <v>/</v>
      </c>
      <c r="AB125" t="str">
        <f t="shared" si="39"/>
        <v>False</v>
      </c>
      <c r="AC125">
        <f t="shared" si="33"/>
        <v>0</v>
      </c>
      <c r="AD125" t="str">
        <f t="shared" si="40"/>
        <v>\</v>
      </c>
    </row>
    <row r="126" spans="1:30" x14ac:dyDescent="0.3">
      <c r="A126" t="s">
        <v>131</v>
      </c>
      <c r="B126" t="s">
        <v>26</v>
      </c>
      <c r="D126">
        <v>25426</v>
      </c>
      <c r="E126">
        <v>0.435</v>
      </c>
      <c r="F126">
        <v>0.435</v>
      </c>
      <c r="G126" t="str">
        <f t="shared" si="29"/>
        <v>False</v>
      </c>
      <c r="H126">
        <f t="shared" si="34"/>
        <v>0</v>
      </c>
      <c r="K126" t="s">
        <v>131</v>
      </c>
      <c r="L126" t="s">
        <v>26</v>
      </c>
      <c r="N126">
        <v>11595</v>
      </c>
      <c r="O126">
        <v>2.9000000000000001E-2</v>
      </c>
      <c r="P126">
        <v>2.9000000000000001E-2</v>
      </c>
      <c r="Q126" t="str">
        <f t="shared" si="30"/>
        <v>True</v>
      </c>
      <c r="R126">
        <f t="shared" si="31"/>
        <v>1</v>
      </c>
      <c r="U126" t="str">
        <f t="shared" si="35"/>
        <v>True</v>
      </c>
      <c r="V126">
        <f t="shared" si="32"/>
        <v>1</v>
      </c>
      <c r="W126" t="str">
        <f t="shared" si="36"/>
        <v>NOCount</v>
      </c>
      <c r="X126">
        <f t="shared" si="37"/>
        <v>0.435</v>
      </c>
      <c r="Y126">
        <f t="shared" si="38"/>
        <v>2.9000000000000001E-2</v>
      </c>
      <c r="AB126" t="str">
        <f t="shared" si="39"/>
        <v>False</v>
      </c>
      <c r="AC126">
        <f t="shared" si="33"/>
        <v>0</v>
      </c>
      <c r="AD126" t="str">
        <f t="shared" si="40"/>
        <v>\</v>
      </c>
    </row>
    <row r="127" spans="1:30" x14ac:dyDescent="0.3">
      <c r="A127" t="s">
        <v>83</v>
      </c>
      <c r="B127" t="s">
        <v>26</v>
      </c>
      <c r="D127">
        <v>25536</v>
      </c>
      <c r="E127">
        <v>0.47</v>
      </c>
      <c r="F127">
        <v>0.47</v>
      </c>
      <c r="G127" t="str">
        <f t="shared" si="29"/>
        <v>False</v>
      </c>
      <c r="H127">
        <f t="shared" si="34"/>
        <v>0</v>
      </c>
      <c r="K127" t="s">
        <v>83</v>
      </c>
      <c r="L127" t="s">
        <v>26</v>
      </c>
      <c r="N127">
        <v>12985</v>
      </c>
      <c r="O127">
        <v>0.182</v>
      </c>
      <c r="P127">
        <v>0.182</v>
      </c>
      <c r="Q127" t="str">
        <f t="shared" si="30"/>
        <v>False</v>
      </c>
      <c r="R127">
        <f t="shared" si="31"/>
        <v>0</v>
      </c>
      <c r="U127" t="str">
        <f t="shared" si="35"/>
        <v>False</v>
      </c>
      <c r="V127">
        <f t="shared" si="32"/>
        <v>0</v>
      </c>
      <c r="W127" t="str">
        <f t="shared" si="36"/>
        <v>\</v>
      </c>
      <c r="X127" t="str">
        <f t="shared" si="37"/>
        <v>\</v>
      </c>
      <c r="Y127" t="str">
        <f t="shared" si="38"/>
        <v>/</v>
      </c>
      <c r="AB127" t="str">
        <f t="shared" si="39"/>
        <v>False</v>
      </c>
      <c r="AC127">
        <f t="shared" si="33"/>
        <v>0</v>
      </c>
      <c r="AD127" t="str">
        <f t="shared" si="40"/>
        <v>\</v>
      </c>
    </row>
    <row r="128" spans="1:30" x14ac:dyDescent="0.3">
      <c r="A128" t="s">
        <v>105</v>
      </c>
      <c r="B128" t="s">
        <v>26</v>
      </c>
      <c r="D128">
        <v>26314</v>
      </c>
      <c r="E128">
        <v>0.48499999999999999</v>
      </c>
      <c r="F128">
        <v>0.48499999999999999</v>
      </c>
      <c r="G128" t="str">
        <f t="shared" si="29"/>
        <v>False</v>
      </c>
      <c r="H128">
        <f t="shared" si="34"/>
        <v>0</v>
      </c>
      <c r="K128" t="s">
        <v>105</v>
      </c>
      <c r="L128" t="s">
        <v>26</v>
      </c>
      <c r="N128">
        <v>14660</v>
      </c>
      <c r="O128">
        <v>0.52700000000000002</v>
      </c>
      <c r="P128">
        <v>0.52700000000000002</v>
      </c>
      <c r="Q128" t="str">
        <f t="shared" si="30"/>
        <v>False</v>
      </c>
      <c r="R128">
        <f t="shared" si="31"/>
        <v>0</v>
      </c>
      <c r="U128" t="str">
        <f t="shared" si="35"/>
        <v>False</v>
      </c>
      <c r="V128">
        <f t="shared" si="32"/>
        <v>0</v>
      </c>
      <c r="W128" t="str">
        <f t="shared" si="36"/>
        <v>\</v>
      </c>
      <c r="X128" t="str">
        <f t="shared" si="37"/>
        <v>\</v>
      </c>
      <c r="Y128" t="str">
        <f t="shared" si="38"/>
        <v>/</v>
      </c>
      <c r="AB128" t="str">
        <f t="shared" si="39"/>
        <v>False</v>
      </c>
      <c r="AC128">
        <f t="shared" si="33"/>
        <v>0</v>
      </c>
      <c r="AD128" t="str">
        <f t="shared" si="40"/>
        <v>\</v>
      </c>
    </row>
    <row r="129" spans="1:30" x14ac:dyDescent="0.3">
      <c r="A129" t="s">
        <v>166</v>
      </c>
      <c r="B129" t="s">
        <v>26</v>
      </c>
      <c r="D129">
        <v>26643</v>
      </c>
      <c r="E129">
        <v>0.48799999999999999</v>
      </c>
      <c r="F129">
        <v>0.48799999999999999</v>
      </c>
      <c r="G129" t="str">
        <f t="shared" si="29"/>
        <v>False</v>
      </c>
      <c r="H129">
        <f t="shared" si="34"/>
        <v>0</v>
      </c>
      <c r="K129" t="s">
        <v>166</v>
      </c>
      <c r="L129" t="s">
        <v>26</v>
      </c>
      <c r="N129">
        <v>14644</v>
      </c>
      <c r="O129">
        <v>0.28999999999999998</v>
      </c>
      <c r="P129">
        <v>0.28999999999999998</v>
      </c>
      <c r="Q129" t="str">
        <f t="shared" si="30"/>
        <v>False</v>
      </c>
      <c r="R129">
        <f t="shared" si="31"/>
        <v>0</v>
      </c>
      <c r="U129" t="str">
        <f t="shared" si="35"/>
        <v>False</v>
      </c>
      <c r="V129">
        <f t="shared" si="32"/>
        <v>0</v>
      </c>
      <c r="W129" t="str">
        <f t="shared" si="36"/>
        <v>\</v>
      </c>
      <c r="X129" t="str">
        <f t="shared" si="37"/>
        <v>\</v>
      </c>
      <c r="Y129" t="str">
        <f t="shared" si="38"/>
        <v>/</v>
      </c>
      <c r="AB129" t="str">
        <f t="shared" si="39"/>
        <v>False</v>
      </c>
      <c r="AC129">
        <f t="shared" si="33"/>
        <v>0</v>
      </c>
      <c r="AD129" t="str">
        <f t="shared" si="40"/>
        <v>\</v>
      </c>
    </row>
    <row r="130" spans="1:30" x14ac:dyDescent="0.3">
      <c r="A130" t="s">
        <v>79</v>
      </c>
      <c r="B130" t="s">
        <v>26</v>
      </c>
      <c r="D130">
        <v>25671</v>
      </c>
      <c r="E130">
        <v>0.501</v>
      </c>
      <c r="F130">
        <v>0.501</v>
      </c>
      <c r="G130" t="str">
        <f t="shared" si="29"/>
        <v>False</v>
      </c>
      <c r="H130">
        <f t="shared" si="34"/>
        <v>0</v>
      </c>
      <c r="K130" t="s">
        <v>79</v>
      </c>
      <c r="L130" t="s">
        <v>26</v>
      </c>
      <c r="N130">
        <v>13259</v>
      </c>
      <c r="O130">
        <v>0.23300000000000001</v>
      </c>
      <c r="P130">
        <v>0.23300000000000001</v>
      </c>
      <c r="Q130" t="str">
        <f t="shared" si="30"/>
        <v>False</v>
      </c>
      <c r="R130">
        <f t="shared" si="31"/>
        <v>0</v>
      </c>
      <c r="U130" t="str">
        <f t="shared" si="35"/>
        <v>False</v>
      </c>
      <c r="V130">
        <f t="shared" si="32"/>
        <v>0</v>
      </c>
      <c r="W130" t="str">
        <f t="shared" si="36"/>
        <v>\</v>
      </c>
      <c r="X130" t="str">
        <f t="shared" si="37"/>
        <v>\</v>
      </c>
      <c r="Y130" t="str">
        <f t="shared" si="38"/>
        <v>/</v>
      </c>
      <c r="AB130" t="str">
        <f t="shared" si="39"/>
        <v>False</v>
      </c>
      <c r="AC130">
        <f t="shared" si="33"/>
        <v>0</v>
      </c>
      <c r="AD130" t="str">
        <f t="shared" si="40"/>
        <v>\</v>
      </c>
    </row>
    <row r="131" spans="1:30" x14ac:dyDescent="0.3">
      <c r="A131" t="s">
        <v>85</v>
      </c>
      <c r="B131" t="s">
        <v>26</v>
      </c>
      <c r="D131">
        <v>25649</v>
      </c>
      <c r="E131">
        <v>0.502</v>
      </c>
      <c r="F131">
        <v>0.502</v>
      </c>
      <c r="G131" t="str">
        <f t="shared" si="29"/>
        <v>False</v>
      </c>
      <c r="H131">
        <f t="shared" ref="H131:H162" si="41">IF(G131="True",1,0)</f>
        <v>0</v>
      </c>
      <c r="K131" t="s">
        <v>85</v>
      </c>
      <c r="L131" t="s">
        <v>26</v>
      </c>
      <c r="N131">
        <v>12239</v>
      </c>
      <c r="O131">
        <v>7.5999999999999998E-2</v>
      </c>
      <c r="P131">
        <v>7.5999999999999998E-2</v>
      </c>
      <c r="Q131" t="str">
        <f t="shared" si="30"/>
        <v>False</v>
      </c>
      <c r="R131">
        <f t="shared" si="31"/>
        <v>0</v>
      </c>
      <c r="U131" t="str">
        <f t="shared" ref="U131:U162" si="42">IF(OR(G131="True", Q131="True"),"True","False")</f>
        <v>False</v>
      </c>
      <c r="V131">
        <f t="shared" si="32"/>
        <v>0</v>
      </c>
      <c r="W131" t="str">
        <f t="shared" ref="W131:W162" si="43">IF(U131="True", A131, "\")</f>
        <v>\</v>
      </c>
      <c r="X131" t="str">
        <f t="shared" ref="X131:X162" si="44">IF(U131="True",E131,"\")</f>
        <v>\</v>
      </c>
      <c r="Y131" t="str">
        <f t="shared" ref="Y131:Y162" si="45">IF(U131="True",O131,"/")</f>
        <v>/</v>
      </c>
      <c r="AB131" t="str">
        <f t="shared" ref="AB131:AB162" si="46">IF(AND(G131="True", Q131="True"),"True","False")</f>
        <v>False</v>
      </c>
      <c r="AC131">
        <f t="shared" si="33"/>
        <v>0</v>
      </c>
      <c r="AD131" t="str">
        <f t="shared" ref="AD131:AD162" si="47">IF(AB131="True", A131, "\")</f>
        <v>\</v>
      </c>
    </row>
    <row r="132" spans="1:30" x14ac:dyDescent="0.3">
      <c r="A132" t="s">
        <v>91</v>
      </c>
      <c r="B132" t="s">
        <v>26</v>
      </c>
      <c r="D132">
        <v>26041</v>
      </c>
      <c r="E132">
        <v>0.50900000000000001</v>
      </c>
      <c r="F132">
        <v>0.50900000000000001</v>
      </c>
      <c r="G132" t="str">
        <f t="shared" ref="G132:G189" si="48">IF(F132&lt;$H$1,"True","False")</f>
        <v>False</v>
      </c>
      <c r="H132">
        <f t="shared" si="41"/>
        <v>0</v>
      </c>
      <c r="K132" t="s">
        <v>91</v>
      </c>
      <c r="L132" t="s">
        <v>26</v>
      </c>
      <c r="N132">
        <v>14812</v>
      </c>
      <c r="O132">
        <v>0.74</v>
      </c>
      <c r="P132">
        <v>0.74</v>
      </c>
      <c r="Q132" t="str">
        <f t="shared" ref="Q132:Q189" si="49">IF(P132&lt;$H$1,"True","False")</f>
        <v>False</v>
      </c>
      <c r="R132">
        <f t="shared" ref="R132:R188" si="50">IF(Q132="True",1,0)</f>
        <v>0</v>
      </c>
      <c r="U132" t="str">
        <f t="shared" si="42"/>
        <v>False</v>
      </c>
      <c r="V132">
        <f t="shared" ref="V132:V189" si="51">IF(U132="True",1,0)</f>
        <v>0</v>
      </c>
      <c r="W132" t="str">
        <f t="shared" si="43"/>
        <v>\</v>
      </c>
      <c r="X132" t="str">
        <f t="shared" si="44"/>
        <v>\</v>
      </c>
      <c r="Y132" t="str">
        <f t="shared" si="45"/>
        <v>/</v>
      </c>
      <c r="AB132" t="str">
        <f t="shared" si="46"/>
        <v>False</v>
      </c>
      <c r="AC132">
        <f t="shared" ref="AC132:AC189" si="52">IF(AB132="True",1,0)</f>
        <v>0</v>
      </c>
      <c r="AD132" t="str">
        <f t="shared" si="47"/>
        <v>\</v>
      </c>
    </row>
    <row r="133" spans="1:30" x14ac:dyDescent="0.3">
      <c r="A133" t="s">
        <v>70</v>
      </c>
      <c r="B133" t="s">
        <v>26</v>
      </c>
      <c r="D133">
        <v>25702</v>
      </c>
      <c r="E133">
        <v>0.51700000000000002</v>
      </c>
      <c r="F133">
        <v>0.51700000000000002</v>
      </c>
      <c r="G133" t="str">
        <f t="shared" si="48"/>
        <v>False</v>
      </c>
      <c r="H133">
        <f t="shared" si="41"/>
        <v>0</v>
      </c>
      <c r="K133" t="s">
        <v>70</v>
      </c>
      <c r="L133" t="s">
        <v>26</v>
      </c>
      <c r="N133">
        <v>14690</v>
      </c>
      <c r="O133">
        <v>0.748</v>
      </c>
      <c r="P133">
        <v>0.748</v>
      </c>
      <c r="Q133" t="str">
        <f t="shared" si="49"/>
        <v>False</v>
      </c>
      <c r="R133">
        <f t="shared" si="50"/>
        <v>0</v>
      </c>
      <c r="U133" t="str">
        <f t="shared" si="42"/>
        <v>False</v>
      </c>
      <c r="V133">
        <f t="shared" si="51"/>
        <v>0</v>
      </c>
      <c r="W133" t="str">
        <f t="shared" si="43"/>
        <v>\</v>
      </c>
      <c r="X133" t="str">
        <f t="shared" si="44"/>
        <v>\</v>
      </c>
      <c r="Y133" t="str">
        <f t="shared" si="45"/>
        <v>/</v>
      </c>
      <c r="AB133" t="str">
        <f t="shared" si="46"/>
        <v>False</v>
      </c>
      <c r="AC133">
        <f t="shared" si="52"/>
        <v>0</v>
      </c>
      <c r="AD133" t="str">
        <f t="shared" si="47"/>
        <v>\</v>
      </c>
    </row>
    <row r="134" spans="1:30" x14ac:dyDescent="0.3">
      <c r="A134" t="s">
        <v>127</v>
      </c>
      <c r="B134" t="s">
        <v>26</v>
      </c>
      <c r="D134">
        <v>25846</v>
      </c>
      <c r="E134">
        <v>0.52900000000000003</v>
      </c>
      <c r="F134">
        <v>0.52900000000000003</v>
      </c>
      <c r="G134" t="str">
        <f t="shared" si="48"/>
        <v>False</v>
      </c>
      <c r="H134">
        <f t="shared" si="41"/>
        <v>0</v>
      </c>
      <c r="K134" t="s">
        <v>127</v>
      </c>
      <c r="L134" t="s">
        <v>26</v>
      </c>
      <c r="N134">
        <v>8979</v>
      </c>
      <c r="O134" t="s">
        <v>30</v>
      </c>
      <c r="P134">
        <v>0</v>
      </c>
      <c r="Q134" t="str">
        <f t="shared" si="49"/>
        <v>True</v>
      </c>
      <c r="R134">
        <f t="shared" si="50"/>
        <v>1</v>
      </c>
      <c r="U134" t="str">
        <f t="shared" si="42"/>
        <v>True</v>
      </c>
      <c r="V134">
        <f t="shared" si="51"/>
        <v>1</v>
      </c>
      <c r="W134" t="str">
        <f t="shared" si="43"/>
        <v>VSA_EState9</v>
      </c>
      <c r="X134">
        <f t="shared" si="44"/>
        <v>0.52900000000000003</v>
      </c>
      <c r="Y134" t="str">
        <f t="shared" si="45"/>
        <v>&lt; .001</v>
      </c>
      <c r="AB134" t="str">
        <f t="shared" si="46"/>
        <v>False</v>
      </c>
      <c r="AC134">
        <f t="shared" si="52"/>
        <v>0</v>
      </c>
      <c r="AD134" t="str">
        <f t="shared" si="47"/>
        <v>\</v>
      </c>
    </row>
    <row r="135" spans="1:30" x14ac:dyDescent="0.3">
      <c r="A135" t="s">
        <v>134</v>
      </c>
      <c r="B135" t="s">
        <v>26</v>
      </c>
      <c r="D135">
        <v>25853</v>
      </c>
      <c r="E135">
        <v>0.53200000000000003</v>
      </c>
      <c r="F135">
        <v>0.53200000000000003</v>
      </c>
      <c r="G135" t="str">
        <f t="shared" si="48"/>
        <v>False</v>
      </c>
      <c r="H135">
        <f t="shared" si="41"/>
        <v>0</v>
      </c>
      <c r="K135" t="s">
        <v>134</v>
      </c>
      <c r="L135" t="s">
        <v>26</v>
      </c>
      <c r="N135">
        <v>14357</v>
      </c>
      <c r="O135">
        <v>0.57499999999999996</v>
      </c>
      <c r="P135">
        <v>0.57499999999999996</v>
      </c>
      <c r="Q135" t="str">
        <f t="shared" si="49"/>
        <v>False</v>
      </c>
      <c r="R135">
        <f t="shared" si="50"/>
        <v>0</v>
      </c>
      <c r="U135" t="str">
        <f t="shared" si="42"/>
        <v>False</v>
      </c>
      <c r="V135">
        <f t="shared" si="51"/>
        <v>0</v>
      </c>
      <c r="W135" t="str">
        <f t="shared" si="43"/>
        <v>\</v>
      </c>
      <c r="X135" t="str">
        <f t="shared" si="44"/>
        <v>\</v>
      </c>
      <c r="Y135" t="str">
        <f t="shared" si="45"/>
        <v>/</v>
      </c>
      <c r="AB135" t="str">
        <f t="shared" si="46"/>
        <v>False</v>
      </c>
      <c r="AC135">
        <f t="shared" si="52"/>
        <v>0</v>
      </c>
      <c r="AD135" t="str">
        <f t="shared" si="47"/>
        <v>\</v>
      </c>
    </row>
    <row r="136" spans="1:30" x14ac:dyDescent="0.3">
      <c r="A136" t="s">
        <v>176</v>
      </c>
      <c r="B136" t="s">
        <v>26</v>
      </c>
      <c r="D136">
        <v>26954</v>
      </c>
      <c r="E136">
        <v>0.53600000000000003</v>
      </c>
      <c r="F136">
        <v>0.53600000000000003</v>
      </c>
      <c r="G136" t="str">
        <f t="shared" si="48"/>
        <v>False</v>
      </c>
      <c r="H136">
        <f t="shared" si="41"/>
        <v>0</v>
      </c>
      <c r="K136" t="s">
        <v>176</v>
      </c>
      <c r="L136" t="s">
        <v>26</v>
      </c>
      <c r="N136">
        <v>15120</v>
      </c>
      <c r="O136">
        <v>0.65</v>
      </c>
      <c r="P136">
        <v>0.65</v>
      </c>
      <c r="Q136" t="str">
        <f t="shared" si="49"/>
        <v>False</v>
      </c>
      <c r="R136">
        <f t="shared" si="50"/>
        <v>0</v>
      </c>
      <c r="U136" t="str">
        <f t="shared" si="42"/>
        <v>False</v>
      </c>
      <c r="V136">
        <f t="shared" si="51"/>
        <v>0</v>
      </c>
      <c r="W136" t="str">
        <f t="shared" si="43"/>
        <v>\</v>
      </c>
      <c r="X136" t="str">
        <f t="shared" si="44"/>
        <v>\</v>
      </c>
      <c r="Y136" t="str">
        <f t="shared" si="45"/>
        <v>/</v>
      </c>
      <c r="AB136" t="str">
        <f t="shared" si="46"/>
        <v>False</v>
      </c>
      <c r="AC136">
        <f t="shared" si="52"/>
        <v>0</v>
      </c>
      <c r="AD136" t="str">
        <f t="shared" si="47"/>
        <v>\</v>
      </c>
    </row>
    <row r="137" spans="1:30" x14ac:dyDescent="0.3">
      <c r="A137" t="s">
        <v>114</v>
      </c>
      <c r="B137" t="s">
        <v>26</v>
      </c>
      <c r="D137">
        <v>25854</v>
      </c>
      <c r="E137">
        <v>0.56100000000000005</v>
      </c>
      <c r="F137">
        <v>0.56100000000000005</v>
      </c>
      <c r="G137" t="str">
        <f t="shared" si="48"/>
        <v>False</v>
      </c>
      <c r="H137">
        <f t="shared" si="41"/>
        <v>0</v>
      </c>
      <c r="K137" t="s">
        <v>114</v>
      </c>
      <c r="L137" t="s">
        <v>26</v>
      </c>
      <c r="N137">
        <v>9223</v>
      </c>
      <c r="O137" t="s">
        <v>30</v>
      </c>
      <c r="P137">
        <v>0</v>
      </c>
      <c r="Q137" t="str">
        <f t="shared" si="49"/>
        <v>True</v>
      </c>
      <c r="R137">
        <f t="shared" si="50"/>
        <v>1</v>
      </c>
      <c r="U137" t="str">
        <f t="shared" si="42"/>
        <v>True</v>
      </c>
      <c r="V137">
        <f t="shared" si="51"/>
        <v>1</v>
      </c>
      <c r="W137" t="str">
        <f t="shared" si="43"/>
        <v>EState_VSA6</v>
      </c>
      <c r="X137">
        <f t="shared" si="44"/>
        <v>0.56100000000000005</v>
      </c>
      <c r="Y137" t="str">
        <f t="shared" si="45"/>
        <v>&lt; .001</v>
      </c>
      <c r="AB137" t="str">
        <f t="shared" si="46"/>
        <v>False</v>
      </c>
      <c r="AC137">
        <f t="shared" si="52"/>
        <v>0</v>
      </c>
      <c r="AD137" t="str">
        <f t="shared" si="47"/>
        <v>\</v>
      </c>
    </row>
    <row r="138" spans="1:30" x14ac:dyDescent="0.3">
      <c r="A138" t="s">
        <v>197</v>
      </c>
      <c r="B138" t="s">
        <v>26</v>
      </c>
      <c r="D138">
        <v>26979</v>
      </c>
      <c r="E138">
        <v>0.56299999999999994</v>
      </c>
      <c r="F138">
        <v>0.56299999999999994</v>
      </c>
      <c r="G138" t="str">
        <f t="shared" si="48"/>
        <v>False</v>
      </c>
      <c r="H138">
        <f t="shared" si="41"/>
        <v>0</v>
      </c>
      <c r="K138" t="s">
        <v>197</v>
      </c>
      <c r="L138" t="s">
        <v>26</v>
      </c>
      <c r="N138">
        <v>15134</v>
      </c>
      <c r="O138">
        <v>0.67200000000000004</v>
      </c>
      <c r="P138">
        <v>0.67200000000000004</v>
      </c>
      <c r="Q138" t="str">
        <f t="shared" si="49"/>
        <v>False</v>
      </c>
      <c r="R138">
        <f t="shared" si="50"/>
        <v>0</v>
      </c>
      <c r="U138" t="str">
        <f t="shared" si="42"/>
        <v>False</v>
      </c>
      <c r="V138">
        <f t="shared" si="51"/>
        <v>0</v>
      </c>
      <c r="W138" t="str">
        <f t="shared" si="43"/>
        <v>\</v>
      </c>
      <c r="X138" t="str">
        <f t="shared" si="44"/>
        <v>\</v>
      </c>
      <c r="Y138" t="str">
        <f t="shared" si="45"/>
        <v>/</v>
      </c>
      <c r="AB138" t="str">
        <f t="shared" si="46"/>
        <v>False</v>
      </c>
      <c r="AC138">
        <f t="shared" si="52"/>
        <v>0</v>
      </c>
      <c r="AD138" t="str">
        <f t="shared" si="47"/>
        <v>\</v>
      </c>
    </row>
    <row r="139" spans="1:30" x14ac:dyDescent="0.3">
      <c r="A139" t="s">
        <v>130</v>
      </c>
      <c r="B139" t="s">
        <v>26</v>
      </c>
      <c r="D139">
        <v>25943</v>
      </c>
      <c r="E139">
        <v>0.56799999999999995</v>
      </c>
      <c r="F139">
        <v>0.56799999999999995</v>
      </c>
      <c r="G139" t="str">
        <f t="shared" si="48"/>
        <v>False</v>
      </c>
      <c r="H139">
        <f t="shared" si="41"/>
        <v>0</v>
      </c>
      <c r="K139" t="s">
        <v>130</v>
      </c>
      <c r="L139" t="s">
        <v>26</v>
      </c>
      <c r="N139">
        <v>10628</v>
      </c>
      <c r="O139">
        <v>4.0000000000000001E-3</v>
      </c>
      <c r="P139">
        <v>4.0000000000000001E-3</v>
      </c>
      <c r="Q139" t="str">
        <f t="shared" si="49"/>
        <v>True</v>
      </c>
      <c r="R139">
        <f t="shared" si="50"/>
        <v>1</v>
      </c>
      <c r="U139" t="str">
        <f t="shared" si="42"/>
        <v>True</v>
      </c>
      <c r="V139">
        <f t="shared" si="51"/>
        <v>1</v>
      </c>
      <c r="W139" t="str">
        <f t="shared" si="43"/>
        <v>NHOHCount</v>
      </c>
      <c r="X139">
        <f t="shared" si="44"/>
        <v>0.56799999999999995</v>
      </c>
      <c r="Y139">
        <f t="shared" si="45"/>
        <v>4.0000000000000001E-3</v>
      </c>
      <c r="AB139" t="str">
        <f t="shared" si="46"/>
        <v>False</v>
      </c>
      <c r="AC139">
        <f t="shared" si="52"/>
        <v>0</v>
      </c>
      <c r="AD139" t="str">
        <f t="shared" si="47"/>
        <v>\</v>
      </c>
    </row>
    <row r="140" spans="1:30" x14ac:dyDescent="0.3">
      <c r="A140" t="s">
        <v>88</v>
      </c>
      <c r="B140" t="s">
        <v>26</v>
      </c>
      <c r="D140">
        <v>25882</v>
      </c>
      <c r="E140">
        <v>0.57099999999999995</v>
      </c>
      <c r="F140">
        <v>0.57099999999999995</v>
      </c>
      <c r="G140" t="str">
        <f t="shared" si="48"/>
        <v>False</v>
      </c>
      <c r="H140">
        <f t="shared" si="41"/>
        <v>0</v>
      </c>
      <c r="K140" t="s">
        <v>88</v>
      </c>
      <c r="L140" t="s">
        <v>26</v>
      </c>
      <c r="N140">
        <v>9947</v>
      </c>
      <c r="O140">
        <v>2E-3</v>
      </c>
      <c r="P140">
        <v>2E-3</v>
      </c>
      <c r="Q140" t="str">
        <f t="shared" si="49"/>
        <v>True</v>
      </c>
      <c r="R140">
        <f t="shared" si="50"/>
        <v>1</v>
      </c>
      <c r="U140" t="str">
        <f t="shared" si="42"/>
        <v>True</v>
      </c>
      <c r="V140">
        <f t="shared" si="51"/>
        <v>1</v>
      </c>
      <c r="W140" t="str">
        <f t="shared" si="43"/>
        <v>SMR_VSA10</v>
      </c>
      <c r="X140">
        <f t="shared" si="44"/>
        <v>0.57099999999999995</v>
      </c>
      <c r="Y140">
        <f t="shared" si="45"/>
        <v>2E-3</v>
      </c>
      <c r="AB140" t="str">
        <f t="shared" si="46"/>
        <v>False</v>
      </c>
      <c r="AC140">
        <f t="shared" si="52"/>
        <v>0</v>
      </c>
      <c r="AD140" t="str">
        <f t="shared" si="47"/>
        <v>\</v>
      </c>
    </row>
    <row r="141" spans="1:30" x14ac:dyDescent="0.3">
      <c r="A141" t="s">
        <v>155</v>
      </c>
      <c r="B141" t="s">
        <v>26</v>
      </c>
      <c r="D141">
        <v>26771</v>
      </c>
      <c r="E141">
        <v>0.57999999999999996</v>
      </c>
      <c r="F141">
        <v>0.57999999999999996</v>
      </c>
      <c r="G141" t="str">
        <f t="shared" si="48"/>
        <v>False</v>
      </c>
      <c r="H141">
        <f t="shared" si="41"/>
        <v>0</v>
      </c>
      <c r="K141" t="s">
        <v>155</v>
      </c>
      <c r="L141" t="s">
        <v>26</v>
      </c>
      <c r="N141">
        <v>14714</v>
      </c>
      <c r="O141">
        <v>0.32200000000000001</v>
      </c>
      <c r="P141">
        <v>0.32200000000000001</v>
      </c>
      <c r="Q141" t="str">
        <f t="shared" si="49"/>
        <v>False</v>
      </c>
      <c r="R141">
        <f t="shared" si="50"/>
        <v>0</v>
      </c>
      <c r="U141" t="str">
        <f t="shared" si="42"/>
        <v>False</v>
      </c>
      <c r="V141">
        <f t="shared" si="51"/>
        <v>0</v>
      </c>
      <c r="W141" t="str">
        <f t="shared" si="43"/>
        <v>\</v>
      </c>
      <c r="X141" t="str">
        <f t="shared" si="44"/>
        <v>\</v>
      </c>
      <c r="Y141" t="str">
        <f t="shared" si="45"/>
        <v>/</v>
      </c>
      <c r="AB141" t="str">
        <f t="shared" si="46"/>
        <v>False</v>
      </c>
      <c r="AC141">
        <f t="shared" si="52"/>
        <v>0</v>
      </c>
      <c r="AD141" t="str">
        <f t="shared" si="47"/>
        <v>\</v>
      </c>
    </row>
    <row r="142" spans="1:30" x14ac:dyDescent="0.3">
      <c r="A142" t="s">
        <v>84</v>
      </c>
      <c r="B142" t="s">
        <v>26</v>
      </c>
      <c r="D142">
        <v>25922</v>
      </c>
      <c r="E142">
        <v>0.58299999999999996</v>
      </c>
      <c r="F142">
        <v>0.58299999999999996</v>
      </c>
      <c r="G142" t="str">
        <f t="shared" si="48"/>
        <v>False</v>
      </c>
      <c r="H142">
        <f t="shared" si="41"/>
        <v>0</v>
      </c>
      <c r="K142" t="s">
        <v>84</v>
      </c>
      <c r="L142" t="s">
        <v>26</v>
      </c>
      <c r="N142">
        <v>14620</v>
      </c>
      <c r="O142">
        <v>0.71599999999999997</v>
      </c>
      <c r="P142">
        <v>0.71599999999999997</v>
      </c>
      <c r="Q142" t="str">
        <f t="shared" si="49"/>
        <v>False</v>
      </c>
      <c r="R142">
        <f t="shared" si="50"/>
        <v>0</v>
      </c>
      <c r="U142" t="str">
        <f t="shared" si="42"/>
        <v>False</v>
      </c>
      <c r="V142">
        <f t="shared" si="51"/>
        <v>0</v>
      </c>
      <c r="W142" t="str">
        <f t="shared" si="43"/>
        <v>\</v>
      </c>
      <c r="X142" t="str">
        <f t="shared" si="44"/>
        <v>\</v>
      </c>
      <c r="Y142" t="str">
        <f t="shared" si="45"/>
        <v>/</v>
      </c>
      <c r="AB142" t="str">
        <f t="shared" si="46"/>
        <v>False</v>
      </c>
      <c r="AC142">
        <f t="shared" si="52"/>
        <v>0</v>
      </c>
      <c r="AD142" t="str">
        <f t="shared" si="47"/>
        <v>\</v>
      </c>
    </row>
    <row r="143" spans="1:30" x14ac:dyDescent="0.3">
      <c r="A143" t="s">
        <v>77</v>
      </c>
      <c r="B143" t="s">
        <v>26</v>
      </c>
      <c r="D143">
        <v>26040</v>
      </c>
      <c r="E143">
        <v>0.58699999999999997</v>
      </c>
      <c r="F143">
        <v>0.58699999999999997</v>
      </c>
      <c r="G143" t="str">
        <f t="shared" si="48"/>
        <v>False</v>
      </c>
      <c r="H143">
        <f t="shared" si="41"/>
        <v>0</v>
      </c>
      <c r="K143" t="s">
        <v>77</v>
      </c>
      <c r="L143" t="s">
        <v>26</v>
      </c>
      <c r="N143">
        <v>12949</v>
      </c>
      <c r="O143">
        <v>0.13900000000000001</v>
      </c>
      <c r="P143">
        <v>0.13900000000000001</v>
      </c>
      <c r="Q143" t="str">
        <f t="shared" si="49"/>
        <v>False</v>
      </c>
      <c r="R143">
        <f t="shared" si="50"/>
        <v>0</v>
      </c>
      <c r="U143" t="str">
        <f t="shared" si="42"/>
        <v>False</v>
      </c>
      <c r="V143">
        <f t="shared" si="51"/>
        <v>0</v>
      </c>
      <c r="W143" t="str">
        <f t="shared" si="43"/>
        <v>\</v>
      </c>
      <c r="X143" t="str">
        <f t="shared" si="44"/>
        <v>\</v>
      </c>
      <c r="Y143" t="str">
        <f t="shared" si="45"/>
        <v>/</v>
      </c>
      <c r="AB143" t="str">
        <f t="shared" si="46"/>
        <v>False</v>
      </c>
      <c r="AC143">
        <f t="shared" si="52"/>
        <v>0</v>
      </c>
      <c r="AD143" t="str">
        <f t="shared" si="47"/>
        <v>\</v>
      </c>
    </row>
    <row r="144" spans="1:30" x14ac:dyDescent="0.3">
      <c r="A144" t="s">
        <v>179</v>
      </c>
      <c r="B144" t="s">
        <v>26</v>
      </c>
      <c r="D144">
        <v>27005</v>
      </c>
      <c r="E144">
        <v>0.59199999999999997</v>
      </c>
      <c r="F144">
        <v>0.59199999999999997</v>
      </c>
      <c r="G144" t="str">
        <f t="shared" si="48"/>
        <v>False</v>
      </c>
      <c r="H144">
        <f t="shared" si="41"/>
        <v>0</v>
      </c>
      <c r="K144" t="s">
        <v>179</v>
      </c>
      <c r="L144" t="s">
        <v>26</v>
      </c>
      <c r="N144">
        <v>15148</v>
      </c>
      <c r="O144">
        <v>0.69499999999999995</v>
      </c>
      <c r="P144">
        <v>0.69499999999999995</v>
      </c>
      <c r="Q144" t="str">
        <f t="shared" si="49"/>
        <v>False</v>
      </c>
      <c r="R144">
        <f t="shared" si="50"/>
        <v>0</v>
      </c>
      <c r="U144" t="str">
        <f t="shared" si="42"/>
        <v>False</v>
      </c>
      <c r="V144">
        <f t="shared" si="51"/>
        <v>0</v>
      </c>
      <c r="W144" t="str">
        <f t="shared" si="43"/>
        <v>\</v>
      </c>
      <c r="X144" t="str">
        <f t="shared" si="44"/>
        <v>\</v>
      </c>
      <c r="Y144" t="str">
        <f t="shared" si="45"/>
        <v>/</v>
      </c>
      <c r="AB144" t="str">
        <f t="shared" si="46"/>
        <v>False</v>
      </c>
      <c r="AC144">
        <f t="shared" si="52"/>
        <v>0</v>
      </c>
      <c r="AD144" t="str">
        <f t="shared" si="47"/>
        <v>\</v>
      </c>
    </row>
    <row r="145" spans="1:30" x14ac:dyDescent="0.3">
      <c r="A145" t="s">
        <v>71</v>
      </c>
      <c r="B145" t="s">
        <v>26</v>
      </c>
      <c r="D145">
        <v>25997</v>
      </c>
      <c r="E145">
        <v>0.60599999999999998</v>
      </c>
      <c r="F145">
        <v>0.60599999999999998</v>
      </c>
      <c r="G145" t="str">
        <f t="shared" si="48"/>
        <v>False</v>
      </c>
      <c r="H145">
        <f t="shared" si="41"/>
        <v>0</v>
      </c>
      <c r="K145" t="s">
        <v>71</v>
      </c>
      <c r="L145" t="s">
        <v>26</v>
      </c>
      <c r="N145">
        <v>14894</v>
      </c>
      <c r="O145">
        <v>0.84099999999999997</v>
      </c>
      <c r="P145">
        <v>0.84099999999999997</v>
      </c>
      <c r="Q145" t="str">
        <f t="shared" si="49"/>
        <v>False</v>
      </c>
      <c r="R145">
        <f t="shared" si="50"/>
        <v>0</v>
      </c>
      <c r="U145" t="str">
        <f t="shared" si="42"/>
        <v>False</v>
      </c>
      <c r="V145">
        <f t="shared" si="51"/>
        <v>0</v>
      </c>
      <c r="W145" t="str">
        <f t="shared" si="43"/>
        <v>\</v>
      </c>
      <c r="X145" t="str">
        <f t="shared" si="44"/>
        <v>\</v>
      </c>
      <c r="Y145" t="str">
        <f t="shared" si="45"/>
        <v>/</v>
      </c>
      <c r="AB145" t="str">
        <f t="shared" si="46"/>
        <v>False</v>
      </c>
      <c r="AC145">
        <f t="shared" si="52"/>
        <v>0</v>
      </c>
      <c r="AD145" t="str">
        <f t="shared" si="47"/>
        <v>\</v>
      </c>
    </row>
    <row r="146" spans="1:30" x14ac:dyDescent="0.3">
      <c r="A146" t="s">
        <v>117</v>
      </c>
      <c r="B146" t="s">
        <v>26</v>
      </c>
      <c r="D146">
        <v>26039</v>
      </c>
      <c r="E146">
        <v>0.61399999999999999</v>
      </c>
      <c r="F146">
        <v>0.61399999999999999</v>
      </c>
      <c r="G146" t="str">
        <f t="shared" si="48"/>
        <v>False</v>
      </c>
      <c r="H146">
        <f t="shared" si="41"/>
        <v>0</v>
      </c>
      <c r="K146" t="s">
        <v>117</v>
      </c>
      <c r="L146" t="s">
        <v>26</v>
      </c>
      <c r="N146">
        <v>14934</v>
      </c>
      <c r="O146">
        <v>0.85799999999999998</v>
      </c>
      <c r="P146">
        <v>0.85799999999999998</v>
      </c>
      <c r="Q146" t="str">
        <f t="shared" si="49"/>
        <v>False</v>
      </c>
      <c r="R146">
        <f t="shared" si="50"/>
        <v>0</v>
      </c>
      <c r="U146" t="str">
        <f t="shared" si="42"/>
        <v>False</v>
      </c>
      <c r="V146">
        <f t="shared" si="51"/>
        <v>0</v>
      </c>
      <c r="W146" t="str">
        <f t="shared" si="43"/>
        <v>\</v>
      </c>
      <c r="X146" t="str">
        <f t="shared" si="44"/>
        <v>\</v>
      </c>
      <c r="Y146" t="str">
        <f t="shared" si="45"/>
        <v>/</v>
      </c>
      <c r="AB146" t="str">
        <f t="shared" si="46"/>
        <v>False</v>
      </c>
      <c r="AC146">
        <f t="shared" si="52"/>
        <v>0</v>
      </c>
      <c r="AD146" t="str">
        <f t="shared" si="47"/>
        <v>\</v>
      </c>
    </row>
    <row r="147" spans="1:30" x14ac:dyDescent="0.3">
      <c r="A147" t="s">
        <v>163</v>
      </c>
      <c r="B147" t="s">
        <v>26</v>
      </c>
      <c r="D147">
        <v>26187</v>
      </c>
      <c r="E147">
        <v>0.64</v>
      </c>
      <c r="F147">
        <v>0.64</v>
      </c>
      <c r="G147" t="str">
        <f t="shared" si="48"/>
        <v>False</v>
      </c>
      <c r="H147">
        <f t="shared" si="41"/>
        <v>0</v>
      </c>
      <c r="K147" t="s">
        <v>163</v>
      </c>
      <c r="L147" t="s">
        <v>26</v>
      </c>
      <c r="N147">
        <v>12827</v>
      </c>
      <c r="O147">
        <v>0.122</v>
      </c>
      <c r="P147">
        <v>0.122</v>
      </c>
      <c r="Q147" t="str">
        <f t="shared" si="49"/>
        <v>False</v>
      </c>
      <c r="R147">
        <f t="shared" si="50"/>
        <v>0</v>
      </c>
      <c r="U147" t="str">
        <f t="shared" si="42"/>
        <v>False</v>
      </c>
      <c r="V147">
        <f t="shared" si="51"/>
        <v>0</v>
      </c>
      <c r="W147" t="str">
        <f t="shared" si="43"/>
        <v>\</v>
      </c>
      <c r="X147" t="str">
        <f t="shared" si="44"/>
        <v>\</v>
      </c>
      <c r="Y147" t="str">
        <f t="shared" si="45"/>
        <v>/</v>
      </c>
      <c r="AB147" t="str">
        <f t="shared" si="46"/>
        <v>False</v>
      </c>
      <c r="AC147">
        <f t="shared" si="52"/>
        <v>0</v>
      </c>
      <c r="AD147" t="str">
        <f t="shared" si="47"/>
        <v>\</v>
      </c>
    </row>
    <row r="148" spans="1:30" x14ac:dyDescent="0.3">
      <c r="A148" t="s">
        <v>47</v>
      </c>
      <c r="B148" t="s">
        <v>26</v>
      </c>
      <c r="D148">
        <v>26107</v>
      </c>
      <c r="E148">
        <v>0.64100000000000001</v>
      </c>
      <c r="F148">
        <v>0.64100000000000001</v>
      </c>
      <c r="G148" t="str">
        <f t="shared" si="48"/>
        <v>False</v>
      </c>
      <c r="H148">
        <f t="shared" si="41"/>
        <v>0</v>
      </c>
      <c r="K148" t="s">
        <v>47</v>
      </c>
      <c r="L148" t="s">
        <v>26</v>
      </c>
      <c r="N148">
        <v>12656</v>
      </c>
      <c r="O148">
        <v>0.126</v>
      </c>
      <c r="P148">
        <v>0.126</v>
      </c>
      <c r="Q148" t="str">
        <f t="shared" si="49"/>
        <v>False</v>
      </c>
      <c r="R148">
        <f t="shared" si="50"/>
        <v>0</v>
      </c>
      <c r="U148" t="str">
        <f t="shared" si="42"/>
        <v>False</v>
      </c>
      <c r="V148">
        <f t="shared" si="51"/>
        <v>0</v>
      </c>
      <c r="W148" t="str">
        <f t="shared" si="43"/>
        <v>\</v>
      </c>
      <c r="X148" t="str">
        <f t="shared" si="44"/>
        <v>\</v>
      </c>
      <c r="Y148" t="str">
        <f t="shared" si="45"/>
        <v>/</v>
      </c>
      <c r="AB148" t="str">
        <f t="shared" si="46"/>
        <v>False</v>
      </c>
      <c r="AC148">
        <f t="shared" si="52"/>
        <v>0</v>
      </c>
      <c r="AD148" t="str">
        <f t="shared" si="47"/>
        <v>\</v>
      </c>
    </row>
    <row r="149" spans="1:30" x14ac:dyDescent="0.3">
      <c r="A149" t="s">
        <v>185</v>
      </c>
      <c r="B149" t="s">
        <v>26</v>
      </c>
      <c r="D149">
        <v>26668</v>
      </c>
      <c r="E149">
        <v>0.64400000000000002</v>
      </c>
      <c r="F149">
        <v>0.64400000000000002</v>
      </c>
      <c r="G149" t="str">
        <f t="shared" si="48"/>
        <v>False</v>
      </c>
      <c r="H149">
        <f t="shared" si="41"/>
        <v>0</v>
      </c>
      <c r="K149" t="s">
        <v>185</v>
      </c>
      <c r="L149" t="s">
        <v>26</v>
      </c>
      <c r="N149">
        <v>14821</v>
      </c>
      <c r="O149">
        <v>0.60499999999999998</v>
      </c>
      <c r="P149">
        <v>0.60499999999999998</v>
      </c>
      <c r="Q149" t="str">
        <f t="shared" si="49"/>
        <v>False</v>
      </c>
      <c r="R149">
        <f t="shared" si="50"/>
        <v>0</v>
      </c>
      <c r="U149" t="str">
        <f t="shared" si="42"/>
        <v>False</v>
      </c>
      <c r="V149">
        <f t="shared" si="51"/>
        <v>0</v>
      </c>
      <c r="W149" t="str">
        <f t="shared" si="43"/>
        <v>\</v>
      </c>
      <c r="X149" t="str">
        <f t="shared" si="44"/>
        <v>\</v>
      </c>
      <c r="Y149" t="str">
        <f t="shared" si="45"/>
        <v>/</v>
      </c>
      <c r="AB149" t="str">
        <f t="shared" si="46"/>
        <v>False</v>
      </c>
      <c r="AC149">
        <f t="shared" si="52"/>
        <v>0</v>
      </c>
      <c r="AD149" t="str">
        <f t="shared" si="47"/>
        <v>\</v>
      </c>
    </row>
    <row r="150" spans="1:30" x14ac:dyDescent="0.3">
      <c r="A150" t="s">
        <v>90</v>
      </c>
      <c r="B150" t="s">
        <v>26</v>
      </c>
      <c r="D150">
        <v>26124</v>
      </c>
      <c r="E150">
        <v>0.64500000000000002</v>
      </c>
      <c r="F150">
        <v>0.64500000000000002</v>
      </c>
      <c r="G150" t="str">
        <f t="shared" si="48"/>
        <v>False</v>
      </c>
      <c r="H150">
        <f t="shared" si="41"/>
        <v>0</v>
      </c>
      <c r="K150" t="s">
        <v>90</v>
      </c>
      <c r="L150" t="s">
        <v>26</v>
      </c>
      <c r="N150">
        <v>13779</v>
      </c>
      <c r="O150">
        <v>0.38700000000000001</v>
      </c>
      <c r="P150">
        <v>0.38700000000000001</v>
      </c>
      <c r="Q150" t="str">
        <f t="shared" si="49"/>
        <v>False</v>
      </c>
      <c r="R150">
        <f t="shared" si="50"/>
        <v>0</v>
      </c>
      <c r="U150" t="str">
        <f t="shared" si="42"/>
        <v>False</v>
      </c>
      <c r="V150">
        <f t="shared" si="51"/>
        <v>0</v>
      </c>
      <c r="W150" t="str">
        <f t="shared" si="43"/>
        <v>\</v>
      </c>
      <c r="X150" t="str">
        <f t="shared" si="44"/>
        <v>\</v>
      </c>
      <c r="Y150" t="str">
        <f t="shared" si="45"/>
        <v>/</v>
      </c>
      <c r="AB150" t="str">
        <f t="shared" si="46"/>
        <v>False</v>
      </c>
      <c r="AC150">
        <f t="shared" si="52"/>
        <v>0</v>
      </c>
      <c r="AD150" t="str">
        <f t="shared" si="47"/>
        <v>\</v>
      </c>
    </row>
    <row r="151" spans="1:30" x14ac:dyDescent="0.3">
      <c r="A151" t="s">
        <v>188</v>
      </c>
      <c r="B151" t="s">
        <v>26</v>
      </c>
      <c r="D151">
        <v>26678</v>
      </c>
      <c r="E151">
        <v>0.65100000000000002</v>
      </c>
      <c r="F151">
        <v>0.65100000000000002</v>
      </c>
      <c r="G151" t="str">
        <f t="shared" si="48"/>
        <v>False</v>
      </c>
      <c r="H151">
        <f t="shared" si="41"/>
        <v>0</v>
      </c>
      <c r="K151" t="s">
        <v>188</v>
      </c>
      <c r="L151" t="s">
        <v>26</v>
      </c>
      <c r="N151">
        <v>14527</v>
      </c>
      <c r="O151">
        <v>0.375</v>
      </c>
      <c r="P151">
        <v>0.375</v>
      </c>
      <c r="Q151" t="str">
        <f t="shared" si="49"/>
        <v>False</v>
      </c>
      <c r="R151">
        <f t="shared" si="50"/>
        <v>0</v>
      </c>
      <c r="U151" t="str">
        <f t="shared" si="42"/>
        <v>False</v>
      </c>
      <c r="V151">
        <f t="shared" si="51"/>
        <v>0</v>
      </c>
      <c r="W151" t="str">
        <f t="shared" si="43"/>
        <v>\</v>
      </c>
      <c r="X151" t="str">
        <f t="shared" si="44"/>
        <v>\</v>
      </c>
      <c r="Y151" t="str">
        <f t="shared" si="45"/>
        <v>/</v>
      </c>
      <c r="AB151" t="str">
        <f t="shared" si="46"/>
        <v>False</v>
      </c>
      <c r="AC151">
        <f t="shared" si="52"/>
        <v>0</v>
      </c>
      <c r="AD151" t="str">
        <f t="shared" si="47"/>
        <v>\</v>
      </c>
    </row>
    <row r="152" spans="1:30" x14ac:dyDescent="0.3">
      <c r="A152" t="s">
        <v>165</v>
      </c>
      <c r="B152" t="s">
        <v>26</v>
      </c>
      <c r="D152">
        <v>27056</v>
      </c>
      <c r="E152">
        <v>0.66300000000000003</v>
      </c>
      <c r="F152">
        <v>0.66300000000000003</v>
      </c>
      <c r="G152" t="str">
        <f t="shared" si="48"/>
        <v>False</v>
      </c>
      <c r="H152">
        <f t="shared" si="41"/>
        <v>0</v>
      </c>
      <c r="K152" t="s">
        <v>165</v>
      </c>
      <c r="L152" t="s">
        <v>26</v>
      </c>
      <c r="N152">
        <v>15176</v>
      </c>
      <c r="O152">
        <v>0.75</v>
      </c>
      <c r="P152">
        <v>0.75</v>
      </c>
      <c r="Q152" t="str">
        <f t="shared" si="49"/>
        <v>False</v>
      </c>
      <c r="R152">
        <f t="shared" si="50"/>
        <v>0</v>
      </c>
      <c r="U152" t="str">
        <f t="shared" si="42"/>
        <v>False</v>
      </c>
      <c r="V152">
        <f t="shared" si="51"/>
        <v>0</v>
      </c>
      <c r="W152" t="str">
        <f t="shared" si="43"/>
        <v>\</v>
      </c>
      <c r="X152" t="str">
        <f t="shared" si="44"/>
        <v>\</v>
      </c>
      <c r="Y152" t="str">
        <f t="shared" si="45"/>
        <v>/</v>
      </c>
      <c r="AB152" t="str">
        <f t="shared" si="46"/>
        <v>False</v>
      </c>
      <c r="AC152">
        <f t="shared" si="52"/>
        <v>0</v>
      </c>
      <c r="AD152" t="str">
        <f t="shared" si="47"/>
        <v>\</v>
      </c>
    </row>
    <row r="153" spans="1:30" x14ac:dyDescent="0.3">
      <c r="A153" t="s">
        <v>183</v>
      </c>
      <c r="B153" t="s">
        <v>26</v>
      </c>
      <c r="D153">
        <v>27056</v>
      </c>
      <c r="E153">
        <v>0.66300000000000003</v>
      </c>
      <c r="F153">
        <v>0.66300000000000003</v>
      </c>
      <c r="G153" t="str">
        <f t="shared" si="48"/>
        <v>False</v>
      </c>
      <c r="H153">
        <f t="shared" si="41"/>
        <v>0</v>
      </c>
      <c r="K153" t="s">
        <v>183</v>
      </c>
      <c r="L153" t="s">
        <v>26</v>
      </c>
      <c r="N153">
        <v>15176</v>
      </c>
      <c r="O153">
        <v>0.75</v>
      </c>
      <c r="P153">
        <v>0.75</v>
      </c>
      <c r="Q153" t="str">
        <f t="shared" si="49"/>
        <v>False</v>
      </c>
      <c r="R153">
        <f t="shared" si="50"/>
        <v>0</v>
      </c>
      <c r="U153" t="str">
        <f t="shared" si="42"/>
        <v>False</v>
      </c>
      <c r="V153">
        <f t="shared" si="51"/>
        <v>0</v>
      </c>
      <c r="W153" t="str">
        <f t="shared" si="43"/>
        <v>\</v>
      </c>
      <c r="X153" t="str">
        <f t="shared" si="44"/>
        <v>\</v>
      </c>
      <c r="Y153" t="str">
        <f t="shared" si="45"/>
        <v>/</v>
      </c>
      <c r="AB153" t="str">
        <f t="shared" si="46"/>
        <v>False</v>
      </c>
      <c r="AC153">
        <f t="shared" si="52"/>
        <v>0</v>
      </c>
      <c r="AD153" t="str">
        <f t="shared" si="47"/>
        <v>\</v>
      </c>
    </row>
    <row r="154" spans="1:30" x14ac:dyDescent="0.3">
      <c r="A154" t="s">
        <v>204</v>
      </c>
      <c r="B154" t="s">
        <v>26</v>
      </c>
      <c r="D154">
        <v>26561</v>
      </c>
      <c r="E154">
        <v>0.67400000000000004</v>
      </c>
      <c r="F154">
        <v>0.67400000000000004</v>
      </c>
      <c r="G154" t="str">
        <f t="shared" si="48"/>
        <v>False</v>
      </c>
      <c r="H154">
        <f t="shared" si="41"/>
        <v>0</v>
      </c>
      <c r="K154" t="s">
        <v>204</v>
      </c>
      <c r="L154" t="s">
        <v>26</v>
      </c>
      <c r="N154">
        <v>13887</v>
      </c>
      <c r="O154">
        <v>0.20499999999999999</v>
      </c>
      <c r="P154">
        <v>0.20499999999999999</v>
      </c>
      <c r="Q154" t="str">
        <f t="shared" si="49"/>
        <v>False</v>
      </c>
      <c r="R154">
        <f t="shared" si="50"/>
        <v>0</v>
      </c>
      <c r="U154" t="str">
        <f t="shared" si="42"/>
        <v>False</v>
      </c>
      <c r="V154">
        <f t="shared" si="51"/>
        <v>0</v>
      </c>
      <c r="W154" t="str">
        <f t="shared" si="43"/>
        <v>\</v>
      </c>
      <c r="X154" t="str">
        <f t="shared" si="44"/>
        <v>\</v>
      </c>
      <c r="Y154" t="str">
        <f t="shared" si="45"/>
        <v>/</v>
      </c>
      <c r="AB154" t="str">
        <f t="shared" si="46"/>
        <v>False</v>
      </c>
      <c r="AC154">
        <f t="shared" si="52"/>
        <v>0</v>
      </c>
      <c r="AD154" t="str">
        <f t="shared" si="47"/>
        <v>\</v>
      </c>
    </row>
    <row r="155" spans="1:30" x14ac:dyDescent="0.3">
      <c r="A155" t="s">
        <v>181</v>
      </c>
      <c r="B155" t="s">
        <v>26</v>
      </c>
      <c r="D155">
        <v>26328</v>
      </c>
      <c r="E155">
        <v>0.69099999999999995</v>
      </c>
      <c r="F155">
        <v>0.69099999999999995</v>
      </c>
      <c r="G155" t="str">
        <f t="shared" si="48"/>
        <v>False</v>
      </c>
      <c r="H155">
        <f t="shared" si="41"/>
        <v>0</v>
      </c>
      <c r="K155" t="s">
        <v>181</v>
      </c>
      <c r="L155" t="s">
        <v>26</v>
      </c>
      <c r="N155">
        <v>14193</v>
      </c>
      <c r="O155">
        <v>0.50600000000000001</v>
      </c>
      <c r="P155">
        <v>0.50600000000000001</v>
      </c>
      <c r="Q155" t="str">
        <f t="shared" si="49"/>
        <v>False</v>
      </c>
      <c r="R155">
        <f t="shared" si="50"/>
        <v>0</v>
      </c>
      <c r="U155" t="str">
        <f t="shared" si="42"/>
        <v>False</v>
      </c>
      <c r="V155">
        <f t="shared" si="51"/>
        <v>0</v>
      </c>
      <c r="W155" t="str">
        <f t="shared" si="43"/>
        <v>\</v>
      </c>
      <c r="X155" t="str">
        <f t="shared" si="44"/>
        <v>\</v>
      </c>
      <c r="Y155" t="str">
        <f t="shared" si="45"/>
        <v>/</v>
      </c>
      <c r="AB155" t="str">
        <f t="shared" si="46"/>
        <v>False</v>
      </c>
      <c r="AC155">
        <f t="shared" si="52"/>
        <v>0</v>
      </c>
      <c r="AD155" t="str">
        <f t="shared" si="47"/>
        <v>\</v>
      </c>
    </row>
    <row r="156" spans="1:30" x14ac:dyDescent="0.3">
      <c r="A156" t="s">
        <v>213</v>
      </c>
      <c r="B156" t="s">
        <v>26</v>
      </c>
      <c r="D156">
        <v>26819</v>
      </c>
      <c r="E156">
        <v>0.69299999999999995</v>
      </c>
      <c r="F156">
        <v>0.69299999999999995</v>
      </c>
      <c r="G156" t="str">
        <f t="shared" si="48"/>
        <v>False</v>
      </c>
      <c r="H156">
        <f t="shared" si="41"/>
        <v>0</v>
      </c>
      <c r="K156" t="s">
        <v>213</v>
      </c>
      <c r="L156" t="s">
        <v>26</v>
      </c>
      <c r="N156">
        <v>14434</v>
      </c>
      <c r="O156">
        <v>0.214</v>
      </c>
      <c r="P156">
        <v>0.214</v>
      </c>
      <c r="Q156" t="str">
        <f t="shared" si="49"/>
        <v>False</v>
      </c>
      <c r="R156">
        <f t="shared" si="50"/>
        <v>0</v>
      </c>
      <c r="U156" t="str">
        <f t="shared" si="42"/>
        <v>False</v>
      </c>
      <c r="V156">
        <f t="shared" si="51"/>
        <v>0</v>
      </c>
      <c r="W156" t="str">
        <f t="shared" si="43"/>
        <v>\</v>
      </c>
      <c r="X156" t="str">
        <f t="shared" si="44"/>
        <v>\</v>
      </c>
      <c r="Y156" t="str">
        <f t="shared" si="45"/>
        <v>/</v>
      </c>
      <c r="AB156" t="str">
        <f t="shared" si="46"/>
        <v>False</v>
      </c>
      <c r="AC156">
        <f t="shared" si="52"/>
        <v>0</v>
      </c>
      <c r="AD156" t="str">
        <f t="shared" si="47"/>
        <v>\</v>
      </c>
    </row>
    <row r="157" spans="1:30" x14ac:dyDescent="0.3">
      <c r="A157" t="s">
        <v>160</v>
      </c>
      <c r="B157" t="s">
        <v>26</v>
      </c>
      <c r="D157">
        <v>27081</v>
      </c>
      <c r="E157">
        <v>0.70599999999999996</v>
      </c>
      <c r="F157">
        <v>0.70599999999999996</v>
      </c>
      <c r="G157" t="str">
        <f t="shared" si="48"/>
        <v>False</v>
      </c>
      <c r="H157">
        <f t="shared" si="41"/>
        <v>0</v>
      </c>
      <c r="K157" t="s">
        <v>160</v>
      </c>
      <c r="L157" t="s">
        <v>26</v>
      </c>
      <c r="N157">
        <v>15190</v>
      </c>
      <c r="O157">
        <v>0.78300000000000003</v>
      </c>
      <c r="P157">
        <v>0.78300000000000003</v>
      </c>
      <c r="Q157" t="str">
        <f t="shared" si="49"/>
        <v>False</v>
      </c>
      <c r="R157">
        <f t="shared" si="50"/>
        <v>0</v>
      </c>
      <c r="U157" t="str">
        <f t="shared" si="42"/>
        <v>False</v>
      </c>
      <c r="V157">
        <f t="shared" si="51"/>
        <v>0</v>
      </c>
      <c r="W157" t="str">
        <f t="shared" si="43"/>
        <v>\</v>
      </c>
      <c r="X157" t="str">
        <f t="shared" si="44"/>
        <v>\</v>
      </c>
      <c r="Y157" t="str">
        <f t="shared" si="45"/>
        <v>/</v>
      </c>
      <c r="AB157" t="str">
        <f t="shared" si="46"/>
        <v>False</v>
      </c>
      <c r="AC157">
        <f t="shared" si="52"/>
        <v>0</v>
      </c>
      <c r="AD157" t="str">
        <f t="shared" si="47"/>
        <v>\</v>
      </c>
    </row>
    <row r="158" spans="1:30" x14ac:dyDescent="0.3">
      <c r="A158" t="s">
        <v>25</v>
      </c>
      <c r="B158" t="s">
        <v>26</v>
      </c>
      <c r="D158">
        <v>26341</v>
      </c>
      <c r="E158">
        <v>0.71699999999999997</v>
      </c>
      <c r="F158">
        <v>0.71699999999999997</v>
      </c>
      <c r="G158" t="str">
        <f t="shared" si="48"/>
        <v>False</v>
      </c>
      <c r="H158">
        <f t="shared" si="41"/>
        <v>0</v>
      </c>
      <c r="K158" t="s">
        <v>25</v>
      </c>
      <c r="L158" t="s">
        <v>26</v>
      </c>
      <c r="N158">
        <v>12119</v>
      </c>
      <c r="O158">
        <v>6.5000000000000002E-2</v>
      </c>
      <c r="P158">
        <v>6.5000000000000002E-2</v>
      </c>
      <c r="Q158" t="str">
        <f t="shared" si="49"/>
        <v>False</v>
      </c>
      <c r="R158">
        <f t="shared" si="50"/>
        <v>0</v>
      </c>
      <c r="U158" t="str">
        <f t="shared" si="42"/>
        <v>False</v>
      </c>
      <c r="V158">
        <f t="shared" si="51"/>
        <v>0</v>
      </c>
      <c r="W158" t="str">
        <f t="shared" si="43"/>
        <v>\</v>
      </c>
      <c r="X158" t="str">
        <f t="shared" si="44"/>
        <v>\</v>
      </c>
      <c r="Y158" t="str">
        <f t="shared" si="45"/>
        <v>/</v>
      </c>
      <c r="AB158" t="str">
        <f t="shared" si="46"/>
        <v>False</v>
      </c>
      <c r="AC158">
        <f t="shared" si="52"/>
        <v>0</v>
      </c>
      <c r="AD158" t="str">
        <f t="shared" si="47"/>
        <v>\</v>
      </c>
    </row>
    <row r="159" spans="1:30" x14ac:dyDescent="0.3">
      <c r="A159" t="s">
        <v>27</v>
      </c>
      <c r="B159" t="s">
        <v>26</v>
      </c>
      <c r="D159">
        <v>26341</v>
      </c>
      <c r="E159">
        <v>0.71699999999999997</v>
      </c>
      <c r="F159">
        <v>0.71699999999999997</v>
      </c>
      <c r="G159" t="str">
        <f t="shared" si="48"/>
        <v>False</v>
      </c>
      <c r="H159">
        <f t="shared" si="41"/>
        <v>0</v>
      </c>
      <c r="K159" t="s">
        <v>27</v>
      </c>
      <c r="L159" t="s">
        <v>26</v>
      </c>
      <c r="N159">
        <v>12119</v>
      </c>
      <c r="O159">
        <v>6.5000000000000002E-2</v>
      </c>
      <c r="P159">
        <v>6.5000000000000002E-2</v>
      </c>
      <c r="Q159" t="str">
        <f t="shared" si="49"/>
        <v>False</v>
      </c>
      <c r="R159">
        <f t="shared" si="50"/>
        <v>0</v>
      </c>
      <c r="U159" t="str">
        <f t="shared" si="42"/>
        <v>False</v>
      </c>
      <c r="V159">
        <f t="shared" si="51"/>
        <v>0</v>
      </c>
      <c r="W159" t="str">
        <f t="shared" si="43"/>
        <v>\</v>
      </c>
      <c r="X159" t="str">
        <f t="shared" si="44"/>
        <v>\</v>
      </c>
      <c r="Y159" t="str">
        <f t="shared" si="45"/>
        <v>/</v>
      </c>
      <c r="AB159" t="str">
        <f t="shared" si="46"/>
        <v>False</v>
      </c>
      <c r="AC159">
        <f t="shared" si="52"/>
        <v>0</v>
      </c>
      <c r="AD159" t="str">
        <f t="shared" si="47"/>
        <v>\</v>
      </c>
    </row>
    <row r="160" spans="1:30" x14ac:dyDescent="0.3">
      <c r="A160" t="s">
        <v>151</v>
      </c>
      <c r="B160" t="s">
        <v>26</v>
      </c>
      <c r="D160">
        <v>26862</v>
      </c>
      <c r="E160">
        <v>0.72399999999999998</v>
      </c>
      <c r="F160">
        <v>0.72399999999999998</v>
      </c>
      <c r="G160" t="str">
        <f t="shared" si="48"/>
        <v>False</v>
      </c>
      <c r="H160">
        <f t="shared" si="41"/>
        <v>0</v>
      </c>
      <c r="K160" t="s">
        <v>151</v>
      </c>
      <c r="L160" t="s">
        <v>26</v>
      </c>
      <c r="N160">
        <v>14476</v>
      </c>
      <c r="O160">
        <v>0.22700000000000001</v>
      </c>
      <c r="P160">
        <v>0.22700000000000001</v>
      </c>
      <c r="Q160" t="str">
        <f t="shared" si="49"/>
        <v>False</v>
      </c>
      <c r="R160">
        <f t="shared" si="50"/>
        <v>0</v>
      </c>
      <c r="U160" t="str">
        <f t="shared" si="42"/>
        <v>False</v>
      </c>
      <c r="V160">
        <f t="shared" si="51"/>
        <v>0</v>
      </c>
      <c r="W160" t="str">
        <f t="shared" si="43"/>
        <v>\</v>
      </c>
      <c r="X160" t="str">
        <f t="shared" si="44"/>
        <v>\</v>
      </c>
      <c r="Y160" t="str">
        <f t="shared" si="45"/>
        <v>/</v>
      </c>
      <c r="AB160" t="str">
        <f t="shared" si="46"/>
        <v>False</v>
      </c>
      <c r="AC160">
        <f t="shared" si="52"/>
        <v>0</v>
      </c>
      <c r="AD160" t="str">
        <f t="shared" si="47"/>
        <v>\</v>
      </c>
    </row>
    <row r="161" spans="1:30" x14ac:dyDescent="0.3">
      <c r="A161" t="s">
        <v>50</v>
      </c>
      <c r="B161" t="s">
        <v>26</v>
      </c>
      <c r="D161">
        <v>26373</v>
      </c>
      <c r="E161">
        <v>0.72699999999999998</v>
      </c>
      <c r="F161">
        <v>0.72699999999999998</v>
      </c>
      <c r="G161" t="str">
        <f t="shared" si="48"/>
        <v>False</v>
      </c>
      <c r="H161">
        <f t="shared" si="41"/>
        <v>0</v>
      </c>
      <c r="K161" t="s">
        <v>50</v>
      </c>
      <c r="L161" t="s">
        <v>26</v>
      </c>
      <c r="N161">
        <v>9399</v>
      </c>
      <c r="O161" t="s">
        <v>30</v>
      </c>
      <c r="P161">
        <v>0</v>
      </c>
      <c r="Q161" t="str">
        <f t="shared" si="49"/>
        <v>True</v>
      </c>
      <c r="R161">
        <f t="shared" si="50"/>
        <v>1</v>
      </c>
      <c r="U161" t="str">
        <f t="shared" si="42"/>
        <v>True</v>
      </c>
      <c r="V161">
        <f t="shared" si="51"/>
        <v>1</v>
      </c>
      <c r="W161" t="str">
        <f t="shared" si="43"/>
        <v>BCUT2D_MRHI</v>
      </c>
      <c r="X161">
        <f t="shared" si="44"/>
        <v>0.72699999999999998</v>
      </c>
      <c r="Y161" t="str">
        <f t="shared" si="45"/>
        <v>&lt; .001</v>
      </c>
      <c r="AB161" t="str">
        <f t="shared" si="46"/>
        <v>False</v>
      </c>
      <c r="AC161">
        <f t="shared" si="52"/>
        <v>0</v>
      </c>
      <c r="AD161" t="str">
        <f t="shared" si="47"/>
        <v>\</v>
      </c>
    </row>
    <row r="162" spans="1:30" x14ac:dyDescent="0.3">
      <c r="A162" t="s">
        <v>169</v>
      </c>
      <c r="B162" t="s">
        <v>26</v>
      </c>
      <c r="D162">
        <v>27107</v>
      </c>
      <c r="E162">
        <v>0.75900000000000001</v>
      </c>
      <c r="F162">
        <v>0.75900000000000001</v>
      </c>
      <c r="G162" t="str">
        <f t="shared" si="48"/>
        <v>False</v>
      </c>
      <c r="H162">
        <f t="shared" si="41"/>
        <v>0</v>
      </c>
      <c r="K162" t="s">
        <v>169</v>
      </c>
      <c r="L162" t="s">
        <v>26</v>
      </c>
      <c r="N162">
        <v>15204</v>
      </c>
      <c r="O162">
        <v>0.82399999999999995</v>
      </c>
      <c r="P162">
        <v>0.82399999999999995</v>
      </c>
      <c r="Q162" t="str">
        <f t="shared" si="49"/>
        <v>False</v>
      </c>
      <c r="R162">
        <f t="shared" si="50"/>
        <v>0</v>
      </c>
      <c r="U162" t="str">
        <f t="shared" si="42"/>
        <v>False</v>
      </c>
      <c r="V162">
        <f t="shared" si="51"/>
        <v>0</v>
      </c>
      <c r="W162" t="str">
        <f t="shared" si="43"/>
        <v>\</v>
      </c>
      <c r="X162" t="str">
        <f t="shared" si="44"/>
        <v>\</v>
      </c>
      <c r="Y162" t="str">
        <f t="shared" si="45"/>
        <v>/</v>
      </c>
      <c r="AB162" t="str">
        <f t="shared" si="46"/>
        <v>False</v>
      </c>
      <c r="AC162">
        <f t="shared" si="52"/>
        <v>0</v>
      </c>
      <c r="AD162" t="str">
        <f t="shared" si="47"/>
        <v>\</v>
      </c>
    </row>
    <row r="163" spans="1:30" x14ac:dyDescent="0.3">
      <c r="A163" t="s">
        <v>74</v>
      </c>
      <c r="B163" t="s">
        <v>26</v>
      </c>
      <c r="D163">
        <v>26529</v>
      </c>
      <c r="E163">
        <v>0.77800000000000002</v>
      </c>
      <c r="F163">
        <v>0.77800000000000002</v>
      </c>
      <c r="G163" t="str">
        <f t="shared" si="48"/>
        <v>False</v>
      </c>
      <c r="H163">
        <f t="shared" ref="H163:H189" si="53">IF(G163="True",1,0)</f>
        <v>0</v>
      </c>
      <c r="K163" t="s">
        <v>74</v>
      </c>
      <c r="L163" t="s">
        <v>26</v>
      </c>
      <c r="N163">
        <v>12413</v>
      </c>
      <c r="O163">
        <v>9.0999999999999998E-2</v>
      </c>
      <c r="P163">
        <v>9.0999999999999998E-2</v>
      </c>
      <c r="Q163" t="str">
        <f t="shared" si="49"/>
        <v>False</v>
      </c>
      <c r="R163">
        <f t="shared" si="50"/>
        <v>0</v>
      </c>
      <c r="U163" t="str">
        <f t="shared" ref="U163:U189" si="54">IF(OR(G163="True", Q163="True"),"True","False")</f>
        <v>False</v>
      </c>
      <c r="V163">
        <f t="shared" si="51"/>
        <v>0</v>
      </c>
      <c r="W163" t="str">
        <f t="shared" ref="W163:W189" si="55">IF(U163="True", A163, "\")</f>
        <v>\</v>
      </c>
      <c r="X163" t="str">
        <f t="shared" ref="X163:X189" si="56">IF(U163="True",E163,"\")</f>
        <v>\</v>
      </c>
      <c r="Y163" t="str">
        <f t="shared" ref="Y163:Y189" si="57">IF(U163="True",O163,"/")</f>
        <v>/</v>
      </c>
      <c r="AB163" t="str">
        <f t="shared" ref="AB163:AB189" si="58">IF(AND(G163="True", Q163="True"),"True","False")</f>
        <v>False</v>
      </c>
      <c r="AC163">
        <f t="shared" si="52"/>
        <v>0</v>
      </c>
      <c r="AD163" t="str">
        <f t="shared" ref="AD163:AD189" si="59">IF(AB163="True", A163, "\")</f>
        <v>\</v>
      </c>
    </row>
    <row r="164" spans="1:30" x14ac:dyDescent="0.3">
      <c r="A164" t="s">
        <v>212</v>
      </c>
      <c r="B164" t="s">
        <v>26</v>
      </c>
      <c r="D164">
        <v>26877</v>
      </c>
      <c r="E164">
        <v>0.77800000000000002</v>
      </c>
      <c r="F164">
        <v>0.77800000000000002</v>
      </c>
      <c r="G164" t="str">
        <f t="shared" si="48"/>
        <v>False</v>
      </c>
      <c r="H164">
        <f t="shared" si="53"/>
        <v>0</v>
      </c>
      <c r="K164" t="s">
        <v>212</v>
      </c>
      <c r="L164" t="s">
        <v>26</v>
      </c>
      <c r="N164">
        <v>14685</v>
      </c>
      <c r="O164">
        <v>0.46300000000000002</v>
      </c>
      <c r="P164">
        <v>0.46300000000000002</v>
      </c>
      <c r="Q164" t="str">
        <f t="shared" si="49"/>
        <v>False</v>
      </c>
      <c r="R164">
        <f t="shared" si="50"/>
        <v>0</v>
      </c>
      <c r="U164" t="str">
        <f t="shared" si="54"/>
        <v>False</v>
      </c>
      <c r="V164">
        <f t="shared" si="51"/>
        <v>0</v>
      </c>
      <c r="W164" t="str">
        <f t="shared" si="55"/>
        <v>\</v>
      </c>
      <c r="X164" t="str">
        <f t="shared" si="56"/>
        <v>\</v>
      </c>
      <c r="Y164" t="str">
        <f t="shared" si="57"/>
        <v>/</v>
      </c>
      <c r="AB164" t="str">
        <f t="shared" si="58"/>
        <v>False</v>
      </c>
      <c r="AC164">
        <f t="shared" si="52"/>
        <v>0</v>
      </c>
      <c r="AD164" t="str">
        <f t="shared" si="59"/>
        <v>\</v>
      </c>
    </row>
    <row r="165" spans="1:30" x14ac:dyDescent="0.3">
      <c r="A165" t="s">
        <v>187</v>
      </c>
      <c r="B165" t="s">
        <v>26</v>
      </c>
      <c r="D165">
        <v>26856</v>
      </c>
      <c r="E165">
        <v>0.78400000000000003</v>
      </c>
      <c r="F165">
        <v>0.78400000000000003</v>
      </c>
      <c r="G165" t="str">
        <f t="shared" si="48"/>
        <v>False</v>
      </c>
      <c r="H165">
        <f t="shared" si="53"/>
        <v>0</v>
      </c>
      <c r="K165" t="s">
        <v>187</v>
      </c>
      <c r="L165" t="s">
        <v>26</v>
      </c>
      <c r="N165">
        <v>14429</v>
      </c>
      <c r="O165">
        <v>0.32900000000000001</v>
      </c>
      <c r="P165">
        <v>0.32900000000000001</v>
      </c>
      <c r="Q165" t="str">
        <f t="shared" si="49"/>
        <v>False</v>
      </c>
      <c r="R165">
        <f t="shared" si="50"/>
        <v>0</v>
      </c>
      <c r="U165" t="str">
        <f t="shared" si="54"/>
        <v>False</v>
      </c>
      <c r="V165">
        <f t="shared" si="51"/>
        <v>0</v>
      </c>
      <c r="W165" t="str">
        <f t="shared" si="55"/>
        <v>\</v>
      </c>
      <c r="X165" t="str">
        <f t="shared" si="56"/>
        <v>\</v>
      </c>
      <c r="Y165" t="str">
        <f t="shared" si="57"/>
        <v>/</v>
      </c>
      <c r="AB165" t="str">
        <f t="shared" si="58"/>
        <v>False</v>
      </c>
      <c r="AC165">
        <f t="shared" si="52"/>
        <v>0</v>
      </c>
      <c r="AD165" t="str">
        <f t="shared" si="59"/>
        <v>\</v>
      </c>
    </row>
    <row r="166" spans="1:30" x14ac:dyDescent="0.3">
      <c r="A166" t="s">
        <v>32</v>
      </c>
      <c r="B166" t="s">
        <v>26</v>
      </c>
      <c r="D166">
        <v>26554</v>
      </c>
      <c r="E166">
        <v>0.78900000000000003</v>
      </c>
      <c r="F166">
        <v>0.78900000000000003</v>
      </c>
      <c r="G166" t="str">
        <f t="shared" si="48"/>
        <v>False</v>
      </c>
      <c r="H166">
        <f t="shared" si="53"/>
        <v>0</v>
      </c>
      <c r="K166" t="s">
        <v>32</v>
      </c>
      <c r="L166" t="s">
        <v>26</v>
      </c>
      <c r="N166">
        <v>14165</v>
      </c>
      <c r="O166">
        <v>0.52700000000000002</v>
      </c>
      <c r="P166">
        <v>0.52700000000000002</v>
      </c>
      <c r="Q166" t="str">
        <f t="shared" si="49"/>
        <v>False</v>
      </c>
      <c r="R166">
        <f t="shared" si="50"/>
        <v>0</v>
      </c>
      <c r="U166" t="str">
        <f t="shared" si="54"/>
        <v>False</v>
      </c>
      <c r="V166">
        <f t="shared" si="51"/>
        <v>0</v>
      </c>
      <c r="W166" t="str">
        <f t="shared" si="55"/>
        <v>\</v>
      </c>
      <c r="X166" t="str">
        <f t="shared" si="56"/>
        <v>\</v>
      </c>
      <c r="Y166" t="str">
        <f t="shared" si="57"/>
        <v>/</v>
      </c>
      <c r="AB166" t="str">
        <f t="shared" si="58"/>
        <v>False</v>
      </c>
      <c r="AC166">
        <f t="shared" si="52"/>
        <v>0</v>
      </c>
      <c r="AD166" t="str">
        <f t="shared" si="59"/>
        <v>\</v>
      </c>
    </row>
    <row r="167" spans="1:30" x14ac:dyDescent="0.3">
      <c r="A167" t="s">
        <v>193</v>
      </c>
      <c r="B167" t="s">
        <v>26</v>
      </c>
      <c r="D167">
        <v>26971</v>
      </c>
      <c r="E167">
        <v>0.78900000000000003</v>
      </c>
      <c r="F167">
        <v>0.78900000000000003</v>
      </c>
      <c r="G167" t="str">
        <f t="shared" si="48"/>
        <v>False</v>
      </c>
      <c r="H167">
        <f t="shared" si="53"/>
        <v>0</v>
      </c>
      <c r="K167" t="s">
        <v>193</v>
      </c>
      <c r="L167" t="s">
        <v>26</v>
      </c>
      <c r="N167">
        <v>14638</v>
      </c>
      <c r="O167">
        <v>0.25600000000000001</v>
      </c>
      <c r="P167">
        <v>0.25600000000000001</v>
      </c>
      <c r="Q167" t="str">
        <f t="shared" si="49"/>
        <v>False</v>
      </c>
      <c r="R167">
        <f t="shared" si="50"/>
        <v>0</v>
      </c>
      <c r="U167" t="str">
        <f t="shared" si="54"/>
        <v>False</v>
      </c>
      <c r="V167">
        <f t="shared" si="51"/>
        <v>0</v>
      </c>
      <c r="W167" t="str">
        <f t="shared" si="55"/>
        <v>\</v>
      </c>
      <c r="X167" t="str">
        <f t="shared" si="56"/>
        <v>\</v>
      </c>
      <c r="Y167" t="str">
        <f t="shared" si="57"/>
        <v>/</v>
      </c>
      <c r="AB167" t="str">
        <f t="shared" si="58"/>
        <v>False</v>
      </c>
      <c r="AC167">
        <f t="shared" si="52"/>
        <v>0</v>
      </c>
      <c r="AD167" t="str">
        <f t="shared" si="59"/>
        <v>\</v>
      </c>
    </row>
    <row r="168" spans="1:30" x14ac:dyDescent="0.3">
      <c r="A168" t="s">
        <v>199</v>
      </c>
      <c r="B168" t="s">
        <v>26</v>
      </c>
      <c r="D168">
        <v>27001</v>
      </c>
      <c r="E168">
        <v>0.79700000000000004</v>
      </c>
      <c r="F168">
        <v>0.79700000000000004</v>
      </c>
      <c r="G168" t="str">
        <f t="shared" si="48"/>
        <v>False</v>
      </c>
      <c r="H168">
        <f t="shared" si="53"/>
        <v>0</v>
      </c>
      <c r="K168" t="s">
        <v>199</v>
      </c>
      <c r="L168" t="s">
        <v>26</v>
      </c>
      <c r="N168">
        <v>14840</v>
      </c>
      <c r="O168">
        <v>0.39100000000000001</v>
      </c>
      <c r="P168">
        <v>0.39100000000000001</v>
      </c>
      <c r="Q168" t="str">
        <f t="shared" si="49"/>
        <v>False</v>
      </c>
      <c r="R168">
        <f t="shared" si="50"/>
        <v>0</v>
      </c>
      <c r="U168" t="str">
        <f t="shared" si="54"/>
        <v>False</v>
      </c>
      <c r="V168">
        <f t="shared" si="51"/>
        <v>0</v>
      </c>
      <c r="W168" t="str">
        <f t="shared" si="55"/>
        <v>\</v>
      </c>
      <c r="X168" t="str">
        <f t="shared" si="56"/>
        <v>\</v>
      </c>
      <c r="Y168" t="str">
        <f t="shared" si="57"/>
        <v>/</v>
      </c>
      <c r="AB168" t="str">
        <f t="shared" si="58"/>
        <v>False</v>
      </c>
      <c r="AC168">
        <f t="shared" si="52"/>
        <v>0</v>
      </c>
      <c r="AD168" t="str">
        <f t="shared" si="59"/>
        <v>\</v>
      </c>
    </row>
    <row r="169" spans="1:30" x14ac:dyDescent="0.3">
      <c r="A169" t="s">
        <v>167</v>
      </c>
      <c r="B169" t="s">
        <v>26</v>
      </c>
      <c r="D169">
        <v>26885</v>
      </c>
      <c r="E169">
        <v>0.80500000000000005</v>
      </c>
      <c r="F169">
        <v>0.80500000000000005</v>
      </c>
      <c r="G169" t="str">
        <f t="shared" si="48"/>
        <v>False</v>
      </c>
      <c r="H169">
        <f t="shared" si="53"/>
        <v>0</v>
      </c>
      <c r="K169" t="s">
        <v>167</v>
      </c>
      <c r="L169" t="s">
        <v>26</v>
      </c>
      <c r="N169">
        <v>13860</v>
      </c>
      <c r="O169">
        <v>9.7000000000000003E-2</v>
      </c>
      <c r="P169">
        <v>9.7000000000000003E-2</v>
      </c>
      <c r="Q169" t="str">
        <f t="shared" si="49"/>
        <v>False</v>
      </c>
      <c r="R169">
        <f t="shared" si="50"/>
        <v>0</v>
      </c>
      <c r="U169" t="str">
        <f t="shared" si="54"/>
        <v>False</v>
      </c>
      <c r="V169">
        <f t="shared" si="51"/>
        <v>0</v>
      </c>
      <c r="W169" t="str">
        <f t="shared" si="55"/>
        <v>\</v>
      </c>
      <c r="X169" t="str">
        <f t="shared" si="56"/>
        <v>\</v>
      </c>
      <c r="Y169" t="str">
        <f t="shared" si="57"/>
        <v>/</v>
      </c>
      <c r="AB169" t="str">
        <f t="shared" si="58"/>
        <v>False</v>
      </c>
      <c r="AC169">
        <f t="shared" si="52"/>
        <v>0</v>
      </c>
      <c r="AD169" t="str">
        <f t="shared" si="59"/>
        <v>\</v>
      </c>
    </row>
    <row r="170" spans="1:30" x14ac:dyDescent="0.3">
      <c r="A170" t="s">
        <v>207</v>
      </c>
      <c r="B170" t="s">
        <v>26</v>
      </c>
      <c r="D170">
        <v>26839</v>
      </c>
      <c r="E170">
        <v>0.81899999999999995</v>
      </c>
      <c r="F170">
        <v>0.81899999999999995</v>
      </c>
      <c r="G170" t="str">
        <f t="shared" si="48"/>
        <v>False</v>
      </c>
      <c r="H170">
        <f t="shared" si="53"/>
        <v>0</v>
      </c>
      <c r="K170" t="s">
        <v>207</v>
      </c>
      <c r="L170" t="s">
        <v>26</v>
      </c>
      <c r="N170">
        <v>8712</v>
      </c>
      <c r="O170" t="s">
        <v>30</v>
      </c>
      <c r="P170">
        <v>0</v>
      </c>
      <c r="Q170" t="str">
        <f t="shared" si="49"/>
        <v>True</v>
      </c>
      <c r="R170">
        <f t="shared" si="50"/>
        <v>1</v>
      </c>
      <c r="U170" t="str">
        <f t="shared" si="54"/>
        <v>True</v>
      </c>
      <c r="V170">
        <f t="shared" si="51"/>
        <v>1</v>
      </c>
      <c r="W170" t="str">
        <f t="shared" si="55"/>
        <v>fr_sulfonamd</v>
      </c>
      <c r="X170">
        <f t="shared" si="56"/>
        <v>0.81899999999999995</v>
      </c>
      <c r="Y170" t="str">
        <f t="shared" si="57"/>
        <v>&lt; .001</v>
      </c>
      <c r="AB170" t="str">
        <f t="shared" si="58"/>
        <v>False</v>
      </c>
      <c r="AC170">
        <f t="shared" si="52"/>
        <v>0</v>
      </c>
      <c r="AD170" t="str">
        <f t="shared" si="59"/>
        <v>\</v>
      </c>
    </row>
    <row r="171" spans="1:30" x14ac:dyDescent="0.3">
      <c r="A171" t="s">
        <v>200</v>
      </c>
      <c r="B171" t="s">
        <v>26</v>
      </c>
      <c r="D171">
        <v>27026</v>
      </c>
      <c r="E171">
        <v>0.82699999999999996</v>
      </c>
      <c r="F171">
        <v>0.82699999999999996</v>
      </c>
      <c r="G171" t="str">
        <f t="shared" si="48"/>
        <v>False</v>
      </c>
      <c r="H171">
        <f t="shared" si="53"/>
        <v>0</v>
      </c>
      <c r="K171" t="s">
        <v>200</v>
      </c>
      <c r="L171" t="s">
        <v>26</v>
      </c>
      <c r="N171">
        <v>14854</v>
      </c>
      <c r="O171">
        <v>0.4</v>
      </c>
      <c r="P171">
        <v>0.4</v>
      </c>
      <c r="Q171" t="str">
        <f t="shared" si="49"/>
        <v>False</v>
      </c>
      <c r="R171">
        <f t="shared" si="50"/>
        <v>0</v>
      </c>
      <c r="U171" t="str">
        <f t="shared" si="54"/>
        <v>False</v>
      </c>
      <c r="V171">
        <f t="shared" si="51"/>
        <v>0</v>
      </c>
      <c r="W171" t="str">
        <f t="shared" si="55"/>
        <v>\</v>
      </c>
      <c r="X171" t="str">
        <f t="shared" si="56"/>
        <v>\</v>
      </c>
      <c r="Y171" t="str">
        <f t="shared" si="57"/>
        <v>/</v>
      </c>
      <c r="AB171" t="str">
        <f t="shared" si="58"/>
        <v>False</v>
      </c>
      <c r="AC171">
        <f t="shared" si="52"/>
        <v>0</v>
      </c>
      <c r="AD171" t="str">
        <f t="shared" si="59"/>
        <v>\</v>
      </c>
    </row>
    <row r="172" spans="1:30" x14ac:dyDescent="0.3">
      <c r="A172" t="s">
        <v>189</v>
      </c>
      <c r="B172" t="s">
        <v>26</v>
      </c>
      <c r="D172">
        <v>27132</v>
      </c>
      <c r="E172">
        <v>0.83</v>
      </c>
      <c r="F172">
        <v>0.83</v>
      </c>
      <c r="G172" t="str">
        <f t="shared" si="48"/>
        <v>False</v>
      </c>
      <c r="H172">
        <f t="shared" si="53"/>
        <v>0</v>
      </c>
      <c r="K172" t="s">
        <v>189</v>
      </c>
      <c r="L172" t="s">
        <v>26</v>
      </c>
      <c r="N172">
        <v>15218</v>
      </c>
      <c r="O172">
        <v>0.877</v>
      </c>
      <c r="P172">
        <v>0.877</v>
      </c>
      <c r="Q172" t="str">
        <f t="shared" si="49"/>
        <v>False</v>
      </c>
      <c r="R172">
        <f t="shared" si="50"/>
        <v>0</v>
      </c>
      <c r="U172" t="str">
        <f t="shared" si="54"/>
        <v>False</v>
      </c>
      <c r="V172">
        <f t="shared" si="51"/>
        <v>0</v>
      </c>
      <c r="W172" t="str">
        <f t="shared" si="55"/>
        <v>\</v>
      </c>
      <c r="X172" t="str">
        <f t="shared" si="56"/>
        <v>\</v>
      </c>
      <c r="Y172" t="str">
        <f t="shared" si="57"/>
        <v>/</v>
      </c>
      <c r="AB172" t="str">
        <f t="shared" si="58"/>
        <v>False</v>
      </c>
      <c r="AC172">
        <f t="shared" si="52"/>
        <v>0</v>
      </c>
      <c r="AD172" t="str">
        <f t="shared" si="59"/>
        <v>\</v>
      </c>
    </row>
    <row r="173" spans="1:30" x14ac:dyDescent="0.3">
      <c r="A173" t="s">
        <v>198</v>
      </c>
      <c r="B173" t="s">
        <v>26</v>
      </c>
      <c r="D173">
        <v>26780</v>
      </c>
      <c r="E173">
        <v>0.83299999999999996</v>
      </c>
      <c r="F173">
        <v>0.83299999999999996</v>
      </c>
      <c r="G173" t="str">
        <f t="shared" si="48"/>
        <v>False</v>
      </c>
      <c r="H173">
        <f t="shared" si="53"/>
        <v>0</v>
      </c>
      <c r="K173" t="s">
        <v>198</v>
      </c>
      <c r="L173" t="s">
        <v>26</v>
      </c>
      <c r="N173">
        <v>13513</v>
      </c>
      <c r="O173">
        <v>0.20100000000000001</v>
      </c>
      <c r="P173">
        <v>0.20100000000000001</v>
      </c>
      <c r="Q173" t="str">
        <f t="shared" si="49"/>
        <v>False</v>
      </c>
      <c r="R173">
        <f t="shared" si="50"/>
        <v>0</v>
      </c>
      <c r="U173" t="str">
        <f t="shared" si="54"/>
        <v>False</v>
      </c>
      <c r="V173">
        <f t="shared" si="51"/>
        <v>0</v>
      </c>
      <c r="W173" t="str">
        <f t="shared" si="55"/>
        <v>\</v>
      </c>
      <c r="X173" t="str">
        <f t="shared" si="56"/>
        <v>\</v>
      </c>
      <c r="Y173" t="str">
        <f t="shared" si="57"/>
        <v>/</v>
      </c>
      <c r="AB173" t="str">
        <f t="shared" si="58"/>
        <v>False</v>
      </c>
      <c r="AC173">
        <f t="shared" si="52"/>
        <v>0</v>
      </c>
      <c r="AD173" t="str">
        <f t="shared" si="59"/>
        <v>\</v>
      </c>
    </row>
    <row r="174" spans="1:30" x14ac:dyDescent="0.3">
      <c r="A174" t="s">
        <v>192</v>
      </c>
      <c r="B174" t="s">
        <v>26</v>
      </c>
      <c r="D174">
        <v>26967</v>
      </c>
      <c r="E174">
        <v>0.84399999999999997</v>
      </c>
      <c r="F174">
        <v>0.84399999999999997</v>
      </c>
      <c r="G174" t="str">
        <f t="shared" si="48"/>
        <v>False</v>
      </c>
      <c r="H174">
        <f t="shared" si="53"/>
        <v>0</v>
      </c>
      <c r="K174" t="s">
        <v>192</v>
      </c>
      <c r="L174" t="s">
        <v>26</v>
      </c>
      <c r="N174">
        <v>14767</v>
      </c>
      <c r="O174">
        <v>0.52</v>
      </c>
      <c r="P174">
        <v>0.52</v>
      </c>
      <c r="Q174" t="str">
        <f t="shared" si="49"/>
        <v>False</v>
      </c>
      <c r="R174">
        <f t="shared" si="50"/>
        <v>0</v>
      </c>
      <c r="U174" t="str">
        <f t="shared" si="54"/>
        <v>False</v>
      </c>
      <c r="V174">
        <f t="shared" si="51"/>
        <v>0</v>
      </c>
      <c r="W174" t="str">
        <f t="shared" si="55"/>
        <v>\</v>
      </c>
      <c r="X174" t="str">
        <f t="shared" si="56"/>
        <v>\</v>
      </c>
      <c r="Y174" t="str">
        <f t="shared" si="57"/>
        <v>/</v>
      </c>
      <c r="AB174" t="str">
        <f t="shared" si="58"/>
        <v>False</v>
      </c>
      <c r="AC174">
        <f t="shared" si="52"/>
        <v>0</v>
      </c>
      <c r="AD174" t="str">
        <f t="shared" si="59"/>
        <v>\</v>
      </c>
    </row>
    <row r="175" spans="1:30" x14ac:dyDescent="0.3">
      <c r="A175" t="s">
        <v>164</v>
      </c>
      <c r="B175" t="s">
        <v>26</v>
      </c>
      <c r="D175">
        <v>26963</v>
      </c>
      <c r="E175">
        <v>0.85799999999999998</v>
      </c>
      <c r="F175">
        <v>0.85799999999999998</v>
      </c>
      <c r="G175" t="str">
        <f t="shared" si="48"/>
        <v>False</v>
      </c>
      <c r="H175">
        <f t="shared" si="53"/>
        <v>0</v>
      </c>
      <c r="K175" t="s">
        <v>164</v>
      </c>
      <c r="L175" t="s">
        <v>26</v>
      </c>
      <c r="N175">
        <v>13902</v>
      </c>
      <c r="O175">
        <v>0.10199999999999999</v>
      </c>
      <c r="P175">
        <v>0.10199999999999999</v>
      </c>
      <c r="Q175" t="str">
        <f t="shared" si="49"/>
        <v>False</v>
      </c>
      <c r="R175">
        <f t="shared" si="50"/>
        <v>0</v>
      </c>
      <c r="U175" t="str">
        <f t="shared" si="54"/>
        <v>False</v>
      </c>
      <c r="V175">
        <f t="shared" si="51"/>
        <v>0</v>
      </c>
      <c r="W175" t="str">
        <f t="shared" si="55"/>
        <v>\</v>
      </c>
      <c r="X175" t="str">
        <f t="shared" si="56"/>
        <v>\</v>
      </c>
      <c r="Y175" t="str">
        <f t="shared" si="57"/>
        <v>/</v>
      </c>
      <c r="AB175" t="str">
        <f t="shared" si="58"/>
        <v>False</v>
      </c>
      <c r="AC175">
        <f t="shared" si="52"/>
        <v>0</v>
      </c>
      <c r="AD175" t="str">
        <f t="shared" si="59"/>
        <v>\</v>
      </c>
    </row>
    <row r="176" spans="1:30" x14ac:dyDescent="0.3">
      <c r="A176" t="s">
        <v>182</v>
      </c>
      <c r="B176" t="s">
        <v>26</v>
      </c>
      <c r="D176">
        <v>26940</v>
      </c>
      <c r="E176">
        <v>0.86599999999999999</v>
      </c>
      <c r="F176">
        <v>0.86599999999999999</v>
      </c>
      <c r="G176" t="str">
        <f t="shared" si="48"/>
        <v>False</v>
      </c>
      <c r="H176">
        <f t="shared" si="53"/>
        <v>0</v>
      </c>
      <c r="K176" t="s">
        <v>182</v>
      </c>
      <c r="L176" t="s">
        <v>26</v>
      </c>
      <c r="N176">
        <v>12742</v>
      </c>
      <c r="O176">
        <v>0.01</v>
      </c>
      <c r="P176">
        <v>0.01</v>
      </c>
      <c r="Q176" t="str">
        <f t="shared" si="49"/>
        <v>True</v>
      </c>
      <c r="R176">
        <f t="shared" si="50"/>
        <v>1</v>
      </c>
      <c r="U176" t="str">
        <f t="shared" si="54"/>
        <v>True</v>
      </c>
      <c r="V176">
        <f t="shared" si="51"/>
        <v>1</v>
      </c>
      <c r="W176" t="str">
        <f t="shared" si="55"/>
        <v>fr_furan</v>
      </c>
      <c r="X176">
        <f t="shared" si="56"/>
        <v>0.86599999999999999</v>
      </c>
      <c r="Y176">
        <f t="shared" si="57"/>
        <v>0.01</v>
      </c>
      <c r="AB176" t="str">
        <f t="shared" si="58"/>
        <v>False</v>
      </c>
      <c r="AC176">
        <f t="shared" si="52"/>
        <v>0</v>
      </c>
      <c r="AD176" t="str">
        <f t="shared" si="59"/>
        <v>\</v>
      </c>
    </row>
    <row r="177" spans="1:30" x14ac:dyDescent="0.3">
      <c r="A177" t="s">
        <v>144</v>
      </c>
      <c r="B177" t="s">
        <v>26</v>
      </c>
      <c r="D177">
        <v>26848</v>
      </c>
      <c r="E177">
        <v>0.875</v>
      </c>
      <c r="F177">
        <v>0.875</v>
      </c>
      <c r="G177" t="str">
        <f t="shared" si="48"/>
        <v>False</v>
      </c>
      <c r="H177">
        <f t="shared" si="53"/>
        <v>0</v>
      </c>
      <c r="K177" t="s">
        <v>144</v>
      </c>
      <c r="L177" t="s">
        <v>26</v>
      </c>
      <c r="N177">
        <v>15118</v>
      </c>
      <c r="O177">
        <v>0.93799999999999994</v>
      </c>
      <c r="P177">
        <v>0.93799999999999994</v>
      </c>
      <c r="Q177" t="str">
        <f t="shared" si="49"/>
        <v>False</v>
      </c>
      <c r="R177">
        <f t="shared" si="50"/>
        <v>0</v>
      </c>
      <c r="U177" t="str">
        <f t="shared" si="54"/>
        <v>False</v>
      </c>
      <c r="V177">
        <f t="shared" si="51"/>
        <v>0</v>
      </c>
      <c r="W177" t="str">
        <f t="shared" si="55"/>
        <v>\</v>
      </c>
      <c r="X177" t="str">
        <f t="shared" si="56"/>
        <v>\</v>
      </c>
      <c r="Y177" t="str">
        <f t="shared" si="57"/>
        <v>/</v>
      </c>
      <c r="AB177" t="str">
        <f t="shared" si="58"/>
        <v>False</v>
      </c>
      <c r="AC177">
        <f t="shared" si="52"/>
        <v>0</v>
      </c>
      <c r="AD177" t="str">
        <f t="shared" si="59"/>
        <v>\</v>
      </c>
    </row>
    <row r="178" spans="1:30" x14ac:dyDescent="0.3">
      <c r="A178" t="s">
        <v>111</v>
      </c>
      <c r="B178" t="s">
        <v>26</v>
      </c>
      <c r="D178">
        <v>26808</v>
      </c>
      <c r="E178">
        <v>0.876</v>
      </c>
      <c r="F178">
        <v>0.876</v>
      </c>
      <c r="G178" t="str">
        <f t="shared" si="48"/>
        <v>False</v>
      </c>
      <c r="H178">
        <f t="shared" si="53"/>
        <v>0</v>
      </c>
      <c r="K178" t="s">
        <v>111</v>
      </c>
      <c r="L178" t="s">
        <v>26</v>
      </c>
      <c r="N178">
        <v>10700</v>
      </c>
      <c r="O178">
        <v>7.0000000000000001E-3</v>
      </c>
      <c r="P178">
        <v>7.0000000000000001E-3</v>
      </c>
      <c r="Q178" t="str">
        <f t="shared" si="49"/>
        <v>True</v>
      </c>
      <c r="R178">
        <f t="shared" si="50"/>
        <v>1</v>
      </c>
      <c r="U178" t="str">
        <f t="shared" si="54"/>
        <v>True</v>
      </c>
      <c r="V178">
        <f t="shared" si="51"/>
        <v>1</v>
      </c>
      <c r="W178" t="str">
        <f t="shared" si="55"/>
        <v>EState_VSA3</v>
      </c>
      <c r="X178">
        <f t="shared" si="56"/>
        <v>0.876</v>
      </c>
      <c r="Y178">
        <f t="shared" si="57"/>
        <v>7.0000000000000001E-3</v>
      </c>
      <c r="AB178" t="str">
        <f t="shared" si="58"/>
        <v>False</v>
      </c>
      <c r="AC178">
        <f t="shared" si="52"/>
        <v>0</v>
      </c>
      <c r="AD178" t="str">
        <f t="shared" si="59"/>
        <v>\</v>
      </c>
    </row>
    <row r="179" spans="1:30" x14ac:dyDescent="0.3">
      <c r="A179" t="s">
        <v>89</v>
      </c>
      <c r="B179" t="s">
        <v>26</v>
      </c>
      <c r="D179">
        <v>27047</v>
      </c>
      <c r="E179">
        <v>0.879</v>
      </c>
      <c r="F179">
        <v>0.879</v>
      </c>
      <c r="G179" t="str">
        <f t="shared" si="48"/>
        <v>False</v>
      </c>
      <c r="H179">
        <f t="shared" si="53"/>
        <v>0</v>
      </c>
      <c r="K179" t="s">
        <v>89</v>
      </c>
      <c r="L179" t="s">
        <v>26</v>
      </c>
      <c r="N179">
        <v>14683</v>
      </c>
      <c r="O179">
        <v>0.312</v>
      </c>
      <c r="P179">
        <v>0.312</v>
      </c>
      <c r="Q179" t="str">
        <f t="shared" si="49"/>
        <v>False</v>
      </c>
      <c r="R179">
        <f t="shared" si="50"/>
        <v>0</v>
      </c>
      <c r="U179" t="str">
        <f t="shared" si="54"/>
        <v>False</v>
      </c>
      <c r="V179">
        <f t="shared" si="51"/>
        <v>0</v>
      </c>
      <c r="W179" t="str">
        <f t="shared" si="55"/>
        <v>\</v>
      </c>
      <c r="X179" t="str">
        <f t="shared" si="56"/>
        <v>\</v>
      </c>
      <c r="Y179" t="str">
        <f t="shared" si="57"/>
        <v>/</v>
      </c>
      <c r="AB179" t="str">
        <f t="shared" si="58"/>
        <v>False</v>
      </c>
      <c r="AC179">
        <f t="shared" si="52"/>
        <v>0</v>
      </c>
      <c r="AD179" t="str">
        <f t="shared" si="59"/>
        <v>\</v>
      </c>
    </row>
    <row r="180" spans="1:30" x14ac:dyDescent="0.3">
      <c r="A180" t="s">
        <v>113</v>
      </c>
      <c r="B180" t="s">
        <v>26</v>
      </c>
      <c r="D180">
        <v>26860</v>
      </c>
      <c r="E180">
        <v>0.89400000000000002</v>
      </c>
      <c r="F180">
        <v>0.89400000000000002</v>
      </c>
      <c r="G180" t="str">
        <f t="shared" si="48"/>
        <v>False</v>
      </c>
      <c r="H180">
        <f t="shared" si="53"/>
        <v>0</v>
      </c>
      <c r="K180" t="s">
        <v>113</v>
      </c>
      <c r="L180" t="s">
        <v>26</v>
      </c>
      <c r="N180">
        <v>12681</v>
      </c>
      <c r="O180">
        <v>0.128</v>
      </c>
      <c r="P180">
        <v>0.128</v>
      </c>
      <c r="Q180" t="str">
        <f t="shared" si="49"/>
        <v>False</v>
      </c>
      <c r="R180">
        <f t="shared" si="50"/>
        <v>0</v>
      </c>
      <c r="U180" t="str">
        <f t="shared" si="54"/>
        <v>False</v>
      </c>
      <c r="V180">
        <f t="shared" si="51"/>
        <v>0</v>
      </c>
      <c r="W180" t="str">
        <f t="shared" si="55"/>
        <v>\</v>
      </c>
      <c r="X180" t="str">
        <f t="shared" si="56"/>
        <v>\</v>
      </c>
      <c r="Y180" t="str">
        <f t="shared" si="57"/>
        <v>/</v>
      </c>
      <c r="AB180" t="str">
        <f t="shared" si="58"/>
        <v>False</v>
      </c>
      <c r="AC180">
        <f t="shared" si="52"/>
        <v>0</v>
      </c>
      <c r="AD180" t="str">
        <f t="shared" si="59"/>
        <v>\</v>
      </c>
    </row>
    <row r="181" spans="1:30" x14ac:dyDescent="0.3">
      <c r="A181" t="s">
        <v>211</v>
      </c>
      <c r="B181" t="s">
        <v>26</v>
      </c>
      <c r="D181">
        <v>27048</v>
      </c>
      <c r="E181">
        <v>0.91500000000000004</v>
      </c>
      <c r="F181">
        <v>0.91500000000000004</v>
      </c>
      <c r="G181" t="str">
        <f t="shared" si="48"/>
        <v>False</v>
      </c>
      <c r="H181">
        <f t="shared" si="53"/>
        <v>0</v>
      </c>
      <c r="K181" t="s">
        <v>211</v>
      </c>
      <c r="L181" t="s">
        <v>26</v>
      </c>
      <c r="N181">
        <v>11942</v>
      </c>
      <c r="O181" t="s">
        <v>30</v>
      </c>
      <c r="P181">
        <v>0</v>
      </c>
      <c r="Q181" t="str">
        <f t="shared" si="49"/>
        <v>True</v>
      </c>
      <c r="R181">
        <f t="shared" si="50"/>
        <v>1</v>
      </c>
      <c r="U181" t="str">
        <f t="shared" si="54"/>
        <v>True</v>
      </c>
      <c r="V181">
        <f t="shared" si="51"/>
        <v>1</v>
      </c>
      <c r="W181" t="str">
        <f t="shared" si="55"/>
        <v>fr_thiophene</v>
      </c>
      <c r="X181">
        <f t="shared" si="56"/>
        <v>0.91500000000000004</v>
      </c>
      <c r="Y181" t="str">
        <f t="shared" si="57"/>
        <v>&lt; .001</v>
      </c>
      <c r="AB181" t="str">
        <f t="shared" si="58"/>
        <v>False</v>
      </c>
      <c r="AC181">
        <f t="shared" si="52"/>
        <v>0</v>
      </c>
      <c r="AD181" t="str">
        <f t="shared" si="59"/>
        <v>\</v>
      </c>
    </row>
    <row r="182" spans="1:30" x14ac:dyDescent="0.3">
      <c r="A182" t="s">
        <v>196</v>
      </c>
      <c r="B182" t="s">
        <v>26</v>
      </c>
      <c r="D182">
        <v>27110</v>
      </c>
      <c r="E182">
        <v>0.92700000000000005</v>
      </c>
      <c r="F182">
        <v>0.92700000000000005</v>
      </c>
      <c r="G182" t="str">
        <f t="shared" si="48"/>
        <v>False</v>
      </c>
      <c r="H182">
        <f t="shared" si="53"/>
        <v>0</v>
      </c>
      <c r="K182" t="s">
        <v>196</v>
      </c>
      <c r="L182" t="s">
        <v>26</v>
      </c>
      <c r="N182">
        <v>14952</v>
      </c>
      <c r="O182">
        <v>0.47</v>
      </c>
      <c r="P182">
        <v>0.47</v>
      </c>
      <c r="Q182" t="str">
        <f t="shared" si="49"/>
        <v>False</v>
      </c>
      <c r="R182">
        <f t="shared" si="50"/>
        <v>0</v>
      </c>
      <c r="U182" t="str">
        <f t="shared" si="54"/>
        <v>False</v>
      </c>
      <c r="V182">
        <f t="shared" si="51"/>
        <v>0</v>
      </c>
      <c r="W182" t="str">
        <f t="shared" si="55"/>
        <v>\</v>
      </c>
      <c r="X182" t="str">
        <f t="shared" si="56"/>
        <v>\</v>
      </c>
      <c r="Y182" t="str">
        <f t="shared" si="57"/>
        <v>/</v>
      </c>
      <c r="AB182" t="str">
        <f t="shared" si="58"/>
        <v>False</v>
      </c>
      <c r="AC182">
        <f t="shared" si="52"/>
        <v>0</v>
      </c>
      <c r="AD182" t="str">
        <f t="shared" si="59"/>
        <v>\</v>
      </c>
    </row>
    <row r="183" spans="1:30" x14ac:dyDescent="0.3">
      <c r="A183" t="s">
        <v>201</v>
      </c>
      <c r="B183" t="s">
        <v>26</v>
      </c>
      <c r="D183">
        <v>27059</v>
      </c>
      <c r="E183">
        <v>0.92700000000000005</v>
      </c>
      <c r="F183">
        <v>0.92700000000000005</v>
      </c>
      <c r="G183" t="str">
        <f t="shared" si="48"/>
        <v>False</v>
      </c>
      <c r="H183">
        <f t="shared" si="53"/>
        <v>0</v>
      </c>
      <c r="K183" t="s">
        <v>201</v>
      </c>
      <c r="L183" t="s">
        <v>26</v>
      </c>
      <c r="N183">
        <v>14514</v>
      </c>
      <c r="O183">
        <v>0.36799999999999999</v>
      </c>
      <c r="P183">
        <v>0.36799999999999999</v>
      </c>
      <c r="Q183" t="str">
        <f t="shared" si="49"/>
        <v>False</v>
      </c>
      <c r="R183">
        <f t="shared" si="50"/>
        <v>0</v>
      </c>
      <c r="U183" t="str">
        <f t="shared" si="54"/>
        <v>False</v>
      </c>
      <c r="V183">
        <f t="shared" si="51"/>
        <v>0</v>
      </c>
      <c r="W183" t="str">
        <f t="shared" si="55"/>
        <v>\</v>
      </c>
      <c r="X183" t="str">
        <f t="shared" si="56"/>
        <v>\</v>
      </c>
      <c r="Y183" t="str">
        <f t="shared" si="57"/>
        <v>/</v>
      </c>
      <c r="AB183" t="str">
        <f t="shared" si="58"/>
        <v>False</v>
      </c>
      <c r="AC183">
        <f t="shared" si="52"/>
        <v>0</v>
      </c>
      <c r="AD183" t="str">
        <f t="shared" si="59"/>
        <v>\</v>
      </c>
    </row>
    <row r="184" spans="1:30" x14ac:dyDescent="0.3">
      <c r="A184" t="s">
        <v>141</v>
      </c>
      <c r="B184" t="s">
        <v>26</v>
      </c>
      <c r="D184">
        <v>26983</v>
      </c>
      <c r="E184">
        <v>0.93799999999999994</v>
      </c>
      <c r="F184">
        <v>0.93799999999999994</v>
      </c>
      <c r="G184" t="str">
        <f t="shared" si="48"/>
        <v>False</v>
      </c>
      <c r="H184">
        <f t="shared" si="53"/>
        <v>0</v>
      </c>
      <c r="K184" t="s">
        <v>141</v>
      </c>
      <c r="L184" t="s">
        <v>26</v>
      </c>
      <c r="N184">
        <v>13525</v>
      </c>
      <c r="O184">
        <v>0.30599999999999999</v>
      </c>
      <c r="P184">
        <v>0.30599999999999999</v>
      </c>
      <c r="Q184" t="str">
        <f t="shared" si="49"/>
        <v>False</v>
      </c>
      <c r="R184">
        <f t="shared" si="50"/>
        <v>0</v>
      </c>
      <c r="U184" t="str">
        <f t="shared" si="54"/>
        <v>False</v>
      </c>
      <c r="V184">
        <f t="shared" si="51"/>
        <v>0</v>
      </c>
      <c r="W184" t="str">
        <f t="shared" si="55"/>
        <v>\</v>
      </c>
      <c r="X184" t="str">
        <f t="shared" si="56"/>
        <v>\</v>
      </c>
      <c r="Y184" t="str">
        <f t="shared" si="57"/>
        <v>/</v>
      </c>
      <c r="AB184" t="str">
        <f t="shared" si="58"/>
        <v>False</v>
      </c>
      <c r="AC184">
        <f t="shared" si="52"/>
        <v>0</v>
      </c>
      <c r="AD184" t="str">
        <f t="shared" si="59"/>
        <v>\</v>
      </c>
    </row>
    <row r="185" spans="1:30" x14ac:dyDescent="0.3">
      <c r="A185" t="s">
        <v>100</v>
      </c>
      <c r="B185" t="s">
        <v>26</v>
      </c>
      <c r="D185">
        <v>27001</v>
      </c>
      <c r="E185">
        <v>0.94499999999999995</v>
      </c>
      <c r="F185">
        <v>0.94499999999999995</v>
      </c>
      <c r="G185" t="str">
        <f t="shared" si="48"/>
        <v>False</v>
      </c>
      <c r="H185">
        <f t="shared" si="53"/>
        <v>0</v>
      </c>
      <c r="K185" t="s">
        <v>100</v>
      </c>
      <c r="L185" t="s">
        <v>26</v>
      </c>
      <c r="N185">
        <v>14169</v>
      </c>
      <c r="O185">
        <v>0.52800000000000002</v>
      </c>
      <c r="P185">
        <v>0.52800000000000002</v>
      </c>
      <c r="Q185" t="str">
        <f t="shared" si="49"/>
        <v>False</v>
      </c>
      <c r="R185">
        <f t="shared" si="50"/>
        <v>0</v>
      </c>
      <c r="U185" t="str">
        <f t="shared" si="54"/>
        <v>False</v>
      </c>
      <c r="V185">
        <f t="shared" si="51"/>
        <v>0</v>
      </c>
      <c r="W185" t="str">
        <f t="shared" si="55"/>
        <v>\</v>
      </c>
      <c r="X185" t="str">
        <f t="shared" si="56"/>
        <v>\</v>
      </c>
      <c r="Y185" t="str">
        <f t="shared" si="57"/>
        <v>/</v>
      </c>
      <c r="AB185" t="str">
        <f t="shared" si="58"/>
        <v>False</v>
      </c>
      <c r="AC185">
        <f t="shared" si="52"/>
        <v>0</v>
      </c>
      <c r="AD185" t="str">
        <f t="shared" si="59"/>
        <v>\</v>
      </c>
    </row>
    <row r="186" spans="1:30" x14ac:dyDescent="0.3">
      <c r="A186" t="s">
        <v>171</v>
      </c>
      <c r="B186" t="s">
        <v>26</v>
      </c>
      <c r="D186">
        <v>27085</v>
      </c>
      <c r="E186">
        <v>0.94599999999999995</v>
      </c>
      <c r="F186">
        <v>0.94599999999999995</v>
      </c>
      <c r="G186" t="str">
        <f t="shared" si="48"/>
        <v>False</v>
      </c>
      <c r="H186">
        <f t="shared" si="53"/>
        <v>0</v>
      </c>
      <c r="K186" t="s">
        <v>171</v>
      </c>
      <c r="L186" t="s">
        <v>26</v>
      </c>
      <c r="N186">
        <v>15064</v>
      </c>
      <c r="O186">
        <v>0.83199999999999996</v>
      </c>
      <c r="P186">
        <v>0.83199999999999996</v>
      </c>
      <c r="Q186" t="str">
        <f t="shared" si="49"/>
        <v>False</v>
      </c>
      <c r="R186">
        <f t="shared" si="50"/>
        <v>0</v>
      </c>
      <c r="U186" t="str">
        <f t="shared" si="54"/>
        <v>False</v>
      </c>
      <c r="V186">
        <f t="shared" si="51"/>
        <v>0</v>
      </c>
      <c r="W186" t="str">
        <f t="shared" si="55"/>
        <v>\</v>
      </c>
      <c r="X186" t="str">
        <f t="shared" si="56"/>
        <v>\</v>
      </c>
      <c r="Y186" t="str">
        <f t="shared" si="57"/>
        <v>/</v>
      </c>
      <c r="AB186" t="str">
        <f t="shared" si="58"/>
        <v>False</v>
      </c>
      <c r="AC186">
        <f t="shared" si="52"/>
        <v>0</v>
      </c>
      <c r="AD186" t="str">
        <f t="shared" si="59"/>
        <v>\</v>
      </c>
    </row>
    <row r="187" spans="1:30" x14ac:dyDescent="0.3">
      <c r="A187" t="s">
        <v>46</v>
      </c>
      <c r="B187" t="s">
        <v>26</v>
      </c>
      <c r="D187">
        <v>27011</v>
      </c>
      <c r="E187">
        <v>0.94799999999999995</v>
      </c>
      <c r="F187">
        <v>0.94799999999999995</v>
      </c>
      <c r="G187" t="str">
        <f t="shared" si="48"/>
        <v>False</v>
      </c>
      <c r="H187">
        <f t="shared" si="53"/>
        <v>0</v>
      </c>
      <c r="K187" t="s">
        <v>46</v>
      </c>
      <c r="L187" t="s">
        <v>26</v>
      </c>
      <c r="N187">
        <v>13902</v>
      </c>
      <c r="O187">
        <v>0.43</v>
      </c>
      <c r="P187">
        <v>0.43</v>
      </c>
      <c r="Q187" t="str">
        <f t="shared" si="49"/>
        <v>False</v>
      </c>
      <c r="R187">
        <f t="shared" si="50"/>
        <v>0</v>
      </c>
      <c r="U187" t="str">
        <f t="shared" si="54"/>
        <v>False</v>
      </c>
      <c r="V187">
        <f t="shared" si="51"/>
        <v>0</v>
      </c>
      <c r="W187" t="str">
        <f t="shared" si="55"/>
        <v>\</v>
      </c>
      <c r="X187" t="str">
        <f t="shared" si="56"/>
        <v>\</v>
      </c>
      <c r="Y187" t="str">
        <f t="shared" si="57"/>
        <v>/</v>
      </c>
      <c r="AB187" t="str">
        <f t="shared" si="58"/>
        <v>False</v>
      </c>
      <c r="AC187">
        <f t="shared" si="52"/>
        <v>0</v>
      </c>
      <c r="AD187" t="str">
        <f t="shared" si="59"/>
        <v>\</v>
      </c>
    </row>
    <row r="188" spans="1:30" x14ac:dyDescent="0.3">
      <c r="A188" t="s">
        <v>45</v>
      </c>
      <c r="B188" t="s">
        <v>26</v>
      </c>
      <c r="D188">
        <v>27015</v>
      </c>
      <c r="E188">
        <v>0.95</v>
      </c>
      <c r="F188">
        <v>0.95</v>
      </c>
      <c r="G188" t="str">
        <f t="shared" si="48"/>
        <v>False</v>
      </c>
      <c r="H188">
        <f t="shared" si="53"/>
        <v>0</v>
      </c>
      <c r="K188" t="s">
        <v>45</v>
      </c>
      <c r="L188" t="s">
        <v>26</v>
      </c>
      <c r="N188">
        <v>10006</v>
      </c>
      <c r="O188">
        <v>2E-3</v>
      </c>
      <c r="P188">
        <v>2E-3</v>
      </c>
      <c r="Q188" t="str">
        <f t="shared" si="49"/>
        <v>True</v>
      </c>
      <c r="R188">
        <f t="shared" si="50"/>
        <v>1</v>
      </c>
      <c r="U188" t="str">
        <f t="shared" si="54"/>
        <v>True</v>
      </c>
      <c r="V188">
        <f t="shared" si="51"/>
        <v>1</v>
      </c>
      <c r="W188" t="str">
        <f t="shared" si="55"/>
        <v>BCUT2D_MWLOW</v>
      </c>
      <c r="X188">
        <f t="shared" si="56"/>
        <v>0.95</v>
      </c>
      <c r="Y188">
        <f t="shared" si="57"/>
        <v>2E-3</v>
      </c>
      <c r="AB188" t="str">
        <f t="shared" si="58"/>
        <v>False</v>
      </c>
      <c r="AC188">
        <f t="shared" si="52"/>
        <v>0</v>
      </c>
      <c r="AD188" t="str">
        <f t="shared" si="59"/>
        <v>\</v>
      </c>
    </row>
    <row r="189" spans="1:30" x14ac:dyDescent="0.3">
      <c r="A189" t="s">
        <v>82</v>
      </c>
      <c r="B189" t="s">
        <v>26</v>
      </c>
      <c r="D189">
        <v>27080</v>
      </c>
      <c r="E189">
        <v>0.96499999999999997</v>
      </c>
      <c r="F189">
        <v>0.96499999999999997</v>
      </c>
      <c r="G189" t="str">
        <f t="shared" si="48"/>
        <v>False</v>
      </c>
      <c r="H189">
        <f t="shared" si="53"/>
        <v>0</v>
      </c>
      <c r="K189" t="s">
        <v>82</v>
      </c>
      <c r="L189" t="s">
        <v>26</v>
      </c>
      <c r="N189">
        <v>8620</v>
      </c>
      <c r="O189" t="s">
        <v>30</v>
      </c>
      <c r="P189">
        <v>0</v>
      </c>
      <c r="Q189" t="str">
        <f t="shared" si="49"/>
        <v>True</v>
      </c>
      <c r="R189">
        <f>IF(Q189="True",1,0)</f>
        <v>1</v>
      </c>
      <c r="U189" t="str">
        <f t="shared" si="54"/>
        <v>True</v>
      </c>
      <c r="V189">
        <f t="shared" si="51"/>
        <v>1</v>
      </c>
      <c r="W189" t="str">
        <f t="shared" si="55"/>
        <v>PEOE_VSA5</v>
      </c>
      <c r="X189">
        <f t="shared" si="56"/>
        <v>0.96499999999999997</v>
      </c>
      <c r="Y189" t="str">
        <f t="shared" si="57"/>
        <v>&lt; .001</v>
      </c>
      <c r="AB189" t="str">
        <f t="shared" si="58"/>
        <v>False</v>
      </c>
      <c r="AC189">
        <f t="shared" si="52"/>
        <v>0</v>
      </c>
      <c r="AD189" t="str">
        <f t="shared" si="59"/>
        <v>\</v>
      </c>
    </row>
    <row r="190" spans="1:30" ht="14.4" customHeight="1" x14ac:dyDescent="0.3">
      <c r="A190" t="s">
        <v>214</v>
      </c>
      <c r="F190" t="s">
        <v>232</v>
      </c>
      <c r="H190">
        <f>SUM(H3:H189)</f>
        <v>43</v>
      </c>
      <c r="K190" t="s">
        <v>214</v>
      </c>
      <c r="P190" t="s">
        <v>233</v>
      </c>
      <c r="R190">
        <f>SUM(R3:R189)</f>
        <v>52</v>
      </c>
      <c r="U190" t="s">
        <v>220</v>
      </c>
      <c r="V190">
        <f>SUM(V3:V189)</f>
        <v>76</v>
      </c>
      <c r="AB190" t="s">
        <v>220</v>
      </c>
      <c r="AC190">
        <f>SUM(AC3:AC189)</f>
        <v>19</v>
      </c>
    </row>
  </sheetData>
  <sortState xmlns:xlrd2="http://schemas.microsoft.com/office/spreadsheetml/2017/richdata2" ref="A3:P189">
    <sortCondition ref="F3:F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Desciptors</vt:lpstr>
      <vt:lpstr>Independent Samples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Keur, David</dc:creator>
  <cp:lastModifiedBy>Keur, David</cp:lastModifiedBy>
  <dcterms:created xsi:type="dcterms:W3CDTF">2024-06-01T08:02:39Z</dcterms:created>
  <dcterms:modified xsi:type="dcterms:W3CDTF">2024-06-10T06:15:19Z</dcterms:modified>
</cp:coreProperties>
</file>