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视觉相机选型标准化" sheetId="1" r:id="rId1"/>
    <sheet name="视觉相机结构标准化" sheetId="4" r:id="rId2"/>
    <sheet name="样例统计" sheetId="5" r:id="rId3"/>
    <sheet name="数模截图" sheetId="6" r:id="rId4"/>
    <sheet name="型号参数" sheetId="7" r:id="rId5"/>
  </sheets>
  <externalReferences>
    <externalReference r:id="rId6"/>
  </externalReferences>
  <definedNames>
    <definedName name="_xlnm._FilterDatabase" localSheetId="1" hidden="1">视觉相机结构标准化!#REF!</definedName>
    <definedName name="_xlnm._FilterDatabase" localSheetId="0" hidden="1">视觉相机选型标准化!#REF!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5" l="1"/>
  <c r="I27" i="5"/>
  <c r="I26" i="5"/>
  <c r="I25" i="5"/>
  <c r="I24" i="5"/>
  <c r="I23" i="5"/>
  <c r="I22" i="5"/>
  <c r="I21" i="5"/>
  <c r="I6" i="5"/>
  <c r="I5" i="5"/>
  <c r="I4" i="5"/>
</calcChain>
</file>

<file path=xl/sharedStrings.xml><?xml version="1.0" encoding="utf-8"?>
<sst xmlns="http://schemas.openxmlformats.org/spreadsheetml/2006/main" count="544" uniqueCount="282">
  <si>
    <t>参考价格RMB含税</t>
  </si>
  <si>
    <t>供应商联系方式</t>
  </si>
  <si>
    <t>选型手册</t>
  </si>
  <si>
    <t>参考交期</t>
  </si>
  <si>
    <t>公司名称及地址</t>
  </si>
  <si>
    <t>备用联系人</t>
  </si>
  <si>
    <t>型号/系列</t>
  </si>
  <si>
    <t>结构SAP号</t>
  </si>
  <si>
    <t>标准结构类型</t>
  </si>
  <si>
    <t>结构图片</t>
  </si>
  <si>
    <t>标准化结构维护负责人</t>
  </si>
  <si>
    <t>资料地址</t>
  </si>
  <si>
    <t>结构成本</t>
  </si>
  <si>
    <t>视觉相机品牌</t>
  </si>
  <si>
    <t>KEYENCE
日本
(1st choice)</t>
  </si>
  <si>
    <t>COGNEX
美国
(2nd choice)</t>
  </si>
  <si>
    <t>Sensopart
德国
(3nd choice)</t>
  </si>
  <si>
    <t>视觉类型</t>
  </si>
  <si>
    <t>色彩</t>
  </si>
  <si>
    <t>像素</t>
  </si>
  <si>
    <t>视觉相机标准选型目录</t>
  </si>
  <si>
    <t>图像传感器</t>
  </si>
  <si>
    <t>范会东CW10设计评审</t>
  </si>
  <si>
    <t>战善堃CW10设计评审</t>
  </si>
  <si>
    <t>2D相机</t>
  </si>
  <si>
    <t>视野范围</t>
  </si>
  <si>
    <t>彩色</t>
  </si>
  <si>
    <t>752X480（约26万像素）</t>
  </si>
  <si>
    <t>OCR文字识别</t>
  </si>
  <si>
    <t>必选附件</t>
  </si>
  <si>
    <t>2D</t>
  </si>
  <si>
    <t>3D</t>
  </si>
  <si>
    <t>带光源视觉安装组件</t>
  </si>
  <si>
    <t>不带光源视觉安装组件</t>
  </si>
  <si>
    <t>视觉传感器</t>
  </si>
  <si>
    <t>视觉相机标准化结构目录</t>
  </si>
  <si>
    <t>IV2-G500CA</t>
    <phoneticPr fontId="0" type="noConversion"/>
  </si>
  <si>
    <t>IV2-G500MA</t>
    <phoneticPr fontId="0" type="noConversion"/>
  </si>
  <si>
    <t>彩色</t>
    <phoneticPr fontId="0" type="noConversion"/>
  </si>
  <si>
    <t>黑白</t>
    <phoneticPr fontId="0" type="noConversion"/>
  </si>
  <si>
    <t>安装距离20mm：
10 x 7.5mm至
安装距离500mm:
200 x 150mm</t>
    <phoneticPr fontId="0" type="noConversion"/>
  </si>
  <si>
    <t>是</t>
  </si>
  <si>
    <t>控制器
传感头-控制器间电缆
IO信号线
PC软件</t>
  </si>
  <si>
    <t>13500元（5米标配缆线）</t>
    <phoneticPr fontId="0" type="noConversion"/>
  </si>
  <si>
    <t>9个工作日以内</t>
    <phoneticPr fontId="0" type="noConversion"/>
  </si>
  <si>
    <t>IV2-G300CA</t>
    <phoneticPr fontId="0" type="noConversion"/>
  </si>
  <si>
    <t>15500元（5米标配缆线）</t>
    <phoneticPr fontId="0" type="noConversion"/>
  </si>
  <si>
    <t>安装距离40mm：
42 x 31mm至
安装距离150mm:
275 x 206mm</t>
  </si>
  <si>
    <t xml:space="preserve">叶剑
13671697164
ThierryYe@keyence.com.cn </t>
    <phoneticPr fontId="0" type="noConversion"/>
  </si>
  <si>
    <t>基恩士（中国）有限公司</t>
  </si>
  <si>
    <t xml:space="preserve">IV3-G500CA
</t>
    <phoneticPr fontId="0" type="noConversion"/>
  </si>
  <si>
    <t>IV3-G500MA</t>
    <phoneticPr fontId="0" type="noConversion"/>
  </si>
  <si>
    <t>IV3-G600CA</t>
    <phoneticPr fontId="0" type="noConversion"/>
  </si>
  <si>
    <t>IV3-G600MA</t>
    <phoneticPr fontId="0" type="noConversion"/>
  </si>
  <si>
    <t>安装距离50mm：
22 x 16mm至
安装距离2000mm:
789 x 592mm</t>
    <phoneticPr fontId="0" type="noConversion"/>
  </si>
  <si>
    <t>安装距离50mm：
51 x 38mm至
安装距离2000mm:
1822 x 1364mm</t>
    <phoneticPr fontId="0" type="noConversion"/>
  </si>
  <si>
    <t>控制器
传感头-控制器间电缆
PC软件</t>
    <phoneticPr fontId="0" type="noConversion"/>
  </si>
  <si>
    <t>9个工作日以内</t>
  </si>
  <si>
    <t>CA-035C</t>
  </si>
  <si>
    <t>CA-035M</t>
  </si>
  <si>
    <t>CA-200C</t>
  </si>
  <si>
    <t>CA-200M</t>
  </si>
  <si>
    <t>1600X1200（约200万像素）</t>
  </si>
  <si>
    <t>CA-H500M</t>
  </si>
  <si>
    <t>15500元（5米标配缆线）</t>
  </si>
  <si>
    <t>根据实际检测需求配镜头</t>
  </si>
  <si>
    <t>控制器
相机-控制器间电缆
PC软件</t>
  </si>
  <si>
    <t>黄佳元
13761427854
KylerHuang@keyence.com.cn</t>
  </si>
  <si>
    <t>吴欣汉18069759729</t>
  </si>
  <si>
    <t>杭州普锐视科技有限公司（地址：杭州市萧山区启迪路198号C812室)</t>
  </si>
  <si>
    <t>应用场景/功能描述</t>
    <phoneticPr fontId="7" type="noConversion"/>
  </si>
  <si>
    <t>轮廓识别、宽度、直径、有无边缘、OCR、防错、位置修正等</t>
  </si>
  <si>
    <t>学习、轮廓识别、宽度、直径、有无边缘、OCR、防错、位置修正等</t>
  </si>
  <si>
    <t>IS2000M-130</t>
  </si>
  <si>
    <t>2592X1944（约500万像素）</t>
  </si>
  <si>
    <t>CA-H500C</t>
  </si>
  <si>
    <t>2432X2050（约500万像素）</t>
  </si>
  <si>
    <t>轮廓识别、宽度、直径、有无边缘、OCR、防错、位置修正、扫码、表面质量、尺寸检测、颜色检测等</t>
  </si>
  <si>
    <t>有无检测、防错应用
正反区分、颜色辨别
、OCR字符识别、高精度定位、组装、贴合
高精度尺寸测量</t>
  </si>
  <si>
    <t>有无检测、防错应用
正反区分、颜色辨别
简单定位</t>
  </si>
  <si>
    <t>2-8周</t>
  </si>
  <si>
    <t>IS8100M</t>
  </si>
  <si>
    <t>IS8100C</t>
  </si>
  <si>
    <t>IS8200C</t>
  </si>
  <si>
    <t>IS8200M</t>
  </si>
  <si>
    <t>IS8402C</t>
  </si>
  <si>
    <t>IS8402M</t>
  </si>
  <si>
    <t>黑白</t>
  </si>
  <si>
    <t>IS2000C-120</t>
  </si>
  <si>
    <t>I/O线缆、以太网线缆</t>
  </si>
  <si>
    <t>电源线缆
、以太网线缆</t>
  </si>
  <si>
    <t>IS2000M-120</t>
  </si>
  <si>
    <t>IS2000C-130</t>
  </si>
  <si>
    <t>800X600（约50万像素）</t>
  </si>
  <si>
    <t xml:space="preserve">640X480（约30万像素）
</t>
  </si>
  <si>
    <t>640X480（约30万像素）</t>
  </si>
  <si>
    <t>1280X960（约120万像素）</t>
  </si>
  <si>
    <t>IS8405M</t>
  </si>
  <si>
    <t>640X480（约30万像素）
（处理速度X1.7）</t>
  </si>
  <si>
    <t>1W-2W元（5米标配缆线）</t>
  </si>
  <si>
    <t>2W-3W元（5米标配缆线）</t>
  </si>
  <si>
    <t>3W-4W元（5米标配缆线）</t>
  </si>
  <si>
    <t>3W-5W元（5米标配缆线）</t>
  </si>
  <si>
    <t>4W-7W元（5米标配缆线）</t>
  </si>
  <si>
    <t>检测产品有无</t>
  </si>
  <si>
    <t>项目</t>
  </si>
  <si>
    <t>Module</t>
  </si>
  <si>
    <t>Station</t>
  </si>
  <si>
    <t>装配体数模物料号</t>
  </si>
  <si>
    <t>功能</t>
  </si>
  <si>
    <t>品牌</t>
  </si>
  <si>
    <t>配置</t>
  </si>
  <si>
    <t>系列</t>
  </si>
  <si>
    <t>价格(不含税)</t>
  </si>
  <si>
    <t>货期</t>
  </si>
  <si>
    <t>备注</t>
  </si>
  <si>
    <t>P.918</t>
  </si>
  <si>
    <t>钢印字符读取检测</t>
  </si>
  <si>
    <t>KEYENCE</t>
  </si>
  <si>
    <t>CA-H048CX</t>
  </si>
  <si>
    <t>30-47万像素</t>
  </si>
  <si>
    <t>9个工作日</t>
  </si>
  <si>
    <t>G:\05_CAD\SolidWorks\10_Projekte\P.918_ PDI Modification\00_UBG\客户提供图纸-0810\赵薇相机报价(1)</t>
  </si>
  <si>
    <t>弹簧有无及正反检测</t>
  </si>
  <si>
    <t>200万像素</t>
  </si>
  <si>
    <t>P.569</t>
  </si>
  <si>
    <t>M30</t>
  </si>
  <si>
    <t>S30</t>
  </si>
  <si>
    <t>寻找转子角度插叶片</t>
  </si>
  <si>
    <t>COGNEX</t>
  </si>
  <si>
    <t>IS8405</t>
  </si>
  <si>
    <t>500万像素</t>
  </si>
  <si>
    <t>4周</t>
  </si>
  <si>
    <t>G:\05_CAD\SolidWorks\10_Projekte\X.0042-81000130_Assembly line for SGM CSS  50T oil pump\11_Com_tes</t>
  </si>
  <si>
    <t>M50</t>
  </si>
  <si>
    <t xml:space="preserve">S50 </t>
  </si>
  <si>
    <t>偏摆环弹簧压缩量检查</t>
  </si>
  <si>
    <t>IS8402</t>
  </si>
  <si>
    <t>M20</t>
  </si>
  <si>
    <t>S20</t>
  </si>
  <si>
    <t>IS8100</t>
  </si>
  <si>
    <t>P.950</t>
  </si>
  <si>
    <t>1拖3CCD 4.3万 ，1拖1CCD 3万</t>
  </si>
  <si>
    <t>G:\01_External NPIA\NPIA2\P.950_Triton drive train assembly\04_D_D\00_MEC\09_Com_tes\Keyence IV,IX,CV 测试报告\CV\报价单</t>
  </si>
  <si>
    <t>绕线不良检测</t>
  </si>
  <si>
    <t>IV2-G500CA</t>
  </si>
  <si>
    <t>G:\01_External NPIA\NPIA2\P.950_Triton drive train assembly\04_D_D\00_MEC\09_Com_tes\Keyence IV,IX,CV 测试报告\IV</t>
  </si>
  <si>
    <t>P.822</t>
  </si>
  <si>
    <t>M10</t>
  </si>
  <si>
    <t>检测胶水是否断胶</t>
  </si>
  <si>
    <t>Datalogic</t>
  </si>
  <si>
    <t>YLE182C</t>
  </si>
  <si>
    <t>4周-6周</t>
  </si>
  <si>
    <t>G:\01_External NPIA\NPIA2\P.822_SVW EVP40 assy\05_P_L\03_Sup_Quo\Datalogic</t>
  </si>
  <si>
    <t>M40</t>
  </si>
  <si>
    <t>S10</t>
  </si>
  <si>
    <t>检测叶片有无和正反</t>
  </si>
  <si>
    <t>G:\01_External NPIA\NPIA2\P.822_SVW EVP40 assy\05_P_L\03_Sup_Quo\Keyence</t>
  </si>
  <si>
    <t>P.835</t>
  </si>
  <si>
    <t>S40</t>
  </si>
  <si>
    <t>检测贴片有无和位置</t>
  </si>
  <si>
    <t>G:\01_External NPIA\NPIA2\P.835_2C Blade with handle assy\04_D_D\00_MEC\04_M_Pur\Purchase Parts\Keyence</t>
  </si>
  <si>
    <t>P.840</t>
  </si>
  <si>
    <t>P.852</t>
  </si>
  <si>
    <t>P.750</t>
  </si>
  <si>
    <t>检测产品有无及姿态</t>
  </si>
  <si>
    <t>OP20</t>
  </si>
  <si>
    <t>检测产品表面破损情况</t>
  </si>
  <si>
    <t>ISD902M-61-3701</t>
  </si>
  <si>
    <t>P.996</t>
  </si>
  <si>
    <t>EOL</t>
  </si>
  <si>
    <t>检测识别产品</t>
  </si>
  <si>
    <t>Sensopart</t>
  </si>
  <si>
    <t>V10-OB-A3-W-N-M2-L</t>
  </si>
  <si>
    <t>G:\02_Internal NPIA\NPIA2\Preh China\P.996_N.6288 Tesla Model Y assembly line and EOL\04_D_D\00_MEC\04_M_Pur\01-读码器\01-sensorpart\03-报价\02-20201224</t>
  </si>
  <si>
    <t>V20-OB-A3-C-2</t>
  </si>
  <si>
    <t>V20-OB-A3-W-M-M2-L</t>
  </si>
  <si>
    <t>P.876</t>
  </si>
  <si>
    <t>弹簧有无以及是否重叠放置，是否倾斜检测</t>
  </si>
  <si>
    <t>IS2000M-130-40-125</t>
  </si>
  <si>
    <t>G:\01_External NPIA\NPIA2\P.876 IBC\P190127_IBC-DAP Check Valve\05_P_L\03_Sup_Quo\Cognex Camera</t>
  </si>
  <si>
    <t>S100</t>
  </si>
  <si>
    <t>叶片及 retainer、弹簧检测</t>
  </si>
  <si>
    <t>IS8100M-363-40</t>
  </si>
  <si>
    <t>30-50万像素</t>
  </si>
  <si>
    <t xml:space="preserve">S30 </t>
  </si>
  <si>
    <t>O型圈到位检测</t>
  </si>
  <si>
    <t xml:space="preserve">S30/40 </t>
  </si>
  <si>
    <t>stud长度，外形检测</t>
  </si>
  <si>
    <t xml:space="preserve">S110          </t>
  </si>
  <si>
    <t>总成 长度，直径检测</t>
  </si>
  <si>
    <t>IS8402M-363-50</t>
  </si>
  <si>
    <t xml:space="preserve">S60 </t>
  </si>
  <si>
    <t>螺母处乐泰UV胶水检测</t>
  </si>
  <si>
    <t>IS8100C-363-40</t>
  </si>
  <si>
    <t>M70</t>
  </si>
  <si>
    <t>retainer检测型号防错</t>
  </si>
  <si>
    <t>plunger检测型号防错</t>
  </si>
  <si>
    <t>P.960</t>
  </si>
  <si>
    <t>平面翘曲高度检测及指示灯安装高度检测</t>
  </si>
  <si>
    <t>LJ-X8200</t>
  </si>
  <si>
    <t>3D线扫描</t>
  </si>
  <si>
    <t>G:\05_CAD\SolidWorks\60_Reference Station\05_Camera Check\报价单</t>
  </si>
  <si>
    <t>扫描PCB板并检测四个按钮数据</t>
  </si>
  <si>
    <t>LJ-X8080</t>
  </si>
  <si>
    <t>检测3部件的间隙，判断合装起来是否贴合到位</t>
  </si>
  <si>
    <t>X8060</t>
  </si>
  <si>
    <t>P.914</t>
  </si>
  <si>
    <t>M41</t>
  </si>
  <si>
    <t>S20&amp;S30</t>
  </si>
  <si>
    <t>机器人引导</t>
  </si>
  <si>
    <t>涂胶位置检测</t>
  </si>
  <si>
    <t>P.822-M10-S30</t>
  </si>
  <si>
    <t>P.822-M40-S10</t>
  </si>
  <si>
    <t>P.835-M20-S40</t>
  </si>
  <si>
    <t>P.840-M30-S10(31W像素)</t>
  </si>
  <si>
    <t>P.852-M20-S10</t>
  </si>
  <si>
    <t>P.852-M30-S30</t>
  </si>
  <si>
    <t>P.828-M20-S20</t>
  </si>
  <si>
    <t>P.864-M30-S30</t>
  </si>
  <si>
    <t>P.669-M30-S20(500W像素)</t>
  </si>
  <si>
    <t>P.750-M20-S20</t>
  </si>
  <si>
    <t>P.840-M40-S10(200W像素)</t>
  </si>
  <si>
    <t xml:space="preserve">P.876-M10-100 </t>
  </si>
  <si>
    <t>P.876-M20-S30</t>
  </si>
  <si>
    <t>P.876-M40-S60</t>
  </si>
  <si>
    <t>P.914-M41-S20</t>
  </si>
  <si>
    <t>V10-OB-S3</t>
  </si>
  <si>
    <t>V10C-OB-S3</t>
  </si>
  <si>
    <t>V10-OB-A3</t>
  </si>
  <si>
    <t>V10C-OB-A3</t>
  </si>
  <si>
    <t>V20-OB-A3</t>
  </si>
  <si>
    <t>1440X1080（约150万像素）</t>
  </si>
  <si>
    <t>V20C-OB-A3</t>
  </si>
  <si>
    <t>V10-ALL-A3</t>
  </si>
  <si>
    <t>V20-ALL-A3</t>
  </si>
  <si>
    <t>自带镜头及光源（红光、白光、红外光可选） C口相机需配光源及镜头，</t>
  </si>
  <si>
    <t>3-4周</t>
  </si>
  <si>
    <t>森萨帕特（上海）工业自动化有限公司 地址：上海市嘉定区金沙江西路1555弄西郊商务区C2国际区35号楼202室</t>
  </si>
  <si>
    <t>销售工程师：耿枫 联系电话：18501700293 邮箱：f.geng@sensopart.cn</t>
  </si>
  <si>
    <t>0.8W</t>
  </si>
  <si>
    <t>0.9W</t>
  </si>
  <si>
    <t>1.1W</t>
  </si>
  <si>
    <t>1.4W</t>
  </si>
  <si>
    <t>1.5W</t>
  </si>
  <si>
    <t>1.8W</t>
  </si>
  <si>
    <t>1.6W</t>
  </si>
  <si>
    <t>2.1W</t>
  </si>
  <si>
    <t>有</t>
  </si>
  <si>
    <t>无</t>
  </si>
  <si>
    <t>存在性，完整性，测量，位置确认，颜色</t>
  </si>
  <si>
    <t>存在性，完整性，测量，位置确认，颜色，图样匹配、边缘检测</t>
  </si>
  <si>
    <t>3D相机</t>
    <phoneticPr fontId="17" type="noConversion"/>
  </si>
  <si>
    <t>胶线检测</t>
    <phoneticPr fontId="17" type="noConversion"/>
  </si>
  <si>
    <t>码垛，上下料</t>
    <phoneticPr fontId="17" type="noConversion"/>
  </si>
  <si>
    <t>存在性，完整性，测量，位置确认，胶线状态</t>
    <phoneticPr fontId="17" type="noConversion"/>
  </si>
  <si>
    <t>高度</t>
    <phoneticPr fontId="17" type="noConversion"/>
  </si>
  <si>
    <t>电源线、网线</t>
    <phoneticPr fontId="17" type="noConversion"/>
  </si>
  <si>
    <t>三坐标</t>
    <phoneticPr fontId="17" type="noConversion"/>
  </si>
  <si>
    <t>梅卡曼德Mech-Eye Uhp-140</t>
    <phoneticPr fontId="17" type="noConversion"/>
  </si>
  <si>
    <t>科惠力Predator3D</t>
    <phoneticPr fontId="17" type="noConversion"/>
  </si>
  <si>
    <t>无</t>
    <phoneticPr fontId="17" type="noConversion"/>
  </si>
  <si>
    <t>梅卡曼德Mech-Eye LSR L</t>
    <phoneticPr fontId="17" type="noConversion"/>
  </si>
  <si>
    <t>空间三坐标、位置度、角度纠正、物理标定、三角测距原理</t>
    <phoneticPr fontId="17" type="noConversion"/>
  </si>
  <si>
    <r>
      <t>最大宽度4</t>
    </r>
    <r>
      <rPr>
        <sz val="11"/>
        <color rgb="FF000000"/>
        <rFont val="等线"/>
        <family val="3"/>
        <charset val="134"/>
      </rPr>
      <t>0mm</t>
    </r>
    <phoneticPr fontId="17" type="noConversion"/>
  </si>
  <si>
    <t>胶条宽度0~10mm，精度0.1mm</t>
    <phoneticPr fontId="17" type="noConversion"/>
  </si>
  <si>
    <r>
      <t>白工：1</t>
    </r>
    <r>
      <rPr>
        <sz val="11"/>
        <color rgb="FF000000"/>
        <rFont val="等线"/>
        <family val="3"/>
        <charset val="134"/>
      </rPr>
      <t>5618598603</t>
    </r>
    <phoneticPr fontId="17" type="noConversion"/>
  </si>
  <si>
    <r>
      <t>杜斌：1</t>
    </r>
    <r>
      <rPr>
        <sz val="11"/>
        <color rgb="FF000000"/>
        <rFont val="等线"/>
        <family val="3"/>
        <charset val="134"/>
      </rPr>
      <t>8758025200</t>
    </r>
    <phoneticPr fontId="17" type="noConversion"/>
  </si>
  <si>
    <t>Cognex3D-A5060</t>
    <phoneticPr fontId="17" type="noConversion"/>
  </si>
  <si>
    <t>Cognex3D</t>
    <phoneticPr fontId="17" type="noConversion"/>
  </si>
  <si>
    <t>400~1200mm</t>
    <phoneticPr fontId="17" type="noConversion"/>
  </si>
  <si>
    <t>500~1500mm</t>
    <phoneticPr fontId="17" type="noConversion"/>
  </si>
  <si>
    <t>300+-20mm</t>
    <phoneticPr fontId="17" type="noConversion"/>
  </si>
  <si>
    <t>2048*1536（点云）</t>
    <phoneticPr fontId="17" type="noConversion"/>
  </si>
  <si>
    <t>1600*1200（点云）</t>
    <phoneticPr fontId="17" type="noConversion"/>
  </si>
  <si>
    <t>18w</t>
    <phoneticPr fontId="17" type="noConversion"/>
  </si>
  <si>
    <t>15.5w</t>
    <phoneticPr fontId="17" type="noConversion"/>
  </si>
  <si>
    <t>25W</t>
    <phoneticPr fontId="17" type="noConversion"/>
  </si>
  <si>
    <t>25w</t>
    <phoneticPr fontId="17" type="noConversion"/>
  </si>
  <si>
    <t>10w</t>
    <phoneticPr fontId="17" type="noConversion"/>
  </si>
  <si>
    <t>视野可调整</t>
    <phoneticPr fontId="17" type="noConversion"/>
  </si>
  <si>
    <t>2-4周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</si>
</sst>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&quot;¥&quot;#,##0"/>
  </numFmts>
  <fonts count="20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rgb="FF3F3F76"/>
      <name val="等线"/>
      <family val="2"/>
      <scheme val="minor"/>
    </font>
    <font>
      <sz val="10"/>
      <name val="微软雅黑"/>
      <family val="2"/>
      <charset val="134"/>
    </font>
    <font>
      <sz val="11"/>
      <color rgb="FF000000"/>
      <name val="等线"/>
      <charset val="134"/>
    </font>
    <font>
      <strike/>
      <sz val="11"/>
      <color rgb="FFFF0000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4" borderId="6" applyNumberFormat="0" applyAlignment="0" applyProtection="0">
      <alignment vertical="center"/>
    </xf>
  </cellStyleXfs>
  <cellXfs count="13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11" fillId="0" borderId="1" xfId="2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176" fontId="12" fillId="5" borderId="14" xfId="0" applyNumberFormat="1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176" fontId="0" fillId="3" borderId="4" xfId="0" applyNumberForma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76" fontId="14" fillId="3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176" fontId="12" fillId="6" borderId="14" xfId="0" applyNumberFormat="1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 wrapText="1"/>
    </xf>
    <xf numFmtId="176" fontId="18" fillId="6" borderId="14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输入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124240</xdr:colOff>
      <xdr:row>0</xdr:row>
      <xdr:rowOff>132521</xdr:rowOff>
    </xdr:from>
    <xdr:to>
      <xdr:col>2</xdr:col>
      <xdr:colOff>40586</xdr:colOff>
      <xdr:row>0</xdr:row>
      <xdr:rowOff>570671</xdr:rowOff>
    </xdr:to>
    <xdr:pic>
      <xdr:nvPicPr>
        <xdr:cNvPr id="2" name="Picture 2" descr="cid:image005.jpg@01D56D61.9398AF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40" y="132521"/>
          <a:ext cx="2003563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124240</xdr:colOff>
      <xdr:row>0</xdr:row>
      <xdr:rowOff>132521</xdr:rowOff>
    </xdr:from>
    <xdr:to>
      <xdr:col>1</xdr:col>
      <xdr:colOff>790575</xdr:colOff>
      <xdr:row>0</xdr:row>
      <xdr:rowOff>570671</xdr:rowOff>
    </xdr:to>
    <xdr:pic>
      <xdr:nvPicPr>
        <xdr:cNvPr id="2" name="Picture 2" descr="cid:image005.jpg@01D56D61.9398AF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40" y="132521"/>
          <a:ext cx="234273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9294</xdr:colOff>
      <xdr:row>2</xdr:row>
      <xdr:rowOff>9292</xdr:rowOff>
    </xdr:from>
    <xdr:to>
      <xdr:col>3</xdr:col>
      <xdr:colOff>288656</xdr:colOff>
      <xdr:row>3</xdr:row>
      <xdr:rowOff>185852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6831" y="873512"/>
          <a:ext cx="279362" cy="367060"/>
        </a:xfrm>
        <a:prstGeom prst="rect">
          <a:avLst/>
        </a:prstGeom>
      </xdr:spPr>
    </xdr:pic>
    <xdr:clientData/>
  </xdr:twoCellAnchor>
  <xdr:twoCellAnchor editAs="oneCell">
    <xdr:from>
      <xdr:col>3</xdr:col>
      <xdr:colOff>50646</xdr:colOff>
      <xdr:row>4</xdr:row>
      <xdr:rowOff>14171</xdr:rowOff>
    </xdr:from>
    <xdr:to>
      <xdr:col>3</xdr:col>
      <xdr:colOff>336396</xdr:colOff>
      <xdr:row>6</xdr:row>
      <xdr:rowOff>1994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8183" y="1268683"/>
          <a:ext cx="285750" cy="3781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</xdr:row>
      <xdr:rowOff>57150</xdr:rowOff>
    </xdr:from>
    <xdr:to>
      <xdr:col>4</xdr:col>
      <xdr:colOff>125442</xdr:colOff>
      <xdr:row>19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38150"/>
          <a:ext cx="2363817" cy="320992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</xdr:row>
      <xdr:rowOff>171451</xdr:rowOff>
    </xdr:from>
    <xdr:to>
      <xdr:col>9</xdr:col>
      <xdr:colOff>556041</xdr:colOff>
      <xdr:row>20</xdr:row>
      <xdr:rowOff>133351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0" y="361951"/>
          <a:ext cx="3127791" cy="35814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2</xdr:row>
      <xdr:rowOff>76200</xdr:rowOff>
    </xdr:from>
    <xdr:to>
      <xdr:col>14</xdr:col>
      <xdr:colOff>333375</xdr:colOff>
      <xdr:row>18</xdr:row>
      <xdr:rowOff>75983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457200"/>
          <a:ext cx="2352675" cy="3047783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581026</xdr:colOff>
      <xdr:row>2</xdr:row>
      <xdr:rowOff>95250</xdr:rowOff>
    </xdr:from>
    <xdr:to>
      <xdr:col>19</xdr:col>
      <xdr:colOff>383668</xdr:colOff>
      <xdr:row>17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5426" y="476250"/>
          <a:ext cx="2850642" cy="2867025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28576</xdr:colOff>
      <xdr:row>2</xdr:row>
      <xdr:rowOff>142876</xdr:rowOff>
    </xdr:from>
    <xdr:to>
      <xdr:col>24</xdr:col>
      <xdr:colOff>276226</xdr:colOff>
      <xdr:row>17</xdr:row>
      <xdr:rowOff>149016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20576" y="523876"/>
          <a:ext cx="2686050" cy="2863640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23</xdr:row>
      <xdr:rowOff>0</xdr:rowOff>
    </xdr:from>
    <xdr:to>
      <xdr:col>4</xdr:col>
      <xdr:colOff>212929</xdr:colOff>
      <xdr:row>33</xdr:row>
      <xdr:rowOff>66675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4381500"/>
          <a:ext cx="2098879" cy="1971675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514351</xdr:colOff>
      <xdr:row>23</xdr:row>
      <xdr:rowOff>57151</xdr:rowOff>
    </xdr:from>
    <xdr:to>
      <xdr:col>7</xdr:col>
      <xdr:colOff>304801</xdr:colOff>
      <xdr:row>31</xdr:row>
      <xdr:rowOff>120977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62351" y="4438651"/>
          <a:ext cx="1009650" cy="1587826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22</xdr:row>
      <xdr:rowOff>123825</xdr:rowOff>
    </xdr:from>
    <xdr:to>
      <xdr:col>11</xdr:col>
      <xdr:colOff>400050</xdr:colOff>
      <xdr:row>32</xdr:row>
      <xdr:rowOff>53874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19725" y="4314825"/>
          <a:ext cx="1685925" cy="1835049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22</xdr:row>
      <xdr:rowOff>57151</xdr:rowOff>
    </xdr:from>
    <xdr:to>
      <xdr:col>16</xdr:col>
      <xdr:colOff>95250</xdr:colOff>
      <xdr:row>32</xdr:row>
      <xdr:rowOff>144833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77175" y="4248151"/>
          <a:ext cx="1971675" cy="1992682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22</xdr:row>
      <xdr:rowOff>142875</xdr:rowOff>
    </xdr:from>
    <xdr:to>
      <xdr:col>19</xdr:col>
      <xdr:colOff>514351</xdr:colOff>
      <xdr:row>34</xdr:row>
      <xdr:rowOff>24710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63201" y="4333875"/>
          <a:ext cx="1733550" cy="2167835"/>
        </a:xfrm>
        <a:prstGeom prst="rect">
          <a:avLst/>
        </a:prstGeom>
      </xdr:spPr>
    </xdr:pic>
    <xdr:clientData/>
  </xdr:twoCellAnchor>
  <xdr:twoCellAnchor editAs="oneCell">
    <xdr:from>
      <xdr:col>21</xdr:col>
      <xdr:colOff>180975</xdr:colOff>
      <xdr:row>22</xdr:row>
      <xdr:rowOff>142876</xdr:rowOff>
    </xdr:from>
    <xdr:to>
      <xdr:col>23</xdr:col>
      <xdr:colOff>342900</xdr:colOff>
      <xdr:row>33</xdr:row>
      <xdr:rowOff>28384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82575" y="4333876"/>
          <a:ext cx="1381125" cy="198100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36</xdr:row>
      <xdr:rowOff>76200</xdr:rowOff>
    </xdr:from>
    <xdr:to>
      <xdr:col>5</xdr:col>
      <xdr:colOff>195841</xdr:colOff>
      <xdr:row>57</xdr:row>
      <xdr:rowOff>132580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50" y="6934200"/>
          <a:ext cx="2577091" cy="405688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37</xdr:row>
      <xdr:rowOff>9525</xdr:rowOff>
    </xdr:from>
    <xdr:to>
      <xdr:col>13</xdr:col>
      <xdr:colOff>523875</xdr:colOff>
      <xdr:row>57</xdr:row>
      <xdr:rowOff>92060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1000" y="7058025"/>
          <a:ext cx="4257675" cy="38925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36</xdr:row>
      <xdr:rowOff>180975</xdr:rowOff>
    </xdr:from>
    <xdr:to>
      <xdr:col>21</xdr:col>
      <xdr:colOff>113843</xdr:colOff>
      <xdr:row>54</xdr:row>
      <xdr:rowOff>132927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58300" y="7038975"/>
          <a:ext cx="3657143" cy="3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59</xdr:row>
      <xdr:rowOff>180976</xdr:rowOff>
    </xdr:from>
    <xdr:to>
      <xdr:col>5</xdr:col>
      <xdr:colOff>212597</xdr:colOff>
      <xdr:row>81</xdr:row>
      <xdr:rowOff>47626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9625" y="11420476"/>
          <a:ext cx="2450972" cy="40576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60</xdr:row>
      <xdr:rowOff>85726</xdr:rowOff>
    </xdr:from>
    <xdr:to>
      <xdr:col>10</xdr:col>
      <xdr:colOff>323850</xdr:colOff>
      <xdr:row>80</xdr:row>
      <xdr:rowOff>128338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7600" y="11515726"/>
          <a:ext cx="2762250" cy="3852612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60</xdr:row>
      <xdr:rowOff>123825</xdr:rowOff>
    </xdr:from>
    <xdr:to>
      <xdr:col>18</xdr:col>
      <xdr:colOff>580355</xdr:colOff>
      <xdr:row>83</xdr:row>
      <xdr:rowOff>61914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10425" y="11553825"/>
          <a:ext cx="4342730" cy="4319589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82</xdr:row>
      <xdr:rowOff>190499</xdr:rowOff>
    </xdr:from>
    <xdr:to>
      <xdr:col>8</xdr:col>
      <xdr:colOff>504824</xdr:colOff>
      <xdr:row>104</xdr:row>
      <xdr:rowOff>161924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199" y="15811499"/>
          <a:ext cx="4162425" cy="416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489607</xdr:colOff>
      <xdr:row>35</xdr:row>
      <xdr:rowOff>113262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61807" cy="6447387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0</xdr:rowOff>
    </xdr:from>
    <xdr:to>
      <xdr:col>20</xdr:col>
      <xdr:colOff>294361</xdr:colOff>
      <xdr:row>30</xdr:row>
      <xdr:rowOff>113607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0"/>
          <a:ext cx="7314286" cy="55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5_CAD\SolidWorks\60_Reference%20Station\100_Component%20List\&#35270;&#35273;&#30456;&#26426;Camera\Camer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10_Projekte/X.0042-81000130_Assembly%20line%20for%20SGM%20CSS%20%2050T%20oil%20pump/11_Com_tes" TargetMode="External"/><Relationship Id="rId2" Type="http://schemas.openxmlformats.org/officeDocument/2006/relationships/hyperlink" Target="..\..\..\..\01_External%20NPIA\NPIA2\P.876%20IBC\P190127_IBC-DAP%20Check%20Valve\05_P_L\03_Sup_Quo\Cognex%20Camera" TargetMode="External"/><Relationship Id="rId1" Type="http://schemas.openxmlformats.org/officeDocument/2006/relationships/hyperlink" Target="../../../../01_External%20NPIA/NPIA2/P.876%20IBC/P190127_IBC-DAP%20Check%20Valve/05_P_L/03_Sup_Quo/Cognex%20Camera" TargetMode="External"/><Relationship Id="rId5" Type="http://schemas.openxmlformats.org/officeDocument/2006/relationships/hyperlink" Target="../../10_Projekte/X.0042-81000130_Assembly%20line%20for%20SGM%20CSS%20%2050T%20oil%20pump/11_Com_tes" TargetMode="External"/><Relationship Id="rId4" Type="http://schemas.openxmlformats.org/officeDocument/2006/relationships/hyperlink" Target="../../10_Projekte/X.0042-81000130_Assembly%20line%20for%20SGM%20CSS%20%2050T%20oil%20pump/11_Com_t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70" zoomScaleNormal="70" workbookViewId="0">
      <selection activeCell="F41" sqref="F41"/>
    </sheetView>
  </sheetViews>
  <sheetFormatPr defaultRowHeight="15.75" outlineLevelCol="1" x14ac:dyDescent="0.25"/>
  <cols>
    <col min="1" max="1" width="21.25" style="3" customWidth="1"/>
    <col min="2" max="2" width="16.375" style="1" customWidth="1" outlineLevel="1"/>
    <col min="3" max="3" width="27.5" style="1" bestFit="1" customWidth="1" outlineLevel="1"/>
    <col min="4" max="4" width="24.625" style="1" bestFit="1" customWidth="1" outlineLevel="1"/>
    <col min="5" max="5" width="29.125" style="1" bestFit="1" customWidth="1" outlineLevel="1"/>
    <col min="6" max="6" width="12.125" style="1" bestFit="1" customWidth="1" outlineLevel="1"/>
    <col min="7" max="7" width="17.375" style="1" bestFit="1" customWidth="1" outlineLevel="1"/>
    <col min="8" max="8" width="17.125" style="1" bestFit="1" customWidth="1" outlineLevel="1"/>
    <col min="9" max="9" width="17.125" style="1" customWidth="1" outlineLevel="1"/>
    <col min="10" max="10" width="28.625" style="1" bestFit="1" customWidth="1"/>
    <col min="11" max="11" width="16.75" style="1" bestFit="1" customWidth="1"/>
    <col min="12" max="12" width="11.25" style="1" bestFit="1" customWidth="1"/>
    <col min="13" max="13" width="38.375" style="1" bestFit="1" customWidth="1"/>
    <col min="14" max="14" width="24.75" style="1" bestFit="1" customWidth="1"/>
    <col min="15" max="15" width="21.875" customWidth="1"/>
    <col min="16" max="45" width="9.125" style="11"/>
  </cols>
  <sheetData>
    <row r="1" spans="1:45" ht="49.5" customHeight="1" x14ac:dyDescent="0.2">
      <c r="A1" s="107" t="s">
        <v>20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45" s="2" customFormat="1" ht="18" x14ac:dyDescent="0.25">
      <c r="A2" s="12" t="s">
        <v>13</v>
      </c>
      <c r="B2" s="12" t="s">
        <v>17</v>
      </c>
      <c r="C2" s="12" t="s">
        <v>6</v>
      </c>
      <c r="D2" s="12" t="s">
        <v>70</v>
      </c>
      <c r="E2" s="12" t="s">
        <v>19</v>
      </c>
      <c r="F2" s="12" t="s">
        <v>18</v>
      </c>
      <c r="G2" s="12" t="s">
        <v>25</v>
      </c>
      <c r="H2" s="12" t="s">
        <v>28</v>
      </c>
      <c r="I2" s="12" t="s">
        <v>29</v>
      </c>
      <c r="J2" s="12" t="s">
        <v>0</v>
      </c>
      <c r="K2" s="12" t="s">
        <v>3</v>
      </c>
      <c r="L2" s="12" t="s">
        <v>2</v>
      </c>
      <c r="M2" s="12" t="s">
        <v>4</v>
      </c>
      <c r="N2" s="12" t="s">
        <v>1</v>
      </c>
      <c r="O2" s="13" t="s">
        <v>5</v>
      </c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s="5" customFormat="1" ht="60" hidden="1" customHeight="1" x14ac:dyDescent="0.25">
      <c r="A3" s="91" t="s">
        <v>14</v>
      </c>
      <c r="B3" s="94" t="s">
        <v>21</v>
      </c>
      <c r="C3" s="44" t="s">
        <v>36</v>
      </c>
      <c r="D3" s="106" t="s">
        <v>71</v>
      </c>
      <c r="E3" s="118" t="s">
        <v>27</v>
      </c>
      <c r="F3" s="43" t="s">
        <v>38</v>
      </c>
      <c r="G3" s="117" t="s">
        <v>40</v>
      </c>
      <c r="H3" s="59" t="s">
        <v>248</v>
      </c>
      <c r="I3" s="119" t="s">
        <v>42</v>
      </c>
      <c r="J3" s="45" t="s">
        <v>43</v>
      </c>
      <c r="K3" s="45" t="s">
        <v>44</v>
      </c>
      <c r="L3" s="46"/>
      <c r="M3" s="86" t="s">
        <v>49</v>
      </c>
      <c r="N3" s="90" t="s">
        <v>48</v>
      </c>
      <c r="O3" s="86"/>
      <c r="P3" s="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s="5" customFormat="1" ht="60" hidden="1" customHeight="1" x14ac:dyDescent="0.25">
      <c r="A4" s="92"/>
      <c r="B4" s="95"/>
      <c r="C4" s="44" t="s">
        <v>37</v>
      </c>
      <c r="D4" s="106"/>
      <c r="E4" s="118"/>
      <c r="F4" s="43" t="s">
        <v>39</v>
      </c>
      <c r="G4" s="117"/>
      <c r="H4" s="60"/>
      <c r="I4" s="119"/>
      <c r="J4" s="45" t="s">
        <v>43</v>
      </c>
      <c r="K4" s="45" t="s">
        <v>44</v>
      </c>
      <c r="L4" s="46"/>
      <c r="M4" s="87"/>
      <c r="N4" s="90"/>
      <c r="O4" s="87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s="5" customFormat="1" ht="60" hidden="1" customHeight="1" x14ac:dyDescent="0.25">
      <c r="A5" s="92"/>
      <c r="B5" s="95"/>
      <c r="C5" s="44" t="s">
        <v>45</v>
      </c>
      <c r="D5" s="106"/>
      <c r="E5" s="118"/>
      <c r="F5" s="43" t="s">
        <v>26</v>
      </c>
      <c r="G5" s="47" t="s">
        <v>47</v>
      </c>
      <c r="H5" s="61"/>
      <c r="I5" s="119"/>
      <c r="J5" s="45" t="s">
        <v>46</v>
      </c>
      <c r="K5" s="45" t="s">
        <v>44</v>
      </c>
      <c r="L5" s="46"/>
      <c r="M5" s="87"/>
      <c r="N5" s="90"/>
      <c r="O5" s="87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s="5" customFormat="1" ht="60" customHeight="1" x14ac:dyDescent="0.25">
      <c r="A6" s="92"/>
      <c r="B6" s="95"/>
      <c r="C6" s="24" t="s">
        <v>50</v>
      </c>
      <c r="D6" s="97" t="s">
        <v>72</v>
      </c>
      <c r="E6" s="94" t="s">
        <v>96</v>
      </c>
      <c r="F6" s="23" t="s">
        <v>38</v>
      </c>
      <c r="G6" s="100" t="s">
        <v>54</v>
      </c>
      <c r="H6" s="56" t="s">
        <v>248</v>
      </c>
      <c r="I6" s="103" t="s">
        <v>56</v>
      </c>
      <c r="J6" s="6" t="s">
        <v>43</v>
      </c>
      <c r="K6" s="6" t="s">
        <v>44</v>
      </c>
      <c r="L6" s="27"/>
      <c r="M6" s="87"/>
      <c r="N6" s="90"/>
      <c r="O6" s="87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s="5" customFormat="1" ht="60" customHeight="1" x14ac:dyDescent="0.25">
      <c r="A7" s="92"/>
      <c r="B7" s="95"/>
      <c r="C7" s="7" t="s">
        <v>51</v>
      </c>
      <c r="D7" s="98"/>
      <c r="E7" s="95"/>
      <c r="F7" s="23" t="s">
        <v>39</v>
      </c>
      <c r="G7" s="102"/>
      <c r="H7" s="57"/>
      <c r="I7" s="104"/>
      <c r="J7" s="6" t="s">
        <v>43</v>
      </c>
      <c r="K7" s="6" t="s">
        <v>44</v>
      </c>
      <c r="L7" s="27"/>
      <c r="M7" s="87"/>
      <c r="N7" s="90"/>
      <c r="O7" s="87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s="5" customFormat="1" ht="60" customHeight="1" x14ac:dyDescent="0.25">
      <c r="A8" s="92"/>
      <c r="B8" s="95"/>
      <c r="C8" s="7" t="s">
        <v>52</v>
      </c>
      <c r="D8" s="98"/>
      <c r="E8" s="95"/>
      <c r="F8" s="23" t="s">
        <v>38</v>
      </c>
      <c r="G8" s="100" t="s">
        <v>55</v>
      </c>
      <c r="H8" s="57"/>
      <c r="I8" s="104"/>
      <c r="J8" s="6" t="s">
        <v>46</v>
      </c>
      <c r="K8" s="6" t="s">
        <v>57</v>
      </c>
      <c r="L8" s="27"/>
      <c r="M8" s="87"/>
      <c r="N8" s="90"/>
      <c r="O8" s="87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s="5" customFormat="1" ht="60" customHeight="1" x14ac:dyDescent="0.25">
      <c r="A9" s="92"/>
      <c r="B9" s="96"/>
      <c r="C9" s="7" t="s">
        <v>53</v>
      </c>
      <c r="D9" s="99"/>
      <c r="E9" s="96"/>
      <c r="F9" s="23" t="s">
        <v>39</v>
      </c>
      <c r="G9" s="102"/>
      <c r="H9" s="58"/>
      <c r="I9" s="105"/>
      <c r="J9" s="6" t="s">
        <v>64</v>
      </c>
      <c r="K9" s="6" t="s">
        <v>44</v>
      </c>
      <c r="L9" s="27"/>
      <c r="M9" s="87"/>
      <c r="N9" s="90"/>
      <c r="O9" s="87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s="5" customFormat="1" ht="60" customHeight="1" x14ac:dyDescent="0.25">
      <c r="A10" s="92"/>
      <c r="B10" s="94" t="s">
        <v>24</v>
      </c>
      <c r="C10" s="7" t="s">
        <v>58</v>
      </c>
      <c r="D10" s="97" t="s">
        <v>77</v>
      </c>
      <c r="E10" s="113" t="s">
        <v>95</v>
      </c>
      <c r="F10" s="23" t="s">
        <v>38</v>
      </c>
      <c r="G10" s="100" t="s">
        <v>65</v>
      </c>
      <c r="H10" s="62" t="s">
        <v>41</v>
      </c>
      <c r="I10" s="103" t="s">
        <v>66</v>
      </c>
      <c r="J10" s="26" t="s">
        <v>102</v>
      </c>
      <c r="K10" s="6" t="s">
        <v>44</v>
      </c>
      <c r="L10" s="27"/>
      <c r="M10" s="87"/>
      <c r="N10" s="82" t="s">
        <v>67</v>
      </c>
      <c r="O10" s="87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s="5" customFormat="1" ht="60" customHeight="1" x14ac:dyDescent="0.25">
      <c r="A11" s="92"/>
      <c r="B11" s="95"/>
      <c r="C11" s="7" t="s">
        <v>59</v>
      </c>
      <c r="D11" s="98"/>
      <c r="E11" s="113"/>
      <c r="F11" s="23" t="s">
        <v>39</v>
      </c>
      <c r="G11" s="101"/>
      <c r="H11" s="63"/>
      <c r="I11" s="104"/>
      <c r="J11" s="6" t="s">
        <v>102</v>
      </c>
      <c r="K11" s="6" t="s">
        <v>44</v>
      </c>
      <c r="L11" s="27"/>
      <c r="M11" s="87"/>
      <c r="N11" s="83"/>
      <c r="O11" s="87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s="5" customFormat="1" ht="60" customHeight="1" x14ac:dyDescent="0.25">
      <c r="A12" s="92"/>
      <c r="B12" s="95"/>
      <c r="C12" s="7" t="s">
        <v>60</v>
      </c>
      <c r="D12" s="98"/>
      <c r="E12" s="85" t="s">
        <v>62</v>
      </c>
      <c r="F12" s="23" t="s">
        <v>38</v>
      </c>
      <c r="G12" s="101"/>
      <c r="H12" s="63"/>
      <c r="I12" s="104"/>
      <c r="J12" s="26" t="s">
        <v>103</v>
      </c>
      <c r="K12" s="6" t="s">
        <v>44</v>
      </c>
      <c r="L12" s="27"/>
      <c r="M12" s="87"/>
      <c r="N12" s="83"/>
      <c r="O12" s="87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s="5" customFormat="1" ht="60" customHeight="1" x14ac:dyDescent="0.25">
      <c r="A13" s="92"/>
      <c r="B13" s="95"/>
      <c r="C13" s="7" t="s">
        <v>61</v>
      </c>
      <c r="D13" s="98"/>
      <c r="E13" s="85"/>
      <c r="F13" s="23" t="s">
        <v>39</v>
      </c>
      <c r="G13" s="101"/>
      <c r="H13" s="63"/>
      <c r="I13" s="104"/>
      <c r="J13" s="26" t="s">
        <v>103</v>
      </c>
      <c r="K13" s="6" t="s">
        <v>44</v>
      </c>
      <c r="L13" s="27"/>
      <c r="M13" s="87"/>
      <c r="N13" s="83"/>
      <c r="O13" s="87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s="5" customFormat="1" ht="60" customHeight="1" x14ac:dyDescent="0.25">
      <c r="A14" s="92"/>
      <c r="B14" s="95"/>
      <c r="C14" s="7" t="s">
        <v>75</v>
      </c>
      <c r="D14" s="98"/>
      <c r="E14" s="85" t="s">
        <v>76</v>
      </c>
      <c r="F14" s="23" t="s">
        <v>38</v>
      </c>
      <c r="G14" s="101"/>
      <c r="H14" s="63"/>
      <c r="I14" s="104"/>
      <c r="J14" s="26" t="s">
        <v>103</v>
      </c>
      <c r="K14" s="6" t="s">
        <v>44</v>
      </c>
      <c r="L14" s="27"/>
      <c r="M14" s="87"/>
      <c r="N14" s="83"/>
      <c r="O14" s="19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s="5" customFormat="1" ht="60" customHeight="1" x14ac:dyDescent="0.25">
      <c r="A15" s="93"/>
      <c r="B15" s="96"/>
      <c r="C15" s="7" t="s">
        <v>63</v>
      </c>
      <c r="D15" s="99"/>
      <c r="E15" s="85"/>
      <c r="F15" s="23" t="s">
        <v>39</v>
      </c>
      <c r="G15" s="102"/>
      <c r="H15" s="64"/>
      <c r="I15" s="105"/>
      <c r="J15" s="6" t="s">
        <v>103</v>
      </c>
      <c r="K15" s="6" t="s">
        <v>44</v>
      </c>
      <c r="L15" s="27"/>
      <c r="M15" s="88"/>
      <c r="N15" s="84"/>
      <c r="O15" s="19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s="4" customFormat="1" ht="60" customHeight="1" x14ac:dyDescent="0.25">
      <c r="A16" s="78" t="s">
        <v>15</v>
      </c>
      <c r="B16" s="65" t="s">
        <v>21</v>
      </c>
      <c r="C16" s="18" t="s">
        <v>88</v>
      </c>
      <c r="D16" s="80" t="s">
        <v>79</v>
      </c>
      <c r="E16" s="80" t="s">
        <v>94</v>
      </c>
      <c r="F16" s="21" t="s">
        <v>26</v>
      </c>
      <c r="G16" s="80" t="s">
        <v>65</v>
      </c>
      <c r="H16" s="65" t="s">
        <v>249</v>
      </c>
      <c r="I16" s="80" t="s">
        <v>89</v>
      </c>
      <c r="J16" s="18" t="s">
        <v>99</v>
      </c>
      <c r="K16" s="18" t="s">
        <v>80</v>
      </c>
      <c r="L16" s="18"/>
      <c r="M16" s="80" t="s">
        <v>69</v>
      </c>
      <c r="N16" s="65" t="s">
        <v>68</v>
      </c>
      <c r="O16" s="65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s="4" customFormat="1" ht="60" customHeight="1" x14ac:dyDescent="0.25">
      <c r="A17" s="79"/>
      <c r="B17" s="66"/>
      <c r="C17" s="18" t="s">
        <v>91</v>
      </c>
      <c r="D17" s="81"/>
      <c r="E17" s="81"/>
      <c r="F17" s="22" t="s">
        <v>87</v>
      </c>
      <c r="G17" s="81"/>
      <c r="H17" s="66"/>
      <c r="I17" s="81"/>
      <c r="J17" s="25" t="s">
        <v>99</v>
      </c>
      <c r="K17" s="18" t="s">
        <v>80</v>
      </c>
      <c r="L17" s="18"/>
      <c r="M17" s="81"/>
      <c r="N17" s="66"/>
      <c r="O17" s="66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4" customFormat="1" ht="60" customHeight="1" x14ac:dyDescent="0.25">
      <c r="A18" s="79"/>
      <c r="B18" s="66"/>
      <c r="C18" s="18" t="s">
        <v>92</v>
      </c>
      <c r="D18" s="81"/>
      <c r="E18" s="80" t="s">
        <v>93</v>
      </c>
      <c r="F18" s="21" t="s">
        <v>26</v>
      </c>
      <c r="G18" s="81"/>
      <c r="H18" s="66"/>
      <c r="I18" s="81"/>
      <c r="J18" s="25" t="s">
        <v>99</v>
      </c>
      <c r="K18" s="18" t="s">
        <v>80</v>
      </c>
      <c r="L18" s="18"/>
      <c r="M18" s="81"/>
      <c r="N18" s="66"/>
      <c r="O18" s="66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4" customFormat="1" ht="60" customHeight="1" x14ac:dyDescent="0.25">
      <c r="A19" s="79"/>
      <c r="B19" s="66"/>
      <c r="C19" s="18" t="s">
        <v>73</v>
      </c>
      <c r="D19" s="81"/>
      <c r="E19" s="89"/>
      <c r="F19" s="22" t="s">
        <v>87</v>
      </c>
      <c r="G19" s="81"/>
      <c r="H19" s="67"/>
      <c r="I19" s="81"/>
      <c r="J19" s="25" t="s">
        <v>99</v>
      </c>
      <c r="K19" s="18" t="s">
        <v>80</v>
      </c>
      <c r="L19" s="18"/>
      <c r="M19" s="81"/>
      <c r="N19" s="66"/>
      <c r="O19" s="66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4" customFormat="1" ht="60" customHeight="1" x14ac:dyDescent="0.25">
      <c r="A20" s="79"/>
      <c r="B20" s="65" t="s">
        <v>24</v>
      </c>
      <c r="C20" s="18" t="s">
        <v>82</v>
      </c>
      <c r="D20" s="80" t="s">
        <v>78</v>
      </c>
      <c r="E20" s="65" t="s">
        <v>95</v>
      </c>
      <c r="F20" s="21" t="s">
        <v>26</v>
      </c>
      <c r="G20" s="81"/>
      <c r="H20" s="65" t="s">
        <v>248</v>
      </c>
      <c r="I20" s="80" t="s">
        <v>90</v>
      </c>
      <c r="J20" s="18" t="s">
        <v>100</v>
      </c>
      <c r="K20" s="18" t="s">
        <v>80</v>
      </c>
      <c r="L20" s="18"/>
      <c r="M20" s="81"/>
      <c r="N20" s="66"/>
      <c r="O20" s="66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4" customFormat="1" ht="60" customHeight="1" x14ac:dyDescent="0.25">
      <c r="A21" s="79"/>
      <c r="B21" s="66"/>
      <c r="C21" s="18" t="s">
        <v>81</v>
      </c>
      <c r="D21" s="81"/>
      <c r="E21" s="67"/>
      <c r="F21" s="21" t="s">
        <v>39</v>
      </c>
      <c r="G21" s="81"/>
      <c r="H21" s="66"/>
      <c r="I21" s="81"/>
      <c r="J21" s="25" t="s">
        <v>100</v>
      </c>
      <c r="K21" s="18" t="s">
        <v>80</v>
      </c>
      <c r="L21" s="18"/>
      <c r="M21" s="81"/>
      <c r="N21" s="66"/>
      <c r="O21" s="66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4" customFormat="1" ht="60" customHeight="1" x14ac:dyDescent="0.25">
      <c r="A22" s="79"/>
      <c r="B22" s="66"/>
      <c r="C22" s="18" t="s">
        <v>83</v>
      </c>
      <c r="D22" s="81"/>
      <c r="E22" s="80" t="s">
        <v>98</v>
      </c>
      <c r="F22" s="21" t="s">
        <v>26</v>
      </c>
      <c r="G22" s="81"/>
      <c r="H22" s="66"/>
      <c r="I22" s="81"/>
      <c r="J22" s="18" t="s">
        <v>101</v>
      </c>
      <c r="K22" s="18" t="s">
        <v>80</v>
      </c>
      <c r="L22" s="18"/>
      <c r="M22" s="81"/>
      <c r="N22" s="66"/>
      <c r="O22" s="66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4" customFormat="1" ht="60" customHeight="1" x14ac:dyDescent="0.25">
      <c r="A23" s="79"/>
      <c r="B23" s="66"/>
      <c r="C23" s="18" t="s">
        <v>84</v>
      </c>
      <c r="D23" s="81"/>
      <c r="E23" s="89"/>
      <c r="F23" s="21" t="s">
        <v>39</v>
      </c>
      <c r="G23" s="81"/>
      <c r="H23" s="66"/>
      <c r="I23" s="81"/>
      <c r="J23" s="25" t="s">
        <v>101</v>
      </c>
      <c r="K23" s="18" t="s">
        <v>80</v>
      </c>
      <c r="L23" s="18"/>
      <c r="M23" s="81"/>
      <c r="N23" s="66"/>
      <c r="O23" s="66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4" customFormat="1" ht="60" customHeight="1" x14ac:dyDescent="0.25">
      <c r="A24" s="79"/>
      <c r="B24" s="66"/>
      <c r="C24" s="18" t="s">
        <v>85</v>
      </c>
      <c r="D24" s="81"/>
      <c r="E24" s="80" t="s">
        <v>62</v>
      </c>
      <c r="F24" s="21" t="s">
        <v>26</v>
      </c>
      <c r="G24" s="81"/>
      <c r="H24" s="66"/>
      <c r="I24" s="81"/>
      <c r="J24" s="18" t="s">
        <v>102</v>
      </c>
      <c r="K24" s="18" t="s">
        <v>80</v>
      </c>
      <c r="L24" s="18"/>
      <c r="M24" s="81"/>
      <c r="N24" s="66"/>
      <c r="O24" s="66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4" customFormat="1" ht="60" customHeight="1" x14ac:dyDescent="0.25">
      <c r="A25" s="79"/>
      <c r="B25" s="66"/>
      <c r="C25" s="18" t="s">
        <v>86</v>
      </c>
      <c r="D25" s="81"/>
      <c r="E25" s="89"/>
      <c r="F25" s="21" t="s">
        <v>39</v>
      </c>
      <c r="G25" s="81"/>
      <c r="H25" s="66"/>
      <c r="I25" s="81"/>
      <c r="J25" s="25" t="s">
        <v>102</v>
      </c>
      <c r="K25" s="18" t="s">
        <v>80</v>
      </c>
      <c r="L25" s="18"/>
      <c r="M25" s="81"/>
      <c r="N25" s="66"/>
      <c r="O25" s="66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4" customFormat="1" ht="60" customHeight="1" x14ac:dyDescent="0.25">
      <c r="A26" s="79"/>
      <c r="B26" s="66"/>
      <c r="C26" s="18" t="s">
        <v>97</v>
      </c>
      <c r="D26" s="81"/>
      <c r="E26" s="20" t="s">
        <v>74</v>
      </c>
      <c r="F26" s="21" t="s">
        <v>26</v>
      </c>
      <c r="G26" s="81"/>
      <c r="H26" s="67"/>
      <c r="I26" s="81"/>
      <c r="J26" s="25" t="s">
        <v>102</v>
      </c>
      <c r="K26" s="18" t="s">
        <v>80</v>
      </c>
      <c r="L26" s="18"/>
      <c r="M26" s="81"/>
      <c r="N26" s="66"/>
      <c r="O26" s="66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5" customFormat="1" ht="60" customHeight="1" x14ac:dyDescent="0.25">
      <c r="A27" s="109" t="s">
        <v>16</v>
      </c>
      <c r="B27" s="68" t="s">
        <v>21</v>
      </c>
      <c r="C27" s="39" t="s">
        <v>227</v>
      </c>
      <c r="D27" s="75" t="s">
        <v>250</v>
      </c>
      <c r="E27" s="41" t="s">
        <v>93</v>
      </c>
      <c r="F27" s="38" t="s">
        <v>87</v>
      </c>
      <c r="G27" s="48" t="s">
        <v>65</v>
      </c>
      <c r="H27" s="72" t="s">
        <v>249</v>
      </c>
      <c r="I27" s="48" t="s">
        <v>236</v>
      </c>
      <c r="J27" s="38" t="s">
        <v>240</v>
      </c>
      <c r="K27" s="53" t="s">
        <v>237</v>
      </c>
      <c r="L27" s="111"/>
      <c r="M27" s="114" t="s">
        <v>238</v>
      </c>
      <c r="N27" s="112" t="s">
        <v>239</v>
      </c>
      <c r="O27" s="108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s="5" customFormat="1" ht="60" customHeight="1" x14ac:dyDescent="0.25">
      <c r="A28" s="109"/>
      <c r="B28" s="69"/>
      <c r="C28" s="39" t="s">
        <v>228</v>
      </c>
      <c r="D28" s="76"/>
      <c r="E28" s="41" t="s">
        <v>93</v>
      </c>
      <c r="F28" s="38" t="s">
        <v>26</v>
      </c>
      <c r="G28" s="49"/>
      <c r="H28" s="73"/>
      <c r="I28" s="49"/>
      <c r="J28" s="38" t="s">
        <v>241</v>
      </c>
      <c r="K28" s="54"/>
      <c r="L28" s="111"/>
      <c r="M28" s="115"/>
      <c r="N28" s="112"/>
      <c r="O28" s="108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s="5" customFormat="1" ht="60" customHeight="1" x14ac:dyDescent="0.25">
      <c r="A29" s="109"/>
      <c r="B29" s="68" t="s">
        <v>24</v>
      </c>
      <c r="C29" s="40" t="s">
        <v>229</v>
      </c>
      <c r="D29" s="75" t="s">
        <v>251</v>
      </c>
      <c r="E29" s="41" t="s">
        <v>93</v>
      </c>
      <c r="F29" s="38" t="s">
        <v>87</v>
      </c>
      <c r="G29" s="49"/>
      <c r="H29" s="73"/>
      <c r="I29" s="49"/>
      <c r="J29" s="38" t="s">
        <v>242</v>
      </c>
      <c r="K29" s="54"/>
      <c r="L29" s="111"/>
      <c r="M29" s="115"/>
      <c r="N29" s="112"/>
      <c r="O29" s="108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s="5" customFormat="1" ht="60" customHeight="1" x14ac:dyDescent="0.25">
      <c r="A30" s="109"/>
      <c r="B30" s="70"/>
      <c r="C30" s="40" t="s">
        <v>230</v>
      </c>
      <c r="D30" s="77"/>
      <c r="E30" s="41" t="s">
        <v>93</v>
      </c>
      <c r="F30" s="38" t="s">
        <v>26</v>
      </c>
      <c r="G30" s="49"/>
      <c r="H30" s="73"/>
      <c r="I30" s="49"/>
      <c r="J30" s="38" t="s">
        <v>243</v>
      </c>
      <c r="K30" s="54"/>
      <c r="L30" s="111"/>
      <c r="M30" s="115"/>
      <c r="N30" s="112"/>
      <c r="O30" s="108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s="5" customFormat="1" ht="60" customHeight="1" x14ac:dyDescent="0.25">
      <c r="A31" s="109"/>
      <c r="B31" s="70"/>
      <c r="C31" s="40" t="s">
        <v>231</v>
      </c>
      <c r="D31" s="77"/>
      <c r="E31" s="41" t="s">
        <v>232</v>
      </c>
      <c r="F31" s="38" t="s">
        <v>87</v>
      </c>
      <c r="G31" s="49"/>
      <c r="H31" s="73"/>
      <c r="I31" s="49"/>
      <c r="J31" s="38" t="s">
        <v>244</v>
      </c>
      <c r="K31" s="54"/>
      <c r="L31" s="111"/>
      <c r="M31" s="115"/>
      <c r="N31" s="112"/>
      <c r="O31" s="108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s="5" customFormat="1" ht="60" customHeight="1" x14ac:dyDescent="0.25">
      <c r="A32" s="110"/>
      <c r="B32" s="70"/>
      <c r="C32" s="40" t="s">
        <v>233</v>
      </c>
      <c r="D32" s="77"/>
      <c r="E32" s="41" t="s">
        <v>232</v>
      </c>
      <c r="F32" s="38" t="s">
        <v>26</v>
      </c>
      <c r="G32" s="49"/>
      <c r="H32" s="74"/>
      <c r="I32" s="49"/>
      <c r="J32" s="38" t="s">
        <v>245</v>
      </c>
      <c r="K32" s="54"/>
      <c r="L32" s="111"/>
      <c r="M32" s="115"/>
      <c r="N32" s="112"/>
      <c r="O32" s="108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s="5" customFormat="1" ht="60" customHeight="1" x14ac:dyDescent="0.25">
      <c r="A33" s="110"/>
      <c r="B33" s="70"/>
      <c r="C33" s="40" t="s">
        <v>234</v>
      </c>
      <c r="D33" s="77"/>
      <c r="E33" s="41" t="s">
        <v>93</v>
      </c>
      <c r="F33" s="38" t="s">
        <v>87</v>
      </c>
      <c r="G33" s="49"/>
      <c r="H33" s="51" t="s">
        <v>248</v>
      </c>
      <c r="I33" s="49"/>
      <c r="J33" s="38" t="s">
        <v>246</v>
      </c>
      <c r="K33" s="54"/>
      <c r="L33" s="111"/>
      <c r="M33" s="115"/>
      <c r="N33" s="112"/>
      <c r="O33" s="108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s="5" customFormat="1" ht="60" customHeight="1" x14ac:dyDescent="0.25">
      <c r="A34" s="110"/>
      <c r="B34" s="71"/>
      <c r="C34" s="40" t="s">
        <v>235</v>
      </c>
      <c r="D34" s="76"/>
      <c r="E34" s="41" t="s">
        <v>232</v>
      </c>
      <c r="F34" s="38" t="s">
        <v>87</v>
      </c>
      <c r="G34" s="50"/>
      <c r="H34" s="52"/>
      <c r="I34" s="50"/>
      <c r="J34" s="38" t="s">
        <v>247</v>
      </c>
      <c r="K34" s="55"/>
      <c r="L34" s="111"/>
      <c r="M34" s="116"/>
      <c r="N34" s="112"/>
      <c r="O34" s="108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6" spans="1:45" s="5" customFormat="1" ht="60" customHeight="1" x14ac:dyDescent="0.25">
      <c r="A36" s="109" t="s">
        <v>252</v>
      </c>
      <c r="B36" s="125" t="s">
        <v>253</v>
      </c>
      <c r="C36" s="127" t="s">
        <v>260</v>
      </c>
      <c r="D36" s="75" t="s">
        <v>255</v>
      </c>
      <c r="E36" s="129" t="s">
        <v>265</v>
      </c>
      <c r="F36" s="126" t="s">
        <v>256</v>
      </c>
      <c r="G36" s="132" t="s">
        <v>264</v>
      </c>
      <c r="H36" s="131" t="s">
        <v>249</v>
      </c>
      <c r="I36" s="132" t="s">
        <v>257</v>
      </c>
      <c r="J36" s="137" t="s">
        <v>277</v>
      </c>
      <c r="K36" s="138" t="s">
        <v>281</v>
      </c>
      <c r="L36" s="111"/>
      <c r="M36" s="42"/>
      <c r="N36" s="112"/>
      <c r="O36" s="108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 s="5" customFormat="1" ht="60" customHeight="1" x14ac:dyDescent="0.25">
      <c r="A37" s="109"/>
      <c r="B37" s="69"/>
      <c r="C37" s="127" t="s">
        <v>269</v>
      </c>
      <c r="D37" s="76"/>
      <c r="E37" s="41"/>
      <c r="F37" s="126" t="s">
        <v>256</v>
      </c>
      <c r="G37" s="132" t="s">
        <v>280</v>
      </c>
      <c r="H37" s="134" t="s">
        <v>261</v>
      </c>
      <c r="I37" s="132" t="s">
        <v>257</v>
      </c>
      <c r="J37" s="137" t="s">
        <v>278</v>
      </c>
      <c r="K37" s="54"/>
      <c r="L37" s="111"/>
      <c r="M37" s="136" t="s">
        <v>267</v>
      </c>
      <c r="N37" s="112"/>
      <c r="O37" s="108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 s="5" customFormat="1" ht="60" customHeight="1" x14ac:dyDescent="0.25">
      <c r="A38" s="109"/>
      <c r="B38" s="125" t="s">
        <v>254</v>
      </c>
      <c r="C38" s="133" t="s">
        <v>259</v>
      </c>
      <c r="D38" s="75" t="s">
        <v>263</v>
      </c>
      <c r="E38" s="129" t="s">
        <v>273</v>
      </c>
      <c r="F38" s="126" t="s">
        <v>258</v>
      </c>
      <c r="G38" s="132" t="s">
        <v>272</v>
      </c>
      <c r="H38" s="134" t="s">
        <v>261</v>
      </c>
      <c r="I38" s="132" t="s">
        <v>257</v>
      </c>
      <c r="J38" s="137" t="s">
        <v>279</v>
      </c>
      <c r="K38" s="54"/>
      <c r="L38" s="111"/>
      <c r="M38" s="135" t="s">
        <v>266</v>
      </c>
      <c r="N38" s="112"/>
      <c r="O38" s="108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s="5" customFormat="1" ht="60" customHeight="1" x14ac:dyDescent="0.25">
      <c r="A39" s="109"/>
      <c r="B39" s="70"/>
      <c r="C39" s="133" t="s">
        <v>262</v>
      </c>
      <c r="D39" s="77"/>
      <c r="E39" s="129" t="s">
        <v>273</v>
      </c>
      <c r="F39" s="126" t="s">
        <v>258</v>
      </c>
      <c r="G39" s="132" t="s">
        <v>271</v>
      </c>
      <c r="H39" s="134" t="s">
        <v>261</v>
      </c>
      <c r="I39" s="132" t="s">
        <v>257</v>
      </c>
      <c r="J39" s="137" t="s">
        <v>275</v>
      </c>
      <c r="K39" s="54"/>
      <c r="L39" s="111"/>
      <c r="M39" s="116"/>
      <c r="N39" s="112"/>
      <c r="O39" s="108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 s="5" customFormat="1" ht="60" customHeight="1" x14ac:dyDescent="0.25">
      <c r="A40" s="109"/>
      <c r="B40" s="70"/>
      <c r="C40" s="127" t="s">
        <v>268</v>
      </c>
      <c r="D40" s="77"/>
      <c r="E40" s="41" t="s">
        <v>274</v>
      </c>
      <c r="F40" s="39" t="s">
        <v>258</v>
      </c>
      <c r="G40" s="130" t="s">
        <v>270</v>
      </c>
      <c r="H40" s="131" t="s">
        <v>261</v>
      </c>
      <c r="I40" s="132" t="s">
        <v>257</v>
      </c>
      <c r="J40" s="137" t="s">
        <v>276</v>
      </c>
      <c r="K40" s="54"/>
      <c r="L40" s="111"/>
      <c r="M40" s="136" t="s">
        <v>267</v>
      </c>
      <c r="N40" s="112"/>
      <c r="O40" s="108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 s="5" customFormat="1" ht="60" customHeight="1" x14ac:dyDescent="0.25">
      <c r="A41" s="110"/>
      <c r="B41" s="70"/>
      <c r="C41" s="128"/>
      <c r="D41" s="77"/>
      <c r="E41" s="41"/>
      <c r="F41" s="39"/>
      <c r="G41" s="130"/>
      <c r="H41" s="131"/>
      <c r="I41" s="130"/>
      <c r="J41" s="41"/>
      <c r="K41" s="54"/>
      <c r="L41" s="111"/>
      <c r="M41" s="130"/>
      <c r="N41" s="112"/>
      <c r="O41" s="108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s="5" customFormat="1" ht="60" customHeight="1" x14ac:dyDescent="0.25">
      <c r="A42" s="110"/>
      <c r="B42" s="70"/>
      <c r="C42" s="128"/>
      <c r="D42" s="77"/>
      <c r="E42" s="41"/>
      <c r="F42" s="39"/>
      <c r="G42" s="130"/>
      <c r="H42" s="131" t="s">
        <v>248</v>
      </c>
      <c r="I42" s="130"/>
      <c r="J42" s="41"/>
      <c r="K42" s="54"/>
      <c r="L42" s="111"/>
      <c r="M42" s="130"/>
      <c r="N42" s="112"/>
      <c r="O42" s="108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s="5" customFormat="1" ht="60" customHeight="1" x14ac:dyDescent="0.25">
      <c r="A43" s="110"/>
      <c r="B43" s="71"/>
      <c r="C43" s="128"/>
      <c r="D43" s="76"/>
      <c r="E43" s="41"/>
      <c r="F43" s="39"/>
      <c r="G43" s="130"/>
      <c r="H43" s="131"/>
      <c r="I43" s="130"/>
      <c r="J43" s="41"/>
      <c r="K43" s="55"/>
      <c r="L43" s="111"/>
      <c r="M43" s="130"/>
      <c r="N43" s="112"/>
      <c r="O43" s="108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</sheetData>
  <mergeCells count="68">
    <mergeCell ref="A36:A43"/>
    <mergeCell ref="B36:B37"/>
    <mergeCell ref="D36:D37"/>
    <mergeCell ref="K36:K43"/>
    <mergeCell ref="L36:L43"/>
    <mergeCell ref="N36:N43"/>
    <mergeCell ref="O36:O43"/>
    <mergeCell ref="B38:B43"/>
    <mergeCell ref="M38:M39"/>
    <mergeCell ref="D38:D43"/>
    <mergeCell ref="A1:O1"/>
    <mergeCell ref="O3:O13"/>
    <mergeCell ref="O27:O34"/>
    <mergeCell ref="A27:A34"/>
    <mergeCell ref="L27:L34"/>
    <mergeCell ref="N27:N34"/>
    <mergeCell ref="E10:E11"/>
    <mergeCell ref="M27:M34"/>
    <mergeCell ref="G3:G4"/>
    <mergeCell ref="E3:E5"/>
    <mergeCell ref="I3:I5"/>
    <mergeCell ref="A3:A15"/>
    <mergeCell ref="B10:B15"/>
    <mergeCell ref="D10:D15"/>
    <mergeCell ref="G10:G15"/>
    <mergeCell ref="I10:I15"/>
    <mergeCell ref="B3:B9"/>
    <mergeCell ref="E12:E13"/>
    <mergeCell ref="D3:D5"/>
    <mergeCell ref="D6:D9"/>
    <mergeCell ref="E6:E9"/>
    <mergeCell ref="G6:G7"/>
    <mergeCell ref="G8:G9"/>
    <mergeCell ref="I6:I9"/>
    <mergeCell ref="N10:N15"/>
    <mergeCell ref="E14:E15"/>
    <mergeCell ref="M3:M15"/>
    <mergeCell ref="B16:B19"/>
    <mergeCell ref="D16:D19"/>
    <mergeCell ref="I16:I19"/>
    <mergeCell ref="E18:E19"/>
    <mergeCell ref="M16:M26"/>
    <mergeCell ref="N16:N26"/>
    <mergeCell ref="E16:E17"/>
    <mergeCell ref="E20:E21"/>
    <mergeCell ref="E22:E23"/>
    <mergeCell ref="E24:E25"/>
    <mergeCell ref="B20:B26"/>
    <mergeCell ref="N3:N9"/>
    <mergeCell ref="O16:O26"/>
    <mergeCell ref="A16:A26"/>
    <mergeCell ref="D20:D26"/>
    <mergeCell ref="G16:G26"/>
    <mergeCell ref="I20:I26"/>
    <mergeCell ref="B27:B28"/>
    <mergeCell ref="B29:B34"/>
    <mergeCell ref="G27:G34"/>
    <mergeCell ref="H27:H32"/>
    <mergeCell ref="D27:D28"/>
    <mergeCell ref="D29:D34"/>
    <mergeCell ref="I27:I34"/>
    <mergeCell ref="H33:H34"/>
    <mergeCell ref="K27:K34"/>
    <mergeCell ref="H6:H9"/>
    <mergeCell ref="H3:H5"/>
    <mergeCell ref="H10:H15"/>
    <mergeCell ref="H16:H19"/>
    <mergeCell ref="H20:H26"/>
  </mergeCells>
  <phoneticPr fontId="1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zoomScale="130" zoomScaleNormal="130" workbookViewId="0">
      <selection activeCell="D8" sqref="D8"/>
    </sheetView>
  </sheetViews>
  <sheetFormatPr defaultRowHeight="15.75" outlineLevelCol="1" x14ac:dyDescent="0.25"/>
  <cols>
    <col min="1" max="1" width="25.125" style="3" customWidth="1"/>
    <col min="2" max="2" width="29.625" style="1" bestFit="1" customWidth="1" outlineLevel="1"/>
    <col min="3" max="3" width="24.625" style="1" customWidth="1"/>
    <col min="4" max="4" width="28.875" style="1" customWidth="1"/>
    <col min="5" max="5" width="23.75" style="1" customWidth="1"/>
    <col min="6" max="6" width="26.25" style="1" customWidth="1"/>
    <col min="7" max="7" width="29" style="1" bestFit="1" customWidth="1"/>
    <col min="8" max="37" width="9.125" style="11"/>
  </cols>
  <sheetData>
    <row r="1" spans="1:37" ht="49.5" customHeight="1" x14ac:dyDescent="0.2">
      <c r="A1" s="107" t="s">
        <v>35</v>
      </c>
      <c r="B1" s="107"/>
      <c r="C1" s="107"/>
      <c r="D1" s="107"/>
      <c r="E1" s="107"/>
      <c r="F1" s="107"/>
      <c r="G1" s="107"/>
    </row>
    <row r="2" spans="1:37" s="2" customFormat="1" ht="18" x14ac:dyDescent="0.25">
      <c r="A2" s="12" t="s">
        <v>8</v>
      </c>
      <c r="B2" s="14" t="s">
        <v>17</v>
      </c>
      <c r="C2" s="12" t="s">
        <v>7</v>
      </c>
      <c r="D2" s="12" t="s">
        <v>9</v>
      </c>
      <c r="E2" s="12" t="s">
        <v>12</v>
      </c>
      <c r="F2" s="12" t="s">
        <v>11</v>
      </c>
      <c r="G2" s="12" t="s">
        <v>10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5" customFormat="1" ht="15" customHeight="1" x14ac:dyDescent="0.25">
      <c r="A3" s="109" t="s">
        <v>32</v>
      </c>
      <c r="B3" s="28" t="s">
        <v>30</v>
      </c>
      <c r="C3" s="86">
        <v>51085819</v>
      </c>
      <c r="D3" s="123"/>
      <c r="E3" s="123">
        <v>2000</v>
      </c>
      <c r="F3" s="16"/>
      <c r="G3" s="94" t="s">
        <v>23</v>
      </c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5" customFormat="1" x14ac:dyDescent="0.25">
      <c r="A4" s="110"/>
      <c r="B4" s="28" t="s">
        <v>31</v>
      </c>
      <c r="C4" s="88"/>
      <c r="D4" s="124"/>
      <c r="E4" s="124"/>
      <c r="F4" s="16"/>
      <c r="G4" s="95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4" customFormat="1" ht="15" customHeight="1" x14ac:dyDescent="0.25">
      <c r="A5" s="78" t="s">
        <v>33</v>
      </c>
      <c r="B5" s="15" t="s">
        <v>34</v>
      </c>
      <c r="C5" s="121">
        <v>51085822</v>
      </c>
      <c r="D5" s="121"/>
      <c r="E5" s="121">
        <v>1600</v>
      </c>
      <c r="F5" s="17"/>
      <c r="G5" s="65" t="s">
        <v>22</v>
      </c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4" customFormat="1" x14ac:dyDescent="0.25">
      <c r="A6" s="120"/>
      <c r="B6" s="15" t="s">
        <v>30</v>
      </c>
      <c r="C6" s="122"/>
      <c r="D6" s="122"/>
      <c r="E6" s="122"/>
      <c r="F6" s="17"/>
      <c r="G6" s="67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</sheetData>
  <mergeCells count="11">
    <mergeCell ref="A5:A6"/>
    <mergeCell ref="A1:G1"/>
    <mergeCell ref="A3:A4"/>
    <mergeCell ref="G3:G4"/>
    <mergeCell ref="G5:G6"/>
    <mergeCell ref="C5:C6"/>
    <mergeCell ref="C3:C4"/>
    <mergeCell ref="E5:E6"/>
    <mergeCell ref="E3:E4"/>
    <mergeCell ref="D3:D4"/>
    <mergeCell ref="D5:D6"/>
  </mergeCells>
  <phoneticPr fontId="1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E39" sqref="E39"/>
    </sheetView>
  </sheetViews>
  <sheetFormatPr defaultColWidth="9.125" defaultRowHeight="14.25" x14ac:dyDescent="0.2"/>
  <cols>
    <col min="1" max="3" width="9.125" style="33"/>
    <col min="4" max="4" width="23" style="33" bestFit="1" customWidth="1"/>
    <col min="5" max="5" width="38.125" style="32" customWidth="1"/>
    <col min="6" max="6" width="13.625" style="33" customWidth="1"/>
    <col min="7" max="7" width="20.875" style="33" bestFit="1" customWidth="1"/>
    <col min="8" max="8" width="13.625" style="33" customWidth="1"/>
    <col min="9" max="9" width="12.375" style="33" customWidth="1"/>
    <col min="10" max="10" width="11" style="33" customWidth="1"/>
    <col min="11" max="11" width="34.375" style="33" customWidth="1"/>
    <col min="12" max="12" width="9.125" style="32"/>
    <col min="13" max="16384" width="9.125" style="33"/>
  </cols>
  <sheetData>
    <row r="1" spans="1:12" ht="24.95" customHeight="1" x14ac:dyDescent="0.2">
      <c r="A1" s="30" t="s">
        <v>105</v>
      </c>
      <c r="B1" s="30" t="s">
        <v>106</v>
      </c>
      <c r="C1" s="30" t="s">
        <v>107</v>
      </c>
      <c r="D1" s="30" t="s">
        <v>108</v>
      </c>
      <c r="E1" s="31" t="s">
        <v>109</v>
      </c>
      <c r="F1" s="30" t="s">
        <v>110</v>
      </c>
      <c r="G1" s="30" t="s">
        <v>111</v>
      </c>
      <c r="H1" s="30" t="s">
        <v>112</v>
      </c>
      <c r="I1" s="30" t="s">
        <v>113</v>
      </c>
      <c r="J1" s="30" t="s">
        <v>114</v>
      </c>
      <c r="K1" s="30" t="s">
        <v>115</v>
      </c>
    </row>
    <row r="2" spans="1:12" ht="24.95" customHeight="1" x14ac:dyDescent="0.2">
      <c r="A2" s="34" t="s">
        <v>116</v>
      </c>
      <c r="B2" s="34"/>
      <c r="C2" s="34"/>
      <c r="D2" s="34"/>
      <c r="E2" s="29" t="s">
        <v>117</v>
      </c>
      <c r="F2" s="34" t="s">
        <v>118</v>
      </c>
      <c r="G2" s="34" t="s">
        <v>119</v>
      </c>
      <c r="H2" s="34" t="s">
        <v>120</v>
      </c>
      <c r="I2" s="35">
        <v>63000</v>
      </c>
      <c r="J2" s="35" t="s">
        <v>121</v>
      </c>
      <c r="K2" s="34"/>
      <c r="L2" s="32" t="s">
        <v>122</v>
      </c>
    </row>
    <row r="3" spans="1:12" ht="24.95" customHeight="1" x14ac:dyDescent="0.2">
      <c r="A3" s="34" t="s">
        <v>116</v>
      </c>
      <c r="B3" s="34"/>
      <c r="C3" s="34"/>
      <c r="D3" s="34"/>
      <c r="E3" s="29" t="s">
        <v>123</v>
      </c>
      <c r="F3" s="34" t="s">
        <v>118</v>
      </c>
      <c r="G3" s="34" t="s">
        <v>60</v>
      </c>
      <c r="H3" s="34" t="s">
        <v>124</v>
      </c>
      <c r="I3" s="35">
        <v>78000</v>
      </c>
      <c r="J3" s="35" t="s">
        <v>121</v>
      </c>
      <c r="K3" s="34"/>
      <c r="L3" s="32" t="s">
        <v>122</v>
      </c>
    </row>
    <row r="4" spans="1:12" ht="24.95" customHeight="1" x14ac:dyDescent="0.2">
      <c r="A4" s="34" t="s">
        <v>125</v>
      </c>
      <c r="B4" s="34" t="s">
        <v>126</v>
      </c>
      <c r="C4" s="34" t="s">
        <v>127</v>
      </c>
      <c r="D4" s="34"/>
      <c r="E4" s="29" t="s">
        <v>128</v>
      </c>
      <c r="F4" s="34" t="s">
        <v>129</v>
      </c>
      <c r="G4" s="34" t="s">
        <v>130</v>
      </c>
      <c r="H4" s="34" t="s">
        <v>131</v>
      </c>
      <c r="I4" s="35">
        <f>85600/1.17</f>
        <v>73162.393162393171</v>
      </c>
      <c r="J4" s="35" t="s">
        <v>132</v>
      </c>
      <c r="K4" s="34"/>
      <c r="L4" s="36" t="s">
        <v>133</v>
      </c>
    </row>
    <row r="5" spans="1:12" ht="24.95" customHeight="1" x14ac:dyDescent="0.2">
      <c r="A5" s="34" t="s">
        <v>125</v>
      </c>
      <c r="B5" s="34" t="s">
        <v>134</v>
      </c>
      <c r="C5" s="34" t="s">
        <v>135</v>
      </c>
      <c r="D5" s="34"/>
      <c r="E5" s="29" t="s">
        <v>136</v>
      </c>
      <c r="F5" s="34" t="s">
        <v>129</v>
      </c>
      <c r="G5" s="34" t="s">
        <v>137</v>
      </c>
      <c r="H5" s="34" t="s">
        <v>124</v>
      </c>
      <c r="I5" s="35">
        <f>54400/1.17</f>
        <v>46495.7264957265</v>
      </c>
      <c r="J5" s="35" t="s">
        <v>132</v>
      </c>
      <c r="K5" s="34"/>
      <c r="L5" s="36" t="s">
        <v>133</v>
      </c>
    </row>
    <row r="6" spans="1:12" ht="24.95" customHeight="1" x14ac:dyDescent="0.2">
      <c r="A6" s="34" t="s">
        <v>125</v>
      </c>
      <c r="B6" s="34" t="s">
        <v>138</v>
      </c>
      <c r="C6" s="34" t="s">
        <v>139</v>
      </c>
      <c r="D6" s="34"/>
      <c r="E6" s="29" t="s">
        <v>104</v>
      </c>
      <c r="F6" s="34" t="s">
        <v>129</v>
      </c>
      <c r="G6" s="34" t="s">
        <v>140</v>
      </c>
      <c r="H6" s="34" t="s">
        <v>120</v>
      </c>
      <c r="I6" s="35">
        <f>31100/1.17</f>
        <v>26581.196581196582</v>
      </c>
      <c r="J6" s="35" t="s">
        <v>132</v>
      </c>
      <c r="K6" s="34"/>
      <c r="L6" s="36" t="s">
        <v>133</v>
      </c>
    </row>
    <row r="7" spans="1:12" ht="24.95" customHeight="1" x14ac:dyDescent="0.2">
      <c r="A7" s="34" t="s">
        <v>141</v>
      </c>
      <c r="B7" s="34"/>
      <c r="C7" s="34"/>
      <c r="D7" s="34"/>
      <c r="E7" s="29" t="s">
        <v>104</v>
      </c>
      <c r="F7" s="34" t="s">
        <v>118</v>
      </c>
      <c r="G7" s="34" t="s">
        <v>59</v>
      </c>
      <c r="H7" s="34" t="s">
        <v>120</v>
      </c>
      <c r="I7" s="35">
        <v>30000</v>
      </c>
      <c r="J7" s="35" t="s">
        <v>121</v>
      </c>
      <c r="K7" s="34" t="s">
        <v>142</v>
      </c>
      <c r="L7" s="32" t="s">
        <v>143</v>
      </c>
    </row>
    <row r="8" spans="1:12" ht="24.95" customHeight="1" x14ac:dyDescent="0.2">
      <c r="A8" s="34" t="s">
        <v>141</v>
      </c>
      <c r="B8" s="34"/>
      <c r="C8" s="34"/>
      <c r="D8" s="34"/>
      <c r="E8" s="29" t="s">
        <v>104</v>
      </c>
      <c r="F8" s="34" t="s">
        <v>118</v>
      </c>
      <c r="G8" s="34" t="s">
        <v>58</v>
      </c>
      <c r="H8" s="34" t="s">
        <v>120</v>
      </c>
      <c r="I8" s="35">
        <v>30000</v>
      </c>
      <c r="J8" s="35" t="s">
        <v>121</v>
      </c>
      <c r="K8" s="34"/>
      <c r="L8" s="32" t="s">
        <v>143</v>
      </c>
    </row>
    <row r="9" spans="1:12" ht="24.95" customHeight="1" x14ac:dyDescent="0.2">
      <c r="A9" s="34" t="s">
        <v>141</v>
      </c>
      <c r="B9" s="34"/>
      <c r="C9" s="34"/>
      <c r="D9" s="34"/>
      <c r="E9" s="29" t="s">
        <v>144</v>
      </c>
      <c r="F9" s="34" t="s">
        <v>118</v>
      </c>
      <c r="G9" s="34" t="s">
        <v>145</v>
      </c>
      <c r="H9" s="34" t="s">
        <v>34</v>
      </c>
      <c r="I9" s="35">
        <v>15000</v>
      </c>
      <c r="J9" s="35" t="s">
        <v>121</v>
      </c>
      <c r="K9" s="34"/>
      <c r="L9" s="32" t="s">
        <v>146</v>
      </c>
    </row>
    <row r="10" spans="1:12" ht="24.95" customHeight="1" x14ac:dyDescent="0.2">
      <c r="A10" s="34" t="s">
        <v>147</v>
      </c>
      <c r="B10" s="34" t="s">
        <v>148</v>
      </c>
      <c r="C10" s="34" t="s">
        <v>127</v>
      </c>
      <c r="D10" s="34">
        <v>50808442</v>
      </c>
      <c r="E10" s="29" t="s">
        <v>149</v>
      </c>
      <c r="F10" s="34" t="s">
        <v>150</v>
      </c>
      <c r="G10" s="34" t="s">
        <v>151</v>
      </c>
      <c r="H10" s="34" t="s">
        <v>124</v>
      </c>
      <c r="I10" s="35">
        <v>62500</v>
      </c>
      <c r="J10" s="35" t="s">
        <v>152</v>
      </c>
      <c r="K10" s="34"/>
      <c r="L10" s="32" t="s">
        <v>153</v>
      </c>
    </row>
    <row r="11" spans="1:12" ht="24.95" customHeight="1" x14ac:dyDescent="0.2">
      <c r="A11" s="34" t="s">
        <v>147</v>
      </c>
      <c r="B11" s="34" t="s">
        <v>154</v>
      </c>
      <c r="C11" s="34" t="s">
        <v>155</v>
      </c>
      <c r="D11" s="34">
        <v>50808520</v>
      </c>
      <c r="E11" s="29" t="s">
        <v>156</v>
      </c>
      <c r="F11" s="34" t="s">
        <v>118</v>
      </c>
      <c r="G11" s="34" t="s">
        <v>145</v>
      </c>
      <c r="H11" s="34" t="s">
        <v>34</v>
      </c>
      <c r="I11" s="35">
        <v>19000</v>
      </c>
      <c r="J11" s="35" t="s">
        <v>121</v>
      </c>
      <c r="K11" s="34"/>
      <c r="L11" s="32" t="s">
        <v>157</v>
      </c>
    </row>
    <row r="12" spans="1:12" ht="24.95" customHeight="1" x14ac:dyDescent="0.2">
      <c r="A12" s="34" t="s">
        <v>158</v>
      </c>
      <c r="B12" s="34" t="s">
        <v>138</v>
      </c>
      <c r="C12" s="34" t="s">
        <v>159</v>
      </c>
      <c r="D12" s="34">
        <v>50828587</v>
      </c>
      <c r="E12" s="29" t="s">
        <v>160</v>
      </c>
      <c r="F12" s="34" t="s">
        <v>118</v>
      </c>
      <c r="G12" s="34" t="s">
        <v>145</v>
      </c>
      <c r="H12" s="34" t="s">
        <v>34</v>
      </c>
      <c r="I12" s="35">
        <v>19000</v>
      </c>
      <c r="J12" s="35" t="s">
        <v>121</v>
      </c>
      <c r="K12" s="34"/>
      <c r="L12" s="32" t="s">
        <v>161</v>
      </c>
    </row>
    <row r="13" spans="1:12" ht="24.95" customHeight="1" x14ac:dyDescent="0.2">
      <c r="A13" s="34" t="s">
        <v>162</v>
      </c>
      <c r="B13" s="34" t="s">
        <v>126</v>
      </c>
      <c r="C13" s="34" t="s">
        <v>155</v>
      </c>
      <c r="D13" s="34">
        <v>50815557</v>
      </c>
      <c r="E13" s="29" t="s">
        <v>104</v>
      </c>
      <c r="F13" s="34" t="s">
        <v>118</v>
      </c>
      <c r="G13" s="34" t="s">
        <v>58</v>
      </c>
      <c r="H13" s="34" t="s">
        <v>120</v>
      </c>
      <c r="I13" s="35">
        <v>30000</v>
      </c>
      <c r="J13" s="35" t="s">
        <v>121</v>
      </c>
      <c r="K13" s="34"/>
    </row>
    <row r="14" spans="1:12" ht="24.95" customHeight="1" x14ac:dyDescent="0.2">
      <c r="A14" s="34" t="s">
        <v>163</v>
      </c>
      <c r="B14" s="34" t="s">
        <v>138</v>
      </c>
      <c r="C14" s="34" t="s">
        <v>155</v>
      </c>
      <c r="D14" s="34">
        <v>50830089</v>
      </c>
      <c r="E14" s="29" t="s">
        <v>104</v>
      </c>
      <c r="F14" s="34" t="s">
        <v>118</v>
      </c>
      <c r="G14" s="34" t="s">
        <v>145</v>
      </c>
      <c r="H14" s="34" t="s">
        <v>34</v>
      </c>
      <c r="I14" s="35">
        <v>19000</v>
      </c>
      <c r="J14" s="35" t="s">
        <v>121</v>
      </c>
      <c r="K14" s="34"/>
    </row>
    <row r="15" spans="1:12" ht="24.95" customHeight="1" x14ac:dyDescent="0.2">
      <c r="A15" s="34" t="s">
        <v>164</v>
      </c>
      <c r="B15" s="34" t="s">
        <v>138</v>
      </c>
      <c r="C15" s="34" t="s">
        <v>139</v>
      </c>
      <c r="D15" s="34">
        <v>50886201</v>
      </c>
      <c r="E15" s="29" t="s">
        <v>165</v>
      </c>
      <c r="F15" s="34" t="s">
        <v>118</v>
      </c>
      <c r="G15" s="34" t="s">
        <v>60</v>
      </c>
      <c r="H15" s="34" t="s">
        <v>124</v>
      </c>
      <c r="I15" s="35">
        <v>78000</v>
      </c>
      <c r="J15" s="35" t="s">
        <v>121</v>
      </c>
      <c r="K15" s="34"/>
    </row>
    <row r="16" spans="1:12" ht="24.95" customHeight="1" x14ac:dyDescent="0.2">
      <c r="A16" s="34" t="s">
        <v>162</v>
      </c>
      <c r="B16" s="34" t="s">
        <v>154</v>
      </c>
      <c r="C16" s="34" t="s">
        <v>155</v>
      </c>
      <c r="D16" s="34">
        <v>50815567</v>
      </c>
      <c r="E16" s="29" t="s">
        <v>104</v>
      </c>
      <c r="F16" s="34" t="s">
        <v>118</v>
      </c>
      <c r="G16" s="34" t="s">
        <v>60</v>
      </c>
      <c r="H16" s="34" t="s">
        <v>124</v>
      </c>
      <c r="I16" s="35">
        <v>78000</v>
      </c>
      <c r="J16" s="35" t="s">
        <v>121</v>
      </c>
      <c r="K16" s="34"/>
    </row>
    <row r="17" spans="1:12" ht="16.5" x14ac:dyDescent="0.2">
      <c r="A17" s="34" t="s">
        <v>116</v>
      </c>
      <c r="B17" s="34" t="s">
        <v>148</v>
      </c>
      <c r="C17" s="34" t="s">
        <v>166</v>
      </c>
      <c r="D17" s="34">
        <v>50932340</v>
      </c>
      <c r="E17" s="29" t="s">
        <v>167</v>
      </c>
      <c r="F17" s="34" t="s">
        <v>129</v>
      </c>
      <c r="G17" s="37" t="s">
        <v>168</v>
      </c>
      <c r="H17" s="34"/>
      <c r="I17" s="35"/>
      <c r="J17" s="35"/>
      <c r="K17" s="34"/>
    </row>
    <row r="18" spans="1:12" ht="24.95" customHeight="1" x14ac:dyDescent="0.2">
      <c r="A18" s="34" t="s">
        <v>169</v>
      </c>
      <c r="B18" s="34"/>
      <c r="C18" s="34" t="s">
        <v>170</v>
      </c>
      <c r="D18" s="34"/>
      <c r="E18" s="29" t="s">
        <v>171</v>
      </c>
      <c r="F18" s="34" t="s">
        <v>172</v>
      </c>
      <c r="G18" s="34" t="s">
        <v>173</v>
      </c>
      <c r="H18" s="34" t="s">
        <v>34</v>
      </c>
      <c r="I18" s="35">
        <v>9201.0159999999996</v>
      </c>
      <c r="J18" s="35" t="s">
        <v>132</v>
      </c>
      <c r="K18" s="34"/>
      <c r="L18" s="32" t="s">
        <v>174</v>
      </c>
    </row>
    <row r="19" spans="1:12" ht="24.95" customHeight="1" x14ac:dyDescent="0.2">
      <c r="A19" s="34" t="s">
        <v>169</v>
      </c>
      <c r="B19" s="34"/>
      <c r="C19" s="34" t="s">
        <v>170</v>
      </c>
      <c r="D19" s="34"/>
      <c r="E19" s="29" t="s">
        <v>171</v>
      </c>
      <c r="F19" s="34" t="s">
        <v>172</v>
      </c>
      <c r="G19" s="34" t="s">
        <v>175</v>
      </c>
      <c r="H19" s="34" t="s">
        <v>34</v>
      </c>
      <c r="I19" s="35">
        <v>12452.628500000001</v>
      </c>
      <c r="J19" s="35" t="s">
        <v>132</v>
      </c>
      <c r="K19" s="34"/>
      <c r="L19" s="32" t="s">
        <v>174</v>
      </c>
    </row>
    <row r="20" spans="1:12" ht="24.95" customHeight="1" x14ac:dyDescent="0.2">
      <c r="A20" s="34" t="s">
        <v>169</v>
      </c>
      <c r="B20" s="34"/>
      <c r="C20" s="34" t="s">
        <v>170</v>
      </c>
      <c r="D20" s="34"/>
      <c r="E20" s="29" t="s">
        <v>171</v>
      </c>
      <c r="F20" s="34" t="s">
        <v>172</v>
      </c>
      <c r="G20" s="34" t="s">
        <v>176</v>
      </c>
      <c r="H20" s="34" t="s">
        <v>34</v>
      </c>
      <c r="I20" s="35">
        <v>12452.628500000001</v>
      </c>
      <c r="J20" s="35" t="s">
        <v>132</v>
      </c>
      <c r="K20" s="34"/>
      <c r="L20" s="32" t="s">
        <v>174</v>
      </c>
    </row>
    <row r="21" spans="1:12" ht="24.95" customHeight="1" x14ac:dyDescent="0.2">
      <c r="A21" s="34" t="s">
        <v>177</v>
      </c>
      <c r="B21" s="34" t="s">
        <v>148</v>
      </c>
      <c r="C21" s="34" t="s">
        <v>135</v>
      </c>
      <c r="D21" s="34">
        <v>50844806</v>
      </c>
      <c r="E21" s="29" t="s">
        <v>178</v>
      </c>
      <c r="F21" s="34" t="s">
        <v>129</v>
      </c>
      <c r="G21" s="34" t="s">
        <v>179</v>
      </c>
      <c r="H21" s="34" t="s">
        <v>34</v>
      </c>
      <c r="I21" s="35">
        <f>15745/1.13</f>
        <v>13933.628318584073</v>
      </c>
      <c r="J21" s="35" t="s">
        <v>132</v>
      </c>
      <c r="K21" s="34"/>
      <c r="L21" s="36" t="s">
        <v>180</v>
      </c>
    </row>
    <row r="22" spans="1:12" ht="24.95" customHeight="1" x14ac:dyDescent="0.2">
      <c r="A22" s="34" t="s">
        <v>177</v>
      </c>
      <c r="B22" s="34" t="s">
        <v>148</v>
      </c>
      <c r="C22" s="34" t="s">
        <v>181</v>
      </c>
      <c r="D22" s="34">
        <v>50844823</v>
      </c>
      <c r="E22" s="29" t="s">
        <v>182</v>
      </c>
      <c r="F22" s="34" t="s">
        <v>129</v>
      </c>
      <c r="G22" s="34" t="s">
        <v>183</v>
      </c>
      <c r="H22" s="34" t="s">
        <v>184</v>
      </c>
      <c r="I22" s="35">
        <f>22110/1.13</f>
        <v>19566.371681415931</v>
      </c>
      <c r="J22" s="35" t="s">
        <v>132</v>
      </c>
      <c r="K22" s="34"/>
      <c r="L22" s="36" t="s">
        <v>180</v>
      </c>
    </row>
    <row r="23" spans="1:12" ht="24.95" customHeight="1" x14ac:dyDescent="0.2">
      <c r="A23" s="34" t="s">
        <v>177</v>
      </c>
      <c r="B23" s="34" t="s">
        <v>138</v>
      </c>
      <c r="C23" s="34" t="s">
        <v>185</v>
      </c>
      <c r="D23" s="34">
        <v>50840037</v>
      </c>
      <c r="E23" s="29" t="s">
        <v>186</v>
      </c>
      <c r="F23" s="34" t="s">
        <v>129</v>
      </c>
      <c r="G23" s="34" t="s">
        <v>183</v>
      </c>
      <c r="H23" s="34" t="s">
        <v>184</v>
      </c>
      <c r="I23" s="35">
        <f>21780/1.13</f>
        <v>19274.336283185843</v>
      </c>
      <c r="J23" s="35" t="s">
        <v>132</v>
      </c>
      <c r="K23" s="34"/>
      <c r="L23" s="36" t="s">
        <v>180</v>
      </c>
    </row>
    <row r="24" spans="1:12" ht="24.95" customHeight="1" x14ac:dyDescent="0.2">
      <c r="A24" s="34" t="s">
        <v>177</v>
      </c>
      <c r="B24" s="34" t="s">
        <v>126</v>
      </c>
      <c r="C24" s="34" t="s">
        <v>187</v>
      </c>
      <c r="D24" s="34">
        <v>50859324</v>
      </c>
      <c r="E24" s="29" t="s">
        <v>188</v>
      </c>
      <c r="F24" s="34" t="s">
        <v>129</v>
      </c>
      <c r="G24" s="34" t="s">
        <v>179</v>
      </c>
      <c r="H24" s="34" t="s">
        <v>34</v>
      </c>
      <c r="I24" s="35">
        <f>16245/1.13</f>
        <v>14376.106194690266</v>
      </c>
      <c r="J24" s="35" t="s">
        <v>132</v>
      </c>
      <c r="K24" s="34"/>
      <c r="L24" s="36" t="s">
        <v>180</v>
      </c>
    </row>
    <row r="25" spans="1:12" ht="24.95" customHeight="1" x14ac:dyDescent="0.2">
      <c r="A25" s="34" t="s">
        <v>177</v>
      </c>
      <c r="B25" s="34" t="s">
        <v>126</v>
      </c>
      <c r="C25" s="34" t="s">
        <v>189</v>
      </c>
      <c r="D25" s="34">
        <v>50865055</v>
      </c>
      <c r="E25" s="29" t="s">
        <v>190</v>
      </c>
      <c r="F25" s="34" t="s">
        <v>129</v>
      </c>
      <c r="G25" s="34" t="s">
        <v>191</v>
      </c>
      <c r="H25" s="34" t="s">
        <v>124</v>
      </c>
      <c r="I25" s="35">
        <f>44030/1.13</f>
        <v>38964.601769911511</v>
      </c>
      <c r="J25" s="35" t="s">
        <v>132</v>
      </c>
      <c r="K25" s="34"/>
      <c r="L25" s="36" t="s">
        <v>180</v>
      </c>
    </row>
    <row r="26" spans="1:12" ht="24.95" customHeight="1" x14ac:dyDescent="0.2">
      <c r="A26" s="34" t="s">
        <v>177</v>
      </c>
      <c r="B26" s="34" t="s">
        <v>154</v>
      </c>
      <c r="C26" s="34" t="s">
        <v>192</v>
      </c>
      <c r="D26" s="34">
        <v>50865453</v>
      </c>
      <c r="E26" s="29" t="s">
        <v>193</v>
      </c>
      <c r="F26" s="34" t="s">
        <v>129</v>
      </c>
      <c r="G26" s="34" t="s">
        <v>194</v>
      </c>
      <c r="H26" s="34" t="s">
        <v>184</v>
      </c>
      <c r="I26" s="35">
        <f>24960/1.13</f>
        <v>22088.495575221241</v>
      </c>
      <c r="J26" s="35" t="s">
        <v>132</v>
      </c>
      <c r="K26" s="34"/>
      <c r="L26" s="36" t="s">
        <v>180</v>
      </c>
    </row>
    <row r="27" spans="1:12" ht="24.95" customHeight="1" x14ac:dyDescent="0.2">
      <c r="A27" s="34" t="s">
        <v>177</v>
      </c>
      <c r="B27" s="34" t="s">
        <v>195</v>
      </c>
      <c r="C27" s="34" t="s">
        <v>159</v>
      </c>
      <c r="D27" s="34"/>
      <c r="E27" s="29" t="s">
        <v>196</v>
      </c>
      <c r="F27" s="34" t="s">
        <v>129</v>
      </c>
      <c r="G27" s="34" t="s">
        <v>191</v>
      </c>
      <c r="H27" s="34" t="s">
        <v>124</v>
      </c>
      <c r="I27" s="35">
        <f>44030/1.13</f>
        <v>38964.601769911511</v>
      </c>
      <c r="J27" s="35" t="s">
        <v>132</v>
      </c>
      <c r="K27" s="34"/>
      <c r="L27" s="36" t="s">
        <v>180</v>
      </c>
    </row>
    <row r="28" spans="1:12" ht="24.95" customHeight="1" x14ac:dyDescent="0.2">
      <c r="A28" s="34" t="s">
        <v>177</v>
      </c>
      <c r="B28" s="34" t="s">
        <v>195</v>
      </c>
      <c r="C28" s="34" t="s">
        <v>139</v>
      </c>
      <c r="D28" s="34">
        <v>50859140</v>
      </c>
      <c r="E28" s="29" t="s">
        <v>197</v>
      </c>
      <c r="F28" s="34" t="s">
        <v>129</v>
      </c>
      <c r="G28" s="34" t="s">
        <v>191</v>
      </c>
      <c r="H28" s="34" t="s">
        <v>124</v>
      </c>
      <c r="I28" s="35">
        <f>44030/1.13</f>
        <v>38964.601769911511</v>
      </c>
      <c r="J28" s="35" t="s">
        <v>132</v>
      </c>
      <c r="K28" s="34"/>
      <c r="L28" s="36" t="s">
        <v>180</v>
      </c>
    </row>
    <row r="29" spans="1:12" ht="24.95" customHeight="1" x14ac:dyDescent="0.2">
      <c r="A29" s="34" t="s">
        <v>198</v>
      </c>
      <c r="B29" s="34"/>
      <c r="C29" s="34"/>
      <c r="D29" s="34"/>
      <c r="E29" s="29" t="s">
        <v>199</v>
      </c>
      <c r="F29" s="34" t="s">
        <v>118</v>
      </c>
      <c r="G29" s="34" t="s">
        <v>200</v>
      </c>
      <c r="H29" s="34" t="s">
        <v>201</v>
      </c>
      <c r="I29" s="35">
        <v>90000</v>
      </c>
      <c r="J29" s="35" t="s">
        <v>121</v>
      </c>
      <c r="K29" s="34"/>
      <c r="L29" s="32" t="s">
        <v>202</v>
      </c>
    </row>
    <row r="30" spans="1:12" ht="24.95" customHeight="1" x14ac:dyDescent="0.2">
      <c r="A30" s="34" t="s">
        <v>198</v>
      </c>
      <c r="B30" s="34"/>
      <c r="C30" s="34"/>
      <c r="D30" s="34"/>
      <c r="E30" s="29" t="s">
        <v>203</v>
      </c>
      <c r="F30" s="34" t="s">
        <v>118</v>
      </c>
      <c r="G30" s="34" t="s">
        <v>204</v>
      </c>
      <c r="H30" s="34" t="s">
        <v>201</v>
      </c>
      <c r="I30" s="35">
        <v>90000</v>
      </c>
      <c r="J30" s="35" t="s">
        <v>121</v>
      </c>
      <c r="K30" s="34"/>
      <c r="L30" s="32" t="s">
        <v>202</v>
      </c>
    </row>
    <row r="31" spans="1:12" ht="24.95" customHeight="1" x14ac:dyDescent="0.2">
      <c r="A31" s="34" t="s">
        <v>198</v>
      </c>
      <c r="B31" s="34"/>
      <c r="C31" s="34"/>
      <c r="D31" s="34"/>
      <c r="E31" s="29" t="s">
        <v>205</v>
      </c>
      <c r="F31" s="34" t="s">
        <v>118</v>
      </c>
      <c r="G31" s="34" t="s">
        <v>206</v>
      </c>
      <c r="H31" s="34" t="s">
        <v>201</v>
      </c>
      <c r="I31" s="35">
        <v>90000</v>
      </c>
      <c r="J31" s="35" t="s">
        <v>121</v>
      </c>
      <c r="K31" s="34"/>
      <c r="L31" s="32" t="s">
        <v>202</v>
      </c>
    </row>
    <row r="32" spans="1:12" ht="24.95" customHeight="1" x14ac:dyDescent="0.2">
      <c r="A32" s="34" t="s">
        <v>207</v>
      </c>
      <c r="B32" s="34" t="s">
        <v>208</v>
      </c>
      <c r="C32" s="34" t="s">
        <v>209</v>
      </c>
      <c r="D32" s="34">
        <v>50912762</v>
      </c>
      <c r="E32" s="29" t="s">
        <v>210</v>
      </c>
      <c r="F32" s="34" t="s">
        <v>118</v>
      </c>
      <c r="G32" s="34" t="s">
        <v>63</v>
      </c>
      <c r="H32" s="34" t="s">
        <v>131</v>
      </c>
      <c r="I32" s="35"/>
      <c r="J32" s="35"/>
      <c r="K32" s="34"/>
    </row>
    <row r="33" spans="1:11" ht="24.95" customHeight="1" x14ac:dyDescent="0.2">
      <c r="A33" s="34" t="s">
        <v>207</v>
      </c>
      <c r="B33" s="34" t="s">
        <v>126</v>
      </c>
      <c r="C33" s="34" t="s">
        <v>135</v>
      </c>
      <c r="D33" s="34"/>
      <c r="E33" s="29" t="s">
        <v>211</v>
      </c>
      <c r="F33" s="34" t="s">
        <v>118</v>
      </c>
      <c r="G33" s="34" t="s">
        <v>63</v>
      </c>
      <c r="H33" s="34" t="s">
        <v>131</v>
      </c>
      <c r="I33" s="35"/>
      <c r="J33" s="35"/>
      <c r="K33" s="34"/>
    </row>
  </sheetData>
  <phoneticPr fontId="17" type="noConversion"/>
  <dataValidations disablePrompts="1" count="1">
    <dataValidation type="whole" errorStyle="information" allowBlank="1" showErrorMessage="1" errorTitle="Materilnummer" error="Die Materialnummer ist nicht korrekt!_x000a__x000a_Bitte die Anzahl der Stellen überprüfen" prompt="Material-Nr_x000a_von 10000000_x000a_bis  59999999_x000a_eintragen" sqref="D24">
      <formula1>10000000</formula1>
      <formula2>59999999</formula2>
    </dataValidation>
  </dataValidations>
  <hyperlinks>
    <hyperlink ref="L21" r:id="rId1"/>
    <hyperlink ref="L22:L28" r:id="rId2" display="G:\01_External NPIA\NPIA2\P.876 IBC\P190127_IBC-DAP Check Valve\05_P_L\03_Sup_Quo\Cognex Camera"/>
    <hyperlink ref="L4" r:id="rId3"/>
    <hyperlink ref="L5" r:id="rId4"/>
    <hyperlink ref="L6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'G:\05_CAD\SolidWorks\60_Reference Station\100_Component List\视觉相机Camera\[Camera data.xlsx]Sheet3'!#REF!</xm:f>
          </x14:formula1>
          <xm:sqref>H2:H33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topLeftCell="A36" workbookViewId="0">
      <selection activeCell="Q20" sqref="Q20"/>
    </sheetView>
  </sheetViews>
  <sheetFormatPr defaultRowHeight="14.25" x14ac:dyDescent="0.2"/>
  <sheetData>
    <row r="2" spans="2:21" x14ac:dyDescent="0.2">
      <c r="B2" t="s">
        <v>212</v>
      </c>
      <c r="G2" t="s">
        <v>213</v>
      </c>
      <c r="L2" t="s">
        <v>214</v>
      </c>
      <c r="P2" t="s">
        <v>215</v>
      </c>
      <c r="U2" t="s">
        <v>216</v>
      </c>
    </row>
    <row r="21" spans="2:22" x14ac:dyDescent="0.2">
      <c r="B21" t="s">
        <v>217</v>
      </c>
    </row>
    <row r="22" spans="2:22" x14ac:dyDescent="0.2">
      <c r="G22" t="s">
        <v>218</v>
      </c>
      <c r="J22" t="s">
        <v>219</v>
      </c>
      <c r="N22" t="s">
        <v>220</v>
      </c>
      <c r="R22" t="s">
        <v>221</v>
      </c>
      <c r="V22" t="s">
        <v>222</v>
      </c>
    </row>
    <row r="36" spans="2:17" x14ac:dyDescent="0.2">
      <c r="B36" t="s">
        <v>223</v>
      </c>
      <c r="H36" t="s">
        <v>224</v>
      </c>
      <c r="Q36" t="s">
        <v>225</v>
      </c>
    </row>
    <row r="60" spans="13:13" x14ac:dyDescent="0.2">
      <c r="M60" t="s">
        <v>226</v>
      </c>
    </row>
  </sheetData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6" sqref="K36"/>
    </sheetView>
  </sheetViews>
  <sheetFormatPr defaultRowHeight="14.25" x14ac:dyDescent="0.2"/>
  <sheetData/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视觉相机选型标准化</vt:lpstr>
      <vt:lpstr>视觉相机结构标准化</vt:lpstr>
      <vt:lpstr>样例统计</vt:lpstr>
      <vt:lpstr>数模截图</vt:lpstr>
      <vt:lpstr>型号参数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2023-03-20T02:05:32Z</dcterms:modified>
</cp:coreProperties>
</file>