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UH-ECON Dropbox\Fan Wang\Comparative Consolidation\Figure\"/>
    </mc:Choice>
  </mc:AlternateContent>
  <xr:revisionPtr revIDLastSave="0" documentId="13_ncr:1_{DED0D894-133B-422B-8AAE-87CED2EBA575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pivot" sheetId="2" r:id="rId1"/>
    <sheet name="ppts_easia_weuro_world_pchg_reg" sheetId="3" r:id="rId2"/>
    <sheet name="Figure_2b_teacher_percentage_bo" sheetId="1" r:id="rId3"/>
    <sheet name="vlookup" sheetId="4" r:id="rId4"/>
  </sheet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2" l="1"/>
  <c r="K56" i="2"/>
  <c r="K50" i="2"/>
  <c r="K49" i="2"/>
  <c r="K53" i="2"/>
  <c r="K54" i="2"/>
  <c r="K5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2" i="3"/>
  <c r="P53" i="2"/>
  <c r="O53" i="2"/>
  <c r="N53" i="2"/>
  <c r="N50" i="2"/>
  <c r="O50" i="2"/>
  <c r="P50" i="2"/>
  <c r="N52" i="2"/>
  <c r="O52" i="2"/>
  <c r="P52" i="2"/>
  <c r="N54" i="2"/>
  <c r="O54" i="2"/>
  <c r="P54" i="2"/>
  <c r="N56" i="2"/>
  <c r="O56" i="2"/>
  <c r="P56" i="2"/>
  <c r="P49" i="2"/>
  <c r="O49" i="2"/>
  <c r="N49" i="2"/>
  <c r="N57" i="2"/>
  <c r="O57" i="2"/>
  <c r="P57" i="2"/>
  <c r="J58" i="2"/>
  <c r="L57" i="2"/>
  <c r="J57" i="2"/>
  <c r="L56" i="2"/>
  <c r="J56" i="2"/>
  <c r="L54" i="2"/>
  <c r="J54" i="2"/>
  <c r="L53" i="2"/>
  <c r="J53" i="2"/>
  <c r="L52" i="2"/>
  <c r="J52" i="2"/>
  <c r="L50" i="2"/>
  <c r="J50" i="2"/>
  <c r="L49" i="2"/>
  <c r="J49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" i="3"/>
  <c r="L8" i="3"/>
  <c r="M8" i="3"/>
  <c r="L9" i="3"/>
  <c r="M9" i="3"/>
  <c r="L10" i="3"/>
  <c r="M10" i="3"/>
  <c r="L14" i="3"/>
  <c r="M14" i="3"/>
  <c r="L15" i="3"/>
  <c r="M15" i="3"/>
  <c r="L16" i="3"/>
  <c r="M16" i="3"/>
  <c r="L20" i="3"/>
  <c r="M20" i="3"/>
  <c r="L21" i="3"/>
  <c r="M21" i="3"/>
  <c r="L22" i="3"/>
  <c r="M22" i="3"/>
  <c r="L26" i="3"/>
  <c r="M26" i="3"/>
  <c r="L27" i="3"/>
  <c r="M27" i="3"/>
  <c r="L28" i="3"/>
  <c r="M28" i="3"/>
  <c r="L32" i="3"/>
  <c r="M32" i="3"/>
  <c r="L33" i="3"/>
  <c r="M33" i="3"/>
  <c r="L34" i="3"/>
  <c r="M34" i="3"/>
  <c r="L38" i="3"/>
  <c r="M38" i="3"/>
  <c r="L39" i="3"/>
  <c r="M39" i="3"/>
  <c r="L40" i="3"/>
  <c r="M40" i="3"/>
  <c r="L4" i="3"/>
  <c r="M4" i="3"/>
  <c r="M3" i="3"/>
  <c r="M2" i="3"/>
  <c r="L3" i="3"/>
  <c r="L2" i="3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<sst xmlns="http://schemas.openxmlformats.org/spreadsheetml/2006/main" count="299" uniqueCount="63">
  <si>
    <t>location_code</t>
  </si>
  <si>
    <t>label</t>
  </si>
  <si>
    <t>value_interp1teacher1</t>
  </si>
  <si>
    <t>value_interp1teacher2</t>
  </si>
  <si>
    <t>EAS</t>
  </si>
  <si>
    <t>ECS</t>
  </si>
  <si>
    <t>LCN</t>
  </si>
  <si>
    <t>MEA</t>
  </si>
  <si>
    <t>NAC</t>
  </si>
  <si>
    <t>North America</t>
  </si>
  <si>
    <t>SAS</t>
  </si>
  <si>
    <t>South Asia</t>
  </si>
  <si>
    <t>SSF</t>
  </si>
  <si>
    <t>Sub-Saharan Africa</t>
  </si>
  <si>
    <t>Elasticity of Teachers with respect to youth population change 1</t>
  </si>
  <si>
    <t>Elasticity of Teachers with respect to youth population change 2</t>
  </si>
  <si>
    <t>value_interp1youthpop1</t>
  </si>
  <si>
    <t>value_interp1youthpop2</t>
  </si>
  <si>
    <t>YouthPop/PrimaryTeacher Ratio, 2000</t>
  </si>
  <si>
    <t>YouthPop/PrimaryTeacher Ratio, 2020</t>
  </si>
  <si>
    <t>super-region</t>
  </si>
  <si>
    <t>EACS</t>
  </si>
  <si>
    <t>LCN-NAC-SAS</t>
  </si>
  <si>
    <t>MEA-SSF</t>
  </si>
  <si>
    <t>Row Labels</t>
  </si>
  <si>
    <t>Grand Total</t>
  </si>
  <si>
    <t>Sum of YouthPop/PrimaryTeacher Ratio, 2000</t>
  </si>
  <si>
    <t>Sum of YouthPop/PrimaryTeacher Ratio, 2020</t>
  </si>
  <si>
    <t>location_level</t>
  </si>
  <si>
    <t>variable</t>
  </si>
  <si>
    <t>year_bins_type</t>
  </si>
  <si>
    <t>year_bins</t>
  </si>
  <si>
    <t>pchg</t>
  </si>
  <si>
    <t>pchg_interp1</t>
  </si>
  <si>
    <t>value</t>
  </si>
  <si>
    <t>value_interp1</t>
  </si>
  <si>
    <t>multicountry</t>
  </si>
  <si>
    <t>teacher</t>
  </si>
  <si>
    <t>1940t2020i01</t>
  </si>
  <si>
    <t>youthpop</t>
  </si>
  <si>
    <t>(All)</t>
  </si>
  <si>
    <t>youthpop_teacher_ratio</t>
  </si>
  <si>
    <t>youthpop_teacher_ratio_interp1</t>
  </si>
  <si>
    <t>super_region</t>
  </si>
  <si>
    <t>Average of youthpop_teacher_ratio_interp1</t>
  </si>
  <si>
    <t>Column Labels</t>
  </si>
  <si>
    <t>pchg_interp1youthpop1 (1980-2000)</t>
  </si>
  <si>
    <t>pchg_interp1teacher2 (2000-2020)</t>
  </si>
  <si>
    <t>pchg_interp1teacher1 (1980-2000)</t>
  </si>
  <si>
    <t>pchg_interp1youthpop2 (2000-2020)</t>
  </si>
  <si>
    <t>Sum of pchg_interp1youthpop1 (1980-2000)</t>
  </si>
  <si>
    <t>Sum of pchg_interp1youthpop2 (2000-2020)</t>
  </si>
  <si>
    <t>Sum of pchg_interp1teacher1 (1980-2000)</t>
  </si>
  <si>
    <t>Sum of pchg_interp1teacher2 (2000-2020)</t>
  </si>
  <si>
    <t>East Asia &amp; Pacific</t>
  </si>
  <si>
    <t>Europe &amp; Central Asia</t>
  </si>
  <si>
    <t>Latin America &amp; Caribbean</t>
  </si>
  <si>
    <t>Middle East &amp; North Africa</t>
  </si>
  <si>
    <t>East Asia &amp; Pacific and Europe &amp; Central Asia</t>
  </si>
  <si>
    <t>Americas &amp; South Asia</t>
  </si>
  <si>
    <t>Africa &amp; Middle East</t>
  </si>
  <si>
    <t>location_label</t>
  </si>
  <si>
    <t>location-labels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</si>
</sst>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3" fontId="0" fillId="33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[Figure_2d_teacher_percentage_boundary_weighted_subregion.xlsx]pivot!PivotTable1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pivot!$B$30</c:f>
              <c:strCache>
                <c:ptCount val="1"/>
                <c:pt idx="0">
                  <c:v>Sum of YouthPop/PrimaryTeacher Ratio, 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pivot!$A$31:$A$41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pivot!$B$31:$B$41</c:f>
              <c:numCache>
                <c:formatCode>General</c:formatCode>
                <c:ptCount val="7"/>
                <c:pt idx="0">
                  <c:v>56.506233470725014</c:v>
                </c:pt>
                <c:pt idx="1">
                  <c:v>51.283551886736959</c:v>
                </c:pt>
                <c:pt idx="2">
                  <c:v>60.684959810662924</c:v>
                </c:pt>
                <c:pt idx="3">
                  <c:v>37.163294185412163</c:v>
                </c:pt>
                <c:pt idx="4">
                  <c:v>133.21003618828158</c:v>
                </c:pt>
                <c:pt idx="5">
                  <c:v>62.109453058755541</c:v>
                </c:pt>
                <c:pt idx="6">
                  <c:v>137.49817640130451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807-B923-934712DCC3EC}"/>
            </c:ext>
          </c:extLst>
        </c:ser>
        <c:ser>
          <c:idx val="1"/>
          <c:order val="1"/>
          <c:tx>
            <c:strRef>
              <c:f>pivot!$C$30</c:f>
              <c:strCache>
                <c:ptCount val="1"/>
                <c:pt idx="0">
                  <c:v>Sum of YouthPop/PrimaryTeacher Ratio,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pivot!$A$31:$A$41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pivot!$C$31:$C$41</c:f>
              <c:numCache>
                <c:formatCode>General</c:formatCode>
                <c:ptCount val="7"/>
                <c:pt idx="0">
                  <c:v>41.160714285714285</c:v>
                </c:pt>
                <c:pt idx="1">
                  <c:v>46.90977611037701</c:v>
                </c:pt>
                <c:pt idx="2">
                  <c:v>51.656604114713424</c:v>
                </c:pt>
                <c:pt idx="3">
                  <c:v>37.165531053217819</c:v>
                </c:pt>
                <c:pt idx="4">
                  <c:v>83.675019950445432</c:v>
                </c:pt>
                <c:pt idx="5">
                  <c:v>53.517121988789327</c:v>
                </c:pt>
                <c:pt idx="6">
                  <c:v>93.373496334356204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807-B923-934712DC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09920"/>
        <c:axId val="133799408"/>
      </c:barChart>
      <c:catAx>
        <c:axId val="2181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9408"/>
        <c:crosses val="autoZero"/>
        <c:auto val="1"/>
        <c:lblAlgn val="ctr"/>
        <c:lblOffset val="100"/>
        <c:noMultiLvlLbl val="0"/>
      </c:catAx>
      <c:valAx>
        <c:axId val="1337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[Figure_2d_teacher_percentage_boundary_weighted_subregion.xlsx]pivot!PivotTable3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Sum of pchg_interp1youthpop1 (1980-2000)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pivot!$A$3:$A$13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pivot!$B$3:$B$13</c:f>
              <c:numCache>
                <c:formatCode>General</c:formatCode>
                <c:ptCount val="7"/>
                <c:pt idx="0">
                  <c:v>-5.6353483000000004</c:v>
                </c:pt>
                <c:pt idx="1">
                  <c:v>-10.716286</c:v>
                </c:pt>
                <c:pt idx="2">
                  <c:v>17.795168</c:v>
                </c:pt>
                <c:pt idx="3">
                  <c:v>17.549014</c:v>
                </c:pt>
                <c:pt idx="4">
                  <c:v>38.109644000000003</c:v>
                </c:pt>
                <c:pt idx="5">
                  <c:v>43.222194000000002</c:v>
                </c:pt>
                <c:pt idx="6">
                  <c:v>70.492779999999996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1-4CE8-B0CB-F74BEA275762}"/>
            </c:ext>
          </c:extLst>
        </c:ser>
        <c:ser>
          <c:idx val="1"/>
          <c:order val="1"/>
          <c:tx>
            <c:strRef>
              <c:f>pivot!$C$2</c:f>
              <c:strCache>
                <c:ptCount val="1"/>
                <c:pt idx="0">
                  <c:v>Sum of pchg_interp1youthpop2 (2000-2020)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pivot!$A$3:$A$13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pivot!$C$3:$C$13</c:f>
              <c:numCache>
                <c:formatCode>General</c:formatCode>
                <c:ptCount val="7"/>
                <c:pt idx="0">
                  <c:v>-12.944869000000001</c:v>
                </c:pt>
                <c:pt idx="1">
                  <c:v>-2.2003672000000001</c:v>
                </c:pt>
                <c:pt idx="2">
                  <c:v>-7.063358</c:v>
                </c:pt>
                <c:pt idx="3">
                  <c:v>-0.32014865999999997</c:v>
                </c:pt>
                <c:pt idx="4">
                  <c:v>2.6048246000000002</c:v>
                </c:pt>
                <c:pt idx="5">
                  <c:v>20.140111999999998</c:v>
                </c:pt>
                <c:pt idx="6">
                  <c:v>61.827854000000002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1-4CE8-B0CB-F74BEA27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551664"/>
        <c:axId val="192118896"/>
      </c:barChart>
      <c:catAx>
        <c:axId val="2175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8896"/>
        <c:crosses val="autoZero"/>
        <c:auto val="1"/>
        <c:lblAlgn val="ctr"/>
        <c:lblOffset val="100"/>
        <c:noMultiLvlLbl val="0"/>
      </c:catAx>
      <c:valAx>
        <c:axId val="192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[Figure_2d_teacher_percentage_boundary_weighted_subregion.xlsx]pivot!PivotTable2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Sum of pchg_interp1teacher1 (1980-2000)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pivot!$A$17:$A$27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pivot!$B$17:$B$27</c:f>
              <c:numCache>
                <c:formatCode>General</c:formatCode>
                <c:ptCount val="7"/>
                <c:pt idx="0">
                  <c:v>18.635034000000001</c:v>
                </c:pt>
                <c:pt idx="1">
                  <c:v>14.364103</c:v>
                </c:pt>
                <c:pt idx="2">
                  <c:v>47.904786000000001</c:v>
                </c:pt>
                <c:pt idx="3">
                  <c:v>9.1770484000000003</c:v>
                </c:pt>
                <c:pt idx="4">
                  <c:v>79.886948000000004</c:v>
                </c:pt>
                <c:pt idx="5">
                  <c:v>121.1741</c:v>
                </c:pt>
                <c:pt idx="6">
                  <c:v>60.105652999999997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C47-AA9E-650EE63C0CB8}"/>
            </c:ext>
          </c:extLst>
        </c:ser>
        <c:ser>
          <c:idx val="1"/>
          <c:order val="1"/>
          <c:tx>
            <c:strRef>
              <c:f>pivot!$C$16</c:f>
              <c:strCache>
                <c:ptCount val="1"/>
                <c:pt idx="0">
                  <c:v>Sum of pchg_interp1teacher2 (2000-2020)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pivot!$A$17:$A$27</c:f>
              <c:multiLvlStrCache>
                <c:ptCount val="7"/>
                <c:lvl>
                  <c:pt idx="0">
                    <c:v>EAS</c:v>
                  </c:pt>
                  <c:pt idx="1">
                    <c:v>ECS</c:v>
                  </c:pt>
                  <c:pt idx="2">
                    <c:v>LCN</c:v>
                  </c:pt>
                  <c:pt idx="3">
                    <c:v>NAC</c:v>
                  </c:pt>
                  <c:pt idx="4">
                    <c:v>SAS</c:v>
                  </c:pt>
                  <c:pt idx="5">
                    <c:v>MEA</c:v>
                  </c:pt>
                  <c:pt idx="6">
                    <c:v>SSF</c:v>
                  </c:pt>
                </c:lvl>
                <c:lvl>
                  <c:pt idx="0">
                    <c:v>EACS</c:v>
                  </c:pt>
                  <c:pt idx="2">
                    <c:v>LCN-NAC-SAS</c:v>
                  </c:pt>
                  <c:pt idx="5">
                    <c:v>MEA-SSF</c:v>
                  </c:pt>
                </c:lvl>
              </c:multiLvlStrCache>
            </c:multiLvlStrRef>
          </c:cat>
          <c:val>
            <c:numRef>
              <c:f>pivot!$C$17:$C$27</c:f>
              <c:numCache>
                <c:formatCode>General</c:formatCode>
                <c:ptCount val="7"/>
                <c:pt idx="0">
                  <c:v>19.684525000000001</c:v>
                </c:pt>
                <c:pt idx="1">
                  <c:v>6.7514816</c:v>
                </c:pt>
                <c:pt idx="2">
                  <c:v>9.0863805000000006</c:v>
                </c:pt>
                <c:pt idx="3">
                  <c:v>-0.30408649999999998</c:v>
                </c:pt>
                <c:pt idx="4">
                  <c:v>63.346761999999998</c:v>
                </c:pt>
                <c:pt idx="5">
                  <c:v>39.266356999999999</c:v>
                </c:pt>
                <c:pt idx="6">
                  <c:v>138.10563999999999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5-4C47-AA9E-650EE63C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41408"/>
        <c:axId val="219536032"/>
      </c:barChart>
      <c:catAx>
        <c:axId val="2215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6032"/>
        <c:crosses val="autoZero"/>
        <c:auto val="1"/>
        <c:lblAlgn val="ctr"/>
        <c:lblOffset val="100"/>
        <c:noMultiLvlLbl val="0"/>
      </c:catAx>
      <c:valAx>
        <c:axId val="219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[Figure_2d_teacher_percentage_boundary_weighted_subregion.xlsx]pivot!PivotTable4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spcFirstLastPara="1" vertOverflow="ellipsis" vert="eaVert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spcFirstLastPara="1" vertOverflow="ellipsis" vert="eaVert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spcFirstLastPara="1" vertOverflow="ellipsis" vert="eaVert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pivot!$B$46:$B$47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pivot!$A$48:$A$58</c:f>
              <c:multiLvlStrCache>
                <c:ptCount val="7"/>
                <c:lvl>
                  <c:pt idx="0">
                    <c:v>East Asia &amp; Pacific</c:v>
                  </c:pt>
                  <c:pt idx="1">
                    <c:v>Europe &amp; Central Asia</c:v>
                  </c:pt>
                  <c:pt idx="2">
                    <c:v>Latin America &amp; Caribbean</c:v>
                  </c:pt>
                  <c:pt idx="3">
                    <c:v>North America</c:v>
                  </c:pt>
                  <c:pt idx="4">
                    <c:v>South Asia</c:v>
                  </c:pt>
                  <c:pt idx="5">
                    <c:v>Middle East &amp; North Africa</c:v>
                  </c:pt>
                  <c:pt idx="6">
                    <c:v>Sub-Saharan Africa</c:v>
                  </c:pt>
                </c:lvl>
                <c:lvl>
                  <c:pt idx="0">
                    <c:v>East Asia &amp; Pacific and Europe &amp; Central Asia</c:v>
                  </c:pt>
                  <c:pt idx="2">
                    <c:v>Americas &amp; South Asia</c:v>
                  </c:pt>
                  <c:pt idx="5">
                    <c:v>Africa &amp; Middle East</c:v>
                  </c:pt>
                </c:lvl>
              </c:multiLvlStrCache>
            </c:multiLvlStrRef>
          </c:cat>
          <c:val>
            <c:numRef>
              <c:f>pivot!$B$48:$B$58</c:f>
              <c:numCache>
                <c:formatCode>General</c:formatCode>
                <c:ptCount val="7"/>
                <c:pt idx="0">
                  <c:v>71.045900654648307</c:v>
                </c:pt>
                <c:pt idx="1">
                  <c:v>65.767742307193387</c:v>
                </c:pt>
                <c:pt idx="2">
                  <c:v>75.987248242546244</c:v>
                </c:pt>
                <c:pt idx="3">
                  <c:v>34.525684140188218</c:v>
                </c:pt>
                <c:pt idx="4">
                  <c:v>173.5593707065745</c:v>
                </c:pt>
                <c:pt idx="5">
                  <c:v>96.117775083467222</c:v>
                </c:pt>
                <c:pt idx="6">
                  <c:v>129.06969483046055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4-41A3-BA80-4196113808AF}"/>
            </c:ext>
          </c:extLst>
        </c:ser>
        <c:ser>
          <c:idx val="1"/>
          <c:order val="1"/>
          <c:tx>
            <c:strRef>
              <c:f>pivot!$C$46:$C$47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pivot!$A$48:$A$58</c:f>
              <c:multiLvlStrCache>
                <c:ptCount val="7"/>
                <c:lvl>
                  <c:pt idx="0">
                    <c:v>East Asia &amp; Pacific</c:v>
                  </c:pt>
                  <c:pt idx="1">
                    <c:v>Europe &amp; Central Asia</c:v>
                  </c:pt>
                  <c:pt idx="2">
                    <c:v>Latin America &amp; Caribbean</c:v>
                  </c:pt>
                  <c:pt idx="3">
                    <c:v>North America</c:v>
                  </c:pt>
                  <c:pt idx="4">
                    <c:v>South Asia</c:v>
                  </c:pt>
                  <c:pt idx="5">
                    <c:v>Middle East &amp; North Africa</c:v>
                  </c:pt>
                  <c:pt idx="6">
                    <c:v>Sub-Saharan Africa</c:v>
                  </c:pt>
                </c:lvl>
                <c:lvl>
                  <c:pt idx="0">
                    <c:v>East Asia &amp; Pacific and Europe &amp; Central Asia</c:v>
                  </c:pt>
                  <c:pt idx="2">
                    <c:v>Americas &amp; South Asia</c:v>
                  </c:pt>
                  <c:pt idx="5">
                    <c:v>Africa &amp; Middle East</c:v>
                  </c:pt>
                </c:lvl>
              </c:multiLvlStrCache>
            </c:multiLvlStrRef>
          </c:cat>
          <c:val>
            <c:numRef>
              <c:f>pivot!$C$48:$C$58</c:f>
              <c:numCache>
                <c:formatCode>General</c:formatCode>
                <c:ptCount val="7"/>
                <c:pt idx="0">
                  <c:v>56.51131401133479</c:v>
                </c:pt>
                <c:pt idx="1">
                  <c:v>51.344680372246188</c:v>
                </c:pt>
                <c:pt idx="2">
                  <c:v>60.518195012563233</c:v>
                </c:pt>
                <c:pt idx="3">
                  <c:v>37.173198674084553</c:v>
                </c:pt>
                <c:pt idx="4">
                  <c:v>133.25159611784844</c:v>
                </c:pt>
                <c:pt idx="5">
                  <c:v>62.241459950204423</c:v>
                </c:pt>
                <c:pt idx="6">
                  <c:v>137.44331043406078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4-41A3-BA80-4196113808AF}"/>
            </c:ext>
          </c:extLst>
        </c:ser>
        <c:ser>
          <c:idx val="2"/>
          <c:order val="2"/>
          <c:tx>
            <c:strRef>
              <c:f>pivot!$D$46:$D$47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pivot!$A$48:$A$58</c:f>
              <c:multiLvlStrCache>
                <c:ptCount val="7"/>
                <c:lvl>
                  <c:pt idx="0">
                    <c:v>East Asia &amp; Pacific</c:v>
                  </c:pt>
                  <c:pt idx="1">
                    <c:v>Europe &amp; Central Asia</c:v>
                  </c:pt>
                  <c:pt idx="2">
                    <c:v>Latin America &amp; Caribbean</c:v>
                  </c:pt>
                  <c:pt idx="3">
                    <c:v>North America</c:v>
                  </c:pt>
                  <c:pt idx="4">
                    <c:v>South Asia</c:v>
                  </c:pt>
                  <c:pt idx="5">
                    <c:v>Middle East &amp; North Africa</c:v>
                  </c:pt>
                  <c:pt idx="6">
                    <c:v>Sub-Saharan Africa</c:v>
                  </c:pt>
                </c:lvl>
                <c:lvl>
                  <c:pt idx="0">
                    <c:v>East Asia &amp; Pacific and Europe &amp; Central Asia</c:v>
                  </c:pt>
                  <c:pt idx="2">
                    <c:v>Americas &amp; South Asia</c:v>
                  </c:pt>
                  <c:pt idx="5">
                    <c:v>Africa &amp; Middle East</c:v>
                  </c:pt>
                </c:lvl>
              </c:multiLvlStrCache>
            </c:multiLvlStrRef>
          </c:cat>
          <c:val>
            <c:numRef>
              <c:f>pivot!$D$48:$D$58</c:f>
              <c:numCache>
                <c:formatCode>General</c:formatCode>
                <c:ptCount val="7"/>
                <c:pt idx="0">
                  <c:v>41.104728084867524</c:v>
                </c:pt>
                <c:pt idx="1">
                  <c:v>47.039074380341283</c:v>
                </c:pt>
                <c:pt idx="2">
                  <c:v>51.558753672773278</c:v>
                </c:pt>
                <c:pt idx="3">
                  <c:v>37.167209644243698</c:v>
                </c:pt>
                <c:pt idx="4">
                  <c:v>83.700812131319594</c:v>
                </c:pt>
                <c:pt idx="5">
                  <c:v>53.693484507895242</c:v>
                </c:pt>
                <c:pt idx="6">
                  <c:v>93.412975801551099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4-41A3-BA80-419611380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00272"/>
        <c:axId val="61925472"/>
      </c:barChart>
      <c:catAx>
        <c:axId val="1934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5472"/>
        <c:crosses val="autoZero"/>
        <c:auto val="1"/>
        <c:lblAlgn val="ctr"/>
        <c:lblOffset val="100"/>
        <c:noMultiLvlLbl val="0"/>
      </c:catAx>
      <c:valAx>
        <c:axId val="61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430256</xdr:colOff>
      <xdr:row>27</xdr:row>
      <xdr:rowOff>178181</xdr:rowOff>
    </xdr:from>
    <xdr:to>
      <xdr:col>13</xdr:col>
      <xdr:colOff>242046</xdr:colOff>
      <xdr:row>43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E311F-4A39-2690-BFF4-435FD9A45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451757</xdr:colOff>
      <xdr:row>1</xdr:row>
      <xdr:rowOff>22861</xdr:rowOff>
    </xdr:from>
    <xdr:to>
      <xdr:col>11</xdr:col>
      <xdr:colOff>195942</xdr:colOff>
      <xdr:row>13</xdr:row>
      <xdr:rowOff>169818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EA0D6-C18E-4D8F-B802-CB031DD3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438150</xdr:colOff>
      <xdr:row>14</xdr:row>
      <xdr:rowOff>175260</xdr:rowOff>
    </xdr:from>
    <xdr:to>
      <xdr:col>11</xdr:col>
      <xdr:colOff>194310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6427B-87DD-4AD3-A311-5F5FE71C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120973</xdr:colOff>
      <xdr:row>59</xdr:row>
      <xdr:rowOff>42030</xdr:rowOff>
    </xdr:from>
    <xdr:to>
      <xdr:col>7</xdr:col>
      <xdr:colOff>55543</xdr:colOff>
      <xdr:row>82</xdr:row>
      <xdr:rowOff>172549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34CA0-CD5C-3E38-6C34-61609431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 Wang" refreshedDate="45248.097196064817" createdVersion="8" refreshedVersion="8" minRefreshableVersion="3" recordCount="7" xr:uid="{AE040782-6AD7-4E14-A1E4-45A6035928C4}">
  <cacheSource type="worksheet">
    <worksheetSource ref="A1:O8" sheet="Figure_2b_teacher_percentage_bo"/>
  </cacheSource>
  <cacheFields count="15">
    <cacheField name="location_code" numFmtId="0">
      <sharedItems count="7">
        <s v="EAS"/>
        <s v="ECS"/>
        <s v="LCN"/>
        <s v="MEA"/>
        <s v="NAC"/>
        <s v="SAS"/>
        <s v="SSF"/>
      </sharedItems>
    </cacheField>
    <cacheField name="super-region" numFmtId="0">
      <sharedItems count="3">
        <s v="EACS"/>
        <s v="LCN-NAC-SAS"/>
        <s v="MEA-SSF"/>
      </sharedItems>
    </cacheField>
    <cacheField name="label" numFmtId="0">
      <sharedItems/>
    </cacheField>
    <cacheField name="pchg_interp1teacher1 (1980-2000)" numFmtId="0">
      <sharedItems containsSemiMixedTypes="0" containsString="0" containsNumber="1" minValue="9.1770484000000003" maxValue="121.1741"/>
    </cacheField>
    <cacheField name="pchg_interp1youthpop1 (1980-2000)" numFmtId="0">
      <sharedItems containsSemiMixedTypes="0" containsString="0" containsNumber="1" minValue="-10.716286" maxValue="70.492779999999996"/>
    </cacheField>
    <cacheField name="pchg_interp1teacher2 (2000-2020)" numFmtId="0">
      <sharedItems containsSemiMixedTypes="0" containsString="0" containsNumber="1" minValue="-0.30408649999999998" maxValue="138.10563999999999"/>
    </cacheField>
    <cacheField name="pchg_interp1youthpop2 (2000-2020)" numFmtId="0">
      <sharedItems containsSemiMixedTypes="0" containsString="0" containsNumber="1" minValue="-12.944869000000001" maxValue="61.827854000000002"/>
    </cacheField>
    <cacheField name="value_interp1teacher1" numFmtId="3">
      <sharedItems containsSemiMixedTypes="0" containsString="0" containsNumber="1" containsInteger="1" minValue="1805545" maxValue="9361799"/>
    </cacheField>
    <cacheField name="value_interp1teacher2" numFmtId="3">
      <sharedItems containsSemiMixedTypes="0" containsString="0" containsNumber="1" containsInteger="1" minValue="1800055" maxValue="11200000"/>
    </cacheField>
    <cacheField name="value_interp1youthpop1" numFmtId="3">
      <sharedItems containsSemiMixedTypes="0" containsString="0" containsNumber="1" containsInteger="1" minValue="67100000" maxValue="529000000"/>
    </cacheField>
    <cacheField name="value_interp1youthpop2" numFmtId="3">
      <sharedItems containsSemiMixedTypes="0" containsString="0" containsNumber="1" containsInteger="1" minValue="66900000" maxValue="512000000"/>
    </cacheField>
    <cacheField name="Elasticity of Teachers with respect to youth population change 1" numFmtId="2">
      <sharedItems containsSemiMixedTypes="0" containsString="0" containsNumber="1" minValue="-3.3068113997496837" maxValue="2.803515712321313"/>
    </cacheField>
    <cacheField name="Elasticity of Teachers with respect to youth population change 2" numFmtId="2">
      <sharedItems containsSemiMixedTypes="0" containsString="0" containsNumber="1" minValue="-3.0683431383634514" maxValue="24.319012497041065"/>
    </cacheField>
    <cacheField name="YouthPop/PrimaryTeacher Ratio, 2000" numFmtId="2">
      <sharedItems containsSemiMixedTypes="0" containsString="0" containsNumber="1" minValue="37.163294185412163" maxValue="137.49817640130451"/>
    </cacheField>
    <cacheField name="YouthPop/PrimaryTeacher Ratio, 2020" numFmtId="2">
      <sharedItems containsSemiMixedTypes="0" containsString="0" containsNumber="1" minValue="37.165531053217819" maxValue="93.373496334356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 Wang" refreshedDate="45295.372996180558" createdVersion="8" refreshedVersion="8" minRefreshableVersion="3" recordCount="42" xr:uid="{CFAE2BB7-DBF7-4B05-AE9E-A068136D20BD}">
  <cacheSource type="worksheet">
    <worksheetSource ref="A1:M43" sheet="ppts_easia_weuro_world_pchg_reg"/>
  </cacheSource>
  <cacheFields count="13">
    <cacheField name="location_code" numFmtId="0">
      <sharedItems/>
    </cacheField>
    <cacheField name="location_label" numFmtId="0">
      <sharedItems count="7">
        <s v="East Asia &amp; Pacific"/>
        <s v="Europe &amp; Central Asia"/>
        <s v="Latin America &amp; Caribbean"/>
        <s v="Middle East &amp; North Africa"/>
        <s v="North America"/>
        <s v="South Asia"/>
        <s v="Sub-Saharan Africa"/>
      </sharedItems>
    </cacheField>
    <cacheField name="location_level" numFmtId="0">
      <sharedItems/>
    </cacheField>
    <cacheField name="super_region" numFmtId="0">
      <sharedItems count="6">
        <s v="East Asia &amp; Pacific and Europe &amp; Central Asia"/>
        <s v="Americas &amp; South Asia"/>
        <s v="Africa &amp; Middle East"/>
        <s v="EACS" u="1"/>
        <s v="LCN-NAC-SAS" u="1"/>
        <s v="MEA-SSF" u="1"/>
      </sharedItems>
    </cacheField>
    <cacheField name="variable" numFmtId="0">
      <sharedItems count="2">
        <s v="teacher"/>
        <s v="youthpop"/>
      </sharedItems>
    </cacheField>
    <cacheField name="year_bins_type" numFmtId="0">
      <sharedItems/>
    </cacheField>
    <cacheField name="year_bins" numFmtId="0">
      <sharedItems containsSemiMixedTypes="0" containsString="0" containsNumber="1" containsInteger="1" minValue="1980" maxValue="2020" count="3">
        <n v="1980"/>
        <n v="2000"/>
        <n v="2020"/>
      </sharedItems>
    </cacheField>
    <cacheField name="pchg" numFmtId="0">
      <sharedItems containsString="0" containsBlank="1" containsNumber="1" minValue="-1.7516599686137699E-2" maxValue="8.1522946778769298E-2"/>
    </cacheField>
    <cacheField name="pchg_interp1" numFmtId="0">
      <sharedItems containsSemiMixedTypes="0" containsString="0" containsNumber="1" minValue="-1.92378393514035E-2" maxValue="8.1522946778769395E-2"/>
    </cacheField>
    <cacheField name="value" numFmtId="0">
      <sharedItems containsString="0" containsBlank="1" containsNumber="1" containsInteger="1" minValue="837155" maxValue="560641674"/>
    </cacheField>
    <cacheField name="value_interp1" numFmtId="0">
      <sharedItems containsSemiMixedTypes="0" containsString="0" containsNumber="1" minValue="837155" maxValue="560641674"/>
    </cacheField>
    <cacheField name="youthpop_teacher_ratio" numFmtId="0">
      <sharedItems containsBlank="1" containsMixedTypes="1" containsNumber="1" minValue="37.173198674084553" maxValue="173.5593707065745"/>
    </cacheField>
    <cacheField name="youthpop_teacher_ratio_interp1" numFmtId="0">
      <sharedItems containsString="0" containsBlank="1" containsNumber="1" minValue="34.525684140188218" maxValue="173.5593707065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East Asia and Pacific"/>
    <n v="18.635034000000001"/>
    <n v="-5.6353483000000004"/>
    <n v="19.684525000000001"/>
    <n v="-12.944869000000001"/>
    <n v="9361799"/>
    <n v="11200000"/>
    <n v="529000000"/>
    <n v="461000000"/>
    <n v="-3.3068113997496837"/>
    <n v="-1.5206430439736394"/>
    <n v="56.506233470725014"/>
    <n v="41.160714285714285"/>
  </r>
  <r>
    <x v="1"/>
    <x v="0"/>
    <s v="Europe and Central Asia"/>
    <n v="14.364103"/>
    <n v="-10.716286"/>
    <n v="6.7514816"/>
    <n v="-2.2003672000000001"/>
    <n v="3314903"/>
    <n v="3538708"/>
    <n v="170000000"/>
    <n v="166000000"/>
    <n v="-1.3403993697070049"/>
    <n v="-3.0683431383634514"/>
    <n v="51.283551886736959"/>
    <n v="46.90977611037701"/>
  </r>
  <r>
    <x v="2"/>
    <x v="1"/>
    <s v="Latin America and Caribbean"/>
    <n v="47.904786000000001"/>
    <n v="17.795168"/>
    <n v="9.0863805000000006"/>
    <n v="-7.063358"/>
    <n v="2768396"/>
    <n v="3019943"/>
    <n v="168000000"/>
    <n v="156000000"/>
    <n v="2.6920108874498965"/>
    <n v="-1.2864108685981936"/>
    <n v="60.684959810662924"/>
    <n v="51.656604114713424"/>
  </r>
  <r>
    <x v="3"/>
    <x v="2"/>
    <s v="Middle East and North Africa"/>
    <n v="121.1741"/>
    <n v="43.222194000000002"/>
    <n v="39.266356999999999"/>
    <n v="20.140111999999998"/>
    <n v="1851570"/>
    <n v="2578614"/>
    <n v="115000000"/>
    <n v="138000000"/>
    <n v="2.803515712321313"/>
    <n v="1.9496593166909897"/>
    <n v="62.109453058755541"/>
    <n v="53.517121988789327"/>
  </r>
  <r>
    <x v="4"/>
    <x v="1"/>
    <s v="North America"/>
    <n v="9.1770484000000003"/>
    <n v="17.549014"/>
    <n v="-0.30408649999999998"/>
    <n v="-0.32014865999999997"/>
    <n v="1805545"/>
    <n v="1800055"/>
    <n v="67100000"/>
    <n v="66900000"/>
    <n v="0.5229381206260364"/>
    <n v="0.94982905753845737"/>
    <n v="37.163294185412163"/>
    <n v="37.165531053217819"/>
  </r>
  <r>
    <x v="5"/>
    <x v="1"/>
    <s v="South Asia"/>
    <n v="79.886948000000004"/>
    <n v="38.109644000000003"/>
    <n v="63.346761999999998"/>
    <n v="2.6048246000000002"/>
    <n v="3745964"/>
    <n v="6118911"/>
    <n v="499000000"/>
    <n v="512000000"/>
    <n v="2.0962396814832487"/>
    <n v="24.319012497041065"/>
    <n v="133.21003618828158"/>
    <n v="83.675019950445432"/>
  </r>
  <r>
    <x v="6"/>
    <x v="2"/>
    <s v="Sub-Saharan Africa"/>
    <n v="60.105652999999997"/>
    <n v="70.492779999999996"/>
    <n v="138.10563999999999"/>
    <n v="61.827854000000002"/>
    <n v="2145483"/>
    <n v="5108516"/>
    <n v="295000000"/>
    <n v="477000000"/>
    <n v="0.85264977491311877"/>
    <n v="2.2337123329559518"/>
    <n v="137.49817640130451"/>
    <n v="93.373496334356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EAS"/>
    <x v="0"/>
    <s v="multicountry"/>
    <x v="0"/>
    <x v="0"/>
    <s v="1940t2020i01"/>
    <x v="0"/>
    <n v="3.8696111434692003E-2"/>
    <n v="3.8696111434691899E-2"/>
    <n v="7891260"/>
    <n v="7891260"/>
    <n v="71.045900654648307"/>
    <n v="71.045900654648307"/>
  </r>
  <r>
    <s v="EAS"/>
    <x v="0"/>
    <s v="multicountry"/>
    <x v="0"/>
    <x v="0"/>
    <s v="1940t2020i01"/>
    <x v="1"/>
    <n v="8.5643625902281501E-3"/>
    <n v="8.5643625902280807E-3"/>
    <n v="9361799"/>
    <n v="9361799"/>
    <n v="56.51131401133479"/>
    <n v="56.51131401133479"/>
  </r>
  <r>
    <s v="EAS"/>
    <x v="0"/>
    <s v="multicountry"/>
    <x v="0"/>
    <x v="0"/>
    <s v="1940t2020i01"/>
    <x v="2"/>
    <m/>
    <n v="2.6015483637479499E-2"/>
    <m/>
    <n v="11204624.661403701"/>
    <e v="#DIV/0!"/>
    <n v="41.104728084867524"/>
  </r>
  <r>
    <s v="EAS"/>
    <x v="0"/>
    <s v="multicountry"/>
    <x v="0"/>
    <x v="1"/>
    <s v="1940t2020i01"/>
    <x v="0"/>
    <n v="-6.0223458962444703E-3"/>
    <n v="-6.0223458962444998E-3"/>
    <n v="560641674"/>
    <n v="560641674"/>
    <m/>
    <m/>
  </r>
  <r>
    <s v="EAS"/>
    <x v="0"/>
    <s v="multicountry"/>
    <x v="0"/>
    <x v="1"/>
    <s v="1940t2020i01"/>
    <x v="1"/>
    <n v="-1.3221066986620801E-2"/>
    <n v="-1.3221066986620801E-2"/>
    <n v="529047563"/>
    <n v="529047563"/>
    <m/>
    <m/>
  </r>
  <r>
    <s v="EAS"/>
    <x v="0"/>
    <s v="multicountry"/>
    <x v="0"/>
    <x v="1"/>
    <s v="1940t2020i01"/>
    <x v="2"/>
    <n v="-2.1401348099836901E-3"/>
    <n v="-2.1401348099836502E-3"/>
    <n v="460563050"/>
    <n v="460563050"/>
    <m/>
    <m/>
  </r>
  <r>
    <s v="ECS"/>
    <x v="1"/>
    <s v="multicountry"/>
    <x v="0"/>
    <x v="0"/>
    <s v="1940t2020i01"/>
    <x v="0"/>
    <n v="3.2924431645113901E-3"/>
    <n v="3.2924431645113801E-3"/>
    <n v="2898552"/>
    <n v="2898552"/>
    <n v="65.767742307193387"/>
    <n v="65.767742307193387"/>
  </r>
  <r>
    <s v="ECS"/>
    <x v="1"/>
    <s v="multicountry"/>
    <x v="0"/>
    <x v="0"/>
    <s v="1940t2020i01"/>
    <x v="1"/>
    <n v="-1.2608130555080401E-4"/>
    <n v="-1.2608130555080699E-4"/>
    <n v="3314903"/>
    <n v="3314903"/>
    <n v="51.344680372246188"/>
    <n v="51.344680372246188"/>
  </r>
  <r>
    <s v="ECS"/>
    <x v="1"/>
    <s v="multicountry"/>
    <x v="0"/>
    <x v="0"/>
    <s v="1940t2020i01"/>
    <x v="2"/>
    <m/>
    <n v="-1.38147847012382E-4"/>
    <m/>
    <n v="3538708.0675542899"/>
    <e v="#DIV/0!"/>
    <n v="47.039074380341283"/>
  </r>
  <r>
    <s v="ECS"/>
    <x v="1"/>
    <s v="multicountry"/>
    <x v="0"/>
    <x v="1"/>
    <s v="1940t2020i01"/>
    <x v="0"/>
    <n v="-3.9079185834880598E-3"/>
    <n v="-3.9079185834880398E-3"/>
    <n v="190631221"/>
    <n v="190631221"/>
    <m/>
    <m/>
  </r>
  <r>
    <s v="ECS"/>
    <x v="1"/>
    <s v="multicountry"/>
    <x v="0"/>
    <x v="1"/>
    <s v="1940t2020i01"/>
    <x v="1"/>
    <n v="-1.7516599686137699E-2"/>
    <n v="-1.7516599686137699E-2"/>
    <n v="170202635"/>
    <n v="170202635"/>
    <m/>
    <m/>
  </r>
  <r>
    <s v="ECS"/>
    <x v="1"/>
    <s v="multicountry"/>
    <x v="0"/>
    <x v="1"/>
    <s v="1940t2020i01"/>
    <x v="2"/>
    <n v="3.0298744723937601E-3"/>
    <n v="3.02987447239377E-3"/>
    <n v="166457552"/>
    <n v="166457552"/>
    <m/>
    <m/>
  </r>
  <r>
    <s v="LCN"/>
    <x v="2"/>
    <s v="multicountry"/>
    <x v="1"/>
    <x v="0"/>
    <s v="1940t2020i01"/>
    <x v="0"/>
    <n v="2.73503879440938E-2"/>
    <n v="2.7350387944093901E-2"/>
    <n v="1871742"/>
    <n v="1871742"/>
    <n v="75.987248242546244"/>
    <n v="75.987248242546244"/>
  </r>
  <r>
    <s v="LCN"/>
    <x v="2"/>
    <s v="multicountry"/>
    <x v="1"/>
    <x v="0"/>
    <s v="1940t2020i01"/>
    <x v="1"/>
    <n v="1.8848203764046698E-2"/>
    <n v="1.8848203764046698E-2"/>
    <n v="2768396"/>
    <n v="2768396"/>
    <n v="60.518195012563233"/>
    <n v="60.518195012563233"/>
  </r>
  <r>
    <s v="LCN"/>
    <x v="2"/>
    <s v="multicountry"/>
    <x v="1"/>
    <x v="0"/>
    <s v="1940t2020i01"/>
    <x v="2"/>
    <m/>
    <n v="-1.2844665748041799E-3"/>
    <m/>
    <n v="3019942.9952905001"/>
    <e v="#DIV/0!"/>
    <n v="51.558753672773278"/>
  </r>
  <r>
    <s v="LCN"/>
    <x v="2"/>
    <s v="multicountry"/>
    <x v="1"/>
    <x v="1"/>
    <s v="1940t2020i01"/>
    <x v="0"/>
    <n v="1.35715814012965E-2"/>
    <n v="1.35715814012964E-2"/>
    <n v="142228524"/>
    <n v="142228524"/>
    <m/>
    <m/>
  </r>
  <r>
    <s v="LCN"/>
    <x v="2"/>
    <s v="multicountry"/>
    <x v="1"/>
    <x v="1"/>
    <s v="1940t2020i01"/>
    <x v="1"/>
    <n v="7.3504046870944903E-4"/>
    <n v="7.3504046870942398E-4"/>
    <n v="167538329"/>
    <n v="167538329"/>
    <m/>
    <m/>
  </r>
  <r>
    <s v="LCN"/>
    <x v="2"/>
    <s v="multicountry"/>
    <x v="1"/>
    <x v="1"/>
    <s v="1940t2020i01"/>
    <x v="2"/>
    <n v="-4.1076271825123299E-3"/>
    <n v="-4.1076271825123403E-3"/>
    <n v="155704497"/>
    <n v="155704497"/>
    <m/>
    <m/>
  </r>
  <r>
    <s v="MEA"/>
    <x v="3"/>
    <s v="multicountry"/>
    <x v="2"/>
    <x v="0"/>
    <s v="1940t2020i01"/>
    <x v="0"/>
    <n v="8.1522946778769298E-2"/>
    <n v="8.1522946778769395E-2"/>
    <n v="837155"/>
    <n v="837155"/>
    <n v="96.117775083467222"/>
    <n v="96.117775083467222"/>
  </r>
  <r>
    <s v="MEA"/>
    <x v="3"/>
    <s v="multicountry"/>
    <x v="2"/>
    <x v="0"/>
    <s v="1940t2020i01"/>
    <x v="1"/>
    <n v="2.3695880657551099E-2"/>
    <n v="2.3695880657551099E-2"/>
    <n v="1851570"/>
    <n v="1851570"/>
    <n v="62.241459950204423"/>
    <n v="62.241459950204423"/>
  </r>
  <r>
    <s v="MEA"/>
    <x v="3"/>
    <s v="multicountry"/>
    <x v="2"/>
    <x v="0"/>
    <s v="1940t2020i01"/>
    <x v="2"/>
    <m/>
    <n v="3.2264009742386301E-2"/>
    <m/>
    <n v="2578614.0770886499"/>
    <e v="#DIV/0!"/>
    <n v="53.693484507895242"/>
  </r>
  <r>
    <s v="MEA"/>
    <x v="3"/>
    <s v="multicountry"/>
    <x v="2"/>
    <x v="1"/>
    <s v="1940t2020i01"/>
    <x v="0"/>
    <n v="3.0665475619875E-2"/>
    <n v="3.0665475619874899E-2"/>
    <n v="80465476"/>
    <n v="80465476"/>
    <m/>
    <m/>
  </r>
  <r>
    <s v="MEA"/>
    <x v="3"/>
    <s v="multicountry"/>
    <x v="2"/>
    <x v="1"/>
    <s v="1940t2020i01"/>
    <x v="1"/>
    <n v="-2.6011172135357199E-3"/>
    <n v="-2.6011172135357299E-3"/>
    <n v="115244420"/>
    <n v="115244420"/>
    <m/>
    <m/>
  </r>
  <r>
    <s v="MEA"/>
    <x v="3"/>
    <s v="multicountry"/>
    <x v="2"/>
    <x v="1"/>
    <s v="1940t2020i01"/>
    <x v="2"/>
    <n v="1.55990561716864E-2"/>
    <n v="1.5599056171686301E-2"/>
    <n v="138454775"/>
    <n v="138454775"/>
    <m/>
    <m/>
  </r>
  <r>
    <s v="NAC"/>
    <x v="4"/>
    <s v="multicountry"/>
    <x v="1"/>
    <x v="0"/>
    <s v="1940t2020i01"/>
    <x v="0"/>
    <m/>
    <n v="-1.4867440892641E-2"/>
    <m/>
    <n v="1653777.07703517"/>
    <e v="#DIV/0!"/>
    <n v="34.525684140188218"/>
  </r>
  <r>
    <s v="NAC"/>
    <x v="4"/>
    <s v="multicountry"/>
    <x v="1"/>
    <x v="0"/>
    <s v="1940t2020i01"/>
    <x v="1"/>
    <n v="2.64575561425032E-2"/>
    <n v="2.64575561425031E-2"/>
    <n v="1805545"/>
    <n v="1805545"/>
    <n v="37.173198674084553"/>
    <n v="37.173198674084553"/>
  </r>
  <r>
    <s v="NAC"/>
    <x v="4"/>
    <s v="multicountry"/>
    <x v="1"/>
    <x v="0"/>
    <s v="1940t2020i01"/>
    <x v="2"/>
    <m/>
    <n v="-1.92378393514035E-2"/>
    <m/>
    <n v="1800054.5814544801"/>
    <e v="#DIV/0!"/>
    <n v="37.167209644243698"/>
  </r>
  <r>
    <s v="NAC"/>
    <x v="4"/>
    <s v="multicountry"/>
    <x v="1"/>
    <x v="1"/>
    <s v="1940t2020i01"/>
    <x v="0"/>
    <n v="-8.3787431572656806E-3"/>
    <n v="-8.3787431572657205E-3"/>
    <n v="57097785"/>
    <n v="57097785"/>
    <m/>
    <m/>
  </r>
  <r>
    <s v="NAC"/>
    <x v="4"/>
    <s v="multicountry"/>
    <x v="1"/>
    <x v="1"/>
    <s v="1940t2020i01"/>
    <x v="1"/>
    <n v="5.0837547795021896E-3"/>
    <n v="5.08375477950218E-3"/>
    <n v="67117883"/>
    <n v="67117883"/>
    <m/>
    <m/>
  </r>
  <r>
    <s v="NAC"/>
    <x v="4"/>
    <s v="multicountry"/>
    <x v="1"/>
    <x v="1"/>
    <s v="1940t2020i01"/>
    <x v="2"/>
    <n v="6.2501105835390295E-4"/>
    <n v="6.2501105835388495E-4"/>
    <n v="66903006"/>
    <n v="66903006"/>
    <m/>
    <m/>
  </r>
  <r>
    <s v="SAS"/>
    <x v="5"/>
    <s v="multicountry"/>
    <x v="1"/>
    <x v="0"/>
    <s v="1940t2020i01"/>
    <x v="0"/>
    <n v="2.0880907301968898E-2"/>
    <n v="2.0880907301968898E-2"/>
    <n v="2082399"/>
    <n v="2082399"/>
    <n v="173.5593707065745"/>
    <n v="173.5593707065745"/>
  </r>
  <r>
    <s v="SAS"/>
    <x v="5"/>
    <s v="multicountry"/>
    <x v="1"/>
    <x v="0"/>
    <s v="1940t2020i01"/>
    <x v="1"/>
    <n v="2.7014919276016E-2"/>
    <n v="2.7014919276016E-2"/>
    <n v="3745964"/>
    <n v="3745964"/>
    <n v="133.25159611784844"/>
    <n v="133.25159611784844"/>
  </r>
  <r>
    <s v="SAS"/>
    <x v="5"/>
    <s v="multicountry"/>
    <x v="1"/>
    <x v="0"/>
    <s v="1940t2020i01"/>
    <x v="2"/>
    <m/>
    <n v="4.8366733191566001E-2"/>
    <m/>
    <n v="6118910.90371342"/>
    <e v="#DIV/0!"/>
    <n v="83.700812131319594"/>
  </r>
  <r>
    <s v="SAS"/>
    <x v="5"/>
    <s v="multicountry"/>
    <x v="1"/>
    <x v="1"/>
    <s v="1940t2020i01"/>
    <x v="0"/>
    <n v="1.9676286932368701E-2"/>
    <n v="1.9676286932368701E-2"/>
    <n v="361419860"/>
    <n v="361419860"/>
    <m/>
    <m/>
  </r>
  <r>
    <s v="SAS"/>
    <x v="5"/>
    <s v="multicountry"/>
    <x v="1"/>
    <x v="1"/>
    <s v="1940t2020i01"/>
    <x v="1"/>
    <n v="7.2606634701933301E-3"/>
    <n v="7.2606634701932703E-3"/>
    <n v="499155682"/>
    <n v="499155682"/>
    <m/>
    <m/>
  </r>
  <r>
    <s v="SAS"/>
    <x v="5"/>
    <s v="multicountry"/>
    <x v="1"/>
    <x v="1"/>
    <s v="1940t2020i01"/>
    <x v="2"/>
    <n v="-3.86215123531501E-3"/>
    <n v="-3.8621512353149701E-3"/>
    <n v="512157812"/>
    <n v="512157812"/>
    <m/>
    <m/>
  </r>
  <r>
    <s v="SSF"/>
    <x v="6"/>
    <s v="multicountry"/>
    <x v="2"/>
    <x v="0"/>
    <s v="1940t2020i01"/>
    <x v="0"/>
    <n v="4.6169772418364202E-2"/>
    <n v="4.6169772418364202E-2"/>
    <n v="1340042"/>
    <n v="1340042"/>
    <n v="129.06969483046055"/>
    <n v="129.06969483046055"/>
  </r>
  <r>
    <s v="SSF"/>
    <x v="6"/>
    <s v="multicountry"/>
    <x v="2"/>
    <x v="0"/>
    <s v="1940t2020i01"/>
    <x v="1"/>
    <n v="2.4030909702716E-2"/>
    <n v="2.4030909702716E-2"/>
    <n v="2145483"/>
    <n v="2145483"/>
    <n v="137.44331043406078"/>
    <n v="137.44331043406078"/>
  </r>
  <r>
    <s v="SSF"/>
    <x v="6"/>
    <s v="multicountry"/>
    <x v="2"/>
    <x v="0"/>
    <s v="1940t2020i01"/>
    <x v="2"/>
    <m/>
    <n v="2.18270315412878E-2"/>
    <m/>
    <n v="5108515.9305253197"/>
    <e v="#DIV/0!"/>
    <n v="93.412975801551099"/>
  </r>
  <r>
    <s v="SSF"/>
    <x v="6"/>
    <s v="multicountry"/>
    <x v="2"/>
    <x v="1"/>
    <s v="1940t2020i01"/>
    <x v="0"/>
    <n v="2.95849297113863E-2"/>
    <n v="2.95849297113863E-2"/>
    <n v="172958812"/>
    <n v="172958812"/>
    <m/>
    <m/>
  </r>
  <r>
    <s v="SSF"/>
    <x v="6"/>
    <s v="multicountry"/>
    <x v="2"/>
    <x v="1"/>
    <s v="1940t2020i01"/>
    <x v="1"/>
    <n v="2.3088742587469301E-2"/>
    <n v="2.3088742587469201E-2"/>
    <n v="294882286"/>
    <n v="294882286"/>
    <m/>
    <m/>
  </r>
  <r>
    <s v="SSF"/>
    <x v="6"/>
    <s v="multicountry"/>
    <x v="2"/>
    <x v="1"/>
    <s v="1940t2020i01"/>
    <x v="2"/>
    <n v="1.9551417239650599E-2"/>
    <n v="1.95514172396507E-2"/>
    <n v="477201675"/>
    <n v="47720167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23902-4ED1-4C07-B6CB-908121BEAD80}" name="PivotTable4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6">
  <location ref="A46:D58" firstHeaderRow="1" firstDataRow="2" firstDataCol="1" rowPageCount="1" colPageCount="1"/>
  <pivotFields count="13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 defaultSubtotal="0">
      <items count="6">
        <item m="1" x="3"/>
        <item m="1" x="4"/>
        <item m="1" x="5"/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3"/>
    <field x="1"/>
  </rowFields>
  <rowItems count="11">
    <i>
      <x v="3"/>
    </i>
    <i r="1">
      <x/>
    </i>
    <i r="1">
      <x v="1"/>
    </i>
    <i>
      <x v="4"/>
    </i>
    <i r="1">
      <x v="2"/>
    </i>
    <i r="1">
      <x v="4"/>
    </i>
    <i r="1">
      <x v="5"/>
    </i>
    <i>
      <x v="5"/>
    </i>
    <i r="1">
      <x v="3"/>
    </i>
    <i r="1">
      <x v="6"/>
    </i>
    <i t="grand">
      <x/>
    </i>
  </rowItems>
  <colFields count="1">
    <field x="6"/>
  </colFields>
  <colItems count="3">
    <i>
      <x/>
    </i>
    <i>
      <x v="1"/>
    </i>
    <i>
      <x v="2"/>
    </i>
  </colItems>
  <pageFields count="1">
    <pageField fld="4" hier="-1"/>
  </pageFields>
  <dataFields count="1">
    <dataField name="Average of youthpop_teacher_ratio_interp1" fld="12" subtotal="average" baseField="0" baseItem="2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37BA3-40A3-4411-A174-C98EF8A27A7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C13" firstHeaderRow="0" firstDataRow="1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numFmtId="3" showAll="0"/>
    <pivotField numFmtId="3" showAll="0"/>
    <pivotField numFmtId="3" showAll="0"/>
    <pivotField numFmtId="3" showAll="0"/>
    <pivotField numFmtId="2" showAll="0"/>
    <pivotField numFmtId="2" showAll="0"/>
    <pivotField numFmtId="2" showAll="0"/>
    <pivotField numFmtId="2" showAll="0"/>
  </pivotFields>
  <rowFields count="2">
    <field x="1"/>
    <field x="0"/>
  </rowFields>
  <rowItems count="11">
    <i>
      <x/>
    </i>
    <i r="1">
      <x/>
    </i>
    <i r="1">
      <x v="1"/>
    </i>
    <i>
      <x v="1"/>
    </i>
    <i r="1">
      <x v="2"/>
    </i>
    <i r="1">
      <x v="4"/>
    </i>
    <i r="1">
      <x v="5"/>
    </i>
    <i>
      <x v="2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chg_interp1youthpop1 (1980-2000)" fld="4" baseField="0" baseItem="0"/>
    <dataField name="Sum of pchg_interp1youthpop2 (2000-2020)" fld="6" baseField="0" baseItem="0"/>
  </dataFields>
  <chartFormats count="2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B48B0-60E1-49B6-8061-B3713922206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6:C27" firstHeaderRow="0" firstDataRow="1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dataField="1" showAll="0"/>
    <pivotField showAll="0"/>
    <pivotField numFmtId="3" showAll="0"/>
    <pivotField numFmtId="3" showAll="0"/>
    <pivotField numFmtId="3" showAll="0"/>
    <pivotField numFmtId="3" showAll="0"/>
    <pivotField numFmtId="2" showAll="0"/>
    <pivotField numFmtId="2" showAll="0"/>
    <pivotField numFmtId="2" showAll="0"/>
    <pivotField numFmtId="2" showAll="0"/>
  </pivotFields>
  <rowFields count="2">
    <field x="1"/>
    <field x="0"/>
  </rowFields>
  <rowItems count="11">
    <i>
      <x/>
    </i>
    <i r="1">
      <x/>
    </i>
    <i r="1">
      <x v="1"/>
    </i>
    <i>
      <x v="1"/>
    </i>
    <i r="1">
      <x v="2"/>
    </i>
    <i r="1">
      <x v="4"/>
    </i>
    <i r="1">
      <x v="5"/>
    </i>
    <i>
      <x v="2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chg_interp1teacher1 (1980-2000)" fld="3" baseField="0" baseItem="0"/>
    <dataField name="Sum of pchg_interp1teacher2 (2000-2020)" fld="5" baseField="0" baseItem="0"/>
  </dataFields>
  <chartFormats count="2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EFA60-BFE5-4C78-98BE-5F8DCBE58E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0:C41" firstHeaderRow="0" firstDataRow="1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2" showAll="0"/>
    <pivotField numFmtId="2" showAll="0"/>
    <pivotField dataField="1" numFmtId="2" showAll="0"/>
    <pivotField dataField="1" numFmtId="2" showAll="0"/>
  </pivotFields>
  <rowFields count="2">
    <field x="1"/>
    <field x="0"/>
  </rowFields>
  <rowItems count="11">
    <i>
      <x/>
    </i>
    <i r="1">
      <x/>
    </i>
    <i r="1">
      <x v="1"/>
    </i>
    <i>
      <x v="1"/>
    </i>
    <i r="1">
      <x v="2"/>
    </i>
    <i r="1">
      <x v="4"/>
    </i>
    <i r="1">
      <x v="5"/>
    </i>
    <i>
      <x v="2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outhPop/PrimaryTeacher Ratio, 2000" fld="13" baseField="0" baseItem="0"/>
    <dataField name="Sum of YouthPop/PrimaryTeacher Ratio, 2020" fld="1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00FC-F994-49F7-B856-EF29111223DE}">
  <dimension ref="A2:P58"/>
  <sheetViews>
    <sheetView topLeftCell="A25" zoomScale="115" zoomScaleNormal="115" workbookViewId="0">
      <selection activeCell="A54" sqref="A54:XFD54"/>
    </sheetView>
  </sheetViews>
  <sheetFormatPr defaultRowHeight="14.5" x14ac:dyDescent="0.35"/>
  <cols>
    <col min="1" max="1" width="38.90625" bestFit="1" customWidth="1"/>
    <col min="2" max="2" width="14.90625" bestFit="1" customWidth="1"/>
    <col min="3" max="5" width="11.6328125" bestFit="1" customWidth="1"/>
  </cols>
  <sheetData>
    <row r="2" spans="1:3" x14ac:dyDescent="0.35">
      <c r="A2" s="14" t="s">
        <v>24</v>
      </c>
      <c r="B2" t="s">
        <v>50</v>
      </c>
      <c r="C2" t="s">
        <v>51</v>
      </c>
    </row>
    <row r="3" spans="1:3" x14ac:dyDescent="0.35">
      <c r="A3" s="15" t="s">
        <v>21</v>
      </c>
      <c r="B3">
        <v>-16.351634300000001</v>
      </c>
      <c r="C3">
        <v>-15.145236200000001</v>
      </c>
    </row>
    <row r="4" spans="1:3" x14ac:dyDescent="0.35">
      <c r="A4" s="16" t="s">
        <v>4</v>
      </c>
      <c r="B4">
        <v>-5.6353483000000004</v>
      </c>
      <c r="C4">
        <v>-12.944869000000001</v>
      </c>
    </row>
    <row r="5" spans="1:3" x14ac:dyDescent="0.35">
      <c r="A5" s="16" t="s">
        <v>5</v>
      </c>
      <c r="B5">
        <v>-10.716286</v>
      </c>
      <c r="C5">
        <v>-2.2003672000000001</v>
      </c>
    </row>
    <row r="6" spans="1:3" x14ac:dyDescent="0.35">
      <c r="A6" s="15" t="s">
        <v>22</v>
      </c>
      <c r="B6">
        <v>73.453826000000007</v>
      </c>
      <c r="C6">
        <v>-4.7786820599999995</v>
      </c>
    </row>
    <row r="7" spans="1:3" x14ac:dyDescent="0.35">
      <c r="A7" s="16" t="s">
        <v>6</v>
      </c>
      <c r="B7">
        <v>17.795168</v>
      </c>
      <c r="C7">
        <v>-7.063358</v>
      </c>
    </row>
    <row r="8" spans="1:3" x14ac:dyDescent="0.35">
      <c r="A8" s="16" t="s">
        <v>8</v>
      </c>
      <c r="B8">
        <v>17.549014</v>
      </c>
      <c r="C8">
        <v>-0.32014865999999997</v>
      </c>
    </row>
    <row r="9" spans="1:3" x14ac:dyDescent="0.35">
      <c r="A9" s="16" t="s">
        <v>10</v>
      </c>
      <c r="B9">
        <v>38.109644000000003</v>
      </c>
      <c r="C9">
        <v>2.6048246000000002</v>
      </c>
    </row>
    <row r="10" spans="1:3" x14ac:dyDescent="0.35">
      <c r="A10" s="15" t="s">
        <v>23</v>
      </c>
      <c r="B10">
        <v>113.714974</v>
      </c>
      <c r="C10">
        <v>81.967966000000004</v>
      </c>
    </row>
    <row r="11" spans="1:3" x14ac:dyDescent="0.35">
      <c r="A11" s="16" t="s">
        <v>7</v>
      </c>
      <c r="B11">
        <v>43.222194000000002</v>
      </c>
      <c r="C11">
        <v>20.140111999999998</v>
      </c>
    </row>
    <row r="12" spans="1:3" x14ac:dyDescent="0.35">
      <c r="A12" s="16" t="s">
        <v>12</v>
      </c>
      <c r="B12">
        <v>70.492779999999996</v>
      </c>
      <c r="C12">
        <v>61.827854000000002</v>
      </c>
    </row>
    <row r="13" spans="1:3" x14ac:dyDescent="0.35">
      <c r="A13" s="15" t="s">
        <v>25</v>
      </c>
      <c r="B13">
        <v>170.8171657</v>
      </c>
      <c r="C13">
        <v>62.044047739999996</v>
      </c>
    </row>
    <row r="16" spans="1:3" x14ac:dyDescent="0.35">
      <c r="A16" s="14" t="s">
        <v>24</v>
      </c>
      <c r="B16" t="s">
        <v>52</v>
      </c>
      <c r="C16" t="s">
        <v>53</v>
      </c>
    </row>
    <row r="17" spans="1:3" x14ac:dyDescent="0.35">
      <c r="A17" s="15" t="s">
        <v>21</v>
      </c>
      <c r="B17">
        <v>32.999137000000005</v>
      </c>
      <c r="C17">
        <v>26.436006599999999</v>
      </c>
    </row>
    <row r="18" spans="1:3" x14ac:dyDescent="0.35">
      <c r="A18" s="16" t="s">
        <v>4</v>
      </c>
      <c r="B18">
        <v>18.635034000000001</v>
      </c>
      <c r="C18">
        <v>19.684525000000001</v>
      </c>
    </row>
    <row r="19" spans="1:3" x14ac:dyDescent="0.35">
      <c r="A19" s="16" t="s">
        <v>5</v>
      </c>
      <c r="B19">
        <v>14.364103</v>
      </c>
      <c r="C19">
        <v>6.7514816</v>
      </c>
    </row>
    <row r="20" spans="1:3" x14ac:dyDescent="0.35">
      <c r="A20" s="15" t="s">
        <v>22</v>
      </c>
      <c r="B20">
        <v>136.96878240000001</v>
      </c>
      <c r="C20">
        <v>72.129055999999991</v>
      </c>
    </row>
    <row r="21" spans="1:3" x14ac:dyDescent="0.35">
      <c r="A21" s="16" t="s">
        <v>6</v>
      </c>
      <c r="B21">
        <v>47.904786000000001</v>
      </c>
      <c r="C21">
        <v>9.0863805000000006</v>
      </c>
    </row>
    <row r="22" spans="1:3" x14ac:dyDescent="0.35">
      <c r="A22" s="16" t="s">
        <v>8</v>
      </c>
      <c r="B22">
        <v>9.1770484000000003</v>
      </c>
      <c r="C22">
        <v>-0.30408649999999998</v>
      </c>
    </row>
    <row r="23" spans="1:3" x14ac:dyDescent="0.35">
      <c r="A23" s="16" t="s">
        <v>10</v>
      </c>
      <c r="B23">
        <v>79.886948000000004</v>
      </c>
      <c r="C23">
        <v>63.346761999999998</v>
      </c>
    </row>
    <row r="24" spans="1:3" x14ac:dyDescent="0.35">
      <c r="A24" s="15" t="s">
        <v>23</v>
      </c>
      <c r="B24">
        <v>181.279753</v>
      </c>
      <c r="C24">
        <v>177.37199699999999</v>
      </c>
    </row>
    <row r="25" spans="1:3" x14ac:dyDescent="0.35">
      <c r="A25" s="16" t="s">
        <v>7</v>
      </c>
      <c r="B25">
        <v>121.1741</v>
      </c>
      <c r="C25">
        <v>39.266356999999999</v>
      </c>
    </row>
    <row r="26" spans="1:3" x14ac:dyDescent="0.35">
      <c r="A26" s="16" t="s">
        <v>12</v>
      </c>
      <c r="B26">
        <v>60.105652999999997</v>
      </c>
      <c r="C26">
        <v>138.10563999999999</v>
      </c>
    </row>
    <row r="27" spans="1:3" x14ac:dyDescent="0.35">
      <c r="A27" s="15" t="s">
        <v>25</v>
      </c>
      <c r="B27">
        <v>351.24767240000006</v>
      </c>
      <c r="C27">
        <v>275.9370596</v>
      </c>
    </row>
    <row r="30" spans="1:3" x14ac:dyDescent="0.35">
      <c r="A30" s="14" t="s">
        <v>24</v>
      </c>
      <c r="B30" t="s">
        <v>26</v>
      </c>
      <c r="C30" t="s">
        <v>27</v>
      </c>
    </row>
    <row r="31" spans="1:3" x14ac:dyDescent="0.35">
      <c r="A31" s="15" t="s">
        <v>21</v>
      </c>
      <c r="B31">
        <v>107.78978535746197</v>
      </c>
      <c r="C31">
        <v>88.070490396091287</v>
      </c>
    </row>
    <row r="32" spans="1:3" x14ac:dyDescent="0.35">
      <c r="A32" s="16" t="s">
        <v>4</v>
      </c>
      <c r="B32">
        <v>56.506233470725014</v>
      </c>
      <c r="C32">
        <v>41.160714285714285</v>
      </c>
    </row>
    <row r="33" spans="1:4" x14ac:dyDescent="0.35">
      <c r="A33" s="16" t="s">
        <v>5</v>
      </c>
      <c r="B33">
        <v>51.283551886736959</v>
      </c>
      <c r="C33">
        <v>46.90977611037701</v>
      </c>
    </row>
    <row r="34" spans="1:4" x14ac:dyDescent="0.35">
      <c r="A34" s="15" t="s">
        <v>22</v>
      </c>
      <c r="B34">
        <v>231.05829018435668</v>
      </c>
      <c r="C34">
        <v>172.49715511837667</v>
      </c>
    </row>
    <row r="35" spans="1:4" x14ac:dyDescent="0.35">
      <c r="A35" s="16" t="s">
        <v>6</v>
      </c>
      <c r="B35">
        <v>60.684959810662924</v>
      </c>
      <c r="C35">
        <v>51.656604114713424</v>
      </c>
    </row>
    <row r="36" spans="1:4" x14ac:dyDescent="0.35">
      <c r="A36" s="16" t="s">
        <v>8</v>
      </c>
      <c r="B36">
        <v>37.163294185412163</v>
      </c>
      <c r="C36">
        <v>37.165531053217819</v>
      </c>
    </row>
    <row r="37" spans="1:4" x14ac:dyDescent="0.35">
      <c r="A37" s="16" t="s">
        <v>10</v>
      </c>
      <c r="B37">
        <v>133.21003618828158</v>
      </c>
      <c r="C37">
        <v>83.675019950445432</v>
      </c>
    </row>
    <row r="38" spans="1:4" x14ac:dyDescent="0.35">
      <c r="A38" s="15" t="s">
        <v>23</v>
      </c>
      <c r="B38">
        <v>199.60762946006005</v>
      </c>
      <c r="C38">
        <v>146.89061832314553</v>
      </c>
    </row>
    <row r="39" spans="1:4" x14ac:dyDescent="0.35">
      <c r="A39" s="16" t="s">
        <v>7</v>
      </c>
      <c r="B39">
        <v>62.109453058755541</v>
      </c>
      <c r="C39">
        <v>53.517121988789327</v>
      </c>
    </row>
    <row r="40" spans="1:4" x14ac:dyDescent="0.35">
      <c r="A40" s="16" t="s">
        <v>12</v>
      </c>
      <c r="B40">
        <v>137.49817640130451</v>
      </c>
      <c r="C40">
        <v>93.373496334356204</v>
      </c>
    </row>
    <row r="41" spans="1:4" x14ac:dyDescent="0.35">
      <c r="A41" s="15" t="s">
        <v>25</v>
      </c>
      <c r="B41">
        <v>538.45570500187864</v>
      </c>
      <c r="C41">
        <v>407.45826383761346</v>
      </c>
    </row>
    <row r="44" spans="1:4" x14ac:dyDescent="0.35">
      <c r="A44" s="14" t="s">
        <v>29</v>
      </c>
      <c r="B44" t="s">
        <v>40</v>
      </c>
    </row>
    <row r="46" spans="1:4" x14ac:dyDescent="0.35">
      <c r="A46" s="14" t="s">
        <v>44</v>
      </c>
      <c r="B46" s="14" t="s">
        <v>45</v>
      </c>
    </row>
    <row r="47" spans="1:4" x14ac:dyDescent="0.35">
      <c r="A47" s="14" t="s">
        <v>24</v>
      </c>
      <c r="B47">
        <v>1980</v>
      </c>
      <c r="C47">
        <v>2000</v>
      </c>
      <c r="D47">
        <v>2020</v>
      </c>
    </row>
    <row r="48" spans="1:4" x14ac:dyDescent="0.35">
      <c r="A48" s="15" t="s">
        <v>58</v>
      </c>
    </row>
    <row r="49" spans="1:16" x14ac:dyDescent="0.35">
      <c r="A49" s="16" t="s">
        <v>54</v>
      </c>
      <c r="B49">
        <v>71.045900654648307</v>
      </c>
      <c r="C49">
        <v>56.51131401133479</v>
      </c>
      <c r="D49">
        <v>41.104728084867524</v>
      </c>
      <c r="F49">
        <v>71.045900654648307</v>
      </c>
      <c r="G49">
        <v>56.51131401133479</v>
      </c>
      <c r="H49">
        <v>41.104728084867524</v>
      </c>
      <c r="J49">
        <f>1 - G49/$F49</f>
        <v>0.20458022925158825</v>
      </c>
      <c r="K49">
        <f>1 - H49/$G49</f>
        <v>0.27262834347431875</v>
      </c>
      <c r="L49">
        <f>1 - H49/$F49</f>
        <v>0.42143420371745022</v>
      </c>
      <c r="N49">
        <f>F49/F$53</f>
        <v>2.0577695250345589</v>
      </c>
      <c r="O49">
        <f>G49/G$53</f>
        <v>1.5202166083902777</v>
      </c>
      <c r="P49">
        <f>H49/H$53</f>
        <v>1.1059406524813911</v>
      </c>
    </row>
    <row r="50" spans="1:16" x14ac:dyDescent="0.35">
      <c r="A50" s="16" t="s">
        <v>55</v>
      </c>
      <c r="B50">
        <v>65.767742307193387</v>
      </c>
      <c r="C50">
        <v>51.344680372246188</v>
      </c>
      <c r="D50">
        <v>47.039074380341283</v>
      </c>
      <c r="F50">
        <v>65.767742307193387</v>
      </c>
      <c r="G50">
        <v>51.344680372246188</v>
      </c>
      <c r="H50">
        <v>47.039074380341283</v>
      </c>
      <c r="J50">
        <f>1 - G50/$F50</f>
        <v>0.21930298089873257</v>
      </c>
      <c r="K50">
        <f>1 - H50/$G50</f>
        <v>8.3856905149462202E-2</v>
      </c>
      <c r="L50">
        <f>1 - H50/$F50</f>
        <v>0.28476981677997548</v>
      </c>
      <c r="N50">
        <f>F50/F$53</f>
        <v>1.9048932394836782</v>
      </c>
      <c r="O50">
        <f>G50/G$53</f>
        <v>1.3812284711469112</v>
      </c>
      <c r="P50">
        <f>H50/H$53</f>
        <v>1.2656068300684633</v>
      </c>
    </row>
    <row r="51" spans="1:16" x14ac:dyDescent="0.35">
      <c r="A51" s="15" t="s">
        <v>59</v>
      </c>
    </row>
    <row r="52" spans="1:16" x14ac:dyDescent="0.35">
      <c r="A52" s="16" t="s">
        <v>56</v>
      </c>
      <c r="B52">
        <v>75.987248242546244</v>
      </c>
      <c r="C52">
        <v>60.518195012563233</v>
      </c>
      <c r="D52">
        <v>51.558753672773278</v>
      </c>
      <c r="F52">
        <v>75.987248242546244</v>
      </c>
      <c r="G52">
        <v>60.518195012563233</v>
      </c>
      <c r="H52">
        <v>51.558753672773278</v>
      </c>
      <c r="J52">
        <f t="shared" ref="J52:K54" si="0">1 - G52/$F52</f>
        <v>0.2035743310589011</v>
      </c>
      <c r="K52">
        <f>1 - H52/$G52</f>
        <v>0.14804541572877417</v>
      </c>
      <c r="L52">
        <f>1 - H52/$F52</f>
        <v>0.32148150031435319</v>
      </c>
      <c r="N52">
        <f>F52/F$53</f>
        <v>2.200890442431418</v>
      </c>
      <c r="O52">
        <f>G52/G$53</f>
        <v>1.6280061219147584</v>
      </c>
      <c r="P52">
        <f>H52/H$53</f>
        <v>1.3872107743971704</v>
      </c>
    </row>
    <row r="53" spans="1:16" x14ac:dyDescent="0.35">
      <c r="A53" s="16" t="s">
        <v>9</v>
      </c>
      <c r="B53">
        <v>34.525684140188218</v>
      </c>
      <c r="C53">
        <v>37.173198674084553</v>
      </c>
      <c r="D53">
        <v>37.167209644243698</v>
      </c>
      <c r="F53">
        <v>34.525684140188218</v>
      </c>
      <c r="G53">
        <v>37.173198674084553</v>
      </c>
      <c r="H53">
        <v>37.167209644243698</v>
      </c>
      <c r="J53">
        <f t="shared" si="0"/>
        <v>-7.6682464079389501E-2</v>
      </c>
      <c r="K53">
        <f t="shared" ref="K53:K54" si="1">1 - H53/$G53</f>
        <v>1.6111150114794803E-4</v>
      </c>
      <c r="L53">
        <f>1 - H53/$F53</f>
        <v>-7.6508998151342045E-2</v>
      </c>
      <c r="N53">
        <f>F53/F$53</f>
        <v>1</v>
      </c>
      <c r="O53">
        <f>G53/G$53</f>
        <v>1</v>
      </c>
      <c r="P53">
        <f>H53/H$53</f>
        <v>1</v>
      </c>
    </row>
    <row r="54" spans="1:16" x14ac:dyDescent="0.35">
      <c r="A54" s="16" t="s">
        <v>11</v>
      </c>
      <c r="B54">
        <v>173.5593707065745</v>
      </c>
      <c r="C54">
        <v>133.25159611784844</v>
      </c>
      <c r="D54">
        <v>83.700812131319594</v>
      </c>
      <c r="F54">
        <v>173.5593707065745</v>
      </c>
      <c r="G54">
        <v>133.25159611784844</v>
      </c>
      <c r="H54">
        <v>83.700812131319594</v>
      </c>
      <c r="J54">
        <f t="shared" si="0"/>
        <v>0.23224199548909286</v>
      </c>
      <c r="K54">
        <f t="shared" si="1"/>
        <v>0.37185884019509874</v>
      </c>
      <c r="L54">
        <f>1 - H54/$F54</f>
        <v>0.51773959659702218</v>
      </c>
      <c r="N54">
        <f>F54/F$53</f>
        <v>5.0269639843153682</v>
      </c>
      <c r="O54">
        <f>G54/G$53</f>
        <v>3.5846147458584277</v>
      </c>
      <c r="P54">
        <f>H54/H$53</f>
        <v>2.2520068881276059</v>
      </c>
    </row>
    <row r="55" spans="1:16" x14ac:dyDescent="0.35">
      <c r="A55" s="15" t="s">
        <v>60</v>
      </c>
    </row>
    <row r="56" spans="1:16" x14ac:dyDescent="0.35">
      <c r="A56" s="16" t="s">
        <v>57</v>
      </c>
      <c r="B56">
        <v>96.117775083467222</v>
      </c>
      <c r="C56">
        <v>62.241459950204423</v>
      </c>
      <c r="D56">
        <v>53.693484507895242</v>
      </c>
      <c r="F56">
        <v>96.117775083467222</v>
      </c>
      <c r="G56">
        <v>62.241459950204423</v>
      </c>
      <c r="H56">
        <v>53.693484507895242</v>
      </c>
      <c r="J56">
        <f>1 - G56/$F56</f>
        <v>0.35244589363252654</v>
      </c>
      <c r="K56">
        <f>1 - H56/$G56</f>
        <v>0.13733571560094981</v>
      </c>
      <c r="L56">
        <f>1 - H56/$F56</f>
        <v>0.44137820022083707</v>
      </c>
      <c r="N56">
        <f>F56/F$53</f>
        <v>2.7839499050385283</v>
      </c>
      <c r="O56">
        <f>G56/G$53</f>
        <v>1.674363847348878</v>
      </c>
      <c r="P56">
        <f>H56/H$53</f>
        <v>1.4446466393855601</v>
      </c>
    </row>
    <row r="57" spans="1:16" x14ac:dyDescent="0.35">
      <c r="A57" s="16" t="s">
        <v>13</v>
      </c>
      <c r="B57">
        <v>129.06969483046055</v>
      </c>
      <c r="C57">
        <v>137.44331043406078</v>
      </c>
      <c r="D57">
        <v>93.412975801551099</v>
      </c>
      <c r="F57">
        <v>129.06969483046055</v>
      </c>
      <c r="G57">
        <v>137.44331043406078</v>
      </c>
      <c r="H57">
        <v>93.412975801551099</v>
      </c>
      <c r="J57">
        <f>1 - G57/$F57</f>
        <v>-6.4876697931295135E-2</v>
      </c>
      <c r="K57">
        <f>1 - H57/$G57</f>
        <v>0.32035269300089719</v>
      </c>
      <c r="L57">
        <f>1 - H57/$F57</f>
        <v>0.27625941996489822</v>
      </c>
      <c r="N57">
        <f>F57/F$53</f>
        <v>3.7383674804642673</v>
      </c>
      <c r="O57">
        <f>G57/G$53</f>
        <v>3.6973764791965547</v>
      </c>
      <c r="P57">
        <f>H57/H$53</f>
        <v>2.5133168913049815</v>
      </c>
    </row>
    <row r="58" spans="1:16" x14ac:dyDescent="0.35">
      <c r="A58" s="15" t="s">
        <v>25</v>
      </c>
      <c r="B58">
        <v>92.296202280725495</v>
      </c>
      <c r="C58">
        <v>76.926250653191772</v>
      </c>
      <c r="D58">
        <v>58.239576888998819</v>
      </c>
      <c r="J58">
        <f>G57/F57</f>
        <v>1.0648766979312951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028E-943F-49B9-B1A2-7785E5A8549D}">
  <dimension ref="A1:M43"/>
  <sheetViews>
    <sheetView workbookViewId="0">
      <selection activeCell="B38" sqref="B5:B38"/>
    </sheetView>
  </sheetViews>
  <sheetFormatPr defaultRowHeight="14.5" x14ac:dyDescent="0.35"/>
  <cols>
    <col min="2" max="2" width="14.81640625" bestFit="1" customWidth="1"/>
    <col min="3" max="3" width="11.6328125" bestFit="1" customWidth="1"/>
    <col min="4" max="4" width="11.26953125" bestFit="1" customWidth="1"/>
  </cols>
  <sheetData>
    <row r="1" spans="1:13" x14ac:dyDescent="0.35">
      <c r="A1" t="s">
        <v>0</v>
      </c>
      <c r="B1" t="s">
        <v>61</v>
      </c>
      <c r="C1" t="s">
        <v>28</v>
      </c>
      <c r="D1" t="s">
        <v>43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41</v>
      </c>
      <c r="M1" t="s">
        <v>42</v>
      </c>
    </row>
    <row r="2" spans="1:13" x14ac:dyDescent="0.35">
      <c r="A2" t="s">
        <v>4</v>
      </c>
      <c r="B2" t="str">
        <f>VLOOKUP(A2,vlookup!$A$2:$C$8,3, FALSE)</f>
        <v>East Asia &amp; Pacific</v>
      </c>
      <c r="C2" t="s">
        <v>36</v>
      </c>
      <c r="D2" t="str">
        <f>VLOOKUP(A2,vlookup!$A$2:$B$8, 2, FALSE)</f>
        <v>East Asia &amp; Pacific and Europe &amp; Central Asia</v>
      </c>
      <c r="E2" t="s">
        <v>37</v>
      </c>
      <c r="F2" t="s">
        <v>38</v>
      </c>
      <c r="G2">
        <v>1980</v>
      </c>
      <c r="H2">
        <v>3.8696111434692003E-2</v>
      </c>
      <c r="I2">
        <v>3.8696111434691899E-2</v>
      </c>
      <c r="J2">
        <v>7891260</v>
      </c>
      <c r="K2">
        <v>7891260</v>
      </c>
      <c r="L2">
        <f t="shared" ref="L2:M4" si="0">J5/J2</f>
        <v>71.045900654648307</v>
      </c>
      <c r="M2">
        <f t="shared" si="0"/>
        <v>71.045900654648307</v>
      </c>
    </row>
    <row r="3" spans="1:13" x14ac:dyDescent="0.35">
      <c r="A3" t="s">
        <v>4</v>
      </c>
      <c r="B3" t="str">
        <f>VLOOKUP(A3,vlookup!$A$2:$C$8,3, FALSE)</f>
        <v>East Asia &amp; Pacific</v>
      </c>
      <c r="C3" t="s">
        <v>36</v>
      </c>
      <c r="D3" t="str">
        <f>VLOOKUP(A3,vlookup!$A$2:$B$8, 2, FALSE)</f>
        <v>East Asia &amp; Pacific and Europe &amp; Central Asia</v>
      </c>
      <c r="E3" t="s">
        <v>37</v>
      </c>
      <c r="F3" t="s">
        <v>38</v>
      </c>
      <c r="G3">
        <v>2000</v>
      </c>
      <c r="H3">
        <v>8.5643625902281501E-3</v>
      </c>
      <c r="I3">
        <v>8.5643625902280807E-3</v>
      </c>
      <c r="J3">
        <v>9361799</v>
      </c>
      <c r="K3">
        <v>9361799</v>
      </c>
      <c r="L3">
        <f t="shared" si="0"/>
        <v>56.51131401133479</v>
      </c>
      <c r="M3">
        <f t="shared" si="0"/>
        <v>56.51131401133479</v>
      </c>
    </row>
    <row r="4" spans="1:13" x14ac:dyDescent="0.35">
      <c r="A4" t="s">
        <v>4</v>
      </c>
      <c r="B4" t="str">
        <f>VLOOKUP(A4,vlookup!$A$2:$C$8,3, FALSE)</f>
        <v>East Asia &amp; Pacific</v>
      </c>
      <c r="C4" t="s">
        <v>36</v>
      </c>
      <c r="D4" t="str">
        <f>VLOOKUP(A4,vlookup!$A$2:$B$8, 2, FALSE)</f>
        <v>East Asia &amp; Pacific and Europe &amp; Central Asia</v>
      </c>
      <c r="E4" t="s">
        <v>37</v>
      </c>
      <c r="F4" t="s">
        <v>38</v>
      </c>
      <c r="G4">
        <v>2020</v>
      </c>
      <c r="I4">
        <v>2.6015483637479499E-2</v>
      </c>
      <c r="K4">
        <v>11204624.661403701</v>
      </c>
      <c r="L4" t="e">
        <f t="shared" si="0"/>
        <v>#DIV/0!</v>
      </c>
      <c r="M4">
        <f t="shared" si="0"/>
        <v>41.104728084867524</v>
      </c>
    </row>
    <row r="5" spans="1:13" x14ac:dyDescent="0.35">
      <c r="A5" t="s">
        <v>4</v>
      </c>
      <c r="B5" t="str">
        <f>VLOOKUP(A5,vlookup!$A$2:$C$8,3, FALSE)</f>
        <v>East Asia &amp; Pacific</v>
      </c>
      <c r="C5" t="s">
        <v>36</v>
      </c>
      <c r="D5" t="str">
        <f>VLOOKUP(A5,vlookup!$A$2:$B$8, 2, FALSE)</f>
        <v>East Asia &amp; Pacific and Europe &amp; Central Asia</v>
      </c>
      <c r="E5" t="s">
        <v>39</v>
      </c>
      <c r="F5" t="s">
        <v>38</v>
      </c>
      <c r="G5">
        <v>1980</v>
      </c>
      <c r="H5">
        <v>-6.0223458962444703E-3</v>
      </c>
      <c r="I5">
        <v>-6.0223458962444998E-3</v>
      </c>
      <c r="J5">
        <v>560641674</v>
      </c>
      <c r="K5">
        <v>560641674</v>
      </c>
    </row>
    <row r="6" spans="1:13" x14ac:dyDescent="0.35">
      <c r="A6" t="s">
        <v>4</v>
      </c>
      <c r="B6" t="str">
        <f>VLOOKUP(A6,vlookup!$A$2:$C$8,3, FALSE)</f>
        <v>East Asia &amp; Pacific</v>
      </c>
      <c r="C6" t="s">
        <v>36</v>
      </c>
      <c r="D6" t="str">
        <f>VLOOKUP(A6,vlookup!$A$2:$B$8, 2, FALSE)</f>
        <v>East Asia &amp; Pacific and Europe &amp; Central Asia</v>
      </c>
      <c r="E6" t="s">
        <v>39</v>
      </c>
      <c r="F6" t="s">
        <v>38</v>
      </c>
      <c r="G6">
        <v>2000</v>
      </c>
      <c r="H6">
        <v>-1.3221066986620801E-2</v>
      </c>
      <c r="I6">
        <v>-1.3221066986620801E-2</v>
      </c>
      <c r="J6">
        <v>529047563</v>
      </c>
      <c r="K6">
        <v>529047563</v>
      </c>
    </row>
    <row r="7" spans="1:13" x14ac:dyDescent="0.35">
      <c r="A7" t="s">
        <v>4</v>
      </c>
      <c r="B7" t="str">
        <f>VLOOKUP(A7,vlookup!$A$2:$C$8,3, FALSE)</f>
        <v>East Asia &amp; Pacific</v>
      </c>
      <c r="C7" t="s">
        <v>36</v>
      </c>
      <c r="D7" t="str">
        <f>VLOOKUP(A7,vlookup!$A$2:$B$8, 2, FALSE)</f>
        <v>East Asia &amp; Pacific and Europe &amp; Central Asia</v>
      </c>
      <c r="E7" t="s">
        <v>39</v>
      </c>
      <c r="F7" t="s">
        <v>38</v>
      </c>
      <c r="G7">
        <v>2020</v>
      </c>
      <c r="H7">
        <v>-2.1401348099836901E-3</v>
      </c>
      <c r="I7">
        <v>-2.1401348099836502E-3</v>
      </c>
      <c r="J7">
        <v>460563050</v>
      </c>
      <c r="K7">
        <v>460563050</v>
      </c>
    </row>
    <row r="8" spans="1:13" x14ac:dyDescent="0.35">
      <c r="A8" t="s">
        <v>5</v>
      </c>
      <c r="B8" t="str">
        <f>VLOOKUP(A8,vlookup!$A$2:$C$8,3, FALSE)</f>
        <v>Europe &amp; Central Asia</v>
      </c>
      <c r="C8" t="s">
        <v>36</v>
      </c>
      <c r="D8" t="str">
        <f>VLOOKUP(A8,vlookup!$A$2:$B$8, 2, FALSE)</f>
        <v>East Asia &amp; Pacific and Europe &amp; Central Asia</v>
      </c>
      <c r="E8" t="s">
        <v>37</v>
      </c>
      <c r="F8" t="s">
        <v>38</v>
      </c>
      <c r="G8">
        <v>1980</v>
      </c>
      <c r="H8">
        <v>3.2924431645113901E-3</v>
      </c>
      <c r="I8">
        <v>3.2924431645113801E-3</v>
      </c>
      <c r="J8">
        <v>2898552</v>
      </c>
      <c r="K8">
        <v>2898552</v>
      </c>
      <c r="L8">
        <f t="shared" ref="L8:M8" si="1">J11/J8</f>
        <v>65.767742307193387</v>
      </c>
      <c r="M8">
        <f t="shared" si="1"/>
        <v>65.767742307193387</v>
      </c>
    </row>
    <row r="9" spans="1:13" x14ac:dyDescent="0.35">
      <c r="A9" t="s">
        <v>5</v>
      </c>
      <c r="B9" t="str">
        <f>VLOOKUP(A9,vlookup!$A$2:$C$8,3, FALSE)</f>
        <v>Europe &amp; Central Asia</v>
      </c>
      <c r="C9" t="s">
        <v>36</v>
      </c>
      <c r="D9" t="str">
        <f>VLOOKUP(A9,vlookup!$A$2:$B$8, 2, FALSE)</f>
        <v>East Asia &amp; Pacific and Europe &amp; Central Asia</v>
      </c>
      <c r="E9" t="s">
        <v>37</v>
      </c>
      <c r="F9" t="s">
        <v>38</v>
      </c>
      <c r="G9">
        <v>2000</v>
      </c>
      <c r="H9" s="17">
        <v>-1.2608130555080401E-4</v>
      </c>
      <c r="I9" s="17">
        <v>-1.2608130555080699E-4</v>
      </c>
      <c r="J9">
        <v>3314903</v>
      </c>
      <c r="K9">
        <v>3314903</v>
      </c>
      <c r="L9">
        <f t="shared" ref="L9:M9" si="2">J12/J9</f>
        <v>51.344680372246188</v>
      </c>
      <c r="M9">
        <f t="shared" si="2"/>
        <v>51.344680372246188</v>
      </c>
    </row>
    <row r="10" spans="1:13" x14ac:dyDescent="0.35">
      <c r="A10" t="s">
        <v>5</v>
      </c>
      <c r="B10" t="str">
        <f>VLOOKUP(A10,vlookup!$A$2:$C$8,3, FALSE)</f>
        <v>Europe &amp; Central Asia</v>
      </c>
      <c r="C10" t="s">
        <v>36</v>
      </c>
      <c r="D10" t="str">
        <f>VLOOKUP(A10,vlookup!$A$2:$B$8, 2, FALSE)</f>
        <v>East Asia &amp; Pacific and Europe &amp; Central Asia</v>
      </c>
      <c r="E10" t="s">
        <v>37</v>
      </c>
      <c r="F10" t="s">
        <v>38</v>
      </c>
      <c r="G10">
        <v>2020</v>
      </c>
      <c r="I10" s="17">
        <v>-1.38147847012382E-4</v>
      </c>
      <c r="K10">
        <v>3538708.0675542899</v>
      </c>
      <c r="L10" t="e">
        <f t="shared" ref="L10:M10" si="3">J13/J10</f>
        <v>#DIV/0!</v>
      </c>
      <c r="M10">
        <f t="shared" si="3"/>
        <v>47.039074380341283</v>
      </c>
    </row>
    <row r="11" spans="1:13" x14ac:dyDescent="0.35">
      <c r="A11" t="s">
        <v>5</v>
      </c>
      <c r="B11" t="str">
        <f>VLOOKUP(A11,vlookup!$A$2:$C$8,3, FALSE)</f>
        <v>Europe &amp; Central Asia</v>
      </c>
      <c r="C11" t="s">
        <v>36</v>
      </c>
      <c r="D11" t="str">
        <f>VLOOKUP(A11,vlookup!$A$2:$B$8, 2, FALSE)</f>
        <v>East Asia &amp; Pacific and Europe &amp; Central Asia</v>
      </c>
      <c r="E11" t="s">
        <v>39</v>
      </c>
      <c r="F11" t="s">
        <v>38</v>
      </c>
      <c r="G11">
        <v>1980</v>
      </c>
      <c r="H11">
        <v>-3.9079185834880598E-3</v>
      </c>
      <c r="I11">
        <v>-3.9079185834880398E-3</v>
      </c>
      <c r="J11">
        <v>190631221</v>
      </c>
      <c r="K11">
        <v>190631221</v>
      </c>
    </row>
    <row r="12" spans="1:13" x14ac:dyDescent="0.35">
      <c r="A12" t="s">
        <v>5</v>
      </c>
      <c r="B12" t="str">
        <f>VLOOKUP(A12,vlookup!$A$2:$C$8,3, FALSE)</f>
        <v>Europe &amp; Central Asia</v>
      </c>
      <c r="C12" t="s">
        <v>36</v>
      </c>
      <c r="D12" t="str">
        <f>VLOOKUP(A12,vlookup!$A$2:$B$8, 2, FALSE)</f>
        <v>East Asia &amp; Pacific and Europe &amp; Central Asia</v>
      </c>
      <c r="E12" t="s">
        <v>39</v>
      </c>
      <c r="F12" t="s">
        <v>38</v>
      </c>
      <c r="G12">
        <v>2000</v>
      </c>
      <c r="H12">
        <v>-1.7516599686137699E-2</v>
      </c>
      <c r="I12">
        <v>-1.7516599686137699E-2</v>
      </c>
      <c r="J12">
        <v>170202635</v>
      </c>
      <c r="K12">
        <v>170202635</v>
      </c>
    </row>
    <row r="13" spans="1:13" x14ac:dyDescent="0.35">
      <c r="A13" t="s">
        <v>5</v>
      </c>
      <c r="B13" t="str">
        <f>VLOOKUP(A13,vlookup!$A$2:$C$8,3, FALSE)</f>
        <v>Europe &amp; Central Asia</v>
      </c>
      <c r="C13" t="s">
        <v>36</v>
      </c>
      <c r="D13" t="str">
        <f>VLOOKUP(A13,vlookup!$A$2:$B$8, 2, FALSE)</f>
        <v>East Asia &amp; Pacific and Europe &amp; Central Asia</v>
      </c>
      <c r="E13" t="s">
        <v>39</v>
      </c>
      <c r="F13" t="s">
        <v>38</v>
      </c>
      <c r="G13">
        <v>2020</v>
      </c>
      <c r="H13">
        <v>3.0298744723937601E-3</v>
      </c>
      <c r="I13">
        <v>3.02987447239377E-3</v>
      </c>
      <c r="J13">
        <v>166457552</v>
      </c>
      <c r="K13">
        <v>166457552</v>
      </c>
    </row>
    <row r="14" spans="1:13" x14ac:dyDescent="0.35">
      <c r="A14" t="s">
        <v>6</v>
      </c>
      <c r="B14" t="str">
        <f>VLOOKUP(A14,vlookup!$A$2:$C$8,3, FALSE)</f>
        <v>Latin America &amp; Caribbean</v>
      </c>
      <c r="C14" t="s">
        <v>36</v>
      </c>
      <c r="D14" t="str">
        <f>VLOOKUP(A14,vlookup!$A$2:$B$8, 2, FALSE)</f>
        <v>Americas &amp; South Asia</v>
      </c>
      <c r="E14" t="s">
        <v>37</v>
      </c>
      <c r="F14" t="s">
        <v>38</v>
      </c>
      <c r="G14">
        <v>1980</v>
      </c>
      <c r="H14">
        <v>2.73503879440938E-2</v>
      </c>
      <c r="I14">
        <v>2.7350387944093901E-2</v>
      </c>
      <c r="J14">
        <v>1871742</v>
      </c>
      <c r="K14">
        <v>1871742</v>
      </c>
      <c r="L14">
        <f t="shared" ref="L14:M14" si="4">J17/J14</f>
        <v>75.987248242546244</v>
      </c>
      <c r="M14">
        <f t="shared" si="4"/>
        <v>75.987248242546244</v>
      </c>
    </row>
    <row r="15" spans="1:13" x14ac:dyDescent="0.35">
      <c r="A15" t="s">
        <v>6</v>
      </c>
      <c r="B15" t="str">
        <f>VLOOKUP(A15,vlookup!$A$2:$C$8,3, FALSE)</f>
        <v>Latin America &amp; Caribbean</v>
      </c>
      <c r="C15" t="s">
        <v>36</v>
      </c>
      <c r="D15" t="str">
        <f>VLOOKUP(A15,vlookup!$A$2:$B$8, 2, FALSE)</f>
        <v>Americas &amp; South Asia</v>
      </c>
      <c r="E15" t="s">
        <v>37</v>
      </c>
      <c r="F15" t="s">
        <v>38</v>
      </c>
      <c r="G15">
        <v>2000</v>
      </c>
      <c r="H15">
        <v>1.8848203764046698E-2</v>
      </c>
      <c r="I15">
        <v>1.8848203764046698E-2</v>
      </c>
      <c r="J15">
        <v>2768396</v>
      </c>
      <c r="K15">
        <v>2768396</v>
      </c>
      <c r="L15">
        <f t="shared" ref="L15:M15" si="5">J18/J15</f>
        <v>60.518195012563233</v>
      </c>
      <c r="M15">
        <f t="shared" si="5"/>
        <v>60.518195012563233</v>
      </c>
    </row>
    <row r="16" spans="1:13" x14ac:dyDescent="0.35">
      <c r="A16" t="s">
        <v>6</v>
      </c>
      <c r="B16" t="str">
        <f>VLOOKUP(A16,vlookup!$A$2:$C$8,3, FALSE)</f>
        <v>Latin America &amp; Caribbean</v>
      </c>
      <c r="C16" t="s">
        <v>36</v>
      </c>
      <c r="D16" t="str">
        <f>VLOOKUP(A16,vlookup!$A$2:$B$8, 2, FALSE)</f>
        <v>Americas &amp; South Asia</v>
      </c>
      <c r="E16" t="s">
        <v>37</v>
      </c>
      <c r="F16" t="s">
        <v>38</v>
      </c>
      <c r="G16">
        <v>2020</v>
      </c>
      <c r="I16">
        <v>-1.2844665748041799E-3</v>
      </c>
      <c r="K16">
        <v>3019942.9952905001</v>
      </c>
      <c r="L16" t="e">
        <f t="shared" ref="L16:M16" si="6">J19/J16</f>
        <v>#DIV/0!</v>
      </c>
      <c r="M16">
        <f t="shared" si="6"/>
        <v>51.558753672773278</v>
      </c>
    </row>
    <row r="17" spans="1:13" x14ac:dyDescent="0.35">
      <c r="A17" t="s">
        <v>6</v>
      </c>
      <c r="B17" t="str">
        <f>VLOOKUP(A17,vlookup!$A$2:$C$8,3, FALSE)</f>
        <v>Latin America &amp; Caribbean</v>
      </c>
      <c r="C17" t="s">
        <v>36</v>
      </c>
      <c r="D17" t="str">
        <f>VLOOKUP(A17,vlookup!$A$2:$B$8, 2, FALSE)</f>
        <v>Americas &amp; South Asia</v>
      </c>
      <c r="E17" t="s">
        <v>39</v>
      </c>
      <c r="F17" t="s">
        <v>38</v>
      </c>
      <c r="G17">
        <v>1980</v>
      </c>
      <c r="H17">
        <v>1.35715814012965E-2</v>
      </c>
      <c r="I17">
        <v>1.35715814012964E-2</v>
      </c>
      <c r="J17">
        <v>142228524</v>
      </c>
      <c r="K17">
        <v>142228524</v>
      </c>
    </row>
    <row r="18" spans="1:13" x14ac:dyDescent="0.35">
      <c r="A18" t="s">
        <v>6</v>
      </c>
      <c r="B18" t="str">
        <f>VLOOKUP(A18,vlookup!$A$2:$C$8,3, FALSE)</f>
        <v>Latin America &amp; Caribbean</v>
      </c>
      <c r="C18" t="s">
        <v>36</v>
      </c>
      <c r="D18" t="str">
        <f>VLOOKUP(A18,vlookup!$A$2:$B$8, 2, FALSE)</f>
        <v>Americas &amp; South Asia</v>
      </c>
      <c r="E18" t="s">
        <v>39</v>
      </c>
      <c r="F18" t="s">
        <v>38</v>
      </c>
      <c r="G18">
        <v>2000</v>
      </c>
      <c r="H18" s="17">
        <v>7.3504046870944903E-4</v>
      </c>
      <c r="I18" s="17">
        <v>7.3504046870942398E-4</v>
      </c>
      <c r="J18">
        <v>167538329</v>
      </c>
      <c r="K18">
        <v>167538329</v>
      </c>
    </row>
    <row r="19" spans="1:13" x14ac:dyDescent="0.35">
      <c r="A19" t="s">
        <v>6</v>
      </c>
      <c r="B19" t="str">
        <f>VLOOKUP(A19,vlookup!$A$2:$C$8,3, FALSE)</f>
        <v>Latin America &amp; Caribbean</v>
      </c>
      <c r="C19" t="s">
        <v>36</v>
      </c>
      <c r="D19" t="str">
        <f>VLOOKUP(A19,vlookup!$A$2:$B$8, 2, FALSE)</f>
        <v>Americas &amp; South Asia</v>
      </c>
      <c r="E19" t="s">
        <v>39</v>
      </c>
      <c r="F19" t="s">
        <v>38</v>
      </c>
      <c r="G19">
        <v>2020</v>
      </c>
      <c r="H19">
        <v>-4.1076271825123299E-3</v>
      </c>
      <c r="I19">
        <v>-4.1076271825123403E-3</v>
      </c>
      <c r="J19">
        <v>155704497</v>
      </c>
      <c r="K19">
        <v>155704497</v>
      </c>
    </row>
    <row r="20" spans="1:13" x14ac:dyDescent="0.35">
      <c r="A20" t="s">
        <v>7</v>
      </c>
      <c r="B20" t="str">
        <f>VLOOKUP(A20,vlookup!$A$2:$C$8,3, FALSE)</f>
        <v>Middle East &amp; North Africa</v>
      </c>
      <c r="C20" t="s">
        <v>36</v>
      </c>
      <c r="D20" t="str">
        <f>VLOOKUP(A20,vlookup!$A$2:$B$8, 2, FALSE)</f>
        <v>Africa &amp; Middle East</v>
      </c>
      <c r="E20" t="s">
        <v>37</v>
      </c>
      <c r="F20" t="s">
        <v>38</v>
      </c>
      <c r="G20">
        <v>1980</v>
      </c>
      <c r="H20">
        <v>8.1522946778769298E-2</v>
      </c>
      <c r="I20">
        <v>8.1522946778769395E-2</v>
      </c>
      <c r="J20">
        <v>837155</v>
      </c>
      <c r="K20">
        <v>837155</v>
      </c>
      <c r="L20">
        <f t="shared" ref="L20:M20" si="7">J23/J20</f>
        <v>96.117775083467222</v>
      </c>
      <c r="M20">
        <f t="shared" si="7"/>
        <v>96.117775083467222</v>
      </c>
    </row>
    <row r="21" spans="1:13" x14ac:dyDescent="0.35">
      <c r="A21" t="s">
        <v>7</v>
      </c>
      <c r="B21" t="str">
        <f>VLOOKUP(A21,vlookup!$A$2:$C$8,3, FALSE)</f>
        <v>Middle East &amp; North Africa</v>
      </c>
      <c r="C21" t="s">
        <v>36</v>
      </c>
      <c r="D21" t="str">
        <f>VLOOKUP(A21,vlookup!$A$2:$B$8, 2, FALSE)</f>
        <v>Africa &amp; Middle East</v>
      </c>
      <c r="E21" t="s">
        <v>37</v>
      </c>
      <c r="F21" t="s">
        <v>38</v>
      </c>
      <c r="G21">
        <v>2000</v>
      </c>
      <c r="H21">
        <v>2.3695880657551099E-2</v>
      </c>
      <c r="I21">
        <v>2.3695880657551099E-2</v>
      </c>
      <c r="J21">
        <v>1851570</v>
      </c>
      <c r="K21">
        <v>1851570</v>
      </c>
      <c r="L21">
        <f t="shared" ref="L21:M21" si="8">J24/J21</f>
        <v>62.241459950204423</v>
      </c>
      <c r="M21">
        <f t="shared" si="8"/>
        <v>62.241459950204423</v>
      </c>
    </row>
    <row r="22" spans="1:13" x14ac:dyDescent="0.35">
      <c r="A22" t="s">
        <v>7</v>
      </c>
      <c r="B22" t="str">
        <f>VLOOKUP(A22,vlookup!$A$2:$C$8,3, FALSE)</f>
        <v>Middle East &amp; North Africa</v>
      </c>
      <c r="C22" t="s">
        <v>36</v>
      </c>
      <c r="D22" t="str">
        <f>VLOOKUP(A22,vlookup!$A$2:$B$8, 2, FALSE)</f>
        <v>Africa &amp; Middle East</v>
      </c>
      <c r="E22" t="s">
        <v>37</v>
      </c>
      <c r="F22" t="s">
        <v>38</v>
      </c>
      <c r="G22">
        <v>2020</v>
      </c>
      <c r="I22">
        <v>3.2264009742386301E-2</v>
      </c>
      <c r="K22">
        <v>2578614.0770886499</v>
      </c>
      <c r="L22" t="e">
        <f t="shared" ref="L22:M22" si="9">J25/J22</f>
        <v>#DIV/0!</v>
      </c>
      <c r="M22">
        <f t="shared" si="9"/>
        <v>53.693484507895242</v>
      </c>
    </row>
    <row r="23" spans="1:13" x14ac:dyDescent="0.35">
      <c r="A23" t="s">
        <v>7</v>
      </c>
      <c r="B23" t="str">
        <f>VLOOKUP(A23,vlookup!$A$2:$C$8,3, FALSE)</f>
        <v>Middle East &amp; North Africa</v>
      </c>
      <c r="C23" t="s">
        <v>36</v>
      </c>
      <c r="D23" t="str">
        <f>VLOOKUP(A23,vlookup!$A$2:$B$8, 2, FALSE)</f>
        <v>Africa &amp; Middle East</v>
      </c>
      <c r="E23" t="s">
        <v>39</v>
      </c>
      <c r="F23" t="s">
        <v>38</v>
      </c>
      <c r="G23">
        <v>1980</v>
      </c>
      <c r="H23">
        <v>3.0665475619875E-2</v>
      </c>
      <c r="I23">
        <v>3.0665475619874899E-2</v>
      </c>
      <c r="J23">
        <v>80465476</v>
      </c>
      <c r="K23">
        <v>80465476</v>
      </c>
    </row>
    <row r="24" spans="1:13" x14ac:dyDescent="0.35">
      <c r="A24" t="s">
        <v>7</v>
      </c>
      <c r="B24" t="str">
        <f>VLOOKUP(A24,vlookup!$A$2:$C$8,3, FALSE)</f>
        <v>Middle East &amp; North Africa</v>
      </c>
      <c r="C24" t="s">
        <v>36</v>
      </c>
      <c r="D24" t="str">
        <f>VLOOKUP(A24,vlookup!$A$2:$B$8, 2, FALSE)</f>
        <v>Africa &amp; Middle East</v>
      </c>
      <c r="E24" t="s">
        <v>39</v>
      </c>
      <c r="F24" t="s">
        <v>38</v>
      </c>
      <c r="G24">
        <v>2000</v>
      </c>
      <c r="H24">
        <v>-2.6011172135357199E-3</v>
      </c>
      <c r="I24">
        <v>-2.6011172135357299E-3</v>
      </c>
      <c r="J24">
        <v>115244420</v>
      </c>
      <c r="K24">
        <v>115244420</v>
      </c>
    </row>
    <row r="25" spans="1:13" x14ac:dyDescent="0.35">
      <c r="A25" t="s">
        <v>7</v>
      </c>
      <c r="B25" t="str">
        <f>VLOOKUP(A25,vlookup!$A$2:$C$8,3, FALSE)</f>
        <v>Middle East &amp; North Africa</v>
      </c>
      <c r="C25" t="s">
        <v>36</v>
      </c>
      <c r="D25" t="str">
        <f>VLOOKUP(A25,vlookup!$A$2:$B$8, 2, FALSE)</f>
        <v>Africa &amp; Middle East</v>
      </c>
      <c r="E25" t="s">
        <v>39</v>
      </c>
      <c r="F25" t="s">
        <v>38</v>
      </c>
      <c r="G25">
        <v>2020</v>
      </c>
      <c r="H25">
        <v>1.55990561716864E-2</v>
      </c>
      <c r="I25">
        <v>1.5599056171686301E-2</v>
      </c>
      <c r="J25">
        <v>138454775</v>
      </c>
      <c r="K25">
        <v>138454775</v>
      </c>
    </row>
    <row r="26" spans="1:13" x14ac:dyDescent="0.35">
      <c r="A26" t="s">
        <v>8</v>
      </c>
      <c r="B26" t="str">
        <f>VLOOKUP(A26,vlookup!$A$2:$C$8,3, FALSE)</f>
        <v>North America</v>
      </c>
      <c r="C26" t="s">
        <v>36</v>
      </c>
      <c r="D26" t="str">
        <f>VLOOKUP(A26,vlookup!$A$2:$B$8, 2, FALSE)</f>
        <v>Americas &amp; South Asia</v>
      </c>
      <c r="E26" t="s">
        <v>37</v>
      </c>
      <c r="F26" t="s">
        <v>38</v>
      </c>
      <c r="G26">
        <v>1980</v>
      </c>
      <c r="I26">
        <v>-1.4867440892641E-2</v>
      </c>
      <c r="K26">
        <v>1653777.07703517</v>
      </c>
      <c r="L26" t="e">
        <f t="shared" ref="L26:M26" si="10">J29/J26</f>
        <v>#DIV/0!</v>
      </c>
      <c r="M26">
        <f t="shared" si="10"/>
        <v>34.525684140188218</v>
      </c>
    </row>
    <row r="27" spans="1:13" x14ac:dyDescent="0.35">
      <c r="A27" t="s">
        <v>8</v>
      </c>
      <c r="B27" t="str">
        <f>VLOOKUP(A27,vlookup!$A$2:$C$8,3, FALSE)</f>
        <v>North America</v>
      </c>
      <c r="C27" t="s">
        <v>36</v>
      </c>
      <c r="D27" t="str">
        <f>VLOOKUP(A27,vlookup!$A$2:$B$8, 2, FALSE)</f>
        <v>Americas &amp; South Asia</v>
      </c>
      <c r="E27" t="s">
        <v>37</v>
      </c>
      <c r="F27" t="s">
        <v>38</v>
      </c>
      <c r="G27">
        <v>2000</v>
      </c>
      <c r="H27">
        <v>2.64575561425032E-2</v>
      </c>
      <c r="I27">
        <v>2.64575561425031E-2</v>
      </c>
      <c r="J27">
        <v>1805545</v>
      </c>
      <c r="K27">
        <v>1805545</v>
      </c>
      <c r="L27">
        <f t="shared" ref="L27:M27" si="11">J30/J27</f>
        <v>37.173198674084553</v>
      </c>
      <c r="M27">
        <f t="shared" si="11"/>
        <v>37.173198674084553</v>
      </c>
    </row>
    <row r="28" spans="1:13" x14ac:dyDescent="0.35">
      <c r="A28" t="s">
        <v>8</v>
      </c>
      <c r="B28" t="str">
        <f>VLOOKUP(A28,vlookup!$A$2:$C$8,3, FALSE)</f>
        <v>North America</v>
      </c>
      <c r="C28" t="s">
        <v>36</v>
      </c>
      <c r="D28" t="str">
        <f>VLOOKUP(A28,vlookup!$A$2:$B$8, 2, FALSE)</f>
        <v>Americas &amp; South Asia</v>
      </c>
      <c r="E28" t="s">
        <v>37</v>
      </c>
      <c r="F28" t="s">
        <v>38</v>
      </c>
      <c r="G28">
        <v>2020</v>
      </c>
      <c r="I28">
        <v>-1.92378393514035E-2</v>
      </c>
      <c r="K28">
        <v>1800054.5814544801</v>
      </c>
      <c r="L28" t="e">
        <f t="shared" ref="L28:M28" si="12">J31/J28</f>
        <v>#DIV/0!</v>
      </c>
      <c r="M28">
        <f t="shared" si="12"/>
        <v>37.167209644243698</v>
      </c>
    </row>
    <row r="29" spans="1:13" x14ac:dyDescent="0.35">
      <c r="A29" t="s">
        <v>8</v>
      </c>
      <c r="B29" t="str">
        <f>VLOOKUP(A29,vlookup!$A$2:$C$8,3, FALSE)</f>
        <v>North America</v>
      </c>
      <c r="C29" t="s">
        <v>36</v>
      </c>
      <c r="D29" t="str">
        <f>VLOOKUP(A29,vlookup!$A$2:$B$8, 2, FALSE)</f>
        <v>Americas &amp; South Asia</v>
      </c>
      <c r="E29" t="s">
        <v>39</v>
      </c>
      <c r="F29" t="s">
        <v>38</v>
      </c>
      <c r="G29">
        <v>1980</v>
      </c>
      <c r="H29">
        <v>-8.3787431572656806E-3</v>
      </c>
      <c r="I29">
        <v>-8.3787431572657205E-3</v>
      </c>
      <c r="J29">
        <v>57097785</v>
      </c>
      <c r="K29">
        <v>57097785</v>
      </c>
    </row>
    <row r="30" spans="1:13" x14ac:dyDescent="0.35">
      <c r="A30" t="s">
        <v>8</v>
      </c>
      <c r="B30" t="str">
        <f>VLOOKUP(A30,vlookup!$A$2:$C$8,3, FALSE)</f>
        <v>North America</v>
      </c>
      <c r="C30" t="s">
        <v>36</v>
      </c>
      <c r="D30" t="str">
        <f>VLOOKUP(A30,vlookup!$A$2:$B$8, 2, FALSE)</f>
        <v>Americas &amp; South Asia</v>
      </c>
      <c r="E30" t="s">
        <v>39</v>
      </c>
      <c r="F30" t="s">
        <v>38</v>
      </c>
      <c r="G30">
        <v>2000</v>
      </c>
      <c r="H30">
        <v>5.0837547795021896E-3</v>
      </c>
      <c r="I30">
        <v>5.08375477950218E-3</v>
      </c>
      <c r="J30">
        <v>67117883</v>
      </c>
      <c r="K30">
        <v>67117883</v>
      </c>
    </row>
    <row r="31" spans="1:13" x14ac:dyDescent="0.35">
      <c r="A31" t="s">
        <v>8</v>
      </c>
      <c r="B31" t="str">
        <f>VLOOKUP(A31,vlookup!$A$2:$C$8,3, FALSE)</f>
        <v>North America</v>
      </c>
      <c r="C31" t="s">
        <v>36</v>
      </c>
      <c r="D31" t="str">
        <f>VLOOKUP(A31,vlookup!$A$2:$B$8, 2, FALSE)</f>
        <v>Americas &amp; South Asia</v>
      </c>
      <c r="E31" t="s">
        <v>39</v>
      </c>
      <c r="F31" t="s">
        <v>38</v>
      </c>
      <c r="G31">
        <v>2020</v>
      </c>
      <c r="H31" s="17">
        <v>6.2501105835390295E-4</v>
      </c>
      <c r="I31" s="17">
        <v>6.2501105835388495E-4</v>
      </c>
      <c r="J31">
        <v>66903006</v>
      </c>
      <c r="K31">
        <v>66903006</v>
      </c>
    </row>
    <row r="32" spans="1:13" x14ac:dyDescent="0.35">
      <c r="A32" t="s">
        <v>10</v>
      </c>
      <c r="B32" t="str">
        <f>VLOOKUP(A32,vlookup!$A$2:$C$8,3, FALSE)</f>
        <v>South Asia</v>
      </c>
      <c r="C32" t="s">
        <v>36</v>
      </c>
      <c r="D32" t="str">
        <f>VLOOKUP(A32,vlookup!$A$2:$B$8, 2, FALSE)</f>
        <v>Americas &amp; South Asia</v>
      </c>
      <c r="E32" t="s">
        <v>37</v>
      </c>
      <c r="F32" t="s">
        <v>38</v>
      </c>
      <c r="G32">
        <v>1980</v>
      </c>
      <c r="H32">
        <v>2.0880907301968898E-2</v>
      </c>
      <c r="I32">
        <v>2.0880907301968898E-2</v>
      </c>
      <c r="J32">
        <v>2082399</v>
      </c>
      <c r="K32">
        <v>2082399</v>
      </c>
      <c r="L32">
        <f t="shared" ref="L32:M32" si="13">J35/J32</f>
        <v>173.5593707065745</v>
      </c>
      <c r="M32">
        <f t="shared" si="13"/>
        <v>173.5593707065745</v>
      </c>
    </row>
    <row r="33" spans="1:13" x14ac:dyDescent="0.35">
      <c r="A33" t="s">
        <v>10</v>
      </c>
      <c r="B33" t="str">
        <f>VLOOKUP(A33,vlookup!$A$2:$C$8,3, FALSE)</f>
        <v>South Asia</v>
      </c>
      <c r="C33" t="s">
        <v>36</v>
      </c>
      <c r="D33" t="str">
        <f>VLOOKUP(A33,vlookup!$A$2:$B$8, 2, FALSE)</f>
        <v>Americas &amp; South Asia</v>
      </c>
      <c r="E33" t="s">
        <v>37</v>
      </c>
      <c r="F33" t="s">
        <v>38</v>
      </c>
      <c r="G33">
        <v>2000</v>
      </c>
      <c r="H33">
        <v>2.7014919276016E-2</v>
      </c>
      <c r="I33">
        <v>2.7014919276016E-2</v>
      </c>
      <c r="J33">
        <v>3745964</v>
      </c>
      <c r="K33">
        <v>3745964</v>
      </c>
      <c r="L33">
        <f t="shared" ref="L33:M33" si="14">J36/J33</f>
        <v>133.25159611784844</v>
      </c>
      <c r="M33">
        <f t="shared" si="14"/>
        <v>133.25159611784844</v>
      </c>
    </row>
    <row r="34" spans="1:13" x14ac:dyDescent="0.35">
      <c r="A34" t="s">
        <v>10</v>
      </c>
      <c r="B34" t="str">
        <f>VLOOKUP(A34,vlookup!$A$2:$C$8,3, FALSE)</f>
        <v>South Asia</v>
      </c>
      <c r="C34" t="s">
        <v>36</v>
      </c>
      <c r="D34" t="str">
        <f>VLOOKUP(A34,vlookup!$A$2:$B$8, 2, FALSE)</f>
        <v>Americas &amp; South Asia</v>
      </c>
      <c r="E34" t="s">
        <v>37</v>
      </c>
      <c r="F34" t="s">
        <v>38</v>
      </c>
      <c r="G34">
        <v>2020</v>
      </c>
      <c r="I34">
        <v>4.8366733191566001E-2</v>
      </c>
      <c r="K34">
        <v>6118910.90371342</v>
      </c>
      <c r="L34" t="e">
        <f t="shared" ref="L34:M34" si="15">J37/J34</f>
        <v>#DIV/0!</v>
      </c>
      <c r="M34">
        <f t="shared" si="15"/>
        <v>83.700812131319594</v>
      </c>
    </row>
    <row r="35" spans="1:13" x14ac:dyDescent="0.35">
      <c r="A35" t="s">
        <v>10</v>
      </c>
      <c r="B35" t="str">
        <f>VLOOKUP(A35,vlookup!$A$2:$C$8,3, FALSE)</f>
        <v>South Asia</v>
      </c>
      <c r="C35" t="s">
        <v>36</v>
      </c>
      <c r="D35" t="str">
        <f>VLOOKUP(A35,vlookup!$A$2:$B$8, 2, FALSE)</f>
        <v>Americas &amp; South Asia</v>
      </c>
      <c r="E35" t="s">
        <v>39</v>
      </c>
      <c r="F35" t="s">
        <v>38</v>
      </c>
      <c r="G35">
        <v>1980</v>
      </c>
      <c r="H35">
        <v>1.9676286932368701E-2</v>
      </c>
      <c r="I35">
        <v>1.9676286932368701E-2</v>
      </c>
      <c r="J35">
        <v>361419860</v>
      </c>
      <c r="K35">
        <v>361419860</v>
      </c>
    </row>
    <row r="36" spans="1:13" x14ac:dyDescent="0.35">
      <c r="A36" t="s">
        <v>10</v>
      </c>
      <c r="B36" t="str">
        <f>VLOOKUP(A36,vlookup!$A$2:$C$8,3, FALSE)</f>
        <v>South Asia</v>
      </c>
      <c r="C36" t="s">
        <v>36</v>
      </c>
      <c r="D36" t="str">
        <f>VLOOKUP(A36,vlookup!$A$2:$B$8, 2, FALSE)</f>
        <v>Americas &amp; South Asia</v>
      </c>
      <c r="E36" t="s">
        <v>39</v>
      </c>
      <c r="F36" t="s">
        <v>38</v>
      </c>
      <c r="G36">
        <v>2000</v>
      </c>
      <c r="H36">
        <v>7.2606634701933301E-3</v>
      </c>
      <c r="I36">
        <v>7.2606634701932703E-3</v>
      </c>
      <c r="J36">
        <v>499155682</v>
      </c>
      <c r="K36">
        <v>499155682</v>
      </c>
    </row>
    <row r="37" spans="1:13" x14ac:dyDescent="0.35">
      <c r="A37" t="s">
        <v>10</v>
      </c>
      <c r="B37" t="str">
        <f>VLOOKUP(A37,vlookup!$A$2:$C$8,3, FALSE)</f>
        <v>South Asia</v>
      </c>
      <c r="C37" t="s">
        <v>36</v>
      </c>
      <c r="D37" t="str">
        <f>VLOOKUP(A37,vlookup!$A$2:$B$8, 2, FALSE)</f>
        <v>Americas &amp; South Asia</v>
      </c>
      <c r="E37" t="s">
        <v>39</v>
      </c>
      <c r="F37" t="s">
        <v>38</v>
      </c>
      <c r="G37">
        <v>2020</v>
      </c>
      <c r="H37">
        <v>-3.86215123531501E-3</v>
      </c>
      <c r="I37">
        <v>-3.8621512353149701E-3</v>
      </c>
      <c r="J37">
        <v>512157812</v>
      </c>
      <c r="K37">
        <v>512157812</v>
      </c>
    </row>
    <row r="38" spans="1:13" x14ac:dyDescent="0.35">
      <c r="A38" t="s">
        <v>12</v>
      </c>
      <c r="B38" t="str">
        <f>VLOOKUP(A38,vlookup!$A$2:$C$8,3, FALSE)</f>
        <v>Sub-Saharan Africa</v>
      </c>
      <c r="C38" t="s">
        <v>36</v>
      </c>
      <c r="D38" t="str">
        <f>VLOOKUP(A38,vlookup!$A$2:$B$8, 2, FALSE)</f>
        <v>Africa &amp; Middle East</v>
      </c>
      <c r="E38" t="s">
        <v>37</v>
      </c>
      <c r="F38" t="s">
        <v>38</v>
      </c>
      <c r="G38">
        <v>1980</v>
      </c>
      <c r="H38">
        <v>4.6169772418364202E-2</v>
      </c>
      <c r="I38">
        <v>4.6169772418364202E-2</v>
      </c>
      <c r="J38">
        <v>1340042</v>
      </c>
      <c r="K38">
        <v>1340042</v>
      </c>
      <c r="L38">
        <f t="shared" ref="L38:M38" si="16">J41/J38</f>
        <v>129.06969483046055</v>
      </c>
      <c r="M38">
        <f t="shared" si="16"/>
        <v>129.06969483046055</v>
      </c>
    </row>
    <row r="39" spans="1:13" x14ac:dyDescent="0.35">
      <c r="A39" t="s">
        <v>12</v>
      </c>
      <c r="B39" t="str">
        <f>VLOOKUP(A39,vlookup!$A$2:$C$8,3, FALSE)</f>
        <v>Sub-Saharan Africa</v>
      </c>
      <c r="C39" t="s">
        <v>36</v>
      </c>
      <c r="D39" t="str">
        <f>VLOOKUP(A39,vlookup!$A$2:$B$8, 2, FALSE)</f>
        <v>Africa &amp; Middle East</v>
      </c>
      <c r="E39" t="s">
        <v>37</v>
      </c>
      <c r="F39" t="s">
        <v>38</v>
      </c>
      <c r="G39">
        <v>2000</v>
      </c>
      <c r="H39">
        <v>2.4030909702716E-2</v>
      </c>
      <c r="I39">
        <v>2.4030909702716E-2</v>
      </c>
      <c r="J39">
        <v>2145483</v>
      </c>
      <c r="K39">
        <v>2145483</v>
      </c>
      <c r="L39">
        <f t="shared" ref="L39:M39" si="17">J42/J39</f>
        <v>137.44331043406078</v>
      </c>
      <c r="M39">
        <f t="shared" si="17"/>
        <v>137.44331043406078</v>
      </c>
    </row>
    <row r="40" spans="1:13" x14ac:dyDescent="0.35">
      <c r="A40" t="s">
        <v>12</v>
      </c>
      <c r="B40" t="str">
        <f>VLOOKUP(A40,vlookup!$A$2:$C$8,3, FALSE)</f>
        <v>Sub-Saharan Africa</v>
      </c>
      <c r="C40" t="s">
        <v>36</v>
      </c>
      <c r="D40" t="str">
        <f>VLOOKUP(A40,vlookup!$A$2:$B$8, 2, FALSE)</f>
        <v>Africa &amp; Middle East</v>
      </c>
      <c r="E40" t="s">
        <v>37</v>
      </c>
      <c r="F40" t="s">
        <v>38</v>
      </c>
      <c r="G40">
        <v>2020</v>
      </c>
      <c r="I40">
        <v>2.18270315412878E-2</v>
      </c>
      <c r="K40">
        <v>5108515.9305253197</v>
      </c>
      <c r="L40" t="e">
        <f t="shared" ref="L40:M40" si="18">J43/J40</f>
        <v>#DIV/0!</v>
      </c>
      <c r="M40">
        <f t="shared" si="18"/>
        <v>93.412975801551099</v>
      </c>
    </row>
    <row r="41" spans="1:13" x14ac:dyDescent="0.35">
      <c r="A41" t="s">
        <v>12</v>
      </c>
      <c r="B41" t="str">
        <f>VLOOKUP(A41,vlookup!$A$2:$C$8,3, FALSE)</f>
        <v>Sub-Saharan Africa</v>
      </c>
      <c r="C41" t="s">
        <v>36</v>
      </c>
      <c r="D41" t="str">
        <f>VLOOKUP(A41,vlookup!$A$2:$B$8, 2, FALSE)</f>
        <v>Africa &amp; Middle East</v>
      </c>
      <c r="E41" t="s">
        <v>39</v>
      </c>
      <c r="F41" t="s">
        <v>38</v>
      </c>
      <c r="G41">
        <v>1980</v>
      </c>
      <c r="H41">
        <v>2.95849297113863E-2</v>
      </c>
      <c r="I41">
        <v>2.95849297113863E-2</v>
      </c>
      <c r="J41">
        <v>172958812</v>
      </c>
      <c r="K41">
        <v>172958812</v>
      </c>
    </row>
    <row r="42" spans="1:13" x14ac:dyDescent="0.35">
      <c r="A42" t="s">
        <v>12</v>
      </c>
      <c r="B42" t="str">
        <f>VLOOKUP(A42,vlookup!$A$2:$C$8,3, FALSE)</f>
        <v>Sub-Saharan Africa</v>
      </c>
      <c r="C42" t="s">
        <v>36</v>
      </c>
      <c r="D42" t="str">
        <f>VLOOKUP(A42,vlookup!$A$2:$B$8, 2, FALSE)</f>
        <v>Africa &amp; Middle East</v>
      </c>
      <c r="E42" t="s">
        <v>39</v>
      </c>
      <c r="F42" t="s">
        <v>38</v>
      </c>
      <c r="G42">
        <v>2000</v>
      </c>
      <c r="H42">
        <v>2.3088742587469301E-2</v>
      </c>
      <c r="I42">
        <v>2.3088742587469201E-2</v>
      </c>
      <c r="J42">
        <v>294882286</v>
      </c>
      <c r="K42">
        <v>294882286</v>
      </c>
    </row>
    <row r="43" spans="1:13" x14ac:dyDescent="0.35">
      <c r="A43" t="s">
        <v>12</v>
      </c>
      <c r="B43" t="str">
        <f>VLOOKUP(A43,vlookup!$A$2:$C$8,3, FALSE)</f>
        <v>Sub-Saharan Africa</v>
      </c>
      <c r="C43" t="s">
        <v>36</v>
      </c>
      <c r="D43" t="str">
        <f>VLOOKUP(A43,vlookup!$A$2:$B$8, 2, FALSE)</f>
        <v>Africa &amp; Middle East</v>
      </c>
      <c r="E43" t="s">
        <v>39</v>
      </c>
      <c r="F43" t="s">
        <v>38</v>
      </c>
      <c r="G43">
        <v>2020</v>
      </c>
      <c r="H43">
        <v>1.9551417239650599E-2</v>
      </c>
      <c r="I43">
        <v>1.95514172396507E-2</v>
      </c>
      <c r="J43">
        <v>477201675</v>
      </c>
      <c r="K43">
        <v>477201675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0" zoomScaleNormal="130" workbookViewId="0">
      <selection activeCell="L1" sqref="L1:L1048576"/>
    </sheetView>
  </sheetViews>
  <sheetFormatPr defaultRowHeight="14.5" x14ac:dyDescent="0.35"/>
  <cols>
    <col min="1" max="1" width="10.54296875" customWidth="1"/>
    <col min="2" max="2" width="11.54296875" bestFit="1" customWidth="1"/>
    <col min="3" max="3" width="23.90625" bestFit="1" customWidth="1"/>
    <col min="4" max="4" width="10.54296875" customWidth="1"/>
    <col min="5" max="5" width="10.54296875" style="4" customWidth="1"/>
    <col min="6" max="6" width="10.54296875" customWidth="1"/>
    <col min="7" max="7" width="10.54296875" style="4" customWidth="1"/>
    <col min="8" max="9" width="10.54296875" customWidth="1"/>
    <col min="10" max="11" width="11.1796875" bestFit="1" customWidth="1"/>
    <col min="12" max="15" width="10.54296875" customWidth="1"/>
  </cols>
  <sheetData>
    <row r="1" spans="1:15" s="12" customFormat="1" ht="111" customHeight="1" x14ac:dyDescent="0.35">
      <c r="A1" s="12" t="s">
        <v>0</v>
      </c>
      <c r="B1" s="12" t="s">
        <v>20</v>
      </c>
      <c r="C1" s="12" t="s">
        <v>1</v>
      </c>
      <c r="D1" s="12" t="s">
        <v>48</v>
      </c>
      <c r="E1" s="13" t="s">
        <v>46</v>
      </c>
      <c r="F1" s="12" t="s">
        <v>47</v>
      </c>
      <c r="G1" s="13" t="s">
        <v>49</v>
      </c>
      <c r="H1" s="12" t="s">
        <v>2</v>
      </c>
      <c r="I1" s="12" t="s">
        <v>3</v>
      </c>
      <c r="J1" s="12" t="s">
        <v>16</v>
      </c>
      <c r="K1" s="12" t="s">
        <v>17</v>
      </c>
      <c r="L1" s="12" t="s">
        <v>14</v>
      </c>
      <c r="M1" s="12" t="s">
        <v>15</v>
      </c>
      <c r="N1" s="12" t="s">
        <v>18</v>
      </c>
      <c r="O1" s="12" t="s">
        <v>19</v>
      </c>
    </row>
    <row r="2" spans="1:15" s="1" customFormat="1" x14ac:dyDescent="0.35">
      <c r="A2" s="1" t="s">
        <v>4</v>
      </c>
      <c r="B2" s="1" t="s">
        <v>58</v>
      </c>
      <c r="C2" s="1" t="s">
        <v>54</v>
      </c>
      <c r="D2" s="1">
        <v>18.635034000000001</v>
      </c>
      <c r="E2" s="5">
        <v>-5.6353483000000004</v>
      </c>
      <c r="F2" s="1">
        <v>19.684525000000001</v>
      </c>
      <c r="G2" s="5">
        <v>-12.944869000000001</v>
      </c>
      <c r="H2" s="6">
        <v>9361799</v>
      </c>
      <c r="I2" s="6">
        <v>11200000</v>
      </c>
      <c r="J2" s="6">
        <v>529000000</v>
      </c>
      <c r="K2" s="6">
        <v>461000000</v>
      </c>
      <c r="L2" s="9">
        <f>D2/E2</f>
        <v>-3.3068113997496837</v>
      </c>
      <c r="M2" s="9">
        <f>F2/G2</f>
        <v>-1.5206430439736394</v>
      </c>
      <c r="N2" s="9">
        <f>J2/H2</f>
        <v>56.506233470725014</v>
      </c>
      <c r="O2" s="9">
        <f>K2/I2</f>
        <v>41.160714285714285</v>
      </c>
    </row>
    <row r="3" spans="1:15" s="1" customFormat="1" x14ac:dyDescent="0.35">
      <c r="A3" s="1" t="s">
        <v>5</v>
      </c>
      <c r="B3" s="1" t="s">
        <v>58</v>
      </c>
      <c r="C3" s="1" t="s">
        <v>55</v>
      </c>
      <c r="D3" s="1">
        <v>14.364103</v>
      </c>
      <c r="E3" s="5">
        <v>-10.716286</v>
      </c>
      <c r="F3" s="1">
        <v>6.7514816</v>
      </c>
      <c r="G3" s="5">
        <v>-2.2003672000000001</v>
      </c>
      <c r="H3" s="6">
        <v>3314903</v>
      </c>
      <c r="I3" s="6">
        <v>3538708</v>
      </c>
      <c r="J3" s="6">
        <v>170000000</v>
      </c>
      <c r="K3" s="6">
        <v>166000000</v>
      </c>
      <c r="L3" s="9">
        <f t="shared" ref="L3:L8" si="0">D3/E3</f>
        <v>-1.3403993697070049</v>
      </c>
      <c r="M3" s="9">
        <f t="shared" ref="M3:M8" si="1">F3/G3</f>
        <v>-3.0683431383634514</v>
      </c>
      <c r="N3" s="9">
        <f t="shared" ref="N3:N8" si="2">J3/H3</f>
        <v>51.283551886736959</v>
      </c>
      <c r="O3" s="9">
        <f t="shared" ref="O3:O8" si="3">K3/I3</f>
        <v>46.90977611037701</v>
      </c>
    </row>
    <row r="4" spans="1:15" s="2" customFormat="1" x14ac:dyDescent="0.35">
      <c r="A4" s="2" t="s">
        <v>6</v>
      </c>
      <c r="B4" s="2" t="s">
        <v>59</v>
      </c>
      <c r="C4" s="2" t="s">
        <v>56</v>
      </c>
      <c r="D4" s="2">
        <v>47.904786000000001</v>
      </c>
      <c r="E4" s="4">
        <v>17.795168</v>
      </c>
      <c r="F4" s="2">
        <v>9.0863805000000006</v>
      </c>
      <c r="G4" s="5">
        <v>-7.063358</v>
      </c>
      <c r="H4" s="7">
        <v>2768396</v>
      </c>
      <c r="I4" s="7">
        <v>3019943</v>
      </c>
      <c r="J4" s="7">
        <v>168000000</v>
      </c>
      <c r="K4" s="7">
        <v>156000000</v>
      </c>
      <c r="L4" s="10">
        <f t="shared" si="0"/>
        <v>2.6920108874498965</v>
      </c>
      <c r="M4" s="10">
        <f t="shared" si="1"/>
        <v>-1.2864108685981936</v>
      </c>
      <c r="N4" s="10">
        <f t="shared" si="2"/>
        <v>60.684959810662924</v>
      </c>
      <c r="O4" s="10">
        <f t="shared" si="3"/>
        <v>51.656604114713424</v>
      </c>
    </row>
    <row r="5" spans="1:15" s="3" customFormat="1" x14ac:dyDescent="0.35">
      <c r="A5" s="3" t="s">
        <v>7</v>
      </c>
      <c r="B5" s="3" t="s">
        <v>60</v>
      </c>
      <c r="C5" s="3" t="s">
        <v>57</v>
      </c>
      <c r="D5" s="3">
        <v>121.1741</v>
      </c>
      <c r="E5" s="4">
        <v>43.222194000000002</v>
      </c>
      <c r="F5" s="3">
        <v>39.266356999999999</v>
      </c>
      <c r="G5" s="4">
        <v>20.140111999999998</v>
      </c>
      <c r="H5" s="8">
        <v>1851570</v>
      </c>
      <c r="I5" s="8">
        <v>2578614</v>
      </c>
      <c r="J5" s="8">
        <v>115000000</v>
      </c>
      <c r="K5" s="8">
        <v>138000000</v>
      </c>
      <c r="L5" s="11">
        <f t="shared" si="0"/>
        <v>2.803515712321313</v>
      </c>
      <c r="M5" s="11">
        <f t="shared" si="1"/>
        <v>1.9496593166909897</v>
      </c>
      <c r="N5" s="11">
        <f t="shared" si="2"/>
        <v>62.109453058755541</v>
      </c>
      <c r="O5" s="11">
        <f t="shared" si="3"/>
        <v>53.517121988789327</v>
      </c>
    </row>
    <row r="6" spans="1:15" s="2" customFormat="1" x14ac:dyDescent="0.35">
      <c r="A6" s="2" t="s">
        <v>8</v>
      </c>
      <c r="B6" s="2" t="s">
        <v>59</v>
      </c>
      <c r="C6" s="2" t="s">
        <v>9</v>
      </c>
      <c r="D6" s="2">
        <v>9.1770484000000003</v>
      </c>
      <c r="E6" s="4">
        <v>17.549014</v>
      </c>
      <c r="F6" s="2">
        <v>-0.30408649999999998</v>
      </c>
      <c r="G6" s="5">
        <v>-0.32014865999999997</v>
      </c>
      <c r="H6" s="7">
        <v>1805545</v>
      </c>
      <c r="I6" s="7">
        <v>1800055</v>
      </c>
      <c r="J6" s="7">
        <v>67100000</v>
      </c>
      <c r="K6" s="7">
        <v>66900000</v>
      </c>
      <c r="L6" s="10">
        <f t="shared" si="0"/>
        <v>0.5229381206260364</v>
      </c>
      <c r="M6" s="10">
        <f t="shared" si="1"/>
        <v>0.94982905753845737</v>
      </c>
      <c r="N6" s="10">
        <f t="shared" si="2"/>
        <v>37.163294185412163</v>
      </c>
      <c r="O6" s="10">
        <f t="shared" si="3"/>
        <v>37.165531053217819</v>
      </c>
    </row>
    <row r="7" spans="1:15" s="2" customFormat="1" x14ac:dyDescent="0.35">
      <c r="A7" s="2" t="s">
        <v>10</v>
      </c>
      <c r="B7" s="2" t="s">
        <v>59</v>
      </c>
      <c r="C7" s="2" t="s">
        <v>11</v>
      </c>
      <c r="D7" s="2">
        <v>79.886948000000004</v>
      </c>
      <c r="E7" s="4">
        <v>38.109644000000003</v>
      </c>
      <c r="F7" s="2">
        <v>63.346761999999998</v>
      </c>
      <c r="G7" s="4">
        <v>2.6048246000000002</v>
      </c>
      <c r="H7" s="7">
        <v>3745964</v>
      </c>
      <c r="I7" s="7">
        <v>6118911</v>
      </c>
      <c r="J7" s="7">
        <v>499000000</v>
      </c>
      <c r="K7" s="7">
        <v>512000000</v>
      </c>
      <c r="L7" s="10">
        <f t="shared" si="0"/>
        <v>2.0962396814832487</v>
      </c>
      <c r="M7" s="10">
        <f t="shared" si="1"/>
        <v>24.319012497041065</v>
      </c>
      <c r="N7" s="10">
        <f t="shared" si="2"/>
        <v>133.21003618828158</v>
      </c>
      <c r="O7" s="10">
        <f t="shared" si="3"/>
        <v>83.675019950445432</v>
      </c>
    </row>
    <row r="8" spans="1:15" s="3" customFormat="1" x14ac:dyDescent="0.35">
      <c r="A8" s="3" t="s">
        <v>12</v>
      </c>
      <c r="B8" s="3" t="s">
        <v>60</v>
      </c>
      <c r="C8" s="3" t="s">
        <v>13</v>
      </c>
      <c r="D8" s="3">
        <v>60.105652999999997</v>
      </c>
      <c r="E8" s="4">
        <v>70.492779999999996</v>
      </c>
      <c r="F8" s="3">
        <v>138.10563999999999</v>
      </c>
      <c r="G8" s="4">
        <v>61.827854000000002</v>
      </c>
      <c r="H8" s="8">
        <v>2145483</v>
      </c>
      <c r="I8" s="8">
        <v>5108516</v>
      </c>
      <c r="J8" s="8">
        <v>295000000</v>
      </c>
      <c r="K8" s="8">
        <v>477000000</v>
      </c>
      <c r="L8" s="11">
        <f t="shared" si="0"/>
        <v>0.85264977491311877</v>
      </c>
      <c r="M8" s="11">
        <f t="shared" si="1"/>
        <v>2.2337123329559518</v>
      </c>
      <c r="N8" s="11">
        <f t="shared" si="2"/>
        <v>137.49817640130451</v>
      </c>
      <c r="O8" s="11">
        <f t="shared" si="3"/>
        <v>93.373496334356204</v>
      </c>
    </row>
  </sheetData>
  <conditionalFormatting sqref="L2:L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8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2A9F-B2D5-4714-812E-04AA9523CD8A}">
  <dimension ref="A1:D8"/>
  <sheetViews>
    <sheetView workbookViewId="0">
      <selection activeCell="C5" sqref="C5"/>
    </sheetView>
  </sheetViews>
  <sheetFormatPr defaultRowHeight="14.5" x14ac:dyDescent="0.35"/>
  <cols>
    <col min="1" max="1" width="12.08984375" customWidth="1"/>
    <col min="2" max="2" width="36" bestFit="1" customWidth="1"/>
    <col min="3" max="4" width="21.81640625" bestFit="1" customWidth="1"/>
  </cols>
  <sheetData>
    <row r="1" spans="1:4" ht="29" x14ac:dyDescent="0.35">
      <c r="A1" s="12" t="s">
        <v>0</v>
      </c>
      <c r="B1" s="12" t="s">
        <v>20</v>
      </c>
      <c r="C1" t="s">
        <v>62</v>
      </c>
    </row>
    <row r="2" spans="1:4" x14ac:dyDescent="0.35">
      <c r="A2" s="1" t="s">
        <v>4</v>
      </c>
      <c r="B2" s="1" t="s">
        <v>58</v>
      </c>
      <c r="C2" s="1" t="s">
        <v>54</v>
      </c>
      <c r="D2" s="1"/>
    </row>
    <row r="3" spans="1:4" x14ac:dyDescent="0.35">
      <c r="A3" s="1" t="s">
        <v>5</v>
      </c>
      <c r="B3" s="1" t="s">
        <v>58</v>
      </c>
      <c r="C3" s="1" t="s">
        <v>55</v>
      </c>
      <c r="D3" s="1"/>
    </row>
    <row r="4" spans="1:4" x14ac:dyDescent="0.35">
      <c r="A4" s="2" t="s">
        <v>6</v>
      </c>
      <c r="B4" s="2" t="s">
        <v>59</v>
      </c>
      <c r="C4" s="2" t="s">
        <v>56</v>
      </c>
      <c r="D4" s="2"/>
    </row>
    <row r="5" spans="1:4" x14ac:dyDescent="0.35">
      <c r="A5" s="3" t="s">
        <v>7</v>
      </c>
      <c r="B5" s="3" t="s">
        <v>60</v>
      </c>
      <c r="C5" s="3" t="s">
        <v>57</v>
      </c>
      <c r="D5" s="3"/>
    </row>
    <row r="6" spans="1:4" x14ac:dyDescent="0.35">
      <c r="A6" s="2" t="s">
        <v>8</v>
      </c>
      <c r="B6" s="2" t="s">
        <v>59</v>
      </c>
      <c r="C6" s="2" t="s">
        <v>9</v>
      </c>
      <c r="D6" s="2"/>
    </row>
    <row r="7" spans="1:4" x14ac:dyDescent="0.35">
      <c r="A7" s="2" t="s">
        <v>10</v>
      </c>
      <c r="B7" s="2" t="s">
        <v>59</v>
      </c>
      <c r="C7" s="2" t="s">
        <v>11</v>
      </c>
      <c r="D7" s="2"/>
    </row>
    <row r="8" spans="1:4" x14ac:dyDescent="0.35">
      <c r="A8" s="3" t="s">
        <v>12</v>
      </c>
      <c r="B8" s="3" t="s">
        <v>60</v>
      </c>
      <c r="C8" s="3" t="s">
        <v>13</v>
      </c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ppts_easia_weuro_world_pchg_reg</vt:lpstr>
      <vt:lpstr>Figure_2b_teacher_percentage_bo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Wang, Fan</cp:lastModifiedBy>
  <dcterms:created xsi:type="dcterms:W3CDTF">2023-09-16T21:03:31Z</dcterms:created>
  <dcterms:modified xsi:type="dcterms:W3CDTF">2024-01-13T02:08:10Z</dcterms:modified>
</cp:coreProperties>
</file>