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frbprod1-my.sharepoint.com/personal/patrick_higgins_atl_frb_org/Documents/BVARUpdate/"/>
    </mc:Choice>
  </mc:AlternateContent>
  <xr:revisionPtr revIDLastSave="27" documentId="8_{4C202631-FAD1-46D9-83F4-0751F0A64003}" xr6:coauthVersionLast="47" xr6:coauthVersionMax="47" xr10:uidLastSave="{0CD4816A-3BA1-479E-BB3F-C4C32A9D9BA4}"/>
  <bookViews>
    <workbookView xWindow="-108" yWindow="-108" windowWidth="23256" windowHeight="13896" tabRatio="672" activeTab="1" xr2:uid="{00000000-000D-0000-FFFF-FFFF00000000}"/>
  </bookViews>
  <sheets>
    <sheet name="Chart" sheetId="7" r:id="rId1"/>
    <sheet name="FOMCTaylor93UR" sheetId="1" r:id="rId2"/>
    <sheet name="FOMCTaylor99UR" sheetId="11" r:id="rId3"/>
    <sheet name="Taylor93GDP" sheetId="12" r:id="rId4"/>
    <sheet name="HeatMapLatestQuarter" sheetId="9" r:id="rId5"/>
    <sheet name="HeatMapPreviousQuarter" sheetId="10" r:id="rId6"/>
    <sheet name="ReadMe" sheetId="8" r:id="rId7"/>
    <sheet name="InflationTargetMeasures" sheetId="2" r:id="rId8"/>
    <sheet name="NaturalRateMeasures" sheetId="3" r:id="rId9"/>
    <sheet name="GapMeasures" sheetId="4" r:id="rId10"/>
    <sheet name="InflationMeasures" sheetId="5" r:id="rId11"/>
    <sheet name="FedFundsRates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7" i="12" l="1"/>
  <c r="C277" i="12"/>
  <c r="D277" i="12"/>
  <c r="E277" i="12"/>
  <c r="F277" i="12"/>
  <c r="I277" i="12"/>
  <c r="B277" i="11"/>
  <c r="C277" i="11"/>
  <c r="D277" i="11"/>
  <c r="E277" i="11"/>
  <c r="F277" i="11"/>
  <c r="I277" i="11"/>
  <c r="B277" i="1"/>
  <c r="C277" i="1"/>
  <c r="D277" i="1"/>
  <c r="E277" i="1"/>
  <c r="F277" i="1"/>
  <c r="I277" i="1"/>
  <c r="I276" i="12"/>
  <c r="B276" i="12"/>
  <c r="C276" i="12"/>
  <c r="D276" i="12"/>
  <c r="E276" i="12"/>
  <c r="F276" i="12"/>
  <c r="I276" i="11"/>
  <c r="B276" i="11"/>
  <c r="C276" i="11"/>
  <c r="D276" i="11"/>
  <c r="E276" i="11"/>
  <c r="F276" i="11"/>
  <c r="I276" i="1"/>
  <c r="B276" i="1"/>
  <c r="C276" i="1"/>
  <c r="D276" i="1"/>
  <c r="E276" i="1"/>
  <c r="F276" i="1"/>
  <c r="Q31" i="12"/>
  <c r="Q30" i="12"/>
  <c r="Q31" i="11"/>
  <c r="Q30" i="11"/>
  <c r="H277" i="1" l="1"/>
  <c r="H277" i="11"/>
  <c r="H277" i="12"/>
  <c r="H276" i="12"/>
  <c r="H276" i="1"/>
  <c r="H276" i="11"/>
  <c r="I275" i="12"/>
  <c r="B275" i="12"/>
  <c r="C275" i="12"/>
  <c r="D275" i="12"/>
  <c r="E275" i="12"/>
  <c r="F275" i="12"/>
  <c r="I275" i="11"/>
  <c r="B275" i="11"/>
  <c r="C275" i="11"/>
  <c r="D275" i="11"/>
  <c r="E275" i="11"/>
  <c r="F275" i="11"/>
  <c r="I275" i="1"/>
  <c r="B275" i="1"/>
  <c r="C275" i="1"/>
  <c r="D275" i="1"/>
  <c r="E275" i="1"/>
  <c r="F275" i="1"/>
  <c r="H275" i="12" l="1"/>
  <c r="H275" i="1"/>
  <c r="H275" i="11"/>
  <c r="I274" i="12"/>
  <c r="F274" i="12"/>
  <c r="E274" i="12"/>
  <c r="D274" i="12"/>
  <c r="C274" i="12"/>
  <c r="B274" i="12"/>
  <c r="I274" i="11"/>
  <c r="F274" i="11"/>
  <c r="E274" i="11"/>
  <c r="D274" i="11"/>
  <c r="C274" i="11"/>
  <c r="B274" i="11"/>
  <c r="I274" i="1"/>
  <c r="F274" i="1"/>
  <c r="E274" i="1"/>
  <c r="D274" i="1"/>
  <c r="C274" i="1"/>
  <c r="B274" i="1"/>
  <c r="I273" i="12"/>
  <c r="B273" i="12"/>
  <c r="C273" i="12"/>
  <c r="D273" i="12"/>
  <c r="E273" i="12"/>
  <c r="F273" i="12"/>
  <c r="I273" i="11"/>
  <c r="B273" i="11"/>
  <c r="C273" i="11"/>
  <c r="D273" i="11"/>
  <c r="E273" i="11"/>
  <c r="F273" i="11"/>
  <c r="B273" i="1"/>
  <c r="C273" i="1"/>
  <c r="D273" i="1"/>
  <c r="E273" i="1"/>
  <c r="F273" i="1"/>
  <c r="I273" i="1"/>
  <c r="H274" i="1" l="1"/>
  <c r="H274" i="11"/>
  <c r="H274" i="12"/>
  <c r="H273" i="11"/>
  <c r="H273" i="12"/>
  <c r="H273" i="1"/>
  <c r="I272" i="12"/>
  <c r="B272" i="12"/>
  <c r="C272" i="12"/>
  <c r="D272" i="12"/>
  <c r="E272" i="12"/>
  <c r="F272" i="12"/>
  <c r="I272" i="11"/>
  <c r="B272" i="11"/>
  <c r="C272" i="11"/>
  <c r="D272" i="11"/>
  <c r="E272" i="11"/>
  <c r="F272" i="11"/>
  <c r="I272" i="1"/>
  <c r="B272" i="1"/>
  <c r="C272" i="1"/>
  <c r="D272" i="1"/>
  <c r="E272" i="1"/>
  <c r="F272" i="1"/>
  <c r="I271" i="12"/>
  <c r="B271" i="12"/>
  <c r="C271" i="12"/>
  <c r="D271" i="12"/>
  <c r="E271" i="12"/>
  <c r="F271" i="12"/>
  <c r="I271" i="11"/>
  <c r="B271" i="11"/>
  <c r="C271" i="11"/>
  <c r="D271" i="11"/>
  <c r="E271" i="11"/>
  <c r="F271" i="11"/>
  <c r="I271" i="1"/>
  <c r="B271" i="1"/>
  <c r="C271" i="1"/>
  <c r="D271" i="1"/>
  <c r="E271" i="1"/>
  <c r="F271" i="1"/>
  <c r="H272" i="1" l="1"/>
  <c r="H272" i="11"/>
  <c r="H272" i="12"/>
  <c r="H271" i="1"/>
  <c r="H271" i="11"/>
  <c r="H271" i="12"/>
  <c r="U3" i="8"/>
  <c r="N1" i="12"/>
  <c r="N1" i="11"/>
  <c r="I270" i="12"/>
  <c r="B270" i="12"/>
  <c r="C270" i="12"/>
  <c r="D270" i="12"/>
  <c r="E270" i="12"/>
  <c r="F270" i="12"/>
  <c r="I270" i="11"/>
  <c r="B270" i="11"/>
  <c r="C270" i="11"/>
  <c r="D270" i="11"/>
  <c r="E270" i="11"/>
  <c r="F270" i="11"/>
  <c r="I270" i="1"/>
  <c r="B270" i="1"/>
  <c r="C270" i="1"/>
  <c r="D270" i="1"/>
  <c r="E270" i="1"/>
  <c r="F270" i="1"/>
  <c r="I269" i="11"/>
  <c r="B269" i="11"/>
  <c r="C269" i="11"/>
  <c r="D269" i="11"/>
  <c r="E269" i="11"/>
  <c r="F269" i="11"/>
  <c r="I269" i="12"/>
  <c r="B269" i="12"/>
  <c r="C269" i="12"/>
  <c r="D269" i="12"/>
  <c r="E269" i="12"/>
  <c r="F269" i="12"/>
  <c r="I269" i="1"/>
  <c r="B269" i="1"/>
  <c r="C269" i="1"/>
  <c r="D269" i="1"/>
  <c r="E269" i="1"/>
  <c r="F269" i="1"/>
  <c r="H270" i="1" l="1"/>
  <c r="H270" i="11"/>
  <c r="H270" i="12"/>
  <c r="H269" i="1"/>
  <c r="H269" i="11"/>
  <c r="H269" i="12"/>
  <c r="I268" i="1"/>
  <c r="B268" i="1"/>
  <c r="C268" i="1"/>
  <c r="D268" i="1"/>
  <c r="E268" i="1"/>
  <c r="F268" i="1"/>
  <c r="I268" i="12"/>
  <c r="B268" i="12"/>
  <c r="C268" i="12"/>
  <c r="D268" i="12"/>
  <c r="E268" i="12"/>
  <c r="F268" i="12"/>
  <c r="I268" i="11"/>
  <c r="B268" i="11"/>
  <c r="C268" i="11"/>
  <c r="D268" i="11"/>
  <c r="E268" i="11"/>
  <c r="F268" i="11"/>
  <c r="H268" i="12" l="1"/>
  <c r="H268" i="1"/>
  <c r="H268" i="11"/>
  <c r="B267" i="12"/>
  <c r="C267" i="12"/>
  <c r="D267" i="12"/>
  <c r="E267" i="12"/>
  <c r="F267" i="12"/>
  <c r="I267" i="12"/>
  <c r="B267" i="11"/>
  <c r="C267" i="11"/>
  <c r="D267" i="11"/>
  <c r="E267" i="11"/>
  <c r="F267" i="11"/>
  <c r="I267" i="11"/>
  <c r="I267" i="1"/>
  <c r="B267" i="1"/>
  <c r="C267" i="1"/>
  <c r="D267" i="1"/>
  <c r="E267" i="1"/>
  <c r="F267" i="1"/>
  <c r="H267" i="1" l="1"/>
  <c r="H267" i="11"/>
  <c r="H267" i="12"/>
  <c r="I266" i="12"/>
  <c r="B266" i="12"/>
  <c r="C266" i="12"/>
  <c r="D266" i="12"/>
  <c r="E266" i="12"/>
  <c r="F266" i="12"/>
  <c r="H266" i="12" l="1"/>
  <c r="I266" i="11"/>
  <c r="B266" i="11"/>
  <c r="C266" i="11"/>
  <c r="D266" i="11"/>
  <c r="E266" i="11"/>
  <c r="F266" i="11"/>
  <c r="B266" i="1"/>
  <c r="C266" i="1"/>
  <c r="D266" i="1"/>
  <c r="E266" i="1"/>
  <c r="F266" i="1"/>
  <c r="I266" i="1"/>
  <c r="H266" i="11" l="1"/>
  <c r="H266" i="1"/>
  <c r="I265" i="12"/>
  <c r="B265" i="11"/>
  <c r="C265" i="11"/>
  <c r="D265" i="11"/>
  <c r="E265" i="11"/>
  <c r="F265" i="11"/>
  <c r="I265" i="11"/>
  <c r="B265" i="12"/>
  <c r="C265" i="12"/>
  <c r="D265" i="12"/>
  <c r="E265" i="12"/>
  <c r="F265" i="12"/>
  <c r="I265" i="1"/>
  <c r="B265" i="1"/>
  <c r="C265" i="1"/>
  <c r="D265" i="1"/>
  <c r="E265" i="1"/>
  <c r="F265" i="1"/>
  <c r="H265" i="1" l="1"/>
  <c r="H265" i="12"/>
  <c r="H265" i="11"/>
  <c r="I264" i="12"/>
  <c r="B264" i="12"/>
  <c r="C264" i="12"/>
  <c r="D264" i="12"/>
  <c r="E264" i="12"/>
  <c r="F264" i="12"/>
  <c r="I264" i="11"/>
  <c r="B264" i="11"/>
  <c r="C264" i="11"/>
  <c r="D264" i="11"/>
  <c r="E264" i="11"/>
  <c r="F264" i="11"/>
  <c r="I264" i="1"/>
  <c r="B264" i="1"/>
  <c r="C264" i="1"/>
  <c r="D264" i="1"/>
  <c r="E264" i="1"/>
  <c r="F264" i="1"/>
  <c r="H264" i="12" l="1"/>
  <c r="H264" i="11"/>
  <c r="H264" i="1"/>
  <c r="I263" i="12"/>
  <c r="B263" i="12"/>
  <c r="C263" i="12"/>
  <c r="D263" i="12"/>
  <c r="E263" i="12"/>
  <c r="F263" i="12"/>
  <c r="I263" i="11"/>
  <c r="B263" i="11"/>
  <c r="C263" i="11"/>
  <c r="D263" i="11"/>
  <c r="E263" i="11"/>
  <c r="F263" i="11"/>
  <c r="I263" i="1"/>
  <c r="B263" i="1"/>
  <c r="C263" i="1"/>
  <c r="D263" i="1"/>
  <c r="E263" i="1"/>
  <c r="F263" i="1"/>
  <c r="H263" i="1" l="1"/>
  <c r="H263" i="11"/>
  <c r="H263" i="12"/>
  <c r="I262" i="1"/>
  <c r="F262" i="1"/>
  <c r="E262" i="1"/>
  <c r="D262" i="1"/>
  <c r="C262" i="1"/>
  <c r="B262" i="1"/>
  <c r="I262" i="11"/>
  <c r="F262" i="11"/>
  <c r="E262" i="11"/>
  <c r="D262" i="11"/>
  <c r="C262" i="11"/>
  <c r="B262" i="11"/>
  <c r="B262" i="12"/>
  <c r="C262" i="12"/>
  <c r="D262" i="12"/>
  <c r="E262" i="12"/>
  <c r="F262" i="12"/>
  <c r="I262" i="12"/>
  <c r="H262" i="12" l="1"/>
  <c r="H262" i="11"/>
  <c r="H262" i="1"/>
  <c r="I261" i="11"/>
  <c r="F261" i="11"/>
  <c r="E261" i="11"/>
  <c r="D261" i="11"/>
  <c r="C261" i="11"/>
  <c r="B261" i="11"/>
  <c r="I260" i="11"/>
  <c r="F260" i="11"/>
  <c r="E260" i="11"/>
  <c r="D260" i="11"/>
  <c r="C260" i="11"/>
  <c r="B260" i="11"/>
  <c r="I259" i="11"/>
  <c r="F259" i="11"/>
  <c r="E259" i="11"/>
  <c r="D259" i="11"/>
  <c r="C259" i="11"/>
  <c r="B259" i="11"/>
  <c r="I258" i="11"/>
  <c r="F258" i="11"/>
  <c r="E258" i="11"/>
  <c r="D258" i="11"/>
  <c r="C258" i="11"/>
  <c r="B258" i="11"/>
  <c r="I257" i="11"/>
  <c r="F257" i="11"/>
  <c r="E257" i="11"/>
  <c r="D257" i="11"/>
  <c r="C257" i="11"/>
  <c r="B257" i="11"/>
  <c r="I256" i="11"/>
  <c r="F256" i="11"/>
  <c r="E256" i="11"/>
  <c r="D256" i="11"/>
  <c r="C256" i="11"/>
  <c r="B256" i="11"/>
  <c r="I255" i="11"/>
  <c r="F255" i="11"/>
  <c r="E255" i="11"/>
  <c r="D255" i="11"/>
  <c r="C255" i="11"/>
  <c r="B255" i="11"/>
  <c r="I254" i="11"/>
  <c r="F254" i="11"/>
  <c r="E254" i="11"/>
  <c r="D254" i="11"/>
  <c r="C254" i="11"/>
  <c r="B254" i="11"/>
  <c r="I253" i="11"/>
  <c r="F253" i="11"/>
  <c r="E253" i="11"/>
  <c r="D253" i="11"/>
  <c r="C253" i="11"/>
  <c r="B253" i="11"/>
  <c r="I252" i="11"/>
  <c r="F252" i="11"/>
  <c r="E252" i="11"/>
  <c r="D252" i="11"/>
  <c r="C252" i="11"/>
  <c r="B252" i="11"/>
  <c r="I251" i="11"/>
  <c r="F251" i="11"/>
  <c r="E251" i="11"/>
  <c r="D251" i="11"/>
  <c r="C251" i="11"/>
  <c r="B251" i="11"/>
  <c r="I250" i="11"/>
  <c r="F250" i="11"/>
  <c r="E250" i="11"/>
  <c r="D250" i="11"/>
  <c r="C250" i="11"/>
  <c r="B250" i="11"/>
  <c r="I249" i="11"/>
  <c r="F249" i="11"/>
  <c r="E249" i="11"/>
  <c r="D249" i="11"/>
  <c r="C249" i="11"/>
  <c r="B249" i="11"/>
  <c r="I248" i="11"/>
  <c r="F248" i="11"/>
  <c r="E248" i="11"/>
  <c r="D248" i="11"/>
  <c r="C248" i="11"/>
  <c r="B248" i="11"/>
  <c r="I247" i="11"/>
  <c r="F247" i="11"/>
  <c r="E247" i="11"/>
  <c r="D247" i="11"/>
  <c r="C247" i="11"/>
  <c r="B247" i="11"/>
  <c r="I246" i="11"/>
  <c r="F246" i="11"/>
  <c r="E246" i="11"/>
  <c r="D246" i="11"/>
  <c r="C246" i="11"/>
  <c r="B246" i="11"/>
  <c r="I245" i="11"/>
  <c r="F245" i="11"/>
  <c r="E245" i="11"/>
  <c r="D245" i="11"/>
  <c r="C245" i="11"/>
  <c r="B245" i="11"/>
  <c r="I244" i="11"/>
  <c r="F244" i="11"/>
  <c r="E244" i="11"/>
  <c r="D244" i="11"/>
  <c r="C244" i="11"/>
  <c r="B244" i="11"/>
  <c r="I243" i="11"/>
  <c r="F243" i="11"/>
  <c r="E243" i="11"/>
  <c r="D243" i="11"/>
  <c r="C243" i="11"/>
  <c r="B243" i="11"/>
  <c r="I242" i="11"/>
  <c r="F242" i="11"/>
  <c r="E242" i="11"/>
  <c r="D242" i="11"/>
  <c r="C242" i="11"/>
  <c r="B242" i="11"/>
  <c r="I241" i="11"/>
  <c r="F241" i="11"/>
  <c r="E241" i="11"/>
  <c r="D241" i="11"/>
  <c r="C241" i="11"/>
  <c r="B241" i="11"/>
  <c r="I240" i="11"/>
  <c r="F240" i="11"/>
  <c r="E240" i="11"/>
  <c r="D240" i="11"/>
  <c r="C240" i="11"/>
  <c r="B240" i="11"/>
  <c r="I239" i="11"/>
  <c r="F239" i="11"/>
  <c r="E239" i="11"/>
  <c r="D239" i="11"/>
  <c r="C239" i="11"/>
  <c r="B239" i="11"/>
  <c r="I238" i="11"/>
  <c r="F238" i="11"/>
  <c r="E238" i="11"/>
  <c r="D238" i="11"/>
  <c r="C238" i="11"/>
  <c r="B238" i="11"/>
  <c r="I237" i="11"/>
  <c r="F237" i="11"/>
  <c r="E237" i="11"/>
  <c r="D237" i="11"/>
  <c r="C237" i="11"/>
  <c r="B237" i="11"/>
  <c r="I236" i="11"/>
  <c r="F236" i="11"/>
  <c r="E236" i="11"/>
  <c r="D236" i="11"/>
  <c r="C236" i="11"/>
  <c r="B236" i="11"/>
  <c r="I235" i="11"/>
  <c r="F235" i="11"/>
  <c r="E235" i="11"/>
  <c r="D235" i="11"/>
  <c r="C235" i="11"/>
  <c r="B235" i="11"/>
  <c r="I234" i="11"/>
  <c r="F234" i="11"/>
  <c r="E234" i="11"/>
  <c r="D234" i="11"/>
  <c r="C234" i="11"/>
  <c r="B234" i="11"/>
  <c r="I233" i="11"/>
  <c r="F233" i="11"/>
  <c r="E233" i="11"/>
  <c r="D233" i="11"/>
  <c r="C233" i="11"/>
  <c r="B233" i="11"/>
  <c r="I232" i="11"/>
  <c r="F232" i="11"/>
  <c r="E232" i="11"/>
  <c r="D232" i="11"/>
  <c r="C232" i="11"/>
  <c r="B232" i="11"/>
  <c r="I231" i="11"/>
  <c r="F231" i="11"/>
  <c r="E231" i="11"/>
  <c r="D231" i="11"/>
  <c r="C231" i="11"/>
  <c r="B231" i="11"/>
  <c r="I230" i="11"/>
  <c r="F230" i="11"/>
  <c r="E230" i="11"/>
  <c r="D230" i="11"/>
  <c r="C230" i="11"/>
  <c r="B230" i="11"/>
  <c r="I229" i="11"/>
  <c r="F229" i="11"/>
  <c r="E229" i="11"/>
  <c r="D229" i="11"/>
  <c r="C229" i="11"/>
  <c r="B229" i="11"/>
  <c r="I228" i="11"/>
  <c r="F228" i="11"/>
  <c r="E228" i="11"/>
  <c r="D228" i="11"/>
  <c r="C228" i="11"/>
  <c r="B228" i="11"/>
  <c r="I227" i="11"/>
  <c r="F227" i="11"/>
  <c r="E227" i="11"/>
  <c r="D227" i="11"/>
  <c r="C227" i="11"/>
  <c r="B227" i="11"/>
  <c r="I226" i="11"/>
  <c r="F226" i="11"/>
  <c r="E226" i="11"/>
  <c r="D226" i="11"/>
  <c r="C226" i="11"/>
  <c r="B226" i="11"/>
  <c r="I225" i="11"/>
  <c r="F225" i="11"/>
  <c r="E225" i="11"/>
  <c r="D225" i="11"/>
  <c r="C225" i="11"/>
  <c r="B225" i="11"/>
  <c r="I224" i="11"/>
  <c r="F224" i="11"/>
  <c r="E224" i="11"/>
  <c r="D224" i="11"/>
  <c r="C224" i="11"/>
  <c r="B224" i="11"/>
  <c r="I223" i="11"/>
  <c r="F223" i="11"/>
  <c r="E223" i="11"/>
  <c r="D223" i="11"/>
  <c r="C223" i="11"/>
  <c r="B223" i="11"/>
  <c r="I222" i="11"/>
  <c r="F222" i="11"/>
  <c r="E222" i="11"/>
  <c r="D222" i="11"/>
  <c r="C222" i="11"/>
  <c r="B222" i="11"/>
  <c r="I221" i="11"/>
  <c r="F221" i="11"/>
  <c r="E221" i="11"/>
  <c r="D221" i="11"/>
  <c r="C221" i="11"/>
  <c r="B221" i="11"/>
  <c r="I220" i="11"/>
  <c r="F220" i="11"/>
  <c r="E220" i="11"/>
  <c r="D220" i="11"/>
  <c r="C220" i="11"/>
  <c r="B220" i="11"/>
  <c r="I219" i="11"/>
  <c r="F219" i="11"/>
  <c r="E219" i="11"/>
  <c r="D219" i="11"/>
  <c r="C219" i="11"/>
  <c r="B219" i="11"/>
  <c r="I218" i="11"/>
  <c r="F218" i="11"/>
  <c r="E218" i="11"/>
  <c r="D218" i="11"/>
  <c r="C218" i="11"/>
  <c r="B218" i="11"/>
  <c r="I217" i="11"/>
  <c r="F217" i="11"/>
  <c r="E217" i="11"/>
  <c r="D217" i="11"/>
  <c r="C217" i="11"/>
  <c r="B217" i="11"/>
  <c r="I216" i="11"/>
  <c r="F216" i="11"/>
  <c r="E216" i="11"/>
  <c r="D216" i="11"/>
  <c r="C216" i="11"/>
  <c r="B216" i="11"/>
  <c r="I215" i="11"/>
  <c r="F215" i="11"/>
  <c r="E215" i="11"/>
  <c r="D215" i="11"/>
  <c r="C215" i="11"/>
  <c r="B215" i="11"/>
  <c r="I214" i="11"/>
  <c r="F214" i="11"/>
  <c r="E214" i="11"/>
  <c r="D214" i="11"/>
  <c r="C214" i="11"/>
  <c r="B214" i="11"/>
  <c r="I213" i="11"/>
  <c r="F213" i="11"/>
  <c r="E213" i="11"/>
  <c r="D213" i="11"/>
  <c r="C213" i="11"/>
  <c r="B213" i="11"/>
  <c r="I212" i="11"/>
  <c r="F212" i="11"/>
  <c r="E212" i="11"/>
  <c r="D212" i="11"/>
  <c r="C212" i="11"/>
  <c r="B212" i="11"/>
  <c r="I211" i="11"/>
  <c r="F211" i="11"/>
  <c r="E211" i="11"/>
  <c r="D211" i="11"/>
  <c r="C211" i="11"/>
  <c r="B211" i="11"/>
  <c r="I210" i="11"/>
  <c r="F210" i="11"/>
  <c r="E210" i="11"/>
  <c r="D210" i="11"/>
  <c r="C210" i="11"/>
  <c r="B210" i="11"/>
  <c r="I209" i="11"/>
  <c r="F209" i="11"/>
  <c r="E209" i="11"/>
  <c r="D209" i="11"/>
  <c r="C209" i="11"/>
  <c r="B209" i="11"/>
  <c r="I208" i="11"/>
  <c r="F208" i="11"/>
  <c r="E208" i="11"/>
  <c r="D208" i="11"/>
  <c r="C208" i="11"/>
  <c r="B208" i="11"/>
  <c r="I207" i="11"/>
  <c r="F207" i="11"/>
  <c r="E207" i="11"/>
  <c r="D207" i="11"/>
  <c r="C207" i="11"/>
  <c r="B207" i="11"/>
  <c r="I206" i="11"/>
  <c r="F206" i="11"/>
  <c r="E206" i="11"/>
  <c r="D206" i="11"/>
  <c r="C206" i="11"/>
  <c r="B206" i="11"/>
  <c r="I205" i="11"/>
  <c r="F205" i="11"/>
  <c r="E205" i="11"/>
  <c r="D205" i="11"/>
  <c r="C205" i="11"/>
  <c r="B205" i="11"/>
  <c r="I204" i="11"/>
  <c r="F204" i="11"/>
  <c r="E204" i="11"/>
  <c r="D204" i="11"/>
  <c r="C204" i="11"/>
  <c r="B204" i="11"/>
  <c r="I203" i="11"/>
  <c r="F203" i="11"/>
  <c r="E203" i="11"/>
  <c r="D203" i="11"/>
  <c r="C203" i="11"/>
  <c r="B203" i="11"/>
  <c r="I202" i="11"/>
  <c r="F202" i="11"/>
  <c r="E202" i="11"/>
  <c r="D202" i="11"/>
  <c r="C202" i="11"/>
  <c r="B202" i="11"/>
  <c r="I201" i="11"/>
  <c r="F201" i="11"/>
  <c r="E201" i="11"/>
  <c r="D201" i="11"/>
  <c r="C201" i="11"/>
  <c r="B201" i="11"/>
  <c r="I200" i="11"/>
  <c r="F200" i="11"/>
  <c r="E200" i="11"/>
  <c r="D200" i="11"/>
  <c r="C200" i="11"/>
  <c r="B200" i="11"/>
  <c r="I199" i="11"/>
  <c r="F199" i="11"/>
  <c r="E199" i="11"/>
  <c r="D199" i="11"/>
  <c r="C199" i="11"/>
  <c r="B199" i="11"/>
  <c r="I198" i="11"/>
  <c r="F198" i="11"/>
  <c r="E198" i="11"/>
  <c r="D198" i="11"/>
  <c r="C198" i="11"/>
  <c r="B198" i="11"/>
  <c r="I197" i="11"/>
  <c r="F197" i="11"/>
  <c r="E197" i="11"/>
  <c r="D197" i="11"/>
  <c r="C197" i="11"/>
  <c r="B197" i="11"/>
  <c r="I196" i="11"/>
  <c r="F196" i="11"/>
  <c r="E196" i="11"/>
  <c r="D196" i="11"/>
  <c r="C196" i="11"/>
  <c r="B196" i="11"/>
  <c r="I195" i="11"/>
  <c r="F195" i="11"/>
  <c r="E195" i="11"/>
  <c r="D195" i="11"/>
  <c r="C195" i="11"/>
  <c r="B195" i="11"/>
  <c r="I194" i="11"/>
  <c r="F194" i="11"/>
  <c r="E194" i="11"/>
  <c r="D194" i="11"/>
  <c r="C194" i="11"/>
  <c r="B194" i="11"/>
  <c r="I193" i="11"/>
  <c r="F193" i="11"/>
  <c r="E193" i="11"/>
  <c r="D193" i="11"/>
  <c r="C193" i="11"/>
  <c r="B193" i="11"/>
  <c r="I192" i="11"/>
  <c r="F192" i="11"/>
  <c r="E192" i="11"/>
  <c r="D192" i="11"/>
  <c r="C192" i="11"/>
  <c r="B192" i="11"/>
  <c r="I191" i="11"/>
  <c r="F191" i="11"/>
  <c r="E191" i="11"/>
  <c r="D191" i="11"/>
  <c r="C191" i="11"/>
  <c r="B191" i="11"/>
  <c r="I190" i="11"/>
  <c r="F190" i="11"/>
  <c r="E190" i="11"/>
  <c r="D190" i="11"/>
  <c r="C190" i="11"/>
  <c r="B190" i="11"/>
  <c r="I189" i="11"/>
  <c r="F189" i="11"/>
  <c r="E189" i="11"/>
  <c r="D189" i="11"/>
  <c r="C189" i="11"/>
  <c r="B189" i="11"/>
  <c r="I188" i="11"/>
  <c r="F188" i="11"/>
  <c r="E188" i="11"/>
  <c r="D188" i="11"/>
  <c r="C188" i="11"/>
  <c r="B188" i="11"/>
  <c r="I187" i="11"/>
  <c r="F187" i="11"/>
  <c r="E187" i="11"/>
  <c r="D187" i="11"/>
  <c r="C187" i="11"/>
  <c r="B187" i="11"/>
  <c r="I186" i="11"/>
  <c r="F186" i="11"/>
  <c r="E186" i="11"/>
  <c r="D186" i="11"/>
  <c r="C186" i="11"/>
  <c r="B186" i="11"/>
  <c r="I185" i="11"/>
  <c r="F185" i="11"/>
  <c r="E185" i="11"/>
  <c r="D185" i="11"/>
  <c r="C185" i="11"/>
  <c r="B185" i="11"/>
  <c r="I184" i="11"/>
  <c r="F184" i="11"/>
  <c r="E184" i="11"/>
  <c r="D184" i="11"/>
  <c r="C184" i="11"/>
  <c r="B184" i="11"/>
  <c r="I183" i="11"/>
  <c r="F183" i="11"/>
  <c r="E183" i="11"/>
  <c r="D183" i="11"/>
  <c r="C183" i="11"/>
  <c r="B183" i="11"/>
  <c r="I182" i="11"/>
  <c r="F182" i="11"/>
  <c r="E182" i="11"/>
  <c r="D182" i="11"/>
  <c r="C182" i="11"/>
  <c r="B182" i="11"/>
  <c r="I181" i="11"/>
  <c r="F181" i="11"/>
  <c r="E181" i="11"/>
  <c r="D181" i="11"/>
  <c r="C181" i="11"/>
  <c r="B181" i="11"/>
  <c r="I180" i="11"/>
  <c r="F180" i="11"/>
  <c r="E180" i="11"/>
  <c r="D180" i="11"/>
  <c r="C180" i="11"/>
  <c r="B180" i="11"/>
  <c r="I179" i="11"/>
  <c r="F179" i="11"/>
  <c r="E179" i="11"/>
  <c r="D179" i="11"/>
  <c r="C179" i="11"/>
  <c r="B179" i="11"/>
  <c r="I178" i="11"/>
  <c r="F178" i="11"/>
  <c r="E178" i="11"/>
  <c r="D178" i="11"/>
  <c r="C178" i="11"/>
  <c r="B178" i="11"/>
  <c r="I177" i="11"/>
  <c r="F177" i="11"/>
  <c r="E177" i="11"/>
  <c r="D177" i="11"/>
  <c r="C177" i="11"/>
  <c r="B177" i="11"/>
  <c r="I176" i="11"/>
  <c r="F176" i="11"/>
  <c r="E176" i="11"/>
  <c r="D176" i="11"/>
  <c r="C176" i="11"/>
  <c r="B176" i="11"/>
  <c r="I175" i="11"/>
  <c r="F175" i="11"/>
  <c r="E175" i="11"/>
  <c r="D175" i="11"/>
  <c r="C175" i="11"/>
  <c r="B175" i="11"/>
  <c r="I174" i="11"/>
  <c r="F174" i="11"/>
  <c r="E174" i="11"/>
  <c r="D174" i="11"/>
  <c r="C174" i="11"/>
  <c r="B174" i="11"/>
  <c r="I173" i="11"/>
  <c r="F173" i="11"/>
  <c r="E173" i="11"/>
  <c r="D173" i="11"/>
  <c r="C173" i="11"/>
  <c r="B173" i="11"/>
  <c r="I172" i="11"/>
  <c r="F172" i="11"/>
  <c r="E172" i="11"/>
  <c r="D172" i="11"/>
  <c r="C172" i="11"/>
  <c r="B172" i="11"/>
  <c r="I171" i="11"/>
  <c r="F171" i="11"/>
  <c r="E171" i="11"/>
  <c r="D171" i="11"/>
  <c r="C171" i="11"/>
  <c r="B171" i="11"/>
  <c r="I170" i="11"/>
  <c r="F170" i="11"/>
  <c r="E170" i="11"/>
  <c r="D170" i="11"/>
  <c r="C170" i="11"/>
  <c r="B170" i="11"/>
  <c r="I169" i="11"/>
  <c r="F169" i="11"/>
  <c r="E169" i="11"/>
  <c r="D169" i="11"/>
  <c r="C169" i="11"/>
  <c r="B169" i="11"/>
  <c r="I168" i="11"/>
  <c r="F168" i="11"/>
  <c r="E168" i="11"/>
  <c r="D168" i="11"/>
  <c r="C168" i="11"/>
  <c r="B168" i="11"/>
  <c r="I167" i="11"/>
  <c r="F167" i="11"/>
  <c r="E167" i="11"/>
  <c r="D167" i="11"/>
  <c r="C167" i="11"/>
  <c r="B167" i="11"/>
  <c r="I166" i="11"/>
  <c r="F166" i="11"/>
  <c r="E166" i="11"/>
  <c r="D166" i="11"/>
  <c r="C166" i="11"/>
  <c r="B166" i="11"/>
  <c r="I165" i="11"/>
  <c r="F165" i="11"/>
  <c r="E165" i="11"/>
  <c r="D165" i="11"/>
  <c r="C165" i="11"/>
  <c r="B165" i="11"/>
  <c r="I164" i="11"/>
  <c r="F164" i="11"/>
  <c r="E164" i="11"/>
  <c r="D164" i="11"/>
  <c r="C164" i="11"/>
  <c r="B164" i="11"/>
  <c r="I163" i="11"/>
  <c r="F163" i="11"/>
  <c r="E163" i="11"/>
  <c r="D163" i="11"/>
  <c r="C163" i="11"/>
  <c r="B163" i="11"/>
  <c r="I162" i="11"/>
  <c r="F162" i="11"/>
  <c r="E162" i="11"/>
  <c r="D162" i="11"/>
  <c r="C162" i="11"/>
  <c r="B162" i="11"/>
  <c r="I161" i="11"/>
  <c r="F161" i="11"/>
  <c r="E161" i="11"/>
  <c r="D161" i="11"/>
  <c r="C161" i="11"/>
  <c r="B161" i="11"/>
  <c r="I160" i="11"/>
  <c r="F160" i="11"/>
  <c r="E160" i="11"/>
  <c r="D160" i="11"/>
  <c r="C160" i="11"/>
  <c r="B160" i="11"/>
  <c r="I159" i="11"/>
  <c r="F159" i="11"/>
  <c r="E159" i="11"/>
  <c r="D159" i="11"/>
  <c r="C159" i="11"/>
  <c r="B159" i="11"/>
  <c r="I158" i="11"/>
  <c r="F158" i="11"/>
  <c r="E158" i="11"/>
  <c r="D158" i="11"/>
  <c r="C158" i="11"/>
  <c r="B158" i="11"/>
  <c r="I157" i="11"/>
  <c r="F157" i="11"/>
  <c r="E157" i="11"/>
  <c r="D157" i="11"/>
  <c r="C157" i="11"/>
  <c r="B157" i="11"/>
  <c r="I156" i="11"/>
  <c r="F156" i="11"/>
  <c r="E156" i="11"/>
  <c r="D156" i="11"/>
  <c r="C156" i="11"/>
  <c r="B156" i="11"/>
  <c r="I155" i="11"/>
  <c r="F155" i="11"/>
  <c r="E155" i="11"/>
  <c r="D155" i="11"/>
  <c r="C155" i="11"/>
  <c r="B155" i="11"/>
  <c r="I154" i="11"/>
  <c r="F154" i="11"/>
  <c r="E154" i="11"/>
  <c r="D154" i="11"/>
  <c r="C154" i="11"/>
  <c r="B154" i="11"/>
  <c r="I153" i="11"/>
  <c r="F153" i="11"/>
  <c r="E153" i="11"/>
  <c r="D153" i="11"/>
  <c r="C153" i="11"/>
  <c r="B153" i="11"/>
  <c r="I152" i="11"/>
  <c r="F152" i="11"/>
  <c r="E152" i="11"/>
  <c r="D152" i="11"/>
  <c r="C152" i="11"/>
  <c r="B152" i="11"/>
  <c r="I151" i="11"/>
  <c r="F151" i="11"/>
  <c r="E151" i="11"/>
  <c r="D151" i="11"/>
  <c r="C151" i="11"/>
  <c r="B151" i="11"/>
  <c r="I150" i="11"/>
  <c r="F150" i="11"/>
  <c r="E150" i="11"/>
  <c r="D150" i="11"/>
  <c r="C150" i="11"/>
  <c r="B150" i="11"/>
  <c r="I149" i="11"/>
  <c r="F149" i="11"/>
  <c r="E149" i="11"/>
  <c r="D149" i="11"/>
  <c r="C149" i="11"/>
  <c r="B149" i="11"/>
  <c r="I148" i="11"/>
  <c r="F148" i="11"/>
  <c r="E148" i="11"/>
  <c r="D148" i="11"/>
  <c r="C148" i="11"/>
  <c r="B148" i="11"/>
  <c r="I147" i="11"/>
  <c r="F147" i="11"/>
  <c r="E147" i="11"/>
  <c r="D147" i="11"/>
  <c r="C147" i="11"/>
  <c r="B147" i="11"/>
  <c r="I146" i="11"/>
  <c r="F146" i="11"/>
  <c r="E146" i="11"/>
  <c r="D146" i="11"/>
  <c r="C146" i="11"/>
  <c r="B146" i="11"/>
  <c r="I145" i="11"/>
  <c r="F145" i="11"/>
  <c r="E145" i="11"/>
  <c r="D145" i="11"/>
  <c r="C145" i="11"/>
  <c r="B145" i="11"/>
  <c r="I144" i="11"/>
  <c r="F144" i="11"/>
  <c r="E144" i="11"/>
  <c r="D144" i="11"/>
  <c r="C144" i="11"/>
  <c r="B144" i="11"/>
  <c r="I143" i="11"/>
  <c r="F143" i="11"/>
  <c r="E143" i="11"/>
  <c r="D143" i="11"/>
  <c r="C143" i="11"/>
  <c r="B143" i="11"/>
  <c r="I142" i="11"/>
  <c r="F142" i="11"/>
  <c r="E142" i="11"/>
  <c r="D142" i="11"/>
  <c r="C142" i="11"/>
  <c r="B142" i="11"/>
  <c r="I141" i="11"/>
  <c r="F141" i="11"/>
  <c r="E141" i="11"/>
  <c r="D141" i="11"/>
  <c r="C141" i="11"/>
  <c r="B141" i="11"/>
  <c r="I140" i="11"/>
  <c r="F140" i="11"/>
  <c r="E140" i="11"/>
  <c r="D140" i="11"/>
  <c r="C140" i="11"/>
  <c r="B140" i="11"/>
  <c r="I139" i="11"/>
  <c r="F139" i="11"/>
  <c r="E139" i="11"/>
  <c r="D139" i="11"/>
  <c r="C139" i="11"/>
  <c r="B139" i="11"/>
  <c r="I138" i="11"/>
  <c r="F138" i="11"/>
  <c r="E138" i="11"/>
  <c r="D138" i="11"/>
  <c r="C138" i="11"/>
  <c r="B138" i="11"/>
  <c r="I137" i="11"/>
  <c r="F137" i="11"/>
  <c r="E137" i="11"/>
  <c r="D137" i="11"/>
  <c r="C137" i="11"/>
  <c r="B137" i="11"/>
  <c r="I136" i="11"/>
  <c r="F136" i="11"/>
  <c r="E136" i="11"/>
  <c r="D136" i="11"/>
  <c r="C136" i="11"/>
  <c r="B136" i="11"/>
  <c r="I135" i="11"/>
  <c r="F135" i="11"/>
  <c r="E135" i="11"/>
  <c r="D135" i="11"/>
  <c r="C135" i="11"/>
  <c r="B135" i="11"/>
  <c r="I134" i="11"/>
  <c r="F134" i="11"/>
  <c r="E134" i="11"/>
  <c r="D134" i="11"/>
  <c r="C134" i="11"/>
  <c r="B134" i="11"/>
  <c r="I133" i="11"/>
  <c r="F133" i="11"/>
  <c r="E133" i="11"/>
  <c r="D133" i="11"/>
  <c r="C133" i="11"/>
  <c r="B133" i="11"/>
  <c r="I132" i="11"/>
  <c r="F132" i="11"/>
  <c r="E132" i="11"/>
  <c r="D132" i="11"/>
  <c r="C132" i="11"/>
  <c r="B132" i="11"/>
  <c r="I131" i="11"/>
  <c r="F131" i="11"/>
  <c r="E131" i="11"/>
  <c r="D131" i="11"/>
  <c r="C131" i="11"/>
  <c r="B131" i="11"/>
  <c r="I130" i="11"/>
  <c r="F130" i="11"/>
  <c r="E130" i="11"/>
  <c r="D130" i="11"/>
  <c r="C130" i="11"/>
  <c r="B130" i="11"/>
  <c r="I129" i="11"/>
  <c r="F129" i="11"/>
  <c r="E129" i="11"/>
  <c r="D129" i="11"/>
  <c r="C129" i="11"/>
  <c r="B129" i="11"/>
  <c r="I128" i="11"/>
  <c r="F128" i="11"/>
  <c r="E128" i="11"/>
  <c r="D128" i="11"/>
  <c r="C128" i="11"/>
  <c r="B128" i="11"/>
  <c r="I127" i="11"/>
  <c r="F127" i="11"/>
  <c r="E127" i="11"/>
  <c r="D127" i="11"/>
  <c r="C127" i="11"/>
  <c r="B127" i="11"/>
  <c r="I126" i="11"/>
  <c r="F126" i="11"/>
  <c r="E126" i="11"/>
  <c r="D126" i="11"/>
  <c r="C126" i="11"/>
  <c r="B126" i="11"/>
  <c r="I125" i="11"/>
  <c r="F125" i="11"/>
  <c r="E125" i="11"/>
  <c r="D125" i="11"/>
  <c r="C125" i="11"/>
  <c r="B125" i="11"/>
  <c r="I124" i="11"/>
  <c r="F124" i="11"/>
  <c r="E124" i="11"/>
  <c r="D124" i="11"/>
  <c r="C124" i="11"/>
  <c r="B124" i="11"/>
  <c r="I123" i="11"/>
  <c r="F123" i="11"/>
  <c r="E123" i="11"/>
  <c r="D123" i="11"/>
  <c r="C123" i="11"/>
  <c r="B123" i="11"/>
  <c r="I122" i="11"/>
  <c r="F122" i="11"/>
  <c r="E122" i="11"/>
  <c r="D122" i="11"/>
  <c r="C122" i="11"/>
  <c r="B122" i="11"/>
  <c r="I121" i="11"/>
  <c r="F121" i="11"/>
  <c r="E121" i="11"/>
  <c r="D121" i="11"/>
  <c r="C121" i="11"/>
  <c r="B121" i="11"/>
  <c r="I120" i="11"/>
  <c r="F120" i="11"/>
  <c r="E120" i="11"/>
  <c r="D120" i="11"/>
  <c r="C120" i="11"/>
  <c r="B120" i="11"/>
  <c r="I119" i="11"/>
  <c r="F119" i="11"/>
  <c r="E119" i="11"/>
  <c r="D119" i="11"/>
  <c r="C119" i="11"/>
  <c r="B119" i="11"/>
  <c r="I118" i="11"/>
  <c r="F118" i="11"/>
  <c r="E118" i="11"/>
  <c r="D118" i="11"/>
  <c r="C118" i="11"/>
  <c r="B118" i="11"/>
  <c r="I117" i="11"/>
  <c r="F117" i="11"/>
  <c r="E117" i="11"/>
  <c r="D117" i="11"/>
  <c r="C117" i="11"/>
  <c r="B117" i="11"/>
  <c r="I116" i="11"/>
  <c r="F116" i="11"/>
  <c r="E116" i="11"/>
  <c r="D116" i="11"/>
  <c r="C116" i="11"/>
  <c r="B116" i="11"/>
  <c r="I115" i="11"/>
  <c r="F115" i="11"/>
  <c r="E115" i="11"/>
  <c r="D115" i="11"/>
  <c r="C115" i="11"/>
  <c r="B115" i="11"/>
  <c r="I114" i="11"/>
  <c r="F114" i="11"/>
  <c r="E114" i="11"/>
  <c r="D114" i="11"/>
  <c r="C114" i="11"/>
  <c r="B114" i="11"/>
  <c r="I113" i="11"/>
  <c r="F113" i="11"/>
  <c r="E113" i="11"/>
  <c r="D113" i="11"/>
  <c r="C113" i="11"/>
  <c r="B113" i="11"/>
  <c r="I112" i="11"/>
  <c r="F112" i="11"/>
  <c r="E112" i="11"/>
  <c r="D112" i="11"/>
  <c r="C112" i="11"/>
  <c r="B112" i="11"/>
  <c r="I111" i="11"/>
  <c r="F111" i="11"/>
  <c r="E111" i="11"/>
  <c r="D111" i="11"/>
  <c r="C111" i="11"/>
  <c r="B111" i="11"/>
  <c r="I110" i="11"/>
  <c r="F110" i="11"/>
  <c r="E110" i="11"/>
  <c r="D110" i="11"/>
  <c r="C110" i="11"/>
  <c r="B110" i="11"/>
  <c r="I109" i="11"/>
  <c r="F109" i="11"/>
  <c r="E109" i="11"/>
  <c r="D109" i="11"/>
  <c r="C109" i="11"/>
  <c r="B109" i="11"/>
  <c r="I108" i="11"/>
  <c r="F108" i="11"/>
  <c r="E108" i="11"/>
  <c r="D108" i="11"/>
  <c r="C108" i="11"/>
  <c r="B108" i="11"/>
  <c r="I107" i="11"/>
  <c r="F107" i="11"/>
  <c r="E107" i="11"/>
  <c r="D107" i="11"/>
  <c r="C107" i="11"/>
  <c r="B107" i="11"/>
  <c r="I106" i="11"/>
  <c r="F106" i="11"/>
  <c r="E106" i="11"/>
  <c r="D106" i="11"/>
  <c r="C106" i="11"/>
  <c r="B106" i="11"/>
  <c r="I105" i="11"/>
  <c r="F105" i="11"/>
  <c r="E105" i="11"/>
  <c r="D105" i="11"/>
  <c r="C105" i="11"/>
  <c r="B105" i="11"/>
  <c r="I104" i="11"/>
  <c r="F104" i="11"/>
  <c r="E104" i="11"/>
  <c r="D104" i="11"/>
  <c r="C104" i="11"/>
  <c r="B104" i="11"/>
  <c r="I103" i="11"/>
  <c r="F103" i="11"/>
  <c r="E103" i="11"/>
  <c r="D103" i="11"/>
  <c r="C103" i="11"/>
  <c r="B103" i="11"/>
  <c r="I102" i="11"/>
  <c r="F102" i="11"/>
  <c r="E102" i="11"/>
  <c r="D102" i="11"/>
  <c r="C102" i="11"/>
  <c r="B102" i="11"/>
  <c r="I101" i="11"/>
  <c r="F101" i="11"/>
  <c r="E101" i="11"/>
  <c r="D101" i="11"/>
  <c r="C101" i="11"/>
  <c r="B101" i="11"/>
  <c r="I100" i="11"/>
  <c r="F100" i="11"/>
  <c r="E100" i="11"/>
  <c r="D100" i="11"/>
  <c r="C100" i="11"/>
  <c r="B100" i="11"/>
  <c r="I99" i="11"/>
  <c r="F99" i="11"/>
  <c r="E99" i="11"/>
  <c r="D99" i="11"/>
  <c r="C99" i="11"/>
  <c r="B99" i="11"/>
  <c r="I98" i="11"/>
  <c r="F98" i="11"/>
  <c r="E98" i="11"/>
  <c r="D98" i="11"/>
  <c r="C98" i="11"/>
  <c r="B98" i="11"/>
  <c r="I97" i="11"/>
  <c r="F97" i="11"/>
  <c r="E97" i="11"/>
  <c r="D97" i="11"/>
  <c r="C97" i="11"/>
  <c r="B97" i="11"/>
  <c r="I96" i="11"/>
  <c r="F96" i="11"/>
  <c r="E96" i="11"/>
  <c r="D96" i="11"/>
  <c r="C96" i="11"/>
  <c r="B96" i="11"/>
  <c r="I95" i="11"/>
  <c r="F95" i="11"/>
  <c r="E95" i="11"/>
  <c r="D95" i="11"/>
  <c r="C95" i="11"/>
  <c r="B95" i="11"/>
  <c r="I94" i="11"/>
  <c r="F94" i="11"/>
  <c r="E94" i="11"/>
  <c r="D94" i="11"/>
  <c r="C94" i="11"/>
  <c r="B94" i="11"/>
  <c r="I93" i="11"/>
  <c r="F93" i="11"/>
  <c r="E93" i="11"/>
  <c r="D93" i="11"/>
  <c r="C93" i="11"/>
  <c r="B93" i="11"/>
  <c r="I92" i="11"/>
  <c r="F92" i="11"/>
  <c r="E92" i="11"/>
  <c r="D92" i="11"/>
  <c r="C92" i="11"/>
  <c r="B92" i="11"/>
  <c r="I91" i="11"/>
  <c r="F91" i="11"/>
  <c r="E91" i="11"/>
  <c r="D91" i="11"/>
  <c r="C91" i="11"/>
  <c r="B91" i="11"/>
  <c r="I90" i="11"/>
  <c r="F90" i="11"/>
  <c r="E90" i="11"/>
  <c r="D90" i="11"/>
  <c r="C90" i="11"/>
  <c r="B90" i="11"/>
  <c r="I89" i="11"/>
  <c r="F89" i="11"/>
  <c r="E89" i="11"/>
  <c r="D89" i="11"/>
  <c r="C89" i="11"/>
  <c r="B89" i="11"/>
  <c r="I88" i="11"/>
  <c r="F88" i="11"/>
  <c r="E88" i="11"/>
  <c r="D88" i="11"/>
  <c r="C88" i="11"/>
  <c r="B88" i="11"/>
  <c r="I87" i="11"/>
  <c r="F87" i="11"/>
  <c r="E87" i="11"/>
  <c r="D87" i="11"/>
  <c r="C87" i="11"/>
  <c r="B87" i="11"/>
  <c r="I86" i="11"/>
  <c r="F86" i="11"/>
  <c r="E86" i="11"/>
  <c r="D86" i="11"/>
  <c r="C86" i="11"/>
  <c r="B86" i="11"/>
  <c r="I85" i="11"/>
  <c r="F85" i="11"/>
  <c r="E85" i="11"/>
  <c r="D85" i="11"/>
  <c r="C85" i="11"/>
  <c r="B85" i="11"/>
  <c r="I84" i="11"/>
  <c r="F84" i="11"/>
  <c r="E84" i="11"/>
  <c r="D84" i="11"/>
  <c r="C84" i="11"/>
  <c r="B84" i="11"/>
  <c r="I83" i="11"/>
  <c r="F83" i="11"/>
  <c r="E83" i="11"/>
  <c r="D83" i="11"/>
  <c r="C83" i="11"/>
  <c r="B83" i="11"/>
  <c r="I82" i="11"/>
  <c r="F82" i="11"/>
  <c r="E82" i="11"/>
  <c r="D82" i="11"/>
  <c r="C82" i="11"/>
  <c r="B82" i="11"/>
  <c r="I81" i="11"/>
  <c r="F81" i="11"/>
  <c r="E81" i="11"/>
  <c r="D81" i="11"/>
  <c r="C81" i="11"/>
  <c r="B81" i="11"/>
  <c r="I80" i="11"/>
  <c r="F80" i="11"/>
  <c r="E80" i="11"/>
  <c r="D80" i="11"/>
  <c r="C80" i="11"/>
  <c r="B80" i="11"/>
  <c r="I79" i="11"/>
  <c r="F79" i="11"/>
  <c r="E79" i="11"/>
  <c r="D79" i="11"/>
  <c r="C79" i="11"/>
  <c r="B79" i="11"/>
  <c r="I78" i="11"/>
  <c r="F78" i="11"/>
  <c r="E78" i="11"/>
  <c r="D78" i="11"/>
  <c r="C78" i="11"/>
  <c r="B78" i="11"/>
  <c r="I77" i="11"/>
  <c r="F77" i="11"/>
  <c r="E77" i="11"/>
  <c r="D77" i="11"/>
  <c r="C77" i="11"/>
  <c r="B77" i="11"/>
  <c r="I76" i="11"/>
  <c r="F76" i="11"/>
  <c r="E76" i="11"/>
  <c r="D76" i="11"/>
  <c r="C76" i="11"/>
  <c r="B76" i="11"/>
  <c r="I75" i="11"/>
  <c r="F75" i="11"/>
  <c r="E75" i="11"/>
  <c r="D75" i="11"/>
  <c r="C75" i="11"/>
  <c r="B75" i="11"/>
  <c r="I74" i="11"/>
  <c r="F74" i="11"/>
  <c r="E74" i="11"/>
  <c r="D74" i="11"/>
  <c r="C74" i="11"/>
  <c r="B74" i="11"/>
  <c r="I73" i="11"/>
  <c r="F73" i="11"/>
  <c r="E73" i="11"/>
  <c r="D73" i="11"/>
  <c r="C73" i="11"/>
  <c r="B73" i="11"/>
  <c r="I72" i="11"/>
  <c r="F72" i="11"/>
  <c r="E72" i="11"/>
  <c r="D72" i="11"/>
  <c r="C72" i="11"/>
  <c r="B72" i="11"/>
  <c r="I71" i="11"/>
  <c r="F71" i="11"/>
  <c r="E71" i="11"/>
  <c r="D71" i="11"/>
  <c r="C71" i="11"/>
  <c r="B71" i="11"/>
  <c r="I70" i="11"/>
  <c r="F70" i="11"/>
  <c r="E70" i="11"/>
  <c r="D70" i="11"/>
  <c r="C70" i="11"/>
  <c r="B70" i="11"/>
  <c r="I69" i="11"/>
  <c r="F69" i="11"/>
  <c r="E69" i="11"/>
  <c r="D69" i="11"/>
  <c r="C69" i="11"/>
  <c r="B69" i="11"/>
  <c r="I68" i="11"/>
  <c r="F68" i="11"/>
  <c r="E68" i="11"/>
  <c r="D68" i="11"/>
  <c r="C68" i="11"/>
  <c r="B68" i="11"/>
  <c r="I67" i="11"/>
  <c r="F67" i="11"/>
  <c r="E67" i="11"/>
  <c r="D67" i="11"/>
  <c r="C67" i="11"/>
  <c r="B67" i="11"/>
  <c r="I66" i="11"/>
  <c r="F66" i="11"/>
  <c r="E66" i="11"/>
  <c r="D66" i="11"/>
  <c r="C66" i="11"/>
  <c r="B66" i="11"/>
  <c r="I65" i="11"/>
  <c r="F65" i="11"/>
  <c r="E65" i="11"/>
  <c r="D65" i="11"/>
  <c r="C65" i="11"/>
  <c r="B65" i="11"/>
  <c r="I64" i="11"/>
  <c r="F64" i="11"/>
  <c r="E64" i="11"/>
  <c r="D64" i="11"/>
  <c r="C64" i="11"/>
  <c r="B64" i="11"/>
  <c r="I63" i="11"/>
  <c r="F63" i="11"/>
  <c r="E63" i="11"/>
  <c r="D63" i="11"/>
  <c r="C63" i="11"/>
  <c r="B63" i="11"/>
  <c r="I62" i="11"/>
  <c r="F62" i="11"/>
  <c r="E62" i="11"/>
  <c r="D62" i="11"/>
  <c r="C62" i="11"/>
  <c r="B62" i="11"/>
  <c r="I61" i="11"/>
  <c r="F61" i="11"/>
  <c r="E61" i="11"/>
  <c r="D61" i="11"/>
  <c r="C61" i="11"/>
  <c r="B61" i="11"/>
  <c r="I60" i="11"/>
  <c r="F60" i="11"/>
  <c r="E60" i="11"/>
  <c r="D60" i="11"/>
  <c r="C60" i="11"/>
  <c r="B60" i="11"/>
  <c r="I59" i="11"/>
  <c r="F59" i="11"/>
  <c r="E59" i="11"/>
  <c r="D59" i="11"/>
  <c r="C59" i="11"/>
  <c r="B59" i="11"/>
  <c r="I58" i="11"/>
  <c r="F58" i="11"/>
  <c r="E58" i="11"/>
  <c r="D58" i="11"/>
  <c r="C58" i="11"/>
  <c r="B58" i="11"/>
  <c r="I57" i="11"/>
  <c r="F57" i="11"/>
  <c r="E57" i="11"/>
  <c r="D57" i="11"/>
  <c r="C57" i="11"/>
  <c r="B57" i="11"/>
  <c r="I56" i="11"/>
  <c r="F56" i="11"/>
  <c r="E56" i="11"/>
  <c r="D56" i="11"/>
  <c r="C56" i="11"/>
  <c r="B56" i="11"/>
  <c r="I55" i="11"/>
  <c r="F55" i="11"/>
  <c r="E55" i="11"/>
  <c r="D55" i="11"/>
  <c r="C55" i="11"/>
  <c r="B55" i="11"/>
  <c r="I54" i="11"/>
  <c r="F54" i="11"/>
  <c r="E54" i="11"/>
  <c r="D54" i="11"/>
  <c r="C54" i="11"/>
  <c r="B54" i="11"/>
  <c r="I53" i="11"/>
  <c r="F53" i="11"/>
  <c r="E53" i="11"/>
  <c r="D53" i="11"/>
  <c r="C53" i="11"/>
  <c r="B53" i="11"/>
  <c r="I52" i="11"/>
  <c r="F52" i="11"/>
  <c r="E52" i="11"/>
  <c r="D52" i="11"/>
  <c r="C52" i="11"/>
  <c r="B52" i="11"/>
  <c r="I51" i="11"/>
  <c r="F51" i="11"/>
  <c r="E51" i="11"/>
  <c r="D51" i="11"/>
  <c r="C51" i="11"/>
  <c r="B51" i="11"/>
  <c r="I50" i="11"/>
  <c r="F50" i="11"/>
  <c r="E50" i="11"/>
  <c r="D50" i="11"/>
  <c r="C50" i="11"/>
  <c r="B50" i="11"/>
  <c r="I49" i="11"/>
  <c r="F49" i="11"/>
  <c r="E49" i="11"/>
  <c r="D49" i="11"/>
  <c r="C49" i="11"/>
  <c r="B49" i="11"/>
  <c r="I48" i="11"/>
  <c r="F48" i="11"/>
  <c r="E48" i="11"/>
  <c r="D48" i="11"/>
  <c r="C48" i="11"/>
  <c r="B48" i="11"/>
  <c r="I47" i="11"/>
  <c r="F47" i="11"/>
  <c r="E47" i="11"/>
  <c r="D47" i="11"/>
  <c r="C47" i="11"/>
  <c r="B47" i="11"/>
  <c r="I46" i="11"/>
  <c r="F46" i="11"/>
  <c r="E46" i="11"/>
  <c r="D46" i="11"/>
  <c r="C46" i="11"/>
  <c r="B46" i="11"/>
  <c r="I45" i="11"/>
  <c r="F45" i="11"/>
  <c r="E45" i="11"/>
  <c r="D45" i="11"/>
  <c r="C45" i="11"/>
  <c r="B45" i="11"/>
  <c r="I44" i="11"/>
  <c r="F44" i="11"/>
  <c r="E44" i="11"/>
  <c r="D44" i="11"/>
  <c r="C44" i="11"/>
  <c r="B44" i="11"/>
  <c r="I43" i="11"/>
  <c r="F43" i="11"/>
  <c r="E43" i="11"/>
  <c r="D43" i="11"/>
  <c r="C43" i="11"/>
  <c r="B43" i="11"/>
  <c r="I42" i="11"/>
  <c r="F42" i="11"/>
  <c r="E42" i="11"/>
  <c r="D42" i="11"/>
  <c r="C42" i="11"/>
  <c r="B42" i="11"/>
  <c r="I41" i="11"/>
  <c r="F41" i="11"/>
  <c r="E41" i="11"/>
  <c r="D41" i="11"/>
  <c r="C41" i="11"/>
  <c r="B41" i="11"/>
  <c r="I40" i="11"/>
  <c r="F40" i="11"/>
  <c r="E40" i="11"/>
  <c r="D40" i="11"/>
  <c r="C40" i="11"/>
  <c r="B40" i="11"/>
  <c r="I39" i="11"/>
  <c r="F39" i="11"/>
  <c r="E39" i="11"/>
  <c r="D39" i="11"/>
  <c r="C39" i="11"/>
  <c r="B39" i="11"/>
  <c r="I38" i="11"/>
  <c r="F38" i="11"/>
  <c r="E38" i="11"/>
  <c r="D38" i="11"/>
  <c r="C38" i="11"/>
  <c r="B38" i="11"/>
  <c r="I37" i="11"/>
  <c r="F37" i="11"/>
  <c r="E37" i="11"/>
  <c r="D37" i="11"/>
  <c r="C37" i="11"/>
  <c r="B37" i="11"/>
  <c r="I36" i="11"/>
  <c r="F36" i="11"/>
  <c r="E36" i="11"/>
  <c r="D36" i="11"/>
  <c r="C36" i="11"/>
  <c r="B36" i="11"/>
  <c r="I35" i="11"/>
  <c r="F35" i="11"/>
  <c r="E35" i="11"/>
  <c r="D35" i="11"/>
  <c r="C35" i="11"/>
  <c r="B35" i="11"/>
  <c r="I34" i="11"/>
  <c r="F34" i="11"/>
  <c r="E34" i="11"/>
  <c r="D34" i="11"/>
  <c r="C34" i="11"/>
  <c r="B34" i="11"/>
  <c r="I33" i="11"/>
  <c r="F33" i="11"/>
  <c r="E33" i="11"/>
  <c r="D33" i="11"/>
  <c r="C33" i="11"/>
  <c r="B33" i="11"/>
  <c r="I32" i="11"/>
  <c r="F32" i="11"/>
  <c r="E32" i="11"/>
  <c r="D32" i="11"/>
  <c r="C32" i="11"/>
  <c r="B32" i="11"/>
  <c r="S31" i="11"/>
  <c r="I31" i="11"/>
  <c r="F31" i="11"/>
  <c r="E31" i="11"/>
  <c r="D31" i="11"/>
  <c r="C31" i="11"/>
  <c r="B31" i="11"/>
  <c r="S30" i="11"/>
  <c r="I30" i="11"/>
  <c r="F30" i="11"/>
  <c r="E30" i="11"/>
  <c r="D30" i="11"/>
  <c r="C30" i="11"/>
  <c r="B30" i="11"/>
  <c r="I29" i="11"/>
  <c r="F29" i="11"/>
  <c r="E29" i="11"/>
  <c r="D29" i="11"/>
  <c r="C29" i="11"/>
  <c r="B29" i="11"/>
  <c r="I28" i="11"/>
  <c r="F28" i="11"/>
  <c r="E28" i="11"/>
  <c r="D28" i="11"/>
  <c r="C28" i="11"/>
  <c r="B28" i="11"/>
  <c r="I27" i="11"/>
  <c r="F27" i="11"/>
  <c r="E27" i="11"/>
  <c r="D27" i="11"/>
  <c r="C27" i="11"/>
  <c r="B27" i="11"/>
  <c r="I26" i="11"/>
  <c r="F26" i="11"/>
  <c r="E26" i="11"/>
  <c r="D26" i="11"/>
  <c r="C26" i="11"/>
  <c r="B26" i="11"/>
  <c r="I25" i="11"/>
  <c r="F25" i="11"/>
  <c r="E25" i="11"/>
  <c r="D25" i="11"/>
  <c r="C25" i="11"/>
  <c r="B25" i="11"/>
  <c r="I24" i="11"/>
  <c r="F24" i="11"/>
  <c r="E24" i="11"/>
  <c r="D24" i="11"/>
  <c r="C24" i="11"/>
  <c r="B24" i="11"/>
  <c r="I23" i="11"/>
  <c r="F23" i="11"/>
  <c r="E23" i="11"/>
  <c r="D23" i="11"/>
  <c r="C23" i="11"/>
  <c r="B23" i="11"/>
  <c r="I22" i="11"/>
  <c r="F22" i="11"/>
  <c r="E22" i="11"/>
  <c r="D22" i="11"/>
  <c r="C22" i="11"/>
  <c r="B22" i="11"/>
  <c r="I21" i="11"/>
  <c r="F21" i="11"/>
  <c r="E21" i="11"/>
  <c r="D21" i="11"/>
  <c r="C21" i="11"/>
  <c r="B21" i="11"/>
  <c r="I20" i="11"/>
  <c r="F20" i="11"/>
  <c r="E20" i="11"/>
  <c r="D20" i="11"/>
  <c r="C20" i="11"/>
  <c r="B20" i="11"/>
  <c r="I19" i="11"/>
  <c r="F19" i="11"/>
  <c r="E19" i="11"/>
  <c r="D19" i="11"/>
  <c r="C19" i="11"/>
  <c r="B19" i="11"/>
  <c r="I18" i="11"/>
  <c r="F18" i="11"/>
  <c r="E18" i="11"/>
  <c r="D18" i="11"/>
  <c r="C18" i="11"/>
  <c r="B18" i="11"/>
  <c r="I17" i="11"/>
  <c r="F17" i="11"/>
  <c r="E17" i="11"/>
  <c r="D17" i="11"/>
  <c r="C17" i="11"/>
  <c r="B17" i="11"/>
  <c r="I16" i="11"/>
  <c r="F16" i="11"/>
  <c r="E16" i="11"/>
  <c r="D16" i="11"/>
  <c r="C16" i="11"/>
  <c r="B16" i="11"/>
  <c r="I15" i="11"/>
  <c r="F15" i="11"/>
  <c r="E15" i="11"/>
  <c r="D15" i="11"/>
  <c r="C15" i="11"/>
  <c r="B15" i="11"/>
  <c r="I14" i="11"/>
  <c r="F14" i="11"/>
  <c r="E14" i="11"/>
  <c r="D14" i="11"/>
  <c r="C14" i="11"/>
  <c r="B14" i="11"/>
  <c r="I13" i="11"/>
  <c r="F13" i="11"/>
  <c r="E13" i="11"/>
  <c r="D13" i="11"/>
  <c r="C13" i="11"/>
  <c r="B13" i="11"/>
  <c r="I12" i="11"/>
  <c r="F12" i="11"/>
  <c r="E12" i="11"/>
  <c r="D12" i="11"/>
  <c r="C12" i="11"/>
  <c r="B12" i="11"/>
  <c r="I11" i="11"/>
  <c r="F11" i="11"/>
  <c r="E11" i="11"/>
  <c r="D11" i="11"/>
  <c r="C11" i="11"/>
  <c r="B11" i="11"/>
  <c r="I10" i="11"/>
  <c r="F10" i="11"/>
  <c r="E10" i="11"/>
  <c r="D10" i="11"/>
  <c r="C10" i="11"/>
  <c r="B10" i="11"/>
  <c r="I9" i="11"/>
  <c r="F9" i="11"/>
  <c r="E9" i="11"/>
  <c r="D9" i="11"/>
  <c r="C9" i="11"/>
  <c r="B9" i="11"/>
  <c r="I8" i="11"/>
  <c r="F8" i="11"/>
  <c r="E8" i="11"/>
  <c r="D8" i="11"/>
  <c r="C8" i="11"/>
  <c r="B8" i="11"/>
  <c r="I7" i="11"/>
  <c r="F7" i="11"/>
  <c r="E7" i="11"/>
  <c r="D7" i="11"/>
  <c r="C7" i="11"/>
  <c r="B7" i="11"/>
  <c r="I6" i="11"/>
  <c r="F6" i="11"/>
  <c r="E6" i="11"/>
  <c r="D6" i="11"/>
  <c r="C6" i="11"/>
  <c r="B6" i="11"/>
  <c r="I5" i="11"/>
  <c r="F5" i="11"/>
  <c r="E5" i="11"/>
  <c r="D5" i="11"/>
  <c r="C5" i="11"/>
  <c r="B5" i="11"/>
  <c r="I4" i="11"/>
  <c r="F4" i="11"/>
  <c r="E4" i="11"/>
  <c r="D4" i="11"/>
  <c r="C4" i="11"/>
  <c r="B4" i="11"/>
  <c r="I3" i="11"/>
  <c r="F3" i="11"/>
  <c r="E3" i="11"/>
  <c r="D3" i="11"/>
  <c r="C3" i="11"/>
  <c r="B3" i="11"/>
  <c r="I261" i="12"/>
  <c r="F261" i="12"/>
  <c r="E261" i="12"/>
  <c r="D261" i="12"/>
  <c r="C261" i="12"/>
  <c r="B261" i="12"/>
  <c r="I260" i="12"/>
  <c r="F260" i="12"/>
  <c r="E260" i="12"/>
  <c r="D260" i="12"/>
  <c r="C260" i="12"/>
  <c r="B260" i="12"/>
  <c r="I259" i="12"/>
  <c r="F259" i="12"/>
  <c r="E259" i="12"/>
  <c r="D259" i="12"/>
  <c r="C259" i="12"/>
  <c r="B259" i="12"/>
  <c r="I258" i="12"/>
  <c r="F258" i="12"/>
  <c r="E258" i="12"/>
  <c r="D258" i="12"/>
  <c r="C258" i="12"/>
  <c r="B258" i="12"/>
  <c r="I257" i="12"/>
  <c r="F257" i="12"/>
  <c r="E257" i="12"/>
  <c r="D257" i="12"/>
  <c r="C257" i="12"/>
  <c r="B257" i="12"/>
  <c r="I256" i="12"/>
  <c r="F256" i="12"/>
  <c r="E256" i="12"/>
  <c r="D256" i="12"/>
  <c r="C256" i="12"/>
  <c r="B256" i="12"/>
  <c r="I255" i="12"/>
  <c r="F255" i="12"/>
  <c r="E255" i="12"/>
  <c r="D255" i="12"/>
  <c r="C255" i="12"/>
  <c r="B255" i="12"/>
  <c r="I254" i="12"/>
  <c r="F254" i="12"/>
  <c r="E254" i="12"/>
  <c r="D254" i="12"/>
  <c r="C254" i="12"/>
  <c r="B254" i="12"/>
  <c r="I253" i="12"/>
  <c r="F253" i="12"/>
  <c r="E253" i="12"/>
  <c r="D253" i="12"/>
  <c r="C253" i="12"/>
  <c r="B253" i="12"/>
  <c r="I252" i="12"/>
  <c r="F252" i="12"/>
  <c r="E252" i="12"/>
  <c r="D252" i="12"/>
  <c r="C252" i="12"/>
  <c r="B252" i="12"/>
  <c r="I251" i="12"/>
  <c r="F251" i="12"/>
  <c r="E251" i="12"/>
  <c r="D251" i="12"/>
  <c r="C251" i="12"/>
  <c r="B251" i="12"/>
  <c r="I250" i="12"/>
  <c r="F250" i="12"/>
  <c r="E250" i="12"/>
  <c r="D250" i="12"/>
  <c r="C250" i="12"/>
  <c r="B250" i="12"/>
  <c r="I249" i="12"/>
  <c r="F249" i="12"/>
  <c r="E249" i="12"/>
  <c r="D249" i="12"/>
  <c r="C249" i="12"/>
  <c r="B249" i="12"/>
  <c r="I248" i="12"/>
  <c r="F248" i="12"/>
  <c r="E248" i="12"/>
  <c r="D248" i="12"/>
  <c r="C248" i="12"/>
  <c r="B248" i="12"/>
  <c r="I247" i="12"/>
  <c r="F247" i="12"/>
  <c r="E247" i="12"/>
  <c r="D247" i="12"/>
  <c r="C247" i="12"/>
  <c r="B247" i="12"/>
  <c r="I246" i="12"/>
  <c r="F246" i="12"/>
  <c r="E246" i="12"/>
  <c r="D246" i="12"/>
  <c r="C246" i="12"/>
  <c r="B246" i="12"/>
  <c r="I245" i="12"/>
  <c r="F245" i="12"/>
  <c r="E245" i="12"/>
  <c r="D245" i="12"/>
  <c r="C245" i="12"/>
  <c r="B245" i="12"/>
  <c r="I244" i="12"/>
  <c r="F244" i="12"/>
  <c r="E244" i="12"/>
  <c r="D244" i="12"/>
  <c r="C244" i="12"/>
  <c r="B244" i="12"/>
  <c r="I243" i="12"/>
  <c r="F243" i="12"/>
  <c r="E243" i="12"/>
  <c r="D243" i="12"/>
  <c r="C243" i="12"/>
  <c r="B243" i="12"/>
  <c r="I242" i="12"/>
  <c r="F242" i="12"/>
  <c r="E242" i="12"/>
  <c r="D242" i="12"/>
  <c r="C242" i="12"/>
  <c r="B242" i="12"/>
  <c r="I241" i="12"/>
  <c r="F241" i="12"/>
  <c r="E241" i="12"/>
  <c r="D241" i="12"/>
  <c r="C241" i="12"/>
  <c r="B241" i="12"/>
  <c r="I240" i="12"/>
  <c r="F240" i="12"/>
  <c r="E240" i="12"/>
  <c r="D240" i="12"/>
  <c r="C240" i="12"/>
  <c r="B240" i="12"/>
  <c r="I239" i="12"/>
  <c r="F239" i="12"/>
  <c r="E239" i="12"/>
  <c r="D239" i="12"/>
  <c r="C239" i="12"/>
  <c r="B239" i="12"/>
  <c r="I238" i="12"/>
  <c r="F238" i="12"/>
  <c r="E238" i="12"/>
  <c r="D238" i="12"/>
  <c r="C238" i="12"/>
  <c r="B238" i="12"/>
  <c r="I237" i="12"/>
  <c r="F237" i="12"/>
  <c r="E237" i="12"/>
  <c r="D237" i="12"/>
  <c r="C237" i="12"/>
  <c r="B237" i="12"/>
  <c r="I236" i="12"/>
  <c r="F236" i="12"/>
  <c r="E236" i="12"/>
  <c r="D236" i="12"/>
  <c r="C236" i="12"/>
  <c r="B236" i="12"/>
  <c r="I235" i="12"/>
  <c r="F235" i="12"/>
  <c r="E235" i="12"/>
  <c r="D235" i="12"/>
  <c r="C235" i="12"/>
  <c r="B235" i="12"/>
  <c r="I234" i="12"/>
  <c r="F234" i="12"/>
  <c r="E234" i="12"/>
  <c r="D234" i="12"/>
  <c r="C234" i="12"/>
  <c r="B234" i="12"/>
  <c r="I233" i="12"/>
  <c r="F233" i="12"/>
  <c r="E233" i="12"/>
  <c r="D233" i="12"/>
  <c r="C233" i="12"/>
  <c r="B233" i="12"/>
  <c r="I232" i="12"/>
  <c r="F232" i="12"/>
  <c r="E232" i="12"/>
  <c r="D232" i="12"/>
  <c r="C232" i="12"/>
  <c r="B232" i="12"/>
  <c r="I231" i="12"/>
  <c r="F231" i="12"/>
  <c r="E231" i="12"/>
  <c r="D231" i="12"/>
  <c r="C231" i="12"/>
  <c r="B231" i="12"/>
  <c r="I230" i="12"/>
  <c r="F230" i="12"/>
  <c r="E230" i="12"/>
  <c r="D230" i="12"/>
  <c r="C230" i="12"/>
  <c r="B230" i="12"/>
  <c r="I229" i="12"/>
  <c r="F229" i="12"/>
  <c r="E229" i="12"/>
  <c r="D229" i="12"/>
  <c r="C229" i="12"/>
  <c r="B229" i="12"/>
  <c r="I228" i="12"/>
  <c r="F228" i="12"/>
  <c r="E228" i="12"/>
  <c r="D228" i="12"/>
  <c r="C228" i="12"/>
  <c r="B228" i="12"/>
  <c r="I227" i="12"/>
  <c r="F227" i="12"/>
  <c r="E227" i="12"/>
  <c r="D227" i="12"/>
  <c r="C227" i="12"/>
  <c r="B227" i="12"/>
  <c r="I226" i="12"/>
  <c r="F226" i="12"/>
  <c r="E226" i="12"/>
  <c r="D226" i="12"/>
  <c r="C226" i="12"/>
  <c r="B226" i="12"/>
  <c r="I225" i="12"/>
  <c r="F225" i="12"/>
  <c r="E225" i="12"/>
  <c r="D225" i="12"/>
  <c r="C225" i="12"/>
  <c r="B225" i="12"/>
  <c r="I224" i="12"/>
  <c r="F224" i="12"/>
  <c r="E224" i="12"/>
  <c r="D224" i="12"/>
  <c r="C224" i="12"/>
  <c r="B224" i="12"/>
  <c r="I223" i="12"/>
  <c r="F223" i="12"/>
  <c r="E223" i="12"/>
  <c r="D223" i="12"/>
  <c r="C223" i="12"/>
  <c r="B223" i="12"/>
  <c r="I222" i="12"/>
  <c r="F222" i="12"/>
  <c r="E222" i="12"/>
  <c r="D222" i="12"/>
  <c r="C222" i="12"/>
  <c r="B222" i="12"/>
  <c r="I221" i="12"/>
  <c r="F221" i="12"/>
  <c r="E221" i="12"/>
  <c r="D221" i="12"/>
  <c r="C221" i="12"/>
  <c r="B221" i="12"/>
  <c r="I220" i="12"/>
  <c r="F220" i="12"/>
  <c r="E220" i="12"/>
  <c r="D220" i="12"/>
  <c r="C220" i="12"/>
  <c r="B220" i="12"/>
  <c r="I219" i="12"/>
  <c r="F219" i="12"/>
  <c r="E219" i="12"/>
  <c r="D219" i="12"/>
  <c r="C219" i="12"/>
  <c r="B219" i="12"/>
  <c r="I218" i="12"/>
  <c r="F218" i="12"/>
  <c r="E218" i="12"/>
  <c r="D218" i="12"/>
  <c r="C218" i="12"/>
  <c r="B218" i="12"/>
  <c r="I217" i="12"/>
  <c r="F217" i="12"/>
  <c r="E217" i="12"/>
  <c r="D217" i="12"/>
  <c r="C217" i="12"/>
  <c r="B217" i="12"/>
  <c r="I216" i="12"/>
  <c r="F216" i="12"/>
  <c r="E216" i="12"/>
  <c r="D216" i="12"/>
  <c r="C216" i="12"/>
  <c r="B216" i="12"/>
  <c r="I215" i="12"/>
  <c r="F215" i="12"/>
  <c r="E215" i="12"/>
  <c r="D215" i="12"/>
  <c r="C215" i="12"/>
  <c r="B215" i="12"/>
  <c r="I214" i="12"/>
  <c r="F214" i="12"/>
  <c r="E214" i="12"/>
  <c r="D214" i="12"/>
  <c r="C214" i="12"/>
  <c r="B214" i="12"/>
  <c r="I213" i="12"/>
  <c r="F213" i="12"/>
  <c r="E213" i="12"/>
  <c r="D213" i="12"/>
  <c r="C213" i="12"/>
  <c r="B213" i="12"/>
  <c r="I212" i="12"/>
  <c r="F212" i="12"/>
  <c r="E212" i="12"/>
  <c r="D212" i="12"/>
  <c r="C212" i="12"/>
  <c r="B212" i="12"/>
  <c r="I211" i="12"/>
  <c r="F211" i="12"/>
  <c r="E211" i="12"/>
  <c r="D211" i="12"/>
  <c r="C211" i="12"/>
  <c r="B211" i="12"/>
  <c r="I210" i="12"/>
  <c r="F210" i="12"/>
  <c r="E210" i="12"/>
  <c r="D210" i="12"/>
  <c r="C210" i="12"/>
  <c r="B210" i="12"/>
  <c r="I209" i="12"/>
  <c r="F209" i="12"/>
  <c r="E209" i="12"/>
  <c r="D209" i="12"/>
  <c r="C209" i="12"/>
  <c r="B209" i="12"/>
  <c r="I208" i="12"/>
  <c r="F208" i="12"/>
  <c r="E208" i="12"/>
  <c r="D208" i="12"/>
  <c r="C208" i="12"/>
  <c r="B208" i="12"/>
  <c r="I207" i="12"/>
  <c r="F207" i="12"/>
  <c r="E207" i="12"/>
  <c r="D207" i="12"/>
  <c r="C207" i="12"/>
  <c r="B207" i="12"/>
  <c r="I206" i="12"/>
  <c r="F206" i="12"/>
  <c r="E206" i="12"/>
  <c r="D206" i="12"/>
  <c r="C206" i="12"/>
  <c r="B206" i="12"/>
  <c r="I205" i="12"/>
  <c r="F205" i="12"/>
  <c r="E205" i="12"/>
  <c r="D205" i="12"/>
  <c r="C205" i="12"/>
  <c r="B205" i="12"/>
  <c r="I204" i="12"/>
  <c r="F204" i="12"/>
  <c r="E204" i="12"/>
  <c r="D204" i="12"/>
  <c r="C204" i="12"/>
  <c r="B204" i="12"/>
  <c r="I203" i="12"/>
  <c r="F203" i="12"/>
  <c r="E203" i="12"/>
  <c r="D203" i="12"/>
  <c r="C203" i="12"/>
  <c r="B203" i="12"/>
  <c r="I202" i="12"/>
  <c r="F202" i="12"/>
  <c r="E202" i="12"/>
  <c r="D202" i="12"/>
  <c r="C202" i="12"/>
  <c r="B202" i="12"/>
  <c r="I201" i="12"/>
  <c r="F201" i="12"/>
  <c r="E201" i="12"/>
  <c r="D201" i="12"/>
  <c r="C201" i="12"/>
  <c r="B201" i="12"/>
  <c r="I200" i="12"/>
  <c r="F200" i="12"/>
  <c r="E200" i="12"/>
  <c r="D200" i="12"/>
  <c r="C200" i="12"/>
  <c r="B200" i="12"/>
  <c r="I199" i="12"/>
  <c r="F199" i="12"/>
  <c r="E199" i="12"/>
  <c r="D199" i="12"/>
  <c r="C199" i="12"/>
  <c r="B199" i="12"/>
  <c r="I198" i="12"/>
  <c r="F198" i="12"/>
  <c r="E198" i="12"/>
  <c r="D198" i="12"/>
  <c r="C198" i="12"/>
  <c r="B198" i="12"/>
  <c r="I197" i="12"/>
  <c r="F197" i="12"/>
  <c r="E197" i="12"/>
  <c r="D197" i="12"/>
  <c r="C197" i="12"/>
  <c r="B197" i="12"/>
  <c r="I196" i="12"/>
  <c r="F196" i="12"/>
  <c r="E196" i="12"/>
  <c r="D196" i="12"/>
  <c r="C196" i="12"/>
  <c r="B196" i="12"/>
  <c r="I195" i="12"/>
  <c r="F195" i="12"/>
  <c r="E195" i="12"/>
  <c r="D195" i="12"/>
  <c r="C195" i="12"/>
  <c r="B195" i="12"/>
  <c r="I194" i="12"/>
  <c r="F194" i="12"/>
  <c r="E194" i="12"/>
  <c r="D194" i="12"/>
  <c r="C194" i="12"/>
  <c r="B194" i="12"/>
  <c r="I193" i="12"/>
  <c r="F193" i="12"/>
  <c r="E193" i="12"/>
  <c r="D193" i="12"/>
  <c r="C193" i="12"/>
  <c r="B193" i="12"/>
  <c r="I192" i="12"/>
  <c r="F192" i="12"/>
  <c r="E192" i="12"/>
  <c r="D192" i="12"/>
  <c r="C192" i="12"/>
  <c r="B192" i="12"/>
  <c r="I191" i="12"/>
  <c r="F191" i="12"/>
  <c r="E191" i="12"/>
  <c r="D191" i="12"/>
  <c r="C191" i="12"/>
  <c r="B191" i="12"/>
  <c r="I190" i="12"/>
  <c r="F190" i="12"/>
  <c r="E190" i="12"/>
  <c r="D190" i="12"/>
  <c r="C190" i="12"/>
  <c r="B190" i="12"/>
  <c r="I189" i="12"/>
  <c r="F189" i="12"/>
  <c r="E189" i="12"/>
  <c r="D189" i="12"/>
  <c r="C189" i="12"/>
  <c r="B189" i="12"/>
  <c r="I188" i="12"/>
  <c r="F188" i="12"/>
  <c r="E188" i="12"/>
  <c r="D188" i="12"/>
  <c r="C188" i="12"/>
  <c r="B188" i="12"/>
  <c r="I187" i="12"/>
  <c r="F187" i="12"/>
  <c r="E187" i="12"/>
  <c r="D187" i="12"/>
  <c r="C187" i="12"/>
  <c r="B187" i="12"/>
  <c r="I186" i="12"/>
  <c r="F186" i="12"/>
  <c r="E186" i="12"/>
  <c r="D186" i="12"/>
  <c r="C186" i="12"/>
  <c r="B186" i="12"/>
  <c r="I185" i="12"/>
  <c r="F185" i="12"/>
  <c r="E185" i="12"/>
  <c r="D185" i="12"/>
  <c r="C185" i="12"/>
  <c r="B185" i="12"/>
  <c r="I184" i="12"/>
  <c r="F184" i="12"/>
  <c r="E184" i="12"/>
  <c r="D184" i="12"/>
  <c r="C184" i="12"/>
  <c r="B184" i="12"/>
  <c r="I183" i="12"/>
  <c r="F183" i="12"/>
  <c r="E183" i="12"/>
  <c r="D183" i="12"/>
  <c r="C183" i="12"/>
  <c r="B183" i="12"/>
  <c r="I182" i="12"/>
  <c r="F182" i="12"/>
  <c r="E182" i="12"/>
  <c r="D182" i="12"/>
  <c r="C182" i="12"/>
  <c r="B182" i="12"/>
  <c r="I181" i="12"/>
  <c r="F181" i="12"/>
  <c r="E181" i="12"/>
  <c r="D181" i="12"/>
  <c r="C181" i="12"/>
  <c r="B181" i="12"/>
  <c r="I180" i="12"/>
  <c r="F180" i="12"/>
  <c r="E180" i="12"/>
  <c r="D180" i="12"/>
  <c r="C180" i="12"/>
  <c r="B180" i="12"/>
  <c r="I179" i="12"/>
  <c r="F179" i="12"/>
  <c r="E179" i="12"/>
  <c r="D179" i="12"/>
  <c r="C179" i="12"/>
  <c r="B179" i="12"/>
  <c r="I178" i="12"/>
  <c r="F178" i="12"/>
  <c r="E178" i="12"/>
  <c r="D178" i="12"/>
  <c r="C178" i="12"/>
  <c r="B178" i="12"/>
  <c r="I177" i="12"/>
  <c r="F177" i="12"/>
  <c r="E177" i="12"/>
  <c r="D177" i="12"/>
  <c r="C177" i="12"/>
  <c r="B177" i="12"/>
  <c r="I176" i="12"/>
  <c r="F176" i="12"/>
  <c r="E176" i="12"/>
  <c r="D176" i="12"/>
  <c r="C176" i="12"/>
  <c r="B176" i="12"/>
  <c r="I175" i="12"/>
  <c r="F175" i="12"/>
  <c r="E175" i="12"/>
  <c r="D175" i="12"/>
  <c r="C175" i="12"/>
  <c r="B175" i="12"/>
  <c r="I174" i="12"/>
  <c r="F174" i="12"/>
  <c r="E174" i="12"/>
  <c r="D174" i="12"/>
  <c r="C174" i="12"/>
  <c r="B174" i="12"/>
  <c r="I173" i="12"/>
  <c r="F173" i="12"/>
  <c r="E173" i="12"/>
  <c r="D173" i="12"/>
  <c r="C173" i="12"/>
  <c r="B173" i="12"/>
  <c r="I172" i="12"/>
  <c r="F172" i="12"/>
  <c r="E172" i="12"/>
  <c r="D172" i="12"/>
  <c r="C172" i="12"/>
  <c r="B172" i="12"/>
  <c r="I171" i="12"/>
  <c r="F171" i="12"/>
  <c r="E171" i="12"/>
  <c r="D171" i="12"/>
  <c r="C171" i="12"/>
  <c r="B171" i="12"/>
  <c r="I170" i="12"/>
  <c r="F170" i="12"/>
  <c r="E170" i="12"/>
  <c r="D170" i="12"/>
  <c r="C170" i="12"/>
  <c r="B170" i="12"/>
  <c r="I169" i="12"/>
  <c r="F169" i="12"/>
  <c r="E169" i="12"/>
  <c r="D169" i="12"/>
  <c r="C169" i="12"/>
  <c r="B169" i="12"/>
  <c r="I168" i="12"/>
  <c r="F168" i="12"/>
  <c r="E168" i="12"/>
  <c r="D168" i="12"/>
  <c r="C168" i="12"/>
  <c r="B168" i="12"/>
  <c r="I167" i="12"/>
  <c r="F167" i="12"/>
  <c r="E167" i="12"/>
  <c r="D167" i="12"/>
  <c r="C167" i="12"/>
  <c r="B167" i="12"/>
  <c r="I166" i="12"/>
  <c r="F166" i="12"/>
  <c r="E166" i="12"/>
  <c r="D166" i="12"/>
  <c r="C166" i="12"/>
  <c r="B166" i="12"/>
  <c r="I165" i="12"/>
  <c r="F165" i="12"/>
  <c r="E165" i="12"/>
  <c r="D165" i="12"/>
  <c r="C165" i="12"/>
  <c r="B165" i="12"/>
  <c r="I164" i="12"/>
  <c r="F164" i="12"/>
  <c r="E164" i="12"/>
  <c r="D164" i="12"/>
  <c r="C164" i="12"/>
  <c r="B164" i="12"/>
  <c r="I163" i="12"/>
  <c r="F163" i="12"/>
  <c r="E163" i="12"/>
  <c r="D163" i="12"/>
  <c r="C163" i="12"/>
  <c r="B163" i="12"/>
  <c r="I162" i="12"/>
  <c r="F162" i="12"/>
  <c r="E162" i="12"/>
  <c r="D162" i="12"/>
  <c r="C162" i="12"/>
  <c r="B162" i="12"/>
  <c r="I161" i="12"/>
  <c r="F161" i="12"/>
  <c r="E161" i="12"/>
  <c r="D161" i="12"/>
  <c r="C161" i="12"/>
  <c r="B161" i="12"/>
  <c r="I160" i="12"/>
  <c r="F160" i="12"/>
  <c r="E160" i="12"/>
  <c r="D160" i="12"/>
  <c r="C160" i="12"/>
  <c r="B160" i="12"/>
  <c r="I159" i="12"/>
  <c r="F159" i="12"/>
  <c r="E159" i="12"/>
  <c r="D159" i="12"/>
  <c r="C159" i="12"/>
  <c r="B159" i="12"/>
  <c r="I158" i="12"/>
  <c r="F158" i="12"/>
  <c r="E158" i="12"/>
  <c r="D158" i="12"/>
  <c r="C158" i="12"/>
  <c r="B158" i="12"/>
  <c r="I157" i="12"/>
  <c r="F157" i="12"/>
  <c r="E157" i="12"/>
  <c r="D157" i="12"/>
  <c r="C157" i="12"/>
  <c r="B157" i="12"/>
  <c r="I156" i="12"/>
  <c r="F156" i="12"/>
  <c r="E156" i="12"/>
  <c r="D156" i="12"/>
  <c r="C156" i="12"/>
  <c r="B156" i="12"/>
  <c r="I155" i="12"/>
  <c r="F155" i="12"/>
  <c r="E155" i="12"/>
  <c r="D155" i="12"/>
  <c r="C155" i="12"/>
  <c r="B155" i="12"/>
  <c r="I154" i="12"/>
  <c r="F154" i="12"/>
  <c r="E154" i="12"/>
  <c r="D154" i="12"/>
  <c r="C154" i="12"/>
  <c r="B154" i="12"/>
  <c r="I153" i="12"/>
  <c r="F153" i="12"/>
  <c r="E153" i="12"/>
  <c r="D153" i="12"/>
  <c r="C153" i="12"/>
  <c r="B153" i="12"/>
  <c r="I152" i="12"/>
  <c r="F152" i="12"/>
  <c r="E152" i="12"/>
  <c r="D152" i="12"/>
  <c r="C152" i="12"/>
  <c r="B152" i="12"/>
  <c r="I151" i="12"/>
  <c r="F151" i="12"/>
  <c r="E151" i="12"/>
  <c r="D151" i="12"/>
  <c r="C151" i="12"/>
  <c r="B151" i="12"/>
  <c r="I150" i="12"/>
  <c r="F150" i="12"/>
  <c r="E150" i="12"/>
  <c r="D150" i="12"/>
  <c r="C150" i="12"/>
  <c r="B150" i="12"/>
  <c r="I149" i="12"/>
  <c r="F149" i="12"/>
  <c r="E149" i="12"/>
  <c r="D149" i="12"/>
  <c r="C149" i="12"/>
  <c r="B149" i="12"/>
  <c r="I148" i="12"/>
  <c r="F148" i="12"/>
  <c r="E148" i="12"/>
  <c r="D148" i="12"/>
  <c r="C148" i="12"/>
  <c r="B148" i="12"/>
  <c r="I147" i="12"/>
  <c r="F147" i="12"/>
  <c r="E147" i="12"/>
  <c r="D147" i="12"/>
  <c r="C147" i="12"/>
  <c r="B147" i="12"/>
  <c r="I146" i="12"/>
  <c r="F146" i="12"/>
  <c r="E146" i="12"/>
  <c r="D146" i="12"/>
  <c r="C146" i="12"/>
  <c r="B146" i="12"/>
  <c r="I145" i="12"/>
  <c r="F145" i="12"/>
  <c r="E145" i="12"/>
  <c r="D145" i="12"/>
  <c r="C145" i="12"/>
  <c r="B145" i="12"/>
  <c r="I144" i="12"/>
  <c r="F144" i="12"/>
  <c r="E144" i="12"/>
  <c r="D144" i="12"/>
  <c r="C144" i="12"/>
  <c r="B144" i="12"/>
  <c r="I143" i="12"/>
  <c r="F143" i="12"/>
  <c r="E143" i="12"/>
  <c r="D143" i="12"/>
  <c r="C143" i="12"/>
  <c r="B143" i="12"/>
  <c r="I142" i="12"/>
  <c r="F142" i="12"/>
  <c r="E142" i="12"/>
  <c r="D142" i="12"/>
  <c r="C142" i="12"/>
  <c r="B142" i="12"/>
  <c r="I141" i="12"/>
  <c r="F141" i="12"/>
  <c r="E141" i="12"/>
  <c r="D141" i="12"/>
  <c r="C141" i="12"/>
  <c r="B141" i="12"/>
  <c r="I140" i="12"/>
  <c r="F140" i="12"/>
  <c r="E140" i="12"/>
  <c r="D140" i="12"/>
  <c r="C140" i="12"/>
  <c r="B140" i="12"/>
  <c r="I139" i="12"/>
  <c r="F139" i="12"/>
  <c r="E139" i="12"/>
  <c r="D139" i="12"/>
  <c r="C139" i="12"/>
  <c r="B139" i="12"/>
  <c r="I138" i="12"/>
  <c r="F138" i="12"/>
  <c r="E138" i="12"/>
  <c r="D138" i="12"/>
  <c r="C138" i="12"/>
  <c r="B138" i="12"/>
  <c r="I137" i="12"/>
  <c r="F137" i="12"/>
  <c r="E137" i="12"/>
  <c r="D137" i="12"/>
  <c r="C137" i="12"/>
  <c r="B137" i="12"/>
  <c r="I136" i="12"/>
  <c r="F136" i="12"/>
  <c r="E136" i="12"/>
  <c r="D136" i="12"/>
  <c r="C136" i="12"/>
  <c r="B136" i="12"/>
  <c r="I135" i="12"/>
  <c r="F135" i="12"/>
  <c r="E135" i="12"/>
  <c r="D135" i="12"/>
  <c r="C135" i="12"/>
  <c r="B135" i="12"/>
  <c r="I134" i="12"/>
  <c r="F134" i="12"/>
  <c r="E134" i="12"/>
  <c r="D134" i="12"/>
  <c r="C134" i="12"/>
  <c r="B134" i="12"/>
  <c r="I133" i="12"/>
  <c r="F133" i="12"/>
  <c r="E133" i="12"/>
  <c r="D133" i="12"/>
  <c r="C133" i="12"/>
  <c r="B133" i="12"/>
  <c r="I132" i="12"/>
  <c r="F132" i="12"/>
  <c r="E132" i="12"/>
  <c r="D132" i="12"/>
  <c r="C132" i="12"/>
  <c r="B132" i="12"/>
  <c r="I131" i="12"/>
  <c r="F131" i="12"/>
  <c r="E131" i="12"/>
  <c r="D131" i="12"/>
  <c r="C131" i="12"/>
  <c r="B131" i="12"/>
  <c r="I130" i="12"/>
  <c r="F130" i="12"/>
  <c r="E130" i="12"/>
  <c r="D130" i="12"/>
  <c r="C130" i="12"/>
  <c r="B130" i="12"/>
  <c r="I129" i="12"/>
  <c r="F129" i="12"/>
  <c r="E129" i="12"/>
  <c r="D129" i="12"/>
  <c r="C129" i="12"/>
  <c r="B129" i="12"/>
  <c r="I128" i="12"/>
  <c r="F128" i="12"/>
  <c r="E128" i="12"/>
  <c r="D128" i="12"/>
  <c r="C128" i="12"/>
  <c r="B128" i="12"/>
  <c r="I127" i="12"/>
  <c r="F127" i="12"/>
  <c r="E127" i="12"/>
  <c r="D127" i="12"/>
  <c r="C127" i="12"/>
  <c r="B127" i="12"/>
  <c r="I126" i="12"/>
  <c r="F126" i="12"/>
  <c r="E126" i="12"/>
  <c r="D126" i="12"/>
  <c r="C126" i="12"/>
  <c r="B126" i="12"/>
  <c r="I125" i="12"/>
  <c r="F125" i="12"/>
  <c r="E125" i="12"/>
  <c r="D125" i="12"/>
  <c r="C125" i="12"/>
  <c r="B125" i="12"/>
  <c r="I124" i="12"/>
  <c r="F124" i="12"/>
  <c r="E124" i="12"/>
  <c r="D124" i="12"/>
  <c r="C124" i="12"/>
  <c r="B124" i="12"/>
  <c r="I123" i="12"/>
  <c r="F123" i="12"/>
  <c r="E123" i="12"/>
  <c r="D123" i="12"/>
  <c r="C123" i="12"/>
  <c r="B123" i="12"/>
  <c r="I122" i="12"/>
  <c r="F122" i="12"/>
  <c r="E122" i="12"/>
  <c r="D122" i="12"/>
  <c r="C122" i="12"/>
  <c r="B122" i="12"/>
  <c r="I121" i="12"/>
  <c r="F121" i="12"/>
  <c r="E121" i="12"/>
  <c r="D121" i="12"/>
  <c r="C121" i="12"/>
  <c r="B121" i="12"/>
  <c r="I120" i="12"/>
  <c r="F120" i="12"/>
  <c r="E120" i="12"/>
  <c r="D120" i="12"/>
  <c r="C120" i="12"/>
  <c r="B120" i="12"/>
  <c r="I119" i="12"/>
  <c r="F119" i="12"/>
  <c r="E119" i="12"/>
  <c r="D119" i="12"/>
  <c r="C119" i="12"/>
  <c r="B119" i="12"/>
  <c r="I118" i="12"/>
  <c r="F118" i="12"/>
  <c r="E118" i="12"/>
  <c r="D118" i="12"/>
  <c r="C118" i="12"/>
  <c r="B118" i="12"/>
  <c r="I117" i="12"/>
  <c r="F117" i="12"/>
  <c r="E117" i="12"/>
  <c r="D117" i="12"/>
  <c r="C117" i="12"/>
  <c r="B117" i="12"/>
  <c r="I116" i="12"/>
  <c r="F116" i="12"/>
  <c r="E116" i="12"/>
  <c r="D116" i="12"/>
  <c r="C116" i="12"/>
  <c r="B116" i="12"/>
  <c r="I115" i="12"/>
  <c r="F115" i="12"/>
  <c r="E115" i="12"/>
  <c r="D115" i="12"/>
  <c r="C115" i="12"/>
  <c r="B115" i="12"/>
  <c r="I114" i="12"/>
  <c r="F114" i="12"/>
  <c r="E114" i="12"/>
  <c r="D114" i="12"/>
  <c r="C114" i="12"/>
  <c r="B114" i="12"/>
  <c r="I113" i="12"/>
  <c r="F113" i="12"/>
  <c r="E113" i="12"/>
  <c r="D113" i="12"/>
  <c r="C113" i="12"/>
  <c r="B113" i="12"/>
  <c r="I112" i="12"/>
  <c r="F112" i="12"/>
  <c r="E112" i="12"/>
  <c r="D112" i="12"/>
  <c r="C112" i="12"/>
  <c r="B112" i="12"/>
  <c r="I111" i="12"/>
  <c r="F111" i="12"/>
  <c r="E111" i="12"/>
  <c r="D111" i="12"/>
  <c r="C111" i="12"/>
  <c r="B111" i="12"/>
  <c r="I110" i="12"/>
  <c r="F110" i="12"/>
  <c r="E110" i="12"/>
  <c r="D110" i="12"/>
  <c r="C110" i="12"/>
  <c r="B110" i="12"/>
  <c r="I109" i="12"/>
  <c r="F109" i="12"/>
  <c r="E109" i="12"/>
  <c r="D109" i="12"/>
  <c r="C109" i="12"/>
  <c r="B109" i="12"/>
  <c r="I108" i="12"/>
  <c r="F108" i="12"/>
  <c r="E108" i="12"/>
  <c r="D108" i="12"/>
  <c r="C108" i="12"/>
  <c r="B108" i="12"/>
  <c r="I107" i="12"/>
  <c r="F107" i="12"/>
  <c r="E107" i="12"/>
  <c r="D107" i="12"/>
  <c r="C107" i="12"/>
  <c r="B107" i="12"/>
  <c r="I106" i="12"/>
  <c r="F106" i="12"/>
  <c r="E106" i="12"/>
  <c r="D106" i="12"/>
  <c r="C106" i="12"/>
  <c r="B106" i="12"/>
  <c r="I105" i="12"/>
  <c r="F105" i="12"/>
  <c r="E105" i="12"/>
  <c r="D105" i="12"/>
  <c r="C105" i="12"/>
  <c r="B105" i="12"/>
  <c r="I104" i="12"/>
  <c r="F104" i="12"/>
  <c r="E104" i="12"/>
  <c r="D104" i="12"/>
  <c r="C104" i="12"/>
  <c r="B104" i="12"/>
  <c r="I103" i="12"/>
  <c r="F103" i="12"/>
  <c r="E103" i="12"/>
  <c r="D103" i="12"/>
  <c r="C103" i="12"/>
  <c r="B103" i="12"/>
  <c r="I102" i="12"/>
  <c r="F102" i="12"/>
  <c r="E102" i="12"/>
  <c r="D102" i="12"/>
  <c r="C102" i="12"/>
  <c r="B102" i="12"/>
  <c r="I101" i="12"/>
  <c r="F101" i="12"/>
  <c r="E101" i="12"/>
  <c r="D101" i="12"/>
  <c r="C101" i="12"/>
  <c r="B101" i="12"/>
  <c r="I100" i="12"/>
  <c r="F100" i="12"/>
  <c r="E100" i="12"/>
  <c r="D100" i="12"/>
  <c r="C100" i="12"/>
  <c r="B100" i="12"/>
  <c r="I99" i="12"/>
  <c r="F99" i="12"/>
  <c r="E99" i="12"/>
  <c r="D99" i="12"/>
  <c r="C99" i="12"/>
  <c r="B99" i="12"/>
  <c r="I98" i="12"/>
  <c r="F98" i="12"/>
  <c r="E98" i="12"/>
  <c r="D98" i="12"/>
  <c r="C98" i="12"/>
  <c r="B98" i="12"/>
  <c r="I97" i="12"/>
  <c r="F97" i="12"/>
  <c r="E97" i="12"/>
  <c r="D97" i="12"/>
  <c r="C97" i="12"/>
  <c r="B97" i="12"/>
  <c r="I96" i="12"/>
  <c r="F96" i="12"/>
  <c r="E96" i="12"/>
  <c r="D96" i="12"/>
  <c r="C96" i="12"/>
  <c r="B96" i="12"/>
  <c r="I95" i="12"/>
  <c r="F95" i="12"/>
  <c r="E95" i="12"/>
  <c r="D95" i="12"/>
  <c r="C95" i="12"/>
  <c r="B95" i="12"/>
  <c r="I94" i="12"/>
  <c r="F94" i="12"/>
  <c r="E94" i="12"/>
  <c r="D94" i="12"/>
  <c r="C94" i="12"/>
  <c r="B94" i="12"/>
  <c r="I93" i="12"/>
  <c r="F93" i="12"/>
  <c r="E93" i="12"/>
  <c r="D93" i="12"/>
  <c r="C93" i="12"/>
  <c r="B93" i="12"/>
  <c r="I92" i="12"/>
  <c r="F92" i="12"/>
  <c r="E92" i="12"/>
  <c r="D92" i="12"/>
  <c r="C92" i="12"/>
  <c r="B92" i="12"/>
  <c r="I91" i="12"/>
  <c r="F91" i="12"/>
  <c r="E91" i="12"/>
  <c r="D91" i="12"/>
  <c r="C91" i="12"/>
  <c r="B91" i="12"/>
  <c r="I90" i="12"/>
  <c r="F90" i="12"/>
  <c r="E90" i="12"/>
  <c r="D90" i="12"/>
  <c r="C90" i="12"/>
  <c r="B90" i="12"/>
  <c r="I89" i="12"/>
  <c r="F89" i="12"/>
  <c r="E89" i="12"/>
  <c r="D89" i="12"/>
  <c r="C89" i="12"/>
  <c r="B89" i="12"/>
  <c r="I88" i="12"/>
  <c r="F88" i="12"/>
  <c r="E88" i="12"/>
  <c r="D88" i="12"/>
  <c r="C88" i="12"/>
  <c r="B88" i="12"/>
  <c r="I87" i="12"/>
  <c r="F87" i="12"/>
  <c r="E87" i="12"/>
  <c r="D87" i="12"/>
  <c r="C87" i="12"/>
  <c r="B87" i="12"/>
  <c r="I86" i="12"/>
  <c r="F86" i="12"/>
  <c r="E86" i="12"/>
  <c r="D86" i="12"/>
  <c r="C86" i="12"/>
  <c r="B86" i="12"/>
  <c r="I85" i="12"/>
  <c r="F85" i="12"/>
  <c r="E85" i="12"/>
  <c r="D85" i="12"/>
  <c r="C85" i="12"/>
  <c r="B85" i="12"/>
  <c r="I84" i="12"/>
  <c r="F84" i="12"/>
  <c r="E84" i="12"/>
  <c r="D84" i="12"/>
  <c r="C84" i="12"/>
  <c r="B84" i="12"/>
  <c r="I83" i="12"/>
  <c r="F83" i="12"/>
  <c r="E83" i="12"/>
  <c r="D83" i="12"/>
  <c r="C83" i="12"/>
  <c r="B83" i="12"/>
  <c r="I82" i="12"/>
  <c r="F82" i="12"/>
  <c r="E82" i="12"/>
  <c r="D82" i="12"/>
  <c r="C82" i="12"/>
  <c r="B82" i="12"/>
  <c r="I81" i="12"/>
  <c r="F81" i="12"/>
  <c r="E81" i="12"/>
  <c r="D81" i="12"/>
  <c r="C81" i="12"/>
  <c r="B81" i="12"/>
  <c r="I80" i="12"/>
  <c r="F80" i="12"/>
  <c r="E80" i="12"/>
  <c r="D80" i="12"/>
  <c r="C80" i="12"/>
  <c r="B80" i="12"/>
  <c r="I79" i="12"/>
  <c r="F79" i="12"/>
  <c r="E79" i="12"/>
  <c r="D79" i="12"/>
  <c r="C79" i="12"/>
  <c r="B79" i="12"/>
  <c r="I78" i="12"/>
  <c r="F78" i="12"/>
  <c r="E78" i="12"/>
  <c r="D78" i="12"/>
  <c r="C78" i="12"/>
  <c r="B78" i="12"/>
  <c r="I77" i="12"/>
  <c r="F77" i="12"/>
  <c r="E77" i="12"/>
  <c r="D77" i="12"/>
  <c r="C77" i="12"/>
  <c r="B77" i="12"/>
  <c r="I76" i="12"/>
  <c r="F76" i="12"/>
  <c r="E76" i="12"/>
  <c r="D76" i="12"/>
  <c r="C76" i="12"/>
  <c r="B76" i="12"/>
  <c r="I75" i="12"/>
  <c r="F75" i="12"/>
  <c r="E75" i="12"/>
  <c r="D75" i="12"/>
  <c r="C75" i="12"/>
  <c r="B75" i="12"/>
  <c r="I74" i="12"/>
  <c r="F74" i="12"/>
  <c r="E74" i="12"/>
  <c r="D74" i="12"/>
  <c r="C74" i="12"/>
  <c r="B74" i="12"/>
  <c r="I73" i="12"/>
  <c r="F73" i="12"/>
  <c r="E73" i="12"/>
  <c r="D73" i="12"/>
  <c r="C73" i="12"/>
  <c r="B73" i="12"/>
  <c r="I72" i="12"/>
  <c r="F72" i="12"/>
  <c r="E72" i="12"/>
  <c r="D72" i="12"/>
  <c r="C72" i="12"/>
  <c r="B72" i="12"/>
  <c r="I71" i="12"/>
  <c r="F71" i="12"/>
  <c r="E71" i="12"/>
  <c r="D71" i="12"/>
  <c r="C71" i="12"/>
  <c r="B71" i="12"/>
  <c r="I70" i="12"/>
  <c r="F70" i="12"/>
  <c r="E70" i="12"/>
  <c r="D70" i="12"/>
  <c r="C70" i="12"/>
  <c r="B70" i="12"/>
  <c r="I69" i="12"/>
  <c r="F69" i="12"/>
  <c r="E69" i="12"/>
  <c r="D69" i="12"/>
  <c r="C69" i="12"/>
  <c r="B69" i="12"/>
  <c r="I68" i="12"/>
  <c r="F68" i="12"/>
  <c r="E68" i="12"/>
  <c r="D68" i="12"/>
  <c r="C68" i="12"/>
  <c r="B68" i="12"/>
  <c r="I67" i="12"/>
  <c r="F67" i="12"/>
  <c r="E67" i="12"/>
  <c r="D67" i="12"/>
  <c r="C67" i="12"/>
  <c r="B67" i="12"/>
  <c r="I66" i="12"/>
  <c r="F66" i="12"/>
  <c r="E66" i="12"/>
  <c r="D66" i="12"/>
  <c r="C66" i="12"/>
  <c r="B66" i="12"/>
  <c r="I65" i="12"/>
  <c r="F65" i="12"/>
  <c r="E65" i="12"/>
  <c r="D65" i="12"/>
  <c r="C65" i="12"/>
  <c r="B65" i="12"/>
  <c r="I64" i="12"/>
  <c r="F64" i="12"/>
  <c r="E64" i="12"/>
  <c r="D64" i="12"/>
  <c r="C64" i="12"/>
  <c r="B64" i="12"/>
  <c r="I63" i="12"/>
  <c r="F63" i="12"/>
  <c r="E63" i="12"/>
  <c r="D63" i="12"/>
  <c r="C63" i="12"/>
  <c r="B63" i="12"/>
  <c r="I62" i="12"/>
  <c r="F62" i="12"/>
  <c r="E62" i="12"/>
  <c r="D62" i="12"/>
  <c r="C62" i="12"/>
  <c r="B62" i="12"/>
  <c r="I61" i="12"/>
  <c r="F61" i="12"/>
  <c r="E61" i="12"/>
  <c r="D61" i="12"/>
  <c r="C61" i="12"/>
  <c r="B61" i="12"/>
  <c r="I60" i="12"/>
  <c r="F60" i="12"/>
  <c r="E60" i="12"/>
  <c r="D60" i="12"/>
  <c r="C60" i="12"/>
  <c r="B60" i="12"/>
  <c r="I59" i="12"/>
  <c r="F59" i="12"/>
  <c r="E59" i="12"/>
  <c r="D59" i="12"/>
  <c r="C59" i="12"/>
  <c r="B59" i="12"/>
  <c r="I58" i="12"/>
  <c r="F58" i="12"/>
  <c r="E58" i="12"/>
  <c r="D58" i="12"/>
  <c r="C58" i="12"/>
  <c r="B58" i="12"/>
  <c r="I57" i="12"/>
  <c r="F57" i="12"/>
  <c r="E57" i="12"/>
  <c r="D57" i="12"/>
  <c r="C57" i="12"/>
  <c r="B57" i="12"/>
  <c r="I56" i="12"/>
  <c r="F56" i="12"/>
  <c r="E56" i="12"/>
  <c r="D56" i="12"/>
  <c r="C56" i="12"/>
  <c r="B56" i="12"/>
  <c r="I55" i="12"/>
  <c r="F55" i="12"/>
  <c r="E55" i="12"/>
  <c r="D55" i="12"/>
  <c r="C55" i="12"/>
  <c r="B55" i="12"/>
  <c r="I54" i="12"/>
  <c r="F54" i="12"/>
  <c r="E54" i="12"/>
  <c r="D54" i="12"/>
  <c r="C54" i="12"/>
  <c r="B54" i="12"/>
  <c r="I53" i="12"/>
  <c r="F53" i="12"/>
  <c r="E53" i="12"/>
  <c r="D53" i="12"/>
  <c r="C53" i="12"/>
  <c r="B53" i="12"/>
  <c r="I52" i="12"/>
  <c r="F52" i="12"/>
  <c r="E52" i="12"/>
  <c r="D52" i="12"/>
  <c r="C52" i="12"/>
  <c r="B52" i="12"/>
  <c r="I51" i="12"/>
  <c r="F51" i="12"/>
  <c r="E51" i="12"/>
  <c r="D51" i="12"/>
  <c r="C51" i="12"/>
  <c r="B51" i="12"/>
  <c r="I50" i="12"/>
  <c r="F50" i="12"/>
  <c r="E50" i="12"/>
  <c r="D50" i="12"/>
  <c r="C50" i="12"/>
  <c r="B50" i="12"/>
  <c r="I49" i="12"/>
  <c r="F49" i="12"/>
  <c r="E49" i="12"/>
  <c r="D49" i="12"/>
  <c r="C49" i="12"/>
  <c r="B49" i="12"/>
  <c r="I48" i="12"/>
  <c r="F48" i="12"/>
  <c r="E48" i="12"/>
  <c r="D48" i="12"/>
  <c r="C48" i="12"/>
  <c r="B48" i="12"/>
  <c r="I47" i="12"/>
  <c r="F47" i="12"/>
  <c r="E47" i="12"/>
  <c r="D47" i="12"/>
  <c r="C47" i="12"/>
  <c r="B47" i="12"/>
  <c r="I46" i="12"/>
  <c r="F46" i="12"/>
  <c r="E46" i="12"/>
  <c r="D46" i="12"/>
  <c r="C46" i="12"/>
  <c r="B46" i="12"/>
  <c r="I45" i="12"/>
  <c r="F45" i="12"/>
  <c r="E45" i="12"/>
  <c r="D45" i="12"/>
  <c r="C45" i="12"/>
  <c r="B45" i="12"/>
  <c r="I44" i="12"/>
  <c r="F44" i="12"/>
  <c r="E44" i="12"/>
  <c r="D44" i="12"/>
  <c r="C44" i="12"/>
  <c r="B44" i="12"/>
  <c r="I43" i="12"/>
  <c r="F43" i="12"/>
  <c r="E43" i="12"/>
  <c r="D43" i="12"/>
  <c r="C43" i="12"/>
  <c r="B43" i="12"/>
  <c r="I42" i="12"/>
  <c r="F42" i="12"/>
  <c r="E42" i="12"/>
  <c r="D42" i="12"/>
  <c r="C42" i="12"/>
  <c r="B42" i="12"/>
  <c r="I41" i="12"/>
  <c r="F41" i="12"/>
  <c r="E41" i="12"/>
  <c r="D41" i="12"/>
  <c r="C41" i="12"/>
  <c r="B41" i="12"/>
  <c r="I40" i="12"/>
  <c r="F40" i="12"/>
  <c r="E40" i="12"/>
  <c r="D40" i="12"/>
  <c r="C40" i="12"/>
  <c r="B40" i="12"/>
  <c r="I39" i="12"/>
  <c r="F39" i="12"/>
  <c r="E39" i="12"/>
  <c r="D39" i="12"/>
  <c r="C39" i="12"/>
  <c r="B39" i="12"/>
  <c r="I38" i="12"/>
  <c r="F38" i="12"/>
  <c r="E38" i="12"/>
  <c r="D38" i="12"/>
  <c r="C38" i="12"/>
  <c r="B38" i="12"/>
  <c r="I37" i="12"/>
  <c r="F37" i="12"/>
  <c r="E37" i="12"/>
  <c r="D37" i="12"/>
  <c r="C37" i="12"/>
  <c r="B37" i="12"/>
  <c r="I36" i="12"/>
  <c r="F36" i="12"/>
  <c r="E36" i="12"/>
  <c r="D36" i="12"/>
  <c r="C36" i="12"/>
  <c r="B36" i="12"/>
  <c r="I35" i="12"/>
  <c r="F35" i="12"/>
  <c r="E35" i="12"/>
  <c r="D35" i="12"/>
  <c r="C35" i="12"/>
  <c r="B35" i="12"/>
  <c r="I34" i="12"/>
  <c r="F34" i="12"/>
  <c r="E34" i="12"/>
  <c r="D34" i="12"/>
  <c r="C34" i="12"/>
  <c r="B34" i="12"/>
  <c r="I33" i="12"/>
  <c r="F33" i="12"/>
  <c r="E33" i="12"/>
  <c r="D33" i="12"/>
  <c r="C33" i="12"/>
  <c r="B33" i="12"/>
  <c r="I32" i="12"/>
  <c r="F32" i="12"/>
  <c r="E32" i="12"/>
  <c r="D32" i="12"/>
  <c r="C32" i="12"/>
  <c r="B32" i="12"/>
  <c r="I31" i="12"/>
  <c r="F31" i="12"/>
  <c r="E31" i="12"/>
  <c r="D31" i="12"/>
  <c r="C31" i="12"/>
  <c r="B31" i="12"/>
  <c r="I30" i="12"/>
  <c r="F30" i="12"/>
  <c r="E30" i="12"/>
  <c r="D30" i="12"/>
  <c r="C30" i="12"/>
  <c r="B30" i="12"/>
  <c r="I29" i="12"/>
  <c r="F29" i="12"/>
  <c r="E29" i="12"/>
  <c r="D29" i="12"/>
  <c r="C29" i="12"/>
  <c r="B29" i="12"/>
  <c r="I28" i="12"/>
  <c r="F28" i="12"/>
  <c r="E28" i="12"/>
  <c r="D28" i="12"/>
  <c r="C28" i="12"/>
  <c r="B28" i="12"/>
  <c r="I27" i="12"/>
  <c r="F27" i="12"/>
  <c r="E27" i="12"/>
  <c r="D27" i="12"/>
  <c r="C27" i="12"/>
  <c r="B27" i="12"/>
  <c r="I26" i="12"/>
  <c r="F26" i="12"/>
  <c r="E26" i="12"/>
  <c r="D26" i="12"/>
  <c r="C26" i="12"/>
  <c r="B26" i="12"/>
  <c r="I25" i="12"/>
  <c r="F25" i="12"/>
  <c r="E25" i="12"/>
  <c r="D25" i="12"/>
  <c r="C25" i="12"/>
  <c r="B25" i="12"/>
  <c r="I24" i="12"/>
  <c r="F24" i="12"/>
  <c r="E24" i="12"/>
  <c r="D24" i="12"/>
  <c r="C24" i="12"/>
  <c r="B24" i="12"/>
  <c r="I23" i="12"/>
  <c r="F23" i="12"/>
  <c r="E23" i="12"/>
  <c r="D23" i="12"/>
  <c r="C23" i="12"/>
  <c r="B23" i="12"/>
  <c r="I22" i="12"/>
  <c r="F22" i="12"/>
  <c r="E22" i="12"/>
  <c r="D22" i="12"/>
  <c r="C22" i="12"/>
  <c r="B22" i="12"/>
  <c r="I21" i="12"/>
  <c r="F21" i="12"/>
  <c r="E21" i="12"/>
  <c r="D21" i="12"/>
  <c r="C21" i="12"/>
  <c r="B21" i="12"/>
  <c r="I20" i="12"/>
  <c r="F20" i="12"/>
  <c r="E20" i="12"/>
  <c r="D20" i="12"/>
  <c r="C20" i="12"/>
  <c r="B20" i="12"/>
  <c r="I19" i="12"/>
  <c r="F19" i="12"/>
  <c r="E19" i="12"/>
  <c r="D19" i="12"/>
  <c r="C19" i="12"/>
  <c r="B19" i="12"/>
  <c r="I18" i="12"/>
  <c r="F18" i="12"/>
  <c r="E18" i="12"/>
  <c r="D18" i="12"/>
  <c r="C18" i="12"/>
  <c r="B18" i="12"/>
  <c r="I17" i="12"/>
  <c r="F17" i="12"/>
  <c r="E17" i="12"/>
  <c r="D17" i="12"/>
  <c r="C17" i="12"/>
  <c r="B17" i="12"/>
  <c r="I16" i="12"/>
  <c r="F16" i="12"/>
  <c r="E16" i="12"/>
  <c r="D16" i="12"/>
  <c r="C16" i="12"/>
  <c r="B16" i="12"/>
  <c r="I15" i="12"/>
  <c r="F15" i="12"/>
  <c r="E15" i="12"/>
  <c r="D15" i="12"/>
  <c r="C15" i="12"/>
  <c r="B15" i="12"/>
  <c r="I14" i="12"/>
  <c r="F14" i="12"/>
  <c r="E14" i="12"/>
  <c r="D14" i="12"/>
  <c r="C14" i="12"/>
  <c r="B14" i="12"/>
  <c r="I13" i="12"/>
  <c r="F13" i="12"/>
  <c r="E13" i="12"/>
  <c r="D13" i="12"/>
  <c r="C13" i="12"/>
  <c r="B13" i="12"/>
  <c r="I12" i="12"/>
  <c r="F12" i="12"/>
  <c r="E12" i="12"/>
  <c r="D12" i="12"/>
  <c r="C12" i="12"/>
  <c r="B12" i="12"/>
  <c r="I11" i="12"/>
  <c r="F11" i="12"/>
  <c r="E11" i="12"/>
  <c r="D11" i="12"/>
  <c r="C11" i="12"/>
  <c r="B11" i="12"/>
  <c r="I10" i="12"/>
  <c r="F10" i="12"/>
  <c r="E10" i="12"/>
  <c r="D10" i="12"/>
  <c r="C10" i="12"/>
  <c r="B10" i="12"/>
  <c r="I9" i="12"/>
  <c r="F9" i="12"/>
  <c r="E9" i="12"/>
  <c r="D9" i="12"/>
  <c r="C9" i="12"/>
  <c r="B9" i="12"/>
  <c r="I8" i="12"/>
  <c r="F8" i="12"/>
  <c r="E8" i="12"/>
  <c r="D8" i="12"/>
  <c r="C8" i="12"/>
  <c r="B8" i="12"/>
  <c r="I7" i="12"/>
  <c r="F7" i="12"/>
  <c r="E7" i="12"/>
  <c r="D7" i="12"/>
  <c r="C7" i="12"/>
  <c r="B7" i="12"/>
  <c r="I6" i="12"/>
  <c r="F6" i="12"/>
  <c r="E6" i="12"/>
  <c r="D6" i="12"/>
  <c r="C6" i="12"/>
  <c r="B6" i="12"/>
  <c r="I5" i="12"/>
  <c r="F5" i="12"/>
  <c r="E5" i="12"/>
  <c r="D5" i="12"/>
  <c r="C5" i="12"/>
  <c r="B5" i="12"/>
  <c r="I4" i="12"/>
  <c r="F4" i="12"/>
  <c r="E4" i="12"/>
  <c r="D4" i="12"/>
  <c r="C4" i="12"/>
  <c r="B4" i="12"/>
  <c r="I3" i="12"/>
  <c r="F3" i="12"/>
  <c r="E3" i="12"/>
  <c r="D3" i="12"/>
  <c r="C3" i="12"/>
  <c r="B3" i="12"/>
  <c r="S31" i="12"/>
  <c r="S30" i="12"/>
  <c r="H246" i="11" l="1"/>
  <c r="H93" i="11"/>
  <c r="H15" i="11"/>
  <c r="H7" i="11"/>
  <c r="H10" i="11"/>
  <c r="H27" i="11"/>
  <c r="H19" i="11"/>
  <c r="H20" i="11"/>
  <c r="H12" i="11"/>
  <c r="H28" i="11"/>
  <c r="H222" i="11"/>
  <c r="H48" i="11"/>
  <c r="H250" i="11"/>
  <c r="H35" i="11"/>
  <c r="H51" i="11"/>
  <c r="H251" i="11"/>
  <c r="H235" i="11"/>
  <c r="H243" i="11"/>
  <c r="H108" i="11"/>
  <c r="H156" i="11"/>
  <c r="H204" i="11"/>
  <c r="H99" i="12"/>
  <c r="H179" i="12"/>
  <c r="H187" i="12"/>
  <c r="H140" i="12"/>
  <c r="H205" i="12"/>
  <c r="H230" i="11"/>
  <c r="H254" i="11"/>
  <c r="H23" i="11"/>
  <c r="H39" i="11"/>
  <c r="H47" i="11"/>
  <c r="H71" i="11"/>
  <c r="H87" i="11"/>
  <c r="H55" i="11"/>
  <c r="H63" i="11"/>
  <c r="H79" i="11"/>
  <c r="H103" i="11"/>
  <c r="H135" i="11"/>
  <c r="H191" i="11"/>
  <c r="H215" i="11"/>
  <c r="H16" i="11"/>
  <c r="H24" i="11"/>
  <c r="H111" i="11"/>
  <c r="H127" i="11"/>
  <c r="H151" i="11"/>
  <c r="H159" i="11"/>
  <c r="H199" i="11"/>
  <c r="H207" i="11"/>
  <c r="H239" i="11"/>
  <c r="H175" i="11"/>
  <c r="H223" i="11"/>
  <c r="H247" i="11"/>
  <c r="H255" i="11"/>
  <c r="H64" i="11"/>
  <c r="H72" i="11"/>
  <c r="H96" i="11"/>
  <c r="H104" i="11"/>
  <c r="H112" i="11"/>
  <c r="H120" i="11"/>
  <c r="H136" i="11"/>
  <c r="H160" i="11"/>
  <c r="H168" i="11"/>
  <c r="H176" i="11"/>
  <c r="H192" i="11"/>
  <c r="H17" i="11"/>
  <c r="H152" i="11"/>
  <c r="H33" i="11"/>
  <c r="H81" i="11"/>
  <c r="H89" i="11"/>
  <c r="H248" i="11"/>
  <c r="H57" i="11"/>
  <c r="H105" i="11"/>
  <c r="H129" i="11"/>
  <c r="H137" i="11"/>
  <c r="H177" i="11"/>
  <c r="H185" i="11"/>
  <c r="H209" i="11"/>
  <c r="H217" i="11"/>
  <c r="H26" i="11"/>
  <c r="H153" i="11"/>
  <c r="H18" i="11"/>
  <c r="H58" i="11"/>
  <c r="H3" i="11"/>
  <c r="H50" i="11"/>
  <c r="H106" i="11"/>
  <c r="H162" i="11"/>
  <c r="H170" i="11"/>
  <c r="H178" i="11"/>
  <c r="H210" i="11"/>
  <c r="H218" i="11"/>
  <c r="H154" i="11"/>
  <c r="H194" i="11"/>
  <c r="H202" i="11"/>
  <c r="H146" i="11"/>
  <c r="H242" i="11"/>
  <c r="H186" i="11"/>
  <c r="H59" i="11"/>
  <c r="H83" i="11"/>
  <c r="H91" i="11"/>
  <c r="H107" i="11"/>
  <c r="H163" i="11"/>
  <c r="H131" i="11"/>
  <c r="H155" i="11"/>
  <c r="H179" i="11"/>
  <c r="H203" i="11"/>
  <c r="H123" i="11"/>
  <c r="H187" i="11"/>
  <c r="H227" i="11"/>
  <c r="H76" i="11"/>
  <c r="H11" i="11"/>
  <c r="H52" i="11"/>
  <c r="H100" i="11"/>
  <c r="H124" i="11"/>
  <c r="H132" i="11"/>
  <c r="H140" i="11"/>
  <c r="H180" i="11"/>
  <c r="H188" i="11"/>
  <c r="H220" i="11"/>
  <c r="H21" i="11"/>
  <c r="H68" i="11"/>
  <c r="H69" i="11"/>
  <c r="H77" i="11"/>
  <c r="H45" i="11"/>
  <c r="H61" i="11"/>
  <c r="H101" i="11"/>
  <c r="H117" i="11"/>
  <c r="H125" i="11"/>
  <c r="H133" i="11"/>
  <c r="H149" i="11"/>
  <c r="H197" i="11"/>
  <c r="H213" i="11"/>
  <c r="H221" i="11"/>
  <c r="H14" i="11"/>
  <c r="H109" i="11"/>
  <c r="H141" i="11"/>
  <c r="H157" i="11"/>
  <c r="H189" i="11"/>
  <c r="H205" i="11"/>
  <c r="H229" i="11"/>
  <c r="H237" i="11"/>
  <c r="H253" i="11"/>
  <c r="H54" i="11"/>
  <c r="H62" i="11"/>
  <c r="H78" i="11"/>
  <c r="H102" i="11"/>
  <c r="H166" i="11"/>
  <c r="H190" i="11"/>
  <c r="H110" i="11"/>
  <c r="H126" i="11"/>
  <c r="H134" i="11"/>
  <c r="H150" i="11"/>
  <c r="H158" i="11"/>
  <c r="H174" i="11"/>
  <c r="H182" i="11"/>
  <c r="H198" i="11"/>
  <c r="H67" i="11"/>
  <c r="H98" i="11"/>
  <c r="H184" i="11"/>
  <c r="H231" i="11"/>
  <c r="H90" i="11"/>
  <c r="H5" i="11"/>
  <c r="H36" i="11"/>
  <c r="H44" i="11"/>
  <c r="H75" i="11"/>
  <c r="H114" i="11"/>
  <c r="H122" i="11"/>
  <c r="H13" i="11"/>
  <c r="H60" i="11"/>
  <c r="H99" i="11"/>
  <c r="H130" i="11"/>
  <c r="H145" i="11"/>
  <c r="H161" i="11"/>
  <c r="H169" i="11"/>
  <c r="H200" i="11"/>
  <c r="H208" i="11"/>
  <c r="H216" i="11"/>
  <c r="H224" i="11"/>
  <c r="H232" i="11"/>
  <c r="H240" i="11"/>
  <c r="H6" i="11"/>
  <c r="H37" i="11"/>
  <c r="H115" i="11"/>
  <c r="H201" i="11"/>
  <c r="H29" i="11"/>
  <c r="H53" i="11"/>
  <c r="H84" i="11"/>
  <c r="H92" i="11"/>
  <c r="H138" i="11"/>
  <c r="H256" i="11"/>
  <c r="H193" i="11"/>
  <c r="H225" i="11"/>
  <c r="H147" i="11"/>
  <c r="H233" i="11"/>
  <c r="H30" i="11"/>
  <c r="H139" i="11"/>
  <c r="H249" i="11"/>
  <c r="H22" i="11"/>
  <c r="H46" i="11"/>
  <c r="H85" i="11"/>
  <c r="H257" i="11"/>
  <c r="H226" i="11"/>
  <c r="H241" i="11"/>
  <c r="H31" i="11"/>
  <c r="H38" i="11"/>
  <c r="H70" i="11"/>
  <c r="H116" i="11"/>
  <c r="H148" i="11"/>
  <c r="H171" i="11"/>
  <c r="H195" i="11"/>
  <c r="H258" i="11"/>
  <c r="H94" i="11"/>
  <c r="H172" i="11"/>
  <c r="H211" i="11"/>
  <c r="H234" i="11"/>
  <c r="H32" i="11"/>
  <c r="H86" i="11"/>
  <c r="H196" i="11"/>
  <c r="H219" i="11"/>
  <c r="H8" i="11"/>
  <c r="H9" i="11"/>
  <c r="H40" i="11"/>
  <c r="H118" i="11"/>
  <c r="H164" i="11"/>
  <c r="H259" i="11"/>
  <c r="H56" i="11"/>
  <c r="H95" i="11"/>
  <c r="H165" i="11"/>
  <c r="H173" i="11"/>
  <c r="H142" i="11"/>
  <c r="H181" i="11"/>
  <c r="H228" i="11"/>
  <c r="H236" i="11"/>
  <c r="H244" i="11"/>
  <c r="H25" i="11"/>
  <c r="H41" i="11"/>
  <c r="H80" i="11"/>
  <c r="H119" i="11"/>
  <c r="H212" i="11"/>
  <c r="H252" i="11"/>
  <c r="H88" i="11"/>
  <c r="H65" i="11"/>
  <c r="H73" i="11"/>
  <c r="H143" i="11"/>
  <c r="H34" i="11"/>
  <c r="H49" i="11"/>
  <c r="H245" i="11"/>
  <c r="H260" i="11"/>
  <c r="H261" i="11"/>
  <c r="R31" i="11" s="1"/>
  <c r="H128" i="11"/>
  <c r="H167" i="11"/>
  <c r="H214" i="11"/>
  <c r="H43" i="11"/>
  <c r="H42" i="11"/>
  <c r="H66" i="11"/>
  <c r="H74" i="11"/>
  <c r="H144" i="11"/>
  <c r="H183" i="11"/>
  <c r="H238" i="11"/>
  <c r="H4" i="11"/>
  <c r="H82" i="11"/>
  <c r="H97" i="11"/>
  <c r="H113" i="11"/>
  <c r="H121" i="11"/>
  <c r="H206" i="11"/>
  <c r="H111" i="12"/>
  <c r="H143" i="12"/>
  <c r="H151" i="12"/>
  <c r="H167" i="12"/>
  <c r="H191" i="12"/>
  <c r="H207" i="12"/>
  <c r="H215" i="12"/>
  <c r="H231" i="12"/>
  <c r="H239" i="12"/>
  <c r="H247" i="12"/>
  <c r="H255" i="12"/>
  <c r="H103" i="12"/>
  <c r="H199" i="12"/>
  <c r="H159" i="12"/>
  <c r="H95" i="12"/>
  <c r="H183" i="12"/>
  <c r="H48" i="12"/>
  <c r="H88" i="12"/>
  <c r="H104" i="12"/>
  <c r="H144" i="12"/>
  <c r="H152" i="12"/>
  <c r="H160" i="12"/>
  <c r="H192" i="12"/>
  <c r="H208" i="12"/>
  <c r="H216" i="12"/>
  <c r="H224" i="12"/>
  <c r="H232" i="12"/>
  <c r="H240" i="12"/>
  <c r="H248" i="12"/>
  <c r="H256" i="12"/>
  <c r="H184" i="12"/>
  <c r="H40" i="12"/>
  <c r="H56" i="12"/>
  <c r="H96" i="12"/>
  <c r="H136" i="12"/>
  <c r="H200" i="12"/>
  <c r="H49" i="12"/>
  <c r="H89" i="12"/>
  <c r="H105" i="12"/>
  <c r="H137" i="12"/>
  <c r="H153" i="12"/>
  <c r="H161" i="12"/>
  <c r="H169" i="12"/>
  <c r="H185" i="12"/>
  <c r="H193" i="12"/>
  <c r="H201" i="12"/>
  <c r="H209" i="12"/>
  <c r="H217" i="12"/>
  <c r="H233" i="12"/>
  <c r="H241" i="12"/>
  <c r="H249" i="12"/>
  <c r="H257" i="12"/>
  <c r="H57" i="12"/>
  <c r="H97" i="12"/>
  <c r="H41" i="12"/>
  <c r="H145" i="12"/>
  <c r="H98" i="12"/>
  <c r="H146" i="12"/>
  <c r="H154" i="12"/>
  <c r="H170" i="12"/>
  <c r="H186" i="12"/>
  <c r="H202" i="12"/>
  <c r="H210" i="12"/>
  <c r="H218" i="12"/>
  <c r="H226" i="12"/>
  <c r="H234" i="12"/>
  <c r="H242" i="12"/>
  <c r="H250" i="12"/>
  <c r="H258" i="12"/>
  <c r="H194" i="12"/>
  <c r="H58" i="12"/>
  <c r="H19" i="12"/>
  <c r="H59" i="12"/>
  <c r="H107" i="12"/>
  <c r="H123" i="12"/>
  <c r="H147" i="12"/>
  <c r="H155" i="12"/>
  <c r="H171" i="12"/>
  <c r="H195" i="12"/>
  <c r="H219" i="12"/>
  <c r="H235" i="12"/>
  <c r="H243" i="12"/>
  <c r="H251" i="12"/>
  <c r="H259" i="12"/>
  <c r="H178" i="12"/>
  <c r="H11" i="12"/>
  <c r="H43" i="12"/>
  <c r="H75" i="12"/>
  <c r="H139" i="12"/>
  <c r="H227" i="12"/>
  <c r="H90" i="12"/>
  <c r="H3" i="12"/>
  <c r="H91" i="12"/>
  <c r="H131" i="12"/>
  <c r="H51" i="12"/>
  <c r="H203" i="12"/>
  <c r="H211" i="12"/>
  <c r="H28" i="12"/>
  <c r="H68" i="12"/>
  <c r="H92" i="12"/>
  <c r="H108" i="12"/>
  <c r="H116" i="12"/>
  <c r="H148" i="12"/>
  <c r="H156" i="12"/>
  <c r="H164" i="12"/>
  <c r="H188" i="12"/>
  <c r="H196" i="12"/>
  <c r="H212" i="12"/>
  <c r="H228" i="12"/>
  <c r="H236" i="12"/>
  <c r="H244" i="12"/>
  <c r="H252" i="12"/>
  <c r="H260" i="12"/>
  <c r="R30" i="12" s="1"/>
  <c r="H52" i="12"/>
  <c r="H220" i="12"/>
  <c r="H60" i="12"/>
  <c r="H180" i="12"/>
  <c r="H42" i="12"/>
  <c r="H4" i="12"/>
  <c r="H44" i="12"/>
  <c r="H76" i="12"/>
  <c r="H124" i="12"/>
  <c r="H204" i="12"/>
  <c r="H12" i="12"/>
  <c r="H100" i="12"/>
  <c r="H172" i="12"/>
  <c r="H10" i="12"/>
  <c r="H13" i="12"/>
  <c r="H69" i="12"/>
  <c r="H93" i="12"/>
  <c r="H101" i="12"/>
  <c r="H109" i="12"/>
  <c r="H117" i="12"/>
  <c r="H173" i="12"/>
  <c r="H181" i="12"/>
  <c r="H189" i="12"/>
  <c r="H197" i="12"/>
  <c r="H213" i="12"/>
  <c r="H221" i="12"/>
  <c r="H229" i="12"/>
  <c r="H237" i="12"/>
  <c r="H245" i="12"/>
  <c r="H253" i="12"/>
  <c r="H261" i="12"/>
  <c r="R31" i="12" s="1"/>
  <c r="H138" i="12"/>
  <c r="H45" i="12"/>
  <c r="H165" i="12"/>
  <c r="H53" i="12"/>
  <c r="H157" i="12"/>
  <c r="H5" i="12"/>
  <c r="H61" i="12"/>
  <c r="H141" i="12"/>
  <c r="H149" i="12"/>
  <c r="H50" i="12"/>
  <c r="H106" i="12"/>
  <c r="H47" i="12"/>
  <c r="H135" i="12"/>
  <c r="H168" i="12"/>
  <c r="H8" i="12"/>
  <c r="H16" i="12"/>
  <c r="H24" i="12"/>
  <c r="H32" i="12"/>
  <c r="H64" i="12"/>
  <c r="H72" i="12"/>
  <c r="H80" i="12"/>
  <c r="H112" i="12"/>
  <c r="H120" i="12"/>
  <c r="H128" i="12"/>
  <c r="H176" i="12"/>
  <c r="H25" i="12"/>
  <c r="H73" i="12"/>
  <c r="H113" i="12"/>
  <c r="H121" i="12"/>
  <c r="H129" i="12"/>
  <c r="H177" i="12"/>
  <c r="H225" i="12"/>
  <c r="H9" i="12"/>
  <c r="H17" i="12"/>
  <c r="H33" i="12"/>
  <c r="H65" i="12"/>
  <c r="H81" i="12"/>
  <c r="H18" i="12"/>
  <c r="H26" i="12"/>
  <c r="H34" i="12"/>
  <c r="H66" i="12"/>
  <c r="H74" i="12"/>
  <c r="H82" i="12"/>
  <c r="H114" i="12"/>
  <c r="H122" i="12"/>
  <c r="H130" i="12"/>
  <c r="H162" i="12"/>
  <c r="H35" i="12"/>
  <c r="H67" i="12"/>
  <c r="H83" i="12"/>
  <c r="H115" i="12"/>
  <c r="H163" i="12"/>
  <c r="H27" i="12"/>
  <c r="H20" i="12"/>
  <c r="H36" i="12"/>
  <c r="H84" i="12"/>
  <c r="H132" i="12"/>
  <c r="H125" i="12"/>
  <c r="H133" i="12"/>
  <c r="H37" i="12"/>
  <c r="H85" i="12"/>
  <c r="H21" i="12"/>
  <c r="H29" i="12"/>
  <c r="H77" i="12"/>
  <c r="H14" i="12"/>
  <c r="H54" i="12"/>
  <c r="H86" i="12"/>
  <c r="H110" i="12"/>
  <c r="H134" i="12"/>
  <c r="H142" i="12"/>
  <c r="H158" i="12"/>
  <c r="H174" i="12"/>
  <c r="H182" i="12"/>
  <c r="H190" i="12"/>
  <c r="H198" i="12"/>
  <c r="H206" i="12"/>
  <c r="H214" i="12"/>
  <c r="H222" i="12"/>
  <c r="H230" i="12"/>
  <c r="H238" i="12"/>
  <c r="H246" i="12"/>
  <c r="H254" i="12"/>
  <c r="H22" i="12"/>
  <c r="H46" i="12"/>
  <c r="H70" i="12"/>
  <c r="H94" i="12"/>
  <c r="H118" i="12"/>
  <c r="H150" i="12"/>
  <c r="H30" i="12"/>
  <c r="H62" i="12"/>
  <c r="H102" i="12"/>
  <c r="H166" i="12"/>
  <c r="H6" i="12"/>
  <c r="H38" i="12"/>
  <c r="H78" i="12"/>
  <c r="H126" i="12"/>
  <c r="H7" i="12"/>
  <c r="H15" i="12"/>
  <c r="H23" i="12"/>
  <c r="H31" i="12"/>
  <c r="H39" i="12"/>
  <c r="H55" i="12"/>
  <c r="H63" i="12"/>
  <c r="H71" i="12"/>
  <c r="H79" i="12"/>
  <c r="H87" i="12"/>
  <c r="H119" i="12"/>
  <c r="H127" i="12"/>
  <c r="H175" i="12"/>
  <c r="H223" i="12"/>
  <c r="M5" i="10"/>
  <c r="M5" i="9"/>
  <c r="R30" i="11" l="1"/>
  <c r="I261" i="1"/>
  <c r="B261" i="1"/>
  <c r="C261" i="1"/>
  <c r="D261" i="1"/>
  <c r="E261" i="1"/>
  <c r="F261" i="1"/>
  <c r="H261" i="1" l="1"/>
  <c r="I260" i="1"/>
  <c r="B260" i="1"/>
  <c r="C260" i="1"/>
  <c r="D260" i="1"/>
  <c r="E260" i="1"/>
  <c r="F260" i="1"/>
  <c r="H260" i="1" l="1"/>
  <c r="I259" i="1"/>
  <c r="B259" i="1"/>
  <c r="C259" i="1"/>
  <c r="D259" i="1"/>
  <c r="E259" i="1"/>
  <c r="F259" i="1"/>
  <c r="H259" i="1" l="1"/>
  <c r="B258" i="1"/>
  <c r="C258" i="1"/>
  <c r="D258" i="1"/>
  <c r="E258" i="1"/>
  <c r="F258" i="1"/>
  <c r="I258" i="1"/>
  <c r="H258" i="1" l="1"/>
  <c r="I257" i="1"/>
  <c r="B257" i="1"/>
  <c r="C257" i="1"/>
  <c r="D257" i="1"/>
  <c r="E257" i="1"/>
  <c r="F257" i="1"/>
  <c r="H257" i="1" l="1"/>
  <c r="I256" i="1"/>
  <c r="B256" i="1"/>
  <c r="C256" i="1"/>
  <c r="D256" i="1"/>
  <c r="E256" i="1"/>
  <c r="F256" i="1"/>
  <c r="H256" i="1" l="1"/>
  <c r="L15" i="9"/>
  <c r="I255" i="1" l="1"/>
  <c r="F255" i="1"/>
  <c r="E255" i="1"/>
  <c r="C255" i="1"/>
  <c r="D255" i="1"/>
  <c r="B255" i="1"/>
  <c r="H255" i="1" l="1"/>
  <c r="I254" i="1"/>
  <c r="C254" i="1"/>
  <c r="D254" i="1"/>
  <c r="E254" i="1"/>
  <c r="F254" i="1"/>
  <c r="B254" i="1"/>
  <c r="H254" i="1" l="1"/>
  <c r="L19" i="9"/>
  <c r="I253" i="1" l="1"/>
  <c r="F253" i="1"/>
  <c r="E253" i="1"/>
  <c r="D253" i="1"/>
  <c r="C253" i="1"/>
  <c r="B253" i="1"/>
  <c r="I252" i="1"/>
  <c r="F252" i="1"/>
  <c r="E252" i="1"/>
  <c r="D252" i="1"/>
  <c r="C252" i="1"/>
  <c r="B252" i="1"/>
  <c r="I251" i="1"/>
  <c r="F251" i="1"/>
  <c r="E251" i="1"/>
  <c r="D251" i="1"/>
  <c r="C251" i="1"/>
  <c r="B251" i="1"/>
  <c r="I250" i="1"/>
  <c r="F250" i="1"/>
  <c r="E250" i="1"/>
  <c r="D250" i="1"/>
  <c r="C250" i="1"/>
  <c r="B250" i="1"/>
  <c r="I249" i="1"/>
  <c r="F249" i="1"/>
  <c r="E249" i="1"/>
  <c r="D249" i="1"/>
  <c r="C249" i="1"/>
  <c r="B249" i="1"/>
  <c r="I248" i="1"/>
  <c r="F248" i="1"/>
  <c r="E248" i="1"/>
  <c r="D248" i="1"/>
  <c r="C248" i="1"/>
  <c r="B248" i="1"/>
  <c r="I247" i="1"/>
  <c r="F247" i="1"/>
  <c r="E247" i="1"/>
  <c r="D247" i="1"/>
  <c r="C247" i="1"/>
  <c r="B247" i="1"/>
  <c r="I246" i="1"/>
  <c r="F246" i="1"/>
  <c r="E246" i="1"/>
  <c r="D246" i="1"/>
  <c r="C246" i="1"/>
  <c r="B246" i="1"/>
  <c r="I245" i="1"/>
  <c r="F245" i="1"/>
  <c r="E245" i="1"/>
  <c r="D245" i="1"/>
  <c r="C245" i="1"/>
  <c r="B245" i="1"/>
  <c r="I244" i="1"/>
  <c r="F244" i="1"/>
  <c r="E244" i="1"/>
  <c r="D244" i="1"/>
  <c r="C244" i="1"/>
  <c r="B244" i="1"/>
  <c r="I243" i="1"/>
  <c r="F243" i="1"/>
  <c r="E243" i="1"/>
  <c r="D243" i="1"/>
  <c r="C243" i="1"/>
  <c r="B243" i="1"/>
  <c r="I242" i="1"/>
  <c r="F242" i="1"/>
  <c r="E242" i="1"/>
  <c r="D242" i="1"/>
  <c r="C242" i="1"/>
  <c r="B242" i="1"/>
  <c r="I241" i="1"/>
  <c r="F241" i="1"/>
  <c r="E241" i="1"/>
  <c r="D241" i="1"/>
  <c r="C241" i="1"/>
  <c r="B241" i="1"/>
  <c r="I240" i="1"/>
  <c r="F240" i="1"/>
  <c r="E240" i="1"/>
  <c r="D240" i="1"/>
  <c r="C240" i="1"/>
  <c r="B240" i="1"/>
  <c r="I239" i="1"/>
  <c r="F239" i="1"/>
  <c r="E239" i="1"/>
  <c r="D239" i="1"/>
  <c r="C239" i="1"/>
  <c r="B239" i="1"/>
  <c r="I238" i="1"/>
  <c r="F238" i="1"/>
  <c r="E238" i="1"/>
  <c r="D238" i="1"/>
  <c r="C238" i="1"/>
  <c r="B238" i="1"/>
  <c r="I237" i="1"/>
  <c r="F237" i="1"/>
  <c r="E237" i="1"/>
  <c r="D237" i="1"/>
  <c r="C237" i="1"/>
  <c r="B237" i="1"/>
  <c r="I236" i="1"/>
  <c r="F236" i="1"/>
  <c r="E236" i="1"/>
  <c r="D236" i="1"/>
  <c r="C236" i="1"/>
  <c r="B236" i="1"/>
  <c r="I235" i="1"/>
  <c r="F235" i="1"/>
  <c r="E235" i="1"/>
  <c r="D235" i="1"/>
  <c r="C235" i="1"/>
  <c r="B235" i="1"/>
  <c r="I234" i="1"/>
  <c r="F234" i="1"/>
  <c r="E234" i="1"/>
  <c r="D234" i="1"/>
  <c r="C234" i="1"/>
  <c r="B234" i="1"/>
  <c r="I233" i="1"/>
  <c r="F233" i="1"/>
  <c r="E233" i="1"/>
  <c r="D233" i="1"/>
  <c r="C233" i="1"/>
  <c r="B233" i="1"/>
  <c r="I232" i="1"/>
  <c r="F232" i="1"/>
  <c r="E232" i="1"/>
  <c r="D232" i="1"/>
  <c r="C232" i="1"/>
  <c r="B232" i="1"/>
  <c r="I231" i="1"/>
  <c r="F231" i="1"/>
  <c r="E231" i="1"/>
  <c r="D231" i="1"/>
  <c r="C231" i="1"/>
  <c r="B231" i="1"/>
  <c r="I230" i="1"/>
  <c r="F230" i="1"/>
  <c r="E230" i="1"/>
  <c r="D230" i="1"/>
  <c r="C230" i="1"/>
  <c r="B230" i="1"/>
  <c r="I229" i="1"/>
  <c r="F229" i="1"/>
  <c r="E229" i="1"/>
  <c r="D229" i="1"/>
  <c r="C229" i="1"/>
  <c r="B229" i="1"/>
  <c r="I228" i="1"/>
  <c r="F228" i="1"/>
  <c r="E228" i="1"/>
  <c r="D228" i="1"/>
  <c r="C228" i="1"/>
  <c r="B228" i="1"/>
  <c r="I227" i="1"/>
  <c r="F227" i="1"/>
  <c r="E227" i="1"/>
  <c r="D227" i="1"/>
  <c r="C227" i="1"/>
  <c r="B227" i="1"/>
  <c r="I226" i="1"/>
  <c r="F226" i="1"/>
  <c r="E226" i="1"/>
  <c r="D226" i="1"/>
  <c r="C226" i="1"/>
  <c r="B226" i="1"/>
  <c r="I225" i="1"/>
  <c r="F225" i="1"/>
  <c r="E225" i="1"/>
  <c r="D225" i="1"/>
  <c r="C225" i="1"/>
  <c r="B225" i="1"/>
  <c r="I224" i="1"/>
  <c r="F224" i="1"/>
  <c r="E224" i="1"/>
  <c r="D224" i="1"/>
  <c r="C224" i="1"/>
  <c r="B224" i="1"/>
  <c r="I223" i="1"/>
  <c r="F223" i="1"/>
  <c r="E223" i="1"/>
  <c r="D223" i="1"/>
  <c r="C223" i="1"/>
  <c r="B223" i="1"/>
  <c r="I222" i="1"/>
  <c r="F222" i="1"/>
  <c r="E222" i="1"/>
  <c r="D222" i="1"/>
  <c r="C222" i="1"/>
  <c r="B222" i="1"/>
  <c r="I221" i="1"/>
  <c r="F221" i="1"/>
  <c r="E221" i="1"/>
  <c r="D221" i="1"/>
  <c r="C221" i="1"/>
  <c r="B221" i="1"/>
  <c r="I220" i="1"/>
  <c r="F220" i="1"/>
  <c r="E220" i="1"/>
  <c r="D220" i="1"/>
  <c r="C220" i="1"/>
  <c r="B220" i="1"/>
  <c r="I219" i="1"/>
  <c r="F219" i="1"/>
  <c r="E219" i="1"/>
  <c r="D219" i="1"/>
  <c r="C219" i="1"/>
  <c r="B219" i="1"/>
  <c r="I218" i="1"/>
  <c r="F218" i="1"/>
  <c r="E218" i="1"/>
  <c r="D218" i="1"/>
  <c r="C218" i="1"/>
  <c r="B218" i="1"/>
  <c r="I217" i="1"/>
  <c r="F217" i="1"/>
  <c r="E217" i="1"/>
  <c r="D217" i="1"/>
  <c r="C217" i="1"/>
  <c r="B217" i="1"/>
  <c r="I216" i="1"/>
  <c r="F216" i="1"/>
  <c r="E216" i="1"/>
  <c r="D216" i="1"/>
  <c r="C216" i="1"/>
  <c r="B216" i="1"/>
  <c r="I215" i="1"/>
  <c r="F215" i="1"/>
  <c r="E215" i="1"/>
  <c r="D215" i="1"/>
  <c r="C215" i="1"/>
  <c r="B215" i="1"/>
  <c r="I214" i="1"/>
  <c r="F214" i="1"/>
  <c r="E214" i="1"/>
  <c r="D214" i="1"/>
  <c r="C214" i="1"/>
  <c r="B214" i="1"/>
  <c r="I213" i="1"/>
  <c r="F213" i="1"/>
  <c r="E213" i="1"/>
  <c r="D213" i="1"/>
  <c r="C213" i="1"/>
  <c r="B213" i="1"/>
  <c r="I212" i="1"/>
  <c r="F212" i="1"/>
  <c r="E212" i="1"/>
  <c r="D212" i="1"/>
  <c r="C212" i="1"/>
  <c r="B212" i="1"/>
  <c r="I211" i="1"/>
  <c r="F211" i="1"/>
  <c r="E211" i="1"/>
  <c r="D211" i="1"/>
  <c r="C211" i="1"/>
  <c r="B211" i="1"/>
  <c r="I210" i="1"/>
  <c r="F210" i="1"/>
  <c r="E210" i="1"/>
  <c r="D210" i="1"/>
  <c r="C210" i="1"/>
  <c r="B210" i="1"/>
  <c r="I209" i="1"/>
  <c r="F209" i="1"/>
  <c r="E209" i="1"/>
  <c r="D209" i="1"/>
  <c r="C209" i="1"/>
  <c r="B209" i="1"/>
  <c r="I208" i="1"/>
  <c r="F208" i="1"/>
  <c r="E208" i="1"/>
  <c r="D208" i="1"/>
  <c r="C208" i="1"/>
  <c r="B208" i="1"/>
  <c r="I207" i="1"/>
  <c r="F207" i="1"/>
  <c r="E207" i="1"/>
  <c r="D207" i="1"/>
  <c r="C207" i="1"/>
  <c r="B207" i="1"/>
  <c r="I206" i="1"/>
  <c r="F206" i="1"/>
  <c r="E206" i="1"/>
  <c r="D206" i="1"/>
  <c r="C206" i="1"/>
  <c r="B206" i="1"/>
  <c r="I205" i="1"/>
  <c r="F205" i="1"/>
  <c r="E205" i="1"/>
  <c r="D205" i="1"/>
  <c r="C205" i="1"/>
  <c r="B205" i="1"/>
  <c r="I204" i="1"/>
  <c r="F204" i="1"/>
  <c r="E204" i="1"/>
  <c r="D204" i="1"/>
  <c r="C204" i="1"/>
  <c r="B204" i="1"/>
  <c r="I203" i="1"/>
  <c r="F203" i="1"/>
  <c r="E203" i="1"/>
  <c r="D203" i="1"/>
  <c r="C203" i="1"/>
  <c r="B203" i="1"/>
  <c r="I202" i="1"/>
  <c r="F202" i="1"/>
  <c r="E202" i="1"/>
  <c r="D202" i="1"/>
  <c r="C202" i="1"/>
  <c r="B202" i="1"/>
  <c r="I201" i="1"/>
  <c r="F201" i="1"/>
  <c r="E201" i="1"/>
  <c r="D201" i="1"/>
  <c r="C201" i="1"/>
  <c r="B201" i="1"/>
  <c r="I200" i="1"/>
  <c r="F200" i="1"/>
  <c r="E200" i="1"/>
  <c r="D200" i="1"/>
  <c r="C200" i="1"/>
  <c r="B200" i="1"/>
  <c r="I199" i="1"/>
  <c r="F199" i="1"/>
  <c r="E199" i="1"/>
  <c r="D199" i="1"/>
  <c r="C199" i="1"/>
  <c r="B199" i="1"/>
  <c r="I198" i="1"/>
  <c r="F198" i="1"/>
  <c r="E198" i="1"/>
  <c r="D198" i="1"/>
  <c r="C198" i="1"/>
  <c r="B198" i="1"/>
  <c r="I197" i="1"/>
  <c r="F197" i="1"/>
  <c r="E197" i="1"/>
  <c r="D197" i="1"/>
  <c r="C197" i="1"/>
  <c r="B197" i="1"/>
  <c r="I196" i="1"/>
  <c r="F196" i="1"/>
  <c r="E196" i="1"/>
  <c r="D196" i="1"/>
  <c r="C196" i="1"/>
  <c r="B196" i="1"/>
  <c r="I195" i="1"/>
  <c r="F195" i="1"/>
  <c r="E195" i="1"/>
  <c r="D195" i="1"/>
  <c r="C195" i="1"/>
  <c r="B195" i="1"/>
  <c r="I194" i="1"/>
  <c r="F194" i="1"/>
  <c r="E194" i="1"/>
  <c r="D194" i="1"/>
  <c r="C194" i="1"/>
  <c r="B194" i="1"/>
  <c r="I193" i="1"/>
  <c r="F193" i="1"/>
  <c r="E193" i="1"/>
  <c r="D193" i="1"/>
  <c r="C193" i="1"/>
  <c r="B193" i="1"/>
  <c r="I192" i="1"/>
  <c r="F192" i="1"/>
  <c r="E192" i="1"/>
  <c r="D192" i="1"/>
  <c r="C192" i="1"/>
  <c r="B192" i="1"/>
  <c r="I191" i="1"/>
  <c r="F191" i="1"/>
  <c r="E191" i="1"/>
  <c r="D191" i="1"/>
  <c r="C191" i="1"/>
  <c r="B191" i="1"/>
  <c r="I190" i="1"/>
  <c r="F190" i="1"/>
  <c r="E190" i="1"/>
  <c r="D190" i="1"/>
  <c r="C190" i="1"/>
  <c r="B190" i="1"/>
  <c r="I189" i="1"/>
  <c r="F189" i="1"/>
  <c r="E189" i="1"/>
  <c r="D189" i="1"/>
  <c r="C189" i="1"/>
  <c r="B189" i="1"/>
  <c r="I188" i="1"/>
  <c r="F188" i="1"/>
  <c r="E188" i="1"/>
  <c r="D188" i="1"/>
  <c r="C188" i="1"/>
  <c r="B188" i="1"/>
  <c r="I187" i="1"/>
  <c r="F187" i="1"/>
  <c r="E187" i="1"/>
  <c r="D187" i="1"/>
  <c r="C187" i="1"/>
  <c r="B187" i="1"/>
  <c r="I186" i="1"/>
  <c r="F186" i="1"/>
  <c r="E186" i="1"/>
  <c r="D186" i="1"/>
  <c r="C186" i="1"/>
  <c r="B186" i="1"/>
  <c r="I185" i="1"/>
  <c r="F185" i="1"/>
  <c r="E185" i="1"/>
  <c r="D185" i="1"/>
  <c r="C185" i="1"/>
  <c r="B185" i="1"/>
  <c r="I184" i="1"/>
  <c r="F184" i="1"/>
  <c r="E184" i="1"/>
  <c r="D184" i="1"/>
  <c r="C184" i="1"/>
  <c r="B184" i="1"/>
  <c r="I183" i="1"/>
  <c r="F183" i="1"/>
  <c r="E183" i="1"/>
  <c r="D183" i="1"/>
  <c r="C183" i="1"/>
  <c r="B183" i="1"/>
  <c r="I182" i="1"/>
  <c r="F182" i="1"/>
  <c r="E182" i="1"/>
  <c r="D182" i="1"/>
  <c r="C182" i="1"/>
  <c r="B182" i="1"/>
  <c r="I181" i="1"/>
  <c r="F181" i="1"/>
  <c r="E181" i="1"/>
  <c r="D181" i="1"/>
  <c r="C181" i="1"/>
  <c r="B181" i="1"/>
  <c r="I180" i="1"/>
  <c r="F180" i="1"/>
  <c r="E180" i="1"/>
  <c r="D180" i="1"/>
  <c r="C180" i="1"/>
  <c r="B180" i="1"/>
  <c r="I179" i="1"/>
  <c r="F179" i="1"/>
  <c r="E179" i="1"/>
  <c r="D179" i="1"/>
  <c r="C179" i="1"/>
  <c r="B179" i="1"/>
  <c r="I178" i="1"/>
  <c r="F178" i="1"/>
  <c r="E178" i="1"/>
  <c r="D178" i="1"/>
  <c r="C178" i="1"/>
  <c r="B178" i="1"/>
  <c r="I177" i="1"/>
  <c r="F177" i="1"/>
  <c r="E177" i="1"/>
  <c r="D177" i="1"/>
  <c r="C177" i="1"/>
  <c r="B177" i="1"/>
  <c r="I176" i="1"/>
  <c r="F176" i="1"/>
  <c r="E176" i="1"/>
  <c r="D176" i="1"/>
  <c r="C176" i="1"/>
  <c r="B176" i="1"/>
  <c r="I175" i="1"/>
  <c r="F175" i="1"/>
  <c r="E175" i="1"/>
  <c r="D175" i="1"/>
  <c r="C175" i="1"/>
  <c r="B175" i="1"/>
  <c r="I174" i="1"/>
  <c r="F174" i="1"/>
  <c r="E174" i="1"/>
  <c r="D174" i="1"/>
  <c r="C174" i="1"/>
  <c r="B174" i="1"/>
  <c r="I173" i="1"/>
  <c r="F173" i="1"/>
  <c r="E173" i="1"/>
  <c r="D173" i="1"/>
  <c r="C173" i="1"/>
  <c r="B173" i="1"/>
  <c r="I172" i="1"/>
  <c r="F172" i="1"/>
  <c r="E172" i="1"/>
  <c r="D172" i="1"/>
  <c r="C172" i="1"/>
  <c r="B172" i="1"/>
  <c r="I171" i="1"/>
  <c r="F171" i="1"/>
  <c r="E171" i="1"/>
  <c r="D171" i="1"/>
  <c r="C171" i="1"/>
  <c r="B171" i="1"/>
  <c r="I170" i="1"/>
  <c r="F170" i="1"/>
  <c r="E170" i="1"/>
  <c r="D170" i="1"/>
  <c r="C170" i="1"/>
  <c r="B170" i="1"/>
  <c r="I169" i="1"/>
  <c r="F169" i="1"/>
  <c r="E169" i="1"/>
  <c r="D169" i="1"/>
  <c r="C169" i="1"/>
  <c r="B169" i="1"/>
  <c r="I168" i="1"/>
  <c r="F168" i="1"/>
  <c r="E168" i="1"/>
  <c r="D168" i="1"/>
  <c r="C168" i="1"/>
  <c r="B168" i="1"/>
  <c r="I167" i="1"/>
  <c r="F167" i="1"/>
  <c r="E167" i="1"/>
  <c r="D167" i="1"/>
  <c r="C167" i="1"/>
  <c r="B167" i="1"/>
  <c r="I166" i="1"/>
  <c r="F166" i="1"/>
  <c r="E166" i="1"/>
  <c r="D166" i="1"/>
  <c r="C166" i="1"/>
  <c r="B166" i="1"/>
  <c r="I165" i="1"/>
  <c r="F165" i="1"/>
  <c r="E165" i="1"/>
  <c r="D165" i="1"/>
  <c r="C165" i="1"/>
  <c r="B165" i="1"/>
  <c r="I164" i="1"/>
  <c r="F164" i="1"/>
  <c r="E164" i="1"/>
  <c r="D164" i="1"/>
  <c r="C164" i="1"/>
  <c r="B164" i="1"/>
  <c r="I163" i="1"/>
  <c r="F163" i="1"/>
  <c r="E163" i="1"/>
  <c r="D163" i="1"/>
  <c r="C163" i="1"/>
  <c r="B163" i="1"/>
  <c r="I162" i="1"/>
  <c r="F162" i="1"/>
  <c r="E162" i="1"/>
  <c r="D162" i="1"/>
  <c r="C162" i="1"/>
  <c r="B162" i="1"/>
  <c r="I161" i="1"/>
  <c r="F161" i="1"/>
  <c r="E161" i="1"/>
  <c r="D161" i="1"/>
  <c r="C161" i="1"/>
  <c r="B161" i="1"/>
  <c r="I160" i="1"/>
  <c r="F160" i="1"/>
  <c r="E160" i="1"/>
  <c r="D160" i="1"/>
  <c r="C160" i="1"/>
  <c r="B160" i="1"/>
  <c r="I159" i="1"/>
  <c r="F159" i="1"/>
  <c r="E159" i="1"/>
  <c r="D159" i="1"/>
  <c r="C159" i="1"/>
  <c r="B159" i="1"/>
  <c r="I158" i="1"/>
  <c r="F158" i="1"/>
  <c r="E158" i="1"/>
  <c r="D158" i="1"/>
  <c r="C158" i="1"/>
  <c r="B158" i="1"/>
  <c r="I157" i="1"/>
  <c r="F157" i="1"/>
  <c r="E157" i="1"/>
  <c r="D157" i="1"/>
  <c r="C157" i="1"/>
  <c r="B157" i="1"/>
  <c r="I156" i="1"/>
  <c r="F156" i="1"/>
  <c r="E156" i="1"/>
  <c r="D156" i="1"/>
  <c r="C156" i="1"/>
  <c r="B156" i="1"/>
  <c r="I155" i="1"/>
  <c r="F155" i="1"/>
  <c r="E155" i="1"/>
  <c r="D155" i="1"/>
  <c r="C155" i="1"/>
  <c r="B155" i="1"/>
  <c r="I154" i="1"/>
  <c r="F154" i="1"/>
  <c r="E154" i="1"/>
  <c r="D154" i="1"/>
  <c r="C154" i="1"/>
  <c r="B154" i="1"/>
  <c r="I153" i="1"/>
  <c r="F153" i="1"/>
  <c r="E153" i="1"/>
  <c r="D153" i="1"/>
  <c r="C153" i="1"/>
  <c r="B153" i="1"/>
  <c r="I152" i="1"/>
  <c r="F152" i="1"/>
  <c r="E152" i="1"/>
  <c r="D152" i="1"/>
  <c r="C152" i="1"/>
  <c r="B152" i="1"/>
  <c r="I151" i="1"/>
  <c r="F151" i="1"/>
  <c r="E151" i="1"/>
  <c r="D151" i="1"/>
  <c r="C151" i="1"/>
  <c r="B151" i="1"/>
  <c r="I150" i="1"/>
  <c r="F150" i="1"/>
  <c r="E150" i="1"/>
  <c r="D150" i="1"/>
  <c r="C150" i="1"/>
  <c r="B150" i="1"/>
  <c r="I149" i="1"/>
  <c r="F149" i="1"/>
  <c r="E149" i="1"/>
  <c r="D149" i="1"/>
  <c r="C149" i="1"/>
  <c r="B149" i="1"/>
  <c r="I148" i="1"/>
  <c r="F148" i="1"/>
  <c r="E148" i="1"/>
  <c r="D148" i="1"/>
  <c r="C148" i="1"/>
  <c r="B148" i="1"/>
  <c r="I147" i="1"/>
  <c r="F147" i="1"/>
  <c r="E147" i="1"/>
  <c r="D147" i="1"/>
  <c r="C147" i="1"/>
  <c r="B147" i="1"/>
  <c r="I146" i="1"/>
  <c r="F146" i="1"/>
  <c r="E146" i="1"/>
  <c r="D146" i="1"/>
  <c r="C146" i="1"/>
  <c r="B146" i="1"/>
  <c r="I145" i="1"/>
  <c r="F145" i="1"/>
  <c r="E145" i="1"/>
  <c r="D145" i="1"/>
  <c r="C145" i="1"/>
  <c r="B145" i="1"/>
  <c r="I144" i="1"/>
  <c r="F144" i="1"/>
  <c r="E144" i="1"/>
  <c r="D144" i="1"/>
  <c r="C144" i="1"/>
  <c r="B144" i="1"/>
  <c r="I143" i="1"/>
  <c r="F143" i="1"/>
  <c r="E143" i="1"/>
  <c r="D143" i="1"/>
  <c r="C143" i="1"/>
  <c r="B143" i="1"/>
  <c r="I142" i="1"/>
  <c r="F142" i="1"/>
  <c r="E142" i="1"/>
  <c r="D142" i="1"/>
  <c r="C142" i="1"/>
  <c r="B142" i="1"/>
  <c r="I141" i="1"/>
  <c r="F141" i="1"/>
  <c r="E141" i="1"/>
  <c r="D141" i="1"/>
  <c r="C141" i="1"/>
  <c r="B141" i="1"/>
  <c r="I140" i="1"/>
  <c r="F140" i="1"/>
  <c r="E140" i="1"/>
  <c r="D140" i="1"/>
  <c r="C140" i="1"/>
  <c r="B140" i="1"/>
  <c r="I139" i="1"/>
  <c r="F139" i="1"/>
  <c r="E139" i="1"/>
  <c r="D139" i="1"/>
  <c r="C139" i="1"/>
  <c r="B139" i="1"/>
  <c r="I138" i="1"/>
  <c r="F138" i="1"/>
  <c r="E138" i="1"/>
  <c r="D138" i="1"/>
  <c r="C138" i="1"/>
  <c r="B138" i="1"/>
  <c r="I137" i="1"/>
  <c r="F137" i="1"/>
  <c r="E137" i="1"/>
  <c r="D137" i="1"/>
  <c r="C137" i="1"/>
  <c r="B137" i="1"/>
  <c r="I136" i="1"/>
  <c r="F136" i="1"/>
  <c r="E136" i="1"/>
  <c r="D136" i="1"/>
  <c r="C136" i="1"/>
  <c r="B136" i="1"/>
  <c r="I135" i="1"/>
  <c r="F135" i="1"/>
  <c r="E135" i="1"/>
  <c r="D135" i="1"/>
  <c r="C135" i="1"/>
  <c r="B135" i="1"/>
  <c r="I134" i="1"/>
  <c r="F134" i="1"/>
  <c r="E134" i="1"/>
  <c r="D134" i="1"/>
  <c r="C134" i="1"/>
  <c r="B134" i="1"/>
  <c r="I133" i="1"/>
  <c r="F133" i="1"/>
  <c r="E133" i="1"/>
  <c r="D133" i="1"/>
  <c r="C133" i="1"/>
  <c r="B133" i="1"/>
  <c r="I132" i="1"/>
  <c r="F132" i="1"/>
  <c r="E132" i="1"/>
  <c r="D132" i="1"/>
  <c r="C132" i="1"/>
  <c r="B132" i="1"/>
  <c r="I131" i="1"/>
  <c r="F131" i="1"/>
  <c r="E131" i="1"/>
  <c r="D131" i="1"/>
  <c r="C131" i="1"/>
  <c r="B131" i="1"/>
  <c r="I130" i="1"/>
  <c r="F130" i="1"/>
  <c r="E130" i="1"/>
  <c r="D130" i="1"/>
  <c r="C130" i="1"/>
  <c r="B130" i="1"/>
  <c r="I129" i="1"/>
  <c r="F129" i="1"/>
  <c r="E129" i="1"/>
  <c r="D129" i="1"/>
  <c r="C129" i="1"/>
  <c r="B129" i="1"/>
  <c r="I128" i="1"/>
  <c r="F128" i="1"/>
  <c r="E128" i="1"/>
  <c r="D128" i="1"/>
  <c r="C128" i="1"/>
  <c r="B128" i="1"/>
  <c r="I127" i="1"/>
  <c r="F127" i="1"/>
  <c r="E127" i="1"/>
  <c r="D127" i="1"/>
  <c r="C127" i="1"/>
  <c r="B127" i="1"/>
  <c r="I126" i="1"/>
  <c r="F126" i="1"/>
  <c r="E126" i="1"/>
  <c r="D126" i="1"/>
  <c r="C126" i="1"/>
  <c r="B126" i="1"/>
  <c r="I125" i="1"/>
  <c r="F125" i="1"/>
  <c r="E125" i="1"/>
  <c r="D125" i="1"/>
  <c r="C125" i="1"/>
  <c r="B125" i="1"/>
  <c r="I124" i="1"/>
  <c r="F124" i="1"/>
  <c r="E124" i="1"/>
  <c r="D124" i="1"/>
  <c r="C124" i="1"/>
  <c r="B124" i="1"/>
  <c r="I123" i="1"/>
  <c r="F123" i="1"/>
  <c r="E123" i="1"/>
  <c r="D123" i="1"/>
  <c r="C123" i="1"/>
  <c r="B123" i="1"/>
  <c r="I122" i="1"/>
  <c r="F122" i="1"/>
  <c r="E122" i="1"/>
  <c r="D122" i="1"/>
  <c r="C122" i="1"/>
  <c r="B122" i="1"/>
  <c r="I121" i="1"/>
  <c r="F121" i="1"/>
  <c r="E121" i="1"/>
  <c r="D121" i="1"/>
  <c r="C121" i="1"/>
  <c r="B121" i="1"/>
  <c r="I120" i="1"/>
  <c r="F120" i="1"/>
  <c r="E120" i="1"/>
  <c r="D120" i="1"/>
  <c r="C120" i="1"/>
  <c r="B120" i="1"/>
  <c r="I119" i="1"/>
  <c r="F119" i="1"/>
  <c r="E119" i="1"/>
  <c r="D119" i="1"/>
  <c r="C119" i="1"/>
  <c r="B119" i="1"/>
  <c r="I118" i="1"/>
  <c r="F118" i="1"/>
  <c r="E118" i="1"/>
  <c r="D118" i="1"/>
  <c r="C118" i="1"/>
  <c r="B118" i="1"/>
  <c r="I117" i="1"/>
  <c r="F117" i="1"/>
  <c r="E117" i="1"/>
  <c r="D117" i="1"/>
  <c r="C117" i="1"/>
  <c r="B117" i="1"/>
  <c r="I116" i="1"/>
  <c r="F116" i="1"/>
  <c r="E116" i="1"/>
  <c r="D116" i="1"/>
  <c r="C116" i="1"/>
  <c r="B116" i="1"/>
  <c r="I115" i="1"/>
  <c r="F115" i="1"/>
  <c r="E115" i="1"/>
  <c r="D115" i="1"/>
  <c r="C115" i="1"/>
  <c r="B115" i="1"/>
  <c r="I114" i="1"/>
  <c r="F114" i="1"/>
  <c r="E114" i="1"/>
  <c r="D114" i="1"/>
  <c r="C114" i="1"/>
  <c r="B114" i="1"/>
  <c r="I113" i="1"/>
  <c r="F113" i="1"/>
  <c r="E113" i="1"/>
  <c r="D113" i="1"/>
  <c r="C113" i="1"/>
  <c r="B113" i="1"/>
  <c r="I112" i="1"/>
  <c r="F112" i="1"/>
  <c r="E112" i="1"/>
  <c r="D112" i="1"/>
  <c r="C112" i="1"/>
  <c r="B112" i="1"/>
  <c r="I111" i="1"/>
  <c r="F111" i="1"/>
  <c r="E111" i="1"/>
  <c r="D111" i="1"/>
  <c r="C111" i="1"/>
  <c r="B111" i="1"/>
  <c r="I110" i="1"/>
  <c r="F110" i="1"/>
  <c r="E110" i="1"/>
  <c r="D110" i="1"/>
  <c r="C110" i="1"/>
  <c r="B110" i="1"/>
  <c r="I109" i="1"/>
  <c r="F109" i="1"/>
  <c r="E109" i="1"/>
  <c r="D109" i="1"/>
  <c r="C109" i="1"/>
  <c r="B109" i="1"/>
  <c r="I108" i="1"/>
  <c r="F108" i="1"/>
  <c r="E108" i="1"/>
  <c r="D108" i="1"/>
  <c r="C108" i="1"/>
  <c r="B108" i="1"/>
  <c r="I107" i="1"/>
  <c r="F107" i="1"/>
  <c r="E107" i="1"/>
  <c r="D107" i="1"/>
  <c r="C107" i="1"/>
  <c r="B107" i="1"/>
  <c r="I106" i="1"/>
  <c r="F106" i="1"/>
  <c r="E106" i="1"/>
  <c r="D106" i="1"/>
  <c r="C106" i="1"/>
  <c r="B106" i="1"/>
  <c r="I105" i="1"/>
  <c r="F105" i="1"/>
  <c r="E105" i="1"/>
  <c r="D105" i="1"/>
  <c r="C105" i="1"/>
  <c r="B105" i="1"/>
  <c r="I104" i="1"/>
  <c r="F104" i="1"/>
  <c r="E104" i="1"/>
  <c r="D104" i="1"/>
  <c r="C104" i="1"/>
  <c r="B104" i="1"/>
  <c r="I103" i="1"/>
  <c r="F103" i="1"/>
  <c r="E103" i="1"/>
  <c r="D103" i="1"/>
  <c r="C103" i="1"/>
  <c r="B103" i="1"/>
  <c r="I102" i="1"/>
  <c r="F102" i="1"/>
  <c r="E102" i="1"/>
  <c r="D102" i="1"/>
  <c r="C102" i="1"/>
  <c r="B102" i="1"/>
  <c r="I101" i="1"/>
  <c r="F101" i="1"/>
  <c r="E101" i="1"/>
  <c r="D101" i="1"/>
  <c r="C101" i="1"/>
  <c r="B101" i="1"/>
  <c r="I100" i="1"/>
  <c r="F100" i="1"/>
  <c r="E100" i="1"/>
  <c r="D100" i="1"/>
  <c r="C100" i="1"/>
  <c r="B100" i="1"/>
  <c r="I99" i="1"/>
  <c r="F99" i="1"/>
  <c r="E99" i="1"/>
  <c r="D99" i="1"/>
  <c r="C99" i="1"/>
  <c r="B99" i="1"/>
  <c r="I98" i="1"/>
  <c r="F98" i="1"/>
  <c r="E98" i="1"/>
  <c r="D98" i="1"/>
  <c r="C98" i="1"/>
  <c r="B98" i="1"/>
  <c r="I97" i="1"/>
  <c r="F97" i="1"/>
  <c r="E97" i="1"/>
  <c r="D97" i="1"/>
  <c r="C97" i="1"/>
  <c r="B97" i="1"/>
  <c r="I96" i="1"/>
  <c r="F96" i="1"/>
  <c r="E96" i="1"/>
  <c r="D96" i="1"/>
  <c r="C96" i="1"/>
  <c r="B96" i="1"/>
  <c r="I95" i="1"/>
  <c r="F95" i="1"/>
  <c r="E95" i="1"/>
  <c r="D95" i="1"/>
  <c r="C95" i="1"/>
  <c r="B95" i="1"/>
  <c r="I94" i="1"/>
  <c r="F94" i="1"/>
  <c r="E94" i="1"/>
  <c r="D94" i="1"/>
  <c r="C94" i="1"/>
  <c r="B94" i="1"/>
  <c r="I93" i="1"/>
  <c r="F93" i="1"/>
  <c r="E93" i="1"/>
  <c r="D93" i="1"/>
  <c r="C93" i="1"/>
  <c r="B93" i="1"/>
  <c r="I92" i="1"/>
  <c r="F92" i="1"/>
  <c r="E92" i="1"/>
  <c r="D92" i="1"/>
  <c r="C92" i="1"/>
  <c r="B92" i="1"/>
  <c r="I91" i="1"/>
  <c r="F91" i="1"/>
  <c r="E91" i="1"/>
  <c r="D91" i="1"/>
  <c r="C91" i="1"/>
  <c r="B91" i="1"/>
  <c r="I90" i="1"/>
  <c r="F90" i="1"/>
  <c r="E90" i="1"/>
  <c r="D90" i="1"/>
  <c r="C90" i="1"/>
  <c r="B90" i="1"/>
  <c r="I89" i="1"/>
  <c r="F89" i="1"/>
  <c r="E89" i="1"/>
  <c r="D89" i="1"/>
  <c r="C89" i="1"/>
  <c r="B89" i="1"/>
  <c r="I88" i="1"/>
  <c r="F88" i="1"/>
  <c r="E88" i="1"/>
  <c r="D88" i="1"/>
  <c r="C88" i="1"/>
  <c r="B88" i="1"/>
  <c r="I87" i="1"/>
  <c r="F87" i="1"/>
  <c r="E87" i="1"/>
  <c r="D87" i="1"/>
  <c r="C87" i="1"/>
  <c r="B87" i="1"/>
  <c r="I86" i="1"/>
  <c r="F86" i="1"/>
  <c r="E86" i="1"/>
  <c r="D86" i="1"/>
  <c r="C86" i="1"/>
  <c r="B86" i="1"/>
  <c r="I85" i="1"/>
  <c r="F85" i="1"/>
  <c r="E85" i="1"/>
  <c r="D85" i="1"/>
  <c r="C85" i="1"/>
  <c r="B85" i="1"/>
  <c r="I84" i="1"/>
  <c r="F84" i="1"/>
  <c r="E84" i="1"/>
  <c r="D84" i="1"/>
  <c r="C84" i="1"/>
  <c r="B84" i="1"/>
  <c r="I83" i="1"/>
  <c r="F83" i="1"/>
  <c r="E83" i="1"/>
  <c r="D83" i="1"/>
  <c r="C83" i="1"/>
  <c r="B83" i="1"/>
  <c r="I82" i="1"/>
  <c r="F82" i="1"/>
  <c r="E82" i="1"/>
  <c r="D82" i="1"/>
  <c r="C82" i="1"/>
  <c r="B82" i="1"/>
  <c r="I81" i="1"/>
  <c r="F81" i="1"/>
  <c r="E81" i="1"/>
  <c r="D81" i="1"/>
  <c r="C81" i="1"/>
  <c r="B81" i="1"/>
  <c r="I80" i="1"/>
  <c r="F80" i="1"/>
  <c r="E80" i="1"/>
  <c r="D80" i="1"/>
  <c r="C80" i="1"/>
  <c r="B80" i="1"/>
  <c r="I79" i="1"/>
  <c r="F79" i="1"/>
  <c r="E79" i="1"/>
  <c r="D79" i="1"/>
  <c r="C79" i="1"/>
  <c r="B79" i="1"/>
  <c r="I78" i="1"/>
  <c r="F78" i="1"/>
  <c r="E78" i="1"/>
  <c r="D78" i="1"/>
  <c r="C78" i="1"/>
  <c r="B78" i="1"/>
  <c r="I77" i="1"/>
  <c r="F77" i="1"/>
  <c r="E77" i="1"/>
  <c r="D77" i="1"/>
  <c r="C77" i="1"/>
  <c r="B77" i="1"/>
  <c r="I76" i="1"/>
  <c r="F76" i="1"/>
  <c r="E76" i="1"/>
  <c r="D76" i="1"/>
  <c r="C76" i="1"/>
  <c r="B76" i="1"/>
  <c r="I75" i="1"/>
  <c r="F75" i="1"/>
  <c r="E75" i="1"/>
  <c r="D75" i="1"/>
  <c r="C75" i="1"/>
  <c r="B75" i="1"/>
  <c r="I74" i="1"/>
  <c r="F74" i="1"/>
  <c r="E74" i="1"/>
  <c r="D74" i="1"/>
  <c r="C74" i="1"/>
  <c r="B74" i="1"/>
  <c r="I73" i="1"/>
  <c r="F73" i="1"/>
  <c r="E73" i="1"/>
  <c r="D73" i="1"/>
  <c r="C73" i="1"/>
  <c r="B73" i="1"/>
  <c r="I72" i="1"/>
  <c r="F72" i="1"/>
  <c r="E72" i="1"/>
  <c r="D72" i="1"/>
  <c r="C72" i="1"/>
  <c r="B72" i="1"/>
  <c r="I71" i="1"/>
  <c r="F71" i="1"/>
  <c r="E71" i="1"/>
  <c r="D71" i="1"/>
  <c r="C71" i="1"/>
  <c r="B71" i="1"/>
  <c r="I70" i="1"/>
  <c r="F70" i="1"/>
  <c r="E70" i="1"/>
  <c r="D70" i="1"/>
  <c r="C70" i="1"/>
  <c r="B70" i="1"/>
  <c r="I69" i="1"/>
  <c r="F69" i="1"/>
  <c r="E69" i="1"/>
  <c r="D69" i="1"/>
  <c r="C69" i="1"/>
  <c r="B69" i="1"/>
  <c r="I68" i="1"/>
  <c r="F68" i="1"/>
  <c r="E68" i="1"/>
  <c r="D68" i="1"/>
  <c r="C68" i="1"/>
  <c r="B68" i="1"/>
  <c r="I67" i="1"/>
  <c r="F67" i="1"/>
  <c r="E67" i="1"/>
  <c r="D67" i="1"/>
  <c r="C67" i="1"/>
  <c r="B67" i="1"/>
  <c r="I66" i="1"/>
  <c r="F66" i="1"/>
  <c r="E66" i="1"/>
  <c r="D66" i="1"/>
  <c r="C66" i="1"/>
  <c r="B66" i="1"/>
  <c r="I65" i="1"/>
  <c r="F65" i="1"/>
  <c r="E65" i="1"/>
  <c r="D65" i="1"/>
  <c r="C65" i="1"/>
  <c r="B65" i="1"/>
  <c r="I64" i="1"/>
  <c r="F64" i="1"/>
  <c r="E64" i="1"/>
  <c r="D64" i="1"/>
  <c r="C64" i="1"/>
  <c r="B64" i="1"/>
  <c r="I63" i="1"/>
  <c r="F63" i="1"/>
  <c r="E63" i="1"/>
  <c r="D63" i="1"/>
  <c r="C63" i="1"/>
  <c r="B63" i="1"/>
  <c r="I62" i="1"/>
  <c r="F62" i="1"/>
  <c r="E62" i="1"/>
  <c r="D62" i="1"/>
  <c r="C62" i="1"/>
  <c r="B62" i="1"/>
  <c r="I61" i="1"/>
  <c r="F61" i="1"/>
  <c r="E61" i="1"/>
  <c r="D61" i="1"/>
  <c r="C61" i="1"/>
  <c r="B61" i="1"/>
  <c r="I60" i="1"/>
  <c r="F60" i="1"/>
  <c r="E60" i="1"/>
  <c r="D60" i="1"/>
  <c r="C60" i="1"/>
  <c r="B60" i="1"/>
  <c r="I59" i="1"/>
  <c r="F59" i="1"/>
  <c r="E59" i="1"/>
  <c r="D59" i="1"/>
  <c r="C59" i="1"/>
  <c r="B59" i="1"/>
  <c r="I58" i="1"/>
  <c r="F58" i="1"/>
  <c r="E58" i="1"/>
  <c r="D58" i="1"/>
  <c r="C58" i="1"/>
  <c r="B58" i="1"/>
  <c r="I57" i="1"/>
  <c r="F57" i="1"/>
  <c r="E57" i="1"/>
  <c r="D57" i="1"/>
  <c r="C57" i="1"/>
  <c r="B57" i="1"/>
  <c r="I56" i="1"/>
  <c r="F56" i="1"/>
  <c r="E56" i="1"/>
  <c r="D56" i="1"/>
  <c r="C56" i="1"/>
  <c r="B56" i="1"/>
  <c r="I55" i="1"/>
  <c r="F55" i="1"/>
  <c r="E55" i="1"/>
  <c r="D55" i="1"/>
  <c r="C55" i="1"/>
  <c r="B55" i="1"/>
  <c r="I54" i="1"/>
  <c r="F54" i="1"/>
  <c r="E54" i="1"/>
  <c r="D54" i="1"/>
  <c r="C54" i="1"/>
  <c r="B54" i="1"/>
  <c r="I53" i="1"/>
  <c r="F53" i="1"/>
  <c r="E53" i="1"/>
  <c r="D53" i="1"/>
  <c r="C53" i="1"/>
  <c r="B53" i="1"/>
  <c r="I52" i="1"/>
  <c r="F52" i="1"/>
  <c r="E52" i="1"/>
  <c r="D52" i="1"/>
  <c r="C52" i="1"/>
  <c r="B52" i="1"/>
  <c r="I51" i="1"/>
  <c r="F51" i="1"/>
  <c r="E51" i="1"/>
  <c r="D51" i="1"/>
  <c r="C51" i="1"/>
  <c r="B51" i="1"/>
  <c r="I50" i="1"/>
  <c r="F50" i="1"/>
  <c r="E50" i="1"/>
  <c r="D50" i="1"/>
  <c r="C50" i="1"/>
  <c r="B50" i="1"/>
  <c r="I49" i="1"/>
  <c r="F49" i="1"/>
  <c r="E49" i="1"/>
  <c r="D49" i="1"/>
  <c r="C49" i="1"/>
  <c r="B49" i="1"/>
  <c r="I48" i="1"/>
  <c r="F48" i="1"/>
  <c r="E48" i="1"/>
  <c r="D48" i="1"/>
  <c r="C48" i="1"/>
  <c r="B48" i="1"/>
  <c r="I47" i="1"/>
  <c r="F47" i="1"/>
  <c r="E47" i="1"/>
  <c r="D47" i="1"/>
  <c r="C47" i="1"/>
  <c r="B47" i="1"/>
  <c r="I46" i="1"/>
  <c r="F46" i="1"/>
  <c r="E46" i="1"/>
  <c r="D46" i="1"/>
  <c r="C46" i="1"/>
  <c r="B46" i="1"/>
  <c r="I45" i="1"/>
  <c r="F45" i="1"/>
  <c r="E45" i="1"/>
  <c r="D45" i="1"/>
  <c r="C45" i="1"/>
  <c r="B45" i="1"/>
  <c r="I44" i="1"/>
  <c r="F44" i="1"/>
  <c r="E44" i="1"/>
  <c r="D44" i="1"/>
  <c r="C44" i="1"/>
  <c r="B44" i="1"/>
  <c r="I43" i="1"/>
  <c r="F43" i="1"/>
  <c r="E43" i="1"/>
  <c r="D43" i="1"/>
  <c r="C43" i="1"/>
  <c r="B43" i="1"/>
  <c r="I42" i="1"/>
  <c r="F42" i="1"/>
  <c r="E42" i="1"/>
  <c r="D42" i="1"/>
  <c r="C42" i="1"/>
  <c r="B42" i="1"/>
  <c r="I41" i="1"/>
  <c r="F41" i="1"/>
  <c r="E41" i="1"/>
  <c r="D41" i="1"/>
  <c r="C41" i="1"/>
  <c r="B41" i="1"/>
  <c r="I40" i="1"/>
  <c r="F40" i="1"/>
  <c r="E40" i="1"/>
  <c r="D40" i="1"/>
  <c r="C40" i="1"/>
  <c r="B40" i="1"/>
  <c r="I39" i="1"/>
  <c r="F39" i="1"/>
  <c r="E39" i="1"/>
  <c r="D39" i="1"/>
  <c r="C39" i="1"/>
  <c r="B39" i="1"/>
  <c r="I38" i="1"/>
  <c r="F38" i="1"/>
  <c r="E38" i="1"/>
  <c r="D38" i="1"/>
  <c r="C38" i="1"/>
  <c r="B38" i="1"/>
  <c r="I37" i="1"/>
  <c r="F37" i="1"/>
  <c r="E37" i="1"/>
  <c r="D37" i="1"/>
  <c r="C37" i="1"/>
  <c r="B37" i="1"/>
  <c r="I36" i="1"/>
  <c r="F36" i="1"/>
  <c r="E36" i="1"/>
  <c r="D36" i="1"/>
  <c r="C36" i="1"/>
  <c r="B36" i="1"/>
  <c r="I35" i="1"/>
  <c r="F35" i="1"/>
  <c r="E35" i="1"/>
  <c r="D35" i="1"/>
  <c r="C35" i="1"/>
  <c r="B35" i="1"/>
  <c r="I34" i="1"/>
  <c r="F34" i="1"/>
  <c r="E34" i="1"/>
  <c r="D34" i="1"/>
  <c r="C34" i="1"/>
  <c r="B34" i="1"/>
  <c r="I33" i="1"/>
  <c r="F33" i="1"/>
  <c r="E33" i="1"/>
  <c r="D33" i="1"/>
  <c r="C33" i="1"/>
  <c r="B33" i="1"/>
  <c r="I32" i="1"/>
  <c r="F32" i="1"/>
  <c r="E32" i="1"/>
  <c r="D32" i="1"/>
  <c r="C32" i="1"/>
  <c r="B32" i="1"/>
  <c r="I31" i="1"/>
  <c r="F31" i="1"/>
  <c r="E31" i="1"/>
  <c r="D31" i="1"/>
  <c r="C31" i="1"/>
  <c r="B31" i="1"/>
  <c r="I30" i="1"/>
  <c r="F30" i="1"/>
  <c r="E30" i="1"/>
  <c r="D30" i="1"/>
  <c r="C30" i="1"/>
  <c r="B30" i="1"/>
  <c r="I29" i="1"/>
  <c r="F29" i="1"/>
  <c r="E29" i="1"/>
  <c r="D29" i="1"/>
  <c r="C29" i="1"/>
  <c r="B29" i="1"/>
  <c r="I28" i="1"/>
  <c r="F28" i="1"/>
  <c r="E28" i="1"/>
  <c r="D28" i="1"/>
  <c r="C28" i="1"/>
  <c r="B28" i="1"/>
  <c r="I27" i="1"/>
  <c r="F27" i="1"/>
  <c r="E27" i="1"/>
  <c r="D27" i="1"/>
  <c r="C27" i="1"/>
  <c r="B27" i="1"/>
  <c r="I26" i="1"/>
  <c r="F26" i="1"/>
  <c r="E26" i="1"/>
  <c r="D26" i="1"/>
  <c r="C26" i="1"/>
  <c r="B26" i="1"/>
  <c r="I25" i="1"/>
  <c r="F25" i="1"/>
  <c r="E25" i="1"/>
  <c r="D25" i="1"/>
  <c r="C25" i="1"/>
  <c r="B25" i="1"/>
  <c r="I24" i="1"/>
  <c r="F24" i="1"/>
  <c r="E24" i="1"/>
  <c r="D24" i="1"/>
  <c r="C24" i="1"/>
  <c r="B24" i="1"/>
  <c r="I23" i="1"/>
  <c r="F23" i="1"/>
  <c r="E23" i="1"/>
  <c r="D23" i="1"/>
  <c r="C23" i="1"/>
  <c r="B23" i="1"/>
  <c r="I22" i="1"/>
  <c r="F22" i="1"/>
  <c r="E22" i="1"/>
  <c r="D22" i="1"/>
  <c r="C22" i="1"/>
  <c r="B22" i="1"/>
  <c r="I21" i="1"/>
  <c r="F21" i="1"/>
  <c r="E21" i="1"/>
  <c r="D21" i="1"/>
  <c r="C21" i="1"/>
  <c r="B21" i="1"/>
  <c r="I20" i="1"/>
  <c r="F20" i="1"/>
  <c r="E20" i="1"/>
  <c r="D20" i="1"/>
  <c r="C20" i="1"/>
  <c r="B20" i="1"/>
  <c r="I19" i="1"/>
  <c r="F19" i="1"/>
  <c r="E19" i="1"/>
  <c r="D19" i="1"/>
  <c r="C19" i="1"/>
  <c r="B19" i="1"/>
  <c r="I18" i="1"/>
  <c r="F18" i="1"/>
  <c r="E18" i="1"/>
  <c r="D18" i="1"/>
  <c r="C18" i="1"/>
  <c r="B18" i="1"/>
  <c r="I17" i="1"/>
  <c r="F17" i="1"/>
  <c r="E17" i="1"/>
  <c r="D17" i="1"/>
  <c r="C17" i="1"/>
  <c r="B17" i="1"/>
  <c r="I16" i="1"/>
  <c r="F16" i="1"/>
  <c r="E16" i="1"/>
  <c r="D16" i="1"/>
  <c r="C16" i="1"/>
  <c r="B16" i="1"/>
  <c r="I15" i="1"/>
  <c r="F15" i="1"/>
  <c r="E15" i="1"/>
  <c r="D15" i="1"/>
  <c r="C15" i="1"/>
  <c r="B15" i="1"/>
  <c r="I14" i="1"/>
  <c r="F14" i="1"/>
  <c r="E14" i="1"/>
  <c r="D14" i="1"/>
  <c r="C14" i="1"/>
  <c r="B14" i="1"/>
  <c r="I13" i="1"/>
  <c r="F13" i="1"/>
  <c r="E13" i="1"/>
  <c r="D13" i="1"/>
  <c r="C13" i="1"/>
  <c r="B13" i="1"/>
  <c r="I12" i="1"/>
  <c r="F12" i="1"/>
  <c r="E12" i="1"/>
  <c r="D12" i="1"/>
  <c r="C12" i="1"/>
  <c r="B12" i="1"/>
  <c r="I11" i="1"/>
  <c r="F11" i="1"/>
  <c r="E11" i="1"/>
  <c r="D11" i="1"/>
  <c r="C11" i="1"/>
  <c r="B11" i="1"/>
  <c r="I10" i="1"/>
  <c r="F10" i="1"/>
  <c r="E10" i="1"/>
  <c r="D10" i="1"/>
  <c r="C10" i="1"/>
  <c r="B10" i="1"/>
  <c r="I9" i="1"/>
  <c r="F9" i="1"/>
  <c r="E9" i="1"/>
  <c r="D9" i="1"/>
  <c r="C9" i="1"/>
  <c r="B9" i="1"/>
  <c r="I8" i="1"/>
  <c r="F8" i="1"/>
  <c r="E8" i="1"/>
  <c r="D8" i="1"/>
  <c r="C8" i="1"/>
  <c r="B8" i="1"/>
  <c r="I7" i="1"/>
  <c r="F7" i="1"/>
  <c r="E7" i="1"/>
  <c r="D7" i="1"/>
  <c r="C7" i="1"/>
  <c r="B7" i="1"/>
  <c r="I6" i="1"/>
  <c r="F6" i="1"/>
  <c r="E6" i="1"/>
  <c r="D6" i="1"/>
  <c r="C6" i="1"/>
  <c r="B6" i="1"/>
  <c r="I5" i="1"/>
  <c r="F5" i="1"/>
  <c r="E5" i="1"/>
  <c r="D5" i="1"/>
  <c r="C5" i="1"/>
  <c r="B5" i="1"/>
  <c r="I4" i="1"/>
  <c r="F4" i="1"/>
  <c r="E4" i="1"/>
  <c r="D4" i="1"/>
  <c r="C4" i="1"/>
  <c r="B4" i="1"/>
  <c r="I3" i="1"/>
  <c r="F3" i="1"/>
  <c r="E3" i="1"/>
  <c r="D3" i="1"/>
  <c r="C3" i="1"/>
  <c r="B3" i="1"/>
  <c r="S31" i="1"/>
  <c r="S30" i="1"/>
  <c r="H42" i="1" l="1"/>
  <c r="H98" i="1"/>
  <c r="H122" i="1"/>
  <c r="H146" i="1"/>
  <c r="H162" i="1"/>
  <c r="H178" i="1"/>
  <c r="H186" i="1"/>
  <c r="H210" i="1"/>
  <c r="H218" i="1"/>
  <c r="H234" i="1"/>
  <c r="H242" i="1"/>
  <c r="H250" i="1"/>
  <c r="H10" i="1"/>
  <c r="H50" i="1"/>
  <c r="H90" i="1"/>
  <c r="H114" i="1"/>
  <c r="H138" i="1"/>
  <c r="H154" i="1"/>
  <c r="H226" i="1"/>
  <c r="H39" i="1"/>
  <c r="H87" i="1"/>
  <c r="H103" i="1"/>
  <c r="H119" i="1"/>
  <c r="H127" i="1"/>
  <c r="H135" i="1"/>
  <c r="H151" i="1"/>
  <c r="H167" i="1"/>
  <c r="H175" i="1"/>
  <c r="H183" i="1"/>
  <c r="H191" i="1"/>
  <c r="H199" i="1"/>
  <c r="H215" i="1"/>
  <c r="H223" i="1"/>
  <c r="H239" i="1"/>
  <c r="H247" i="1"/>
  <c r="H47" i="1"/>
  <c r="H95" i="1"/>
  <c r="H143" i="1"/>
  <c r="H231" i="1"/>
  <c r="H40" i="1"/>
  <c r="H80" i="1"/>
  <c r="H96" i="1"/>
  <c r="H112" i="1"/>
  <c r="H120" i="1"/>
  <c r="H136" i="1"/>
  <c r="H144" i="1"/>
  <c r="H160" i="1"/>
  <c r="H168" i="1"/>
  <c r="H176" i="1"/>
  <c r="H184" i="1"/>
  <c r="H192" i="1"/>
  <c r="H200" i="1"/>
  <c r="H208" i="1"/>
  <c r="H216" i="1"/>
  <c r="H232" i="1"/>
  <c r="H240" i="1"/>
  <c r="H248" i="1"/>
  <c r="H32" i="1"/>
  <c r="H48" i="1"/>
  <c r="H88" i="1"/>
  <c r="H104" i="1"/>
  <c r="H128" i="1"/>
  <c r="H152" i="1"/>
  <c r="H224" i="1"/>
  <c r="H41" i="1"/>
  <c r="H81" i="1"/>
  <c r="H97" i="1"/>
  <c r="H113" i="1"/>
  <c r="H121" i="1"/>
  <c r="H129" i="1"/>
  <c r="H137" i="1"/>
  <c r="H153" i="1"/>
  <c r="H161" i="1"/>
  <c r="H169" i="1"/>
  <c r="H177" i="1"/>
  <c r="H185" i="1"/>
  <c r="H193" i="1"/>
  <c r="H201" i="1"/>
  <c r="H209" i="1"/>
  <c r="H217" i="1"/>
  <c r="H225" i="1"/>
  <c r="H241" i="1"/>
  <c r="H249" i="1"/>
  <c r="H33" i="1"/>
  <c r="H49" i="1"/>
  <c r="H89" i="1"/>
  <c r="H105" i="1"/>
  <c r="H145" i="1"/>
  <c r="H233" i="1"/>
  <c r="H106" i="1"/>
  <c r="H170" i="1"/>
  <c r="H194" i="1"/>
  <c r="H202" i="1"/>
  <c r="H3" i="1"/>
  <c r="H11" i="1"/>
  <c r="H35" i="1"/>
  <c r="H43" i="1"/>
  <c r="H51" i="1"/>
  <c r="H75" i="1"/>
  <c r="H91" i="1"/>
  <c r="H99" i="1"/>
  <c r="H115" i="1"/>
  <c r="H123" i="1"/>
  <c r="H131" i="1"/>
  <c r="H139" i="1"/>
  <c r="H147" i="1"/>
  <c r="H155" i="1"/>
  <c r="H163" i="1"/>
  <c r="H179" i="1"/>
  <c r="H187" i="1"/>
  <c r="H195" i="1"/>
  <c r="H203" i="1"/>
  <c r="H211" i="1"/>
  <c r="H219" i="1"/>
  <c r="H227" i="1"/>
  <c r="H235" i="1"/>
  <c r="H243" i="1"/>
  <c r="H251" i="1"/>
  <c r="H19" i="1"/>
  <c r="H83" i="1"/>
  <c r="H171" i="1"/>
  <c r="H4" i="1"/>
  <c r="H44" i="1"/>
  <c r="H52" i="1"/>
  <c r="H60" i="1"/>
  <c r="H76" i="1"/>
  <c r="H84" i="1"/>
  <c r="H92" i="1"/>
  <c r="H100" i="1"/>
  <c r="H108" i="1"/>
  <c r="H116" i="1"/>
  <c r="H124" i="1"/>
  <c r="H140" i="1"/>
  <c r="H148" i="1"/>
  <c r="H156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36" i="1"/>
  <c r="H68" i="1"/>
  <c r="H132" i="1"/>
  <c r="H5" i="1"/>
  <c r="H37" i="1"/>
  <c r="H45" i="1"/>
  <c r="H53" i="1"/>
  <c r="H69" i="1"/>
  <c r="H77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R31" i="1" s="1"/>
  <c r="H85" i="1"/>
  <c r="H7" i="1"/>
  <c r="H15" i="1"/>
  <c r="H23" i="1"/>
  <c r="H31" i="1"/>
  <c r="H55" i="1"/>
  <c r="H63" i="1"/>
  <c r="H71" i="1"/>
  <c r="H79" i="1"/>
  <c r="H111" i="1"/>
  <c r="H159" i="1"/>
  <c r="H207" i="1"/>
  <c r="H8" i="1"/>
  <c r="H16" i="1"/>
  <c r="H24" i="1"/>
  <c r="H56" i="1"/>
  <c r="H64" i="1"/>
  <c r="H72" i="1"/>
  <c r="H9" i="1"/>
  <c r="H17" i="1"/>
  <c r="H25" i="1"/>
  <c r="H57" i="1"/>
  <c r="H65" i="1"/>
  <c r="H73" i="1"/>
  <c r="H18" i="1"/>
  <c r="H26" i="1"/>
  <c r="H34" i="1"/>
  <c r="H58" i="1"/>
  <c r="H66" i="1"/>
  <c r="H74" i="1"/>
  <c r="H82" i="1"/>
  <c r="H130" i="1"/>
  <c r="H59" i="1"/>
  <c r="H67" i="1"/>
  <c r="H107" i="1"/>
  <c r="H27" i="1"/>
  <c r="H12" i="1"/>
  <c r="H20" i="1"/>
  <c r="H28" i="1"/>
  <c r="H13" i="1"/>
  <c r="H21" i="1"/>
  <c r="H29" i="1"/>
  <c r="H61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L19" i="10"/>
  <c r="L15" i="10"/>
  <c r="N14" i="10" s="1"/>
  <c r="R30" i="1" l="1"/>
  <c r="N20" i="10"/>
  <c r="N19" i="10"/>
  <c r="N18" i="10"/>
  <c r="L9" i="10"/>
  <c r="L7" i="10"/>
  <c r="L6" i="10"/>
  <c r="R5" i="10"/>
  <c r="Q5" i="10"/>
  <c r="P5" i="10"/>
  <c r="O5" i="10"/>
  <c r="N5" i="10"/>
  <c r="L5" i="10"/>
  <c r="L4" i="10"/>
  <c r="L3" i="10"/>
  <c r="N19" i="9"/>
  <c r="N20" i="9"/>
  <c r="N18" i="9"/>
  <c r="C7" i="10" l="1"/>
  <c r="C5" i="10"/>
  <c r="C6" i="10"/>
  <c r="C8" i="10"/>
  <c r="C9" i="10"/>
  <c r="D9" i="10"/>
  <c r="D5" i="10"/>
  <c r="E5" i="10"/>
  <c r="F5" i="10"/>
  <c r="G5" i="10"/>
  <c r="H5" i="10"/>
  <c r="D6" i="10"/>
  <c r="G8" i="10"/>
  <c r="H8" i="10"/>
  <c r="D8" i="10"/>
  <c r="E9" i="10"/>
  <c r="E8" i="10"/>
  <c r="F9" i="10"/>
  <c r="G9" i="10"/>
  <c r="H9" i="10"/>
  <c r="H6" i="10"/>
  <c r="G7" i="10"/>
  <c r="F8" i="10"/>
  <c r="E6" i="10"/>
  <c r="F6" i="10"/>
  <c r="G6" i="10"/>
  <c r="D7" i="10"/>
  <c r="E7" i="10"/>
  <c r="F7" i="10"/>
  <c r="H7" i="10"/>
  <c r="R5" i="9"/>
  <c r="N5" i="9" l="1"/>
  <c r="O5" i="9"/>
  <c r="P5" i="9"/>
  <c r="Q5" i="9"/>
  <c r="L4" i="9"/>
  <c r="L6" i="9"/>
  <c r="L5" i="9"/>
  <c r="L7" i="9"/>
  <c r="L3" i="9"/>
  <c r="L9" i="9"/>
  <c r="C6" i="9" l="1"/>
  <c r="C5" i="9"/>
  <c r="C7" i="9"/>
  <c r="C9" i="9"/>
  <c r="C8" i="9"/>
  <c r="G8" i="9"/>
  <c r="H9" i="9"/>
  <c r="G5" i="9"/>
  <c r="F5" i="9"/>
  <c r="E5" i="9"/>
  <c r="D5" i="9"/>
  <c r="H8" i="9"/>
  <c r="H6" i="9"/>
  <c r="H7" i="9"/>
  <c r="H5" i="9"/>
  <c r="F7" i="9"/>
  <c r="E7" i="9"/>
  <c r="F6" i="9"/>
  <c r="F9" i="9"/>
  <c r="D9" i="9"/>
  <c r="F8" i="9"/>
  <c r="D8" i="9"/>
  <c r="D7" i="9"/>
  <c r="G6" i="9"/>
  <c r="E6" i="9"/>
  <c r="D6" i="9"/>
  <c r="G9" i="9"/>
  <c r="E9" i="9"/>
  <c r="E8" i="9"/>
  <c r="G7" i="9"/>
</calcChain>
</file>

<file path=xl/sharedStrings.xml><?xml version="1.0" encoding="utf-8"?>
<sst xmlns="http://schemas.openxmlformats.org/spreadsheetml/2006/main" count="523" uniqueCount="154">
  <si>
    <t>TwoPercent</t>
  </si>
  <si>
    <t>PiStarFOMC</t>
  </si>
  <si>
    <t>FedFundsRate</t>
  </si>
  <si>
    <t>FedFundsRateLag1</t>
  </si>
  <si>
    <t>RstarFOMCCentTend</t>
  </si>
  <si>
    <t>RstarFOMCMedian</t>
  </si>
  <si>
    <t>LWRstar1side</t>
  </si>
  <si>
    <t>LWRstar2side</t>
  </si>
  <si>
    <t>RstarLW1sideRT</t>
  </si>
  <si>
    <t>CBOGDPgap</t>
  </si>
  <si>
    <t>BoardModelGDPgap</t>
  </si>
  <si>
    <t>U3gapSPF</t>
  </si>
  <si>
    <t>U3gapFOMC</t>
  </si>
  <si>
    <t>U3gapCBO</t>
  </si>
  <si>
    <t>U6gapCBO</t>
  </si>
  <si>
    <t>ZPopGapCBO</t>
  </si>
  <si>
    <t>U3gapBoardModel</t>
  </si>
  <si>
    <t>BoardModelGDPgap1side</t>
  </si>
  <si>
    <t>U3gapBoardModel1side</t>
  </si>
  <si>
    <t>CBOGDPgapRTest1</t>
  </si>
  <si>
    <t>CBOGDPgapRTest2</t>
  </si>
  <si>
    <t>CBOGDPgapRTest3</t>
  </si>
  <si>
    <t>U3gapCBORTest1</t>
  </si>
  <si>
    <t>U3gapCBORTest2</t>
  </si>
  <si>
    <t>U3gapCBORTest3</t>
  </si>
  <si>
    <t>U3gapCBORTest4</t>
  </si>
  <si>
    <t>CorePCEInflation</t>
  </si>
  <si>
    <t>PCEInflation</t>
  </si>
  <si>
    <t>ExpectedPCEInflation</t>
  </si>
  <si>
    <t>CorePCEInflationRTest1</t>
  </si>
  <si>
    <t>CorePCEInflationRTest2</t>
  </si>
  <si>
    <t>CorePCEInflationRTest3</t>
  </si>
  <si>
    <t>PCEInflationRTest1</t>
  </si>
  <si>
    <t>PCEInflationRTest2</t>
  </si>
  <si>
    <t>PCEInflationRTest3</t>
  </si>
  <si>
    <t>2 percent</t>
  </si>
  <si>
    <t>Longer-run PCE inflation forecast, FOMC SEP Central Tendency</t>
  </si>
  <si>
    <t xml:space="preserve">Actual effective fed funds rate </t>
  </si>
  <si>
    <t>Effective fed funds rate, Lagged 1-quarter</t>
  </si>
  <si>
    <t>Real GDP gap, CBO</t>
  </si>
  <si>
    <t>Twice unemployment rate gap, Survey of Professional Forecasters</t>
  </si>
  <si>
    <t>Twice unemployment rate gap, FOMC SEP</t>
  </si>
  <si>
    <t>Twice unemployment rate gap, CBO</t>
  </si>
  <si>
    <t>U6 gap, consistent with CBO natural rate of unemployment</t>
  </si>
  <si>
    <t>ZPOP gap, consistent with CBO natural rate of unemployment</t>
  </si>
  <si>
    <t>Real GDP gap, BOG model, 1-sided estimate</t>
  </si>
  <si>
    <t>Twice unemployment rate gap, BOG model, 1-sided estimate</t>
  </si>
  <si>
    <t>Real GDP gap, CBO, real-time (1st GDP estimate)</t>
  </si>
  <si>
    <t>Real GDP gap, CBO, real-time (2nd GDP estimate)</t>
  </si>
  <si>
    <t>Real GDP gap, CBO, real-time (3rd GDP estimate)</t>
  </si>
  <si>
    <t>Twice unemployment rate gap, real-time (1st unempl. estimate)</t>
  </si>
  <si>
    <t>Twice unemployment rate gap, real-time (2nd unempl. estimate)</t>
  </si>
  <si>
    <t>Twice unemployment rate gap, real-time (3rd unempl. estimate)</t>
  </si>
  <si>
    <t>Twice unemployment rate gap, real-time (4th unempl. estimate)</t>
  </si>
  <si>
    <t>Core PCE inflation, 4-quarter</t>
  </si>
  <si>
    <t>PCE inflation, 4-quarter</t>
  </si>
  <si>
    <t xml:space="preserve">Survey of Professional Forecasters expected 4-quarter PCE inflation </t>
  </si>
  <si>
    <t>Core PCE inflation, 4-quarter, real-time (1st estimate)</t>
  </si>
  <si>
    <t>Core PCE inflation, 4-quarter, real-time (2nd estimate)</t>
  </si>
  <si>
    <t>Core PCE inflation, 4-quarter, real-time (3rd estimate)</t>
  </si>
  <si>
    <t>PCE inflation, 4-quarter, real-time (1st estimate)</t>
  </si>
  <si>
    <t>PCE inflation, 4-quarter, real-time (2nd estimate)</t>
  </si>
  <si>
    <t>PCE inflation, 4-quarter, real-time (3rd estimate)</t>
  </si>
  <si>
    <t>Choice for inflation target</t>
  </si>
  <si>
    <t>Choice for resource gap</t>
  </si>
  <si>
    <t>Choice for inflation measure</t>
  </si>
  <si>
    <t>Taylor rule prescription</t>
  </si>
  <si>
    <t>Actual Fed Funds Rate</t>
  </si>
  <si>
    <t>Choice for resource gap  (Tab "GapMeasures")</t>
  </si>
  <si>
    <t>Variable Name</t>
  </si>
  <si>
    <t>Description</t>
  </si>
  <si>
    <t>Choice for inflation target  (Tab "InflationTargetMeasures")</t>
  </si>
  <si>
    <t>Choice for inflation measure  (Tab "InflationMeasures")</t>
  </si>
  <si>
    <t>Interest rate smoothing coefficients:  Standard choices are 0 and 0.85</t>
  </si>
  <si>
    <t>Weight on resource gap:  Standard choices are 0.5 and 1</t>
  </si>
  <si>
    <t>Real GDP gap, BOG model, 2-sided estimate</t>
  </si>
  <si>
    <t>Twice unemployment rate gap, BOG model, 2-sided estimate</t>
  </si>
  <si>
    <t>Implied rate derived from FOMC SEP Central Tendency</t>
  </si>
  <si>
    <t>Implied rate derived from FOMC SEP Median</t>
  </si>
  <si>
    <t>Laubach-Williams model 1-sided estimate</t>
  </si>
  <si>
    <t>Laubach-Williams model 2-sided estimate</t>
  </si>
  <si>
    <t>Laubach-Williams model 1-sided estimate, real-time</t>
  </si>
  <si>
    <t>Effective federal funds rate, lagged 1-quarter</t>
  </si>
  <si>
    <t>Actual effective federal funds rate, quarterly average</t>
  </si>
  <si>
    <t>Choice for natural real interest rate (Tab "InterestRateMeasures")</t>
  </si>
  <si>
    <t>Choice for natural real interest rate</t>
  </si>
  <si>
    <t>Date of last update</t>
  </si>
  <si>
    <t>RstarHLW1sideRT</t>
  </si>
  <si>
    <t>RstarHLW1side</t>
  </si>
  <si>
    <t>RstarLubikMatthes</t>
  </si>
  <si>
    <t>Holston-Laubach-Williams model 1-sided estimate</t>
  </si>
  <si>
    <t>Holston-Laubach-Williams model 1-sided estimate, real-time</t>
  </si>
  <si>
    <t>Lubik-Matthes model</t>
  </si>
  <si>
    <t>EPopGapCBO</t>
  </si>
  <si>
    <t>Twice employment-population ratio gap, CBO</t>
  </si>
  <si>
    <t>Emp-Pop</t>
  </si>
  <si>
    <t>GDP</t>
  </si>
  <si>
    <t>HLW 2017 model</t>
  </si>
  <si>
    <t>LW 2003 model</t>
  </si>
  <si>
    <t>LM 2015 model</t>
  </si>
  <si>
    <t>FOMC Longer-run</t>
  </si>
  <si>
    <t>Note on the shading scheme</t>
  </si>
  <si>
    <r>
      <t>Let r</t>
    </r>
    <r>
      <rPr>
        <vertAlign val="superscript"/>
        <sz val="14"/>
        <color theme="1"/>
        <rFont val="Calibri"/>
        <family val="2"/>
        <scheme val="minor"/>
      </rPr>
      <t>TR</t>
    </r>
    <r>
      <rPr>
        <sz val="14"/>
        <color theme="1"/>
        <rFont val="Calibri"/>
        <family val="2"/>
        <scheme val="minor"/>
      </rPr>
      <t xml:space="preserve"> be the prescription of the fed funds rate from a particular version of the Taylor rule.</t>
    </r>
  </si>
  <si>
    <t>Measures of r*</t>
  </si>
  <si>
    <t>Measure of Gap (CBO Consistent)</t>
  </si>
  <si>
    <t>Parameter values that user can modify</t>
  </si>
  <si>
    <t>Variable values being read in from data sheets:  No need to modify</t>
  </si>
  <si>
    <t xml:space="preserve">Measures of the resources gap [in GDP gap equivalent units] </t>
  </si>
  <si>
    <t>Measure of r*</t>
  </si>
  <si>
    <t>LW is Laubach and Williams; and LM is Lubik and Matthes</t>
  </si>
  <si>
    <r>
      <rPr>
        <b/>
        <sz val="11"/>
        <color theme="1"/>
        <rFont val="Calibri"/>
        <family val="2"/>
        <scheme val="minor"/>
      </rPr>
      <t>Note on r* measures</t>
    </r>
    <r>
      <rPr>
        <sz val="11"/>
        <color theme="1"/>
        <rFont val="Calibri"/>
        <family val="2"/>
        <scheme val="minor"/>
      </rPr>
      <t>:  HLW is Holston, Laubach and Williams;</t>
    </r>
  </si>
  <si>
    <t>Taylor Rule Fed Funds Prescription Heatmap</t>
  </si>
  <si>
    <t>ZPOP</t>
  </si>
  <si>
    <t>Prescriptions using Chosen Measure of Inflation</t>
  </si>
  <si>
    <t>Chosen Measure of Inflation (4-quarter)</t>
  </si>
  <si>
    <t>Lagged Fed Funds Rate</t>
  </si>
  <si>
    <t>The general cell shading scheme is:</t>
  </si>
  <si>
    <t>Let FFR be the value of the fed funds rate being compared to the prescription.</t>
  </si>
  <si>
    <t>For example, FFR could be the current midpoint of the target range for the funds rate.</t>
  </si>
  <si>
    <t>Weight on resource gap:  Standard choices are 0.5 (Taylor 1993) and 1.0 (Taylor 1999).  Between 0 and 5.  Default 0.5</t>
  </si>
  <si>
    <t>Fed's inflation objection:  Standard/default choice 2.0.  Must be positive.</t>
  </si>
  <si>
    <t>Interest rate smoothing coefficient:  Standard choices are 0 and 0.85 [Must be between 0 and 0.99].  Default is 0.</t>
  </si>
  <si>
    <t>Quarter Being Considered:  [15th day of 2nd month of the last quarter in the spreadsheet]</t>
  </si>
  <si>
    <t>All Possible Choices for the Fed Funds Rate</t>
  </si>
  <si>
    <t>All Possible Choices for Inflation Measures</t>
  </si>
  <si>
    <t>Note:  We  give the user one of 3 choices, "CorePCEInflation" [Default], "PCEInflation", and "ExpectedPCEInflation".</t>
  </si>
  <si>
    <t>If the second to last quarter is chosen, user has 1 choice for the fed funds rate:  Average effective fed funds rate for that quarter.</t>
  </si>
  <si>
    <t>One Possible Choice for the Fed Funds Rate</t>
  </si>
  <si>
    <t>Average effective fed funds rate for the  quarter</t>
  </si>
  <si>
    <t>Note:  We  give the user one of 3 choices, "Core PCE inflation, 4-quarter" [Default], "PCE inflation, 4-quarter", and "Survey of Professional Forecasters expected 4-quarter PCE inflation ".</t>
  </si>
  <si>
    <t>Futures market prediction of average effective fed funds rate</t>
  </si>
  <si>
    <t>Current target fed funds rate [midpoint of range]</t>
  </si>
  <si>
    <t>Quarter Being Considered:  [15th day of 2nd month of the second to last quarter in the spreadsheet]</t>
  </si>
  <si>
    <r>
      <t>r</t>
    </r>
    <r>
      <rPr>
        <vertAlign val="superscript"/>
        <sz val="14"/>
        <color theme="1"/>
        <rFont val="Calibri"/>
        <family val="2"/>
        <scheme val="minor"/>
      </rPr>
      <t>TR</t>
    </r>
    <r>
      <rPr>
        <sz val="14"/>
        <color theme="1"/>
        <rFont val="Calibri"/>
        <family val="2"/>
        <scheme val="minor"/>
      </rPr>
      <t xml:space="preserve"> - FFR &gt; 1.25%</t>
    </r>
  </si>
  <si>
    <r>
      <t>0.75% &lt; r</t>
    </r>
    <r>
      <rPr>
        <vertAlign val="superscript"/>
        <sz val="14"/>
        <color theme="1"/>
        <rFont val="Calibri"/>
        <family val="2"/>
        <scheme val="minor"/>
      </rPr>
      <t>TR</t>
    </r>
    <r>
      <rPr>
        <sz val="14"/>
        <color theme="1"/>
        <rFont val="Calibri"/>
        <family val="2"/>
        <scheme val="minor"/>
      </rPr>
      <t xml:space="preserve"> - FFR &lt;= 1.25%</t>
    </r>
  </si>
  <si>
    <r>
      <t>0.25% &lt; r</t>
    </r>
    <r>
      <rPr>
        <vertAlign val="superscript"/>
        <sz val="14"/>
        <color theme="1"/>
        <rFont val="Calibri"/>
        <family val="2"/>
        <scheme val="minor"/>
      </rPr>
      <t>TR</t>
    </r>
    <r>
      <rPr>
        <sz val="14"/>
        <color theme="1"/>
        <rFont val="Calibri"/>
        <family val="2"/>
        <scheme val="minor"/>
      </rPr>
      <t xml:space="preserve"> - FFR &lt;= 0.75%</t>
    </r>
  </si>
  <si>
    <r>
      <t>-0.25% &lt; r</t>
    </r>
    <r>
      <rPr>
        <vertAlign val="superscript"/>
        <sz val="14"/>
        <color theme="1"/>
        <rFont val="Calibri"/>
        <family val="2"/>
        <scheme val="minor"/>
      </rPr>
      <t>TR</t>
    </r>
    <r>
      <rPr>
        <sz val="14"/>
        <color theme="1"/>
        <rFont val="Calibri"/>
        <family val="2"/>
        <scheme val="minor"/>
      </rPr>
      <t xml:space="preserve"> - FFR &lt;= 0.25%</t>
    </r>
  </si>
  <si>
    <r>
      <t>-0.75% &lt; r</t>
    </r>
    <r>
      <rPr>
        <vertAlign val="superscript"/>
        <sz val="14"/>
        <color theme="1"/>
        <rFont val="Calibri"/>
        <family val="2"/>
        <scheme val="minor"/>
      </rPr>
      <t>TR</t>
    </r>
    <r>
      <rPr>
        <sz val="14"/>
        <color theme="1"/>
        <rFont val="Calibri"/>
        <family val="2"/>
        <scheme val="minor"/>
      </rPr>
      <t xml:space="preserve"> - FFR &lt;= -0.25%</t>
    </r>
  </si>
  <si>
    <r>
      <t>-1.25% &lt; r</t>
    </r>
    <r>
      <rPr>
        <vertAlign val="superscript"/>
        <sz val="14"/>
        <color theme="1"/>
        <rFont val="Calibri"/>
        <family val="2"/>
        <scheme val="minor"/>
      </rPr>
      <t>TR</t>
    </r>
    <r>
      <rPr>
        <sz val="14"/>
        <color theme="1"/>
        <rFont val="Calibri"/>
        <family val="2"/>
        <scheme val="minor"/>
      </rPr>
      <t xml:space="preserve"> - FFR &lt;= -0.75%</t>
    </r>
  </si>
  <si>
    <r>
      <t>r</t>
    </r>
    <r>
      <rPr>
        <vertAlign val="superscript"/>
        <sz val="14"/>
        <color theme="1"/>
        <rFont val="Calibri"/>
        <family val="2"/>
        <scheme val="minor"/>
      </rPr>
      <t>TR</t>
    </r>
    <r>
      <rPr>
        <sz val="14"/>
        <color theme="1"/>
        <rFont val="Calibri"/>
        <family val="2"/>
        <scheme val="minor"/>
      </rPr>
      <t xml:space="preserve"> - FFR &lt;= -1.25%</t>
    </r>
  </si>
  <si>
    <t>If the last quarter is chosen, user has 3 choices for the fed funds rate.  "Predicted effective fed funds rate assuming no change in target range" [Default], "Futures market prediction of average effective fed funds rate", and "Current target fed funds rate, midpoint of range".</t>
  </si>
  <si>
    <r>
      <rPr>
        <b/>
        <sz val="11"/>
        <color theme="1"/>
        <rFont val="Calibri"/>
        <family val="2"/>
        <scheme val="minor"/>
      </rPr>
      <t>Note on r* measures</t>
    </r>
    <r>
      <rPr>
        <sz val="11"/>
        <color theme="1"/>
        <rFont val="Calibri"/>
        <family val="2"/>
        <scheme val="minor"/>
      </rPr>
      <t>:  HLW denotes Holston, Laubach and Williams;</t>
    </r>
  </si>
  <si>
    <t>LW denotes Laubach and Williams; and LM denotes Lubik and Matthes</t>
  </si>
  <si>
    <t>Predicted effective fed funds rate assuming no change in target range [Default]</t>
  </si>
  <si>
    <t>U-3</t>
  </si>
  <si>
    <t>U-6</t>
  </si>
  <si>
    <t>U-3 Gap</t>
  </si>
  <si>
    <t>Fed SEP-LR</t>
  </si>
  <si>
    <t>Taylor93GDP:  pi=Core PCE,piTarget=2%,Rstar=LW 1-sided,Gap=CBO GDP gap,Smoothing=0,Gap weight=0.5</t>
  </si>
  <si>
    <t>FOMCTaylor93UR:  pi=Core PCE,piTarget=2%,Rstar=FOMC Median,Gap=FOMC U3 gap,Smoothing=0,Gap weight=0.5</t>
  </si>
  <si>
    <t>FOMCTaylor99UR:  pi=Core PCE,piTarget=2%,Rstar=FOMC Median,Gap=FOMC U3 gap,Smoothing=0,Gap weight=1.0</t>
  </si>
  <si>
    <t>.</t>
  </si>
  <si>
    <t>2023:Q2</t>
  </si>
  <si>
    <t>2023:Q3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</si>
</sst>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0000000000"/>
    <numFmt numFmtId="166" formatCode="0.0000"/>
    <numFmt numFmtId="167" formatCode="0.00000"/>
    <numFmt numFmtId="168" formatCode="0.0000000000"/>
    <numFmt numFmtId="169" formatCode="0.000000000000"/>
    <numFmt numFmtId="170" formatCode="0.000000"/>
    <numFmt numFmtId="171" formatCode="0.000000000"/>
  </numFmts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7" fillId="0" borderId="0" xfId="0" applyFont="1"/>
    <xf numFmtId="0" fontId="8" fillId="0" borderId="0" xfId="0" applyFont="1"/>
    <xf numFmtId="2" fontId="7" fillId="0" borderId="0" xfId="0" applyNumberFormat="1" applyFont="1" applyAlignment="1">
      <alignment horizontal="center" wrapText="1"/>
    </xf>
    <xf numFmtId="2" fontId="9" fillId="0" borderId="0" xfId="0" applyNumberFormat="1" applyFont="1" applyAlignment="1">
      <alignment horizontal="center" wrapText="1"/>
    </xf>
    <xf numFmtId="0" fontId="10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14" fontId="4" fillId="0" borderId="0" xfId="0" applyNumberFormat="1" applyFont="1"/>
    <xf numFmtId="2" fontId="4" fillId="0" borderId="0" xfId="0" applyNumberFormat="1" applyFont="1"/>
    <xf numFmtId="0" fontId="13" fillId="0" borderId="0" xfId="0" applyFont="1"/>
    <xf numFmtId="2" fontId="13" fillId="0" borderId="0" xfId="0" applyNumberFormat="1" applyFont="1"/>
    <xf numFmtId="14" fontId="13" fillId="0" borderId="0" xfId="0" applyNumberFormat="1" applyFont="1"/>
    <xf numFmtId="0" fontId="14" fillId="0" borderId="0" xfId="0" applyFont="1"/>
    <xf numFmtId="14" fontId="1" fillId="0" borderId="0" xfId="0" applyNumberFormat="1" applyFont="1"/>
    <xf numFmtId="0" fontId="0" fillId="2" borderId="0" xfId="0" applyFill="1"/>
    <xf numFmtId="2" fontId="0" fillId="2" borderId="0" xfId="0" applyNumberFormat="1" applyFill="1"/>
    <xf numFmtId="9" fontId="0" fillId="2" borderId="0" xfId="0" applyNumberFormat="1" applyFill="1"/>
    <xf numFmtId="0" fontId="16" fillId="2" borderId="0" xfId="0" applyFont="1" applyFill="1"/>
    <xf numFmtId="0" fontId="18" fillId="2" borderId="0" xfId="0" applyFont="1" applyFill="1"/>
    <xf numFmtId="0" fontId="16" fillId="3" borderId="0" xfId="0" applyFont="1" applyFill="1"/>
    <xf numFmtId="0" fontId="16" fillId="5" borderId="0" xfId="0" applyFont="1" applyFill="1"/>
    <xf numFmtId="0" fontId="16" fillId="4" borderId="0" xfId="0" applyFont="1" applyFill="1"/>
    <xf numFmtId="0" fontId="16" fillId="2" borderId="0" xfId="0" quotePrefix="1" applyFont="1" applyFill="1"/>
    <xf numFmtId="0" fontId="16" fillId="6" borderId="0" xfId="0" quotePrefix="1" applyFont="1" applyFill="1"/>
    <xf numFmtId="0" fontId="16" fillId="7" borderId="0" xfId="0" quotePrefix="1" applyFont="1" applyFill="1"/>
    <xf numFmtId="0" fontId="16" fillId="8" borderId="0" xfId="0" quotePrefix="1" applyFont="1" applyFill="1"/>
    <xf numFmtId="0" fontId="19" fillId="2" borderId="0" xfId="0" applyFont="1" applyFill="1"/>
    <xf numFmtId="0" fontId="20" fillId="2" borderId="0" xfId="0" applyFont="1" applyFill="1"/>
    <xf numFmtId="0" fontId="10" fillId="2" borderId="0" xfId="0" applyFont="1" applyFill="1"/>
    <xf numFmtId="0" fontId="21" fillId="2" borderId="0" xfId="0" applyFont="1" applyFill="1"/>
    <xf numFmtId="2" fontId="10" fillId="2" borderId="0" xfId="0" applyNumberFormat="1" applyFont="1" applyFill="1"/>
    <xf numFmtId="0" fontId="22" fillId="2" borderId="0" xfId="0" applyFont="1" applyFill="1"/>
    <xf numFmtId="0" fontId="1" fillId="2" borderId="0" xfId="0" applyFont="1" applyFill="1"/>
    <xf numFmtId="2" fontId="1" fillId="2" borderId="0" xfId="0" applyNumberFormat="1" applyFont="1" applyFill="1"/>
    <xf numFmtId="0" fontId="0" fillId="2" borderId="0" xfId="0" applyFill="1" applyAlignment="1">
      <alignment horizontal="center" vertical="center" wrapText="1"/>
    </xf>
    <xf numFmtId="14" fontId="2" fillId="2" borderId="0" xfId="0" applyNumberFormat="1" applyFont="1" applyFill="1"/>
    <xf numFmtId="0" fontId="14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24" fillId="2" borderId="0" xfId="0" applyFont="1" applyFill="1" applyAlignment="1">
      <alignment wrapText="1"/>
    </xf>
    <xf numFmtId="0" fontId="23" fillId="2" borderId="0" xfId="0" applyFont="1" applyFill="1" applyAlignment="1">
      <alignment wrapText="1"/>
    </xf>
    <xf numFmtId="0" fontId="2" fillId="9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 wrapText="1"/>
    </xf>
    <xf numFmtId="164" fontId="1" fillId="9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wrapText="1"/>
    </xf>
    <xf numFmtId="0" fontId="1" fillId="9" borderId="0" xfId="0" applyFont="1" applyFill="1"/>
    <xf numFmtId="0" fontId="2" fillId="2" borderId="0" xfId="0" applyFont="1" applyFill="1"/>
    <xf numFmtId="165" fontId="1" fillId="2" borderId="0" xfId="0" applyNumberFormat="1" applyFont="1" applyFill="1"/>
    <xf numFmtId="165" fontId="10" fillId="2" borderId="0" xfId="0" applyNumberFormat="1" applyFont="1" applyFill="1"/>
    <xf numFmtId="166" fontId="0" fillId="0" borderId="0" xfId="0" applyNumberFormat="1"/>
    <xf numFmtId="167" fontId="0" fillId="0" borderId="0" xfId="0" applyNumberFormat="1"/>
    <xf numFmtId="0" fontId="0" fillId="9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15" fillId="0" borderId="0" xfId="0" applyFont="1"/>
    <xf numFmtId="2" fontId="15" fillId="0" borderId="0" xfId="0" applyNumberFormat="1" applyFont="1"/>
    <xf numFmtId="168" fontId="13" fillId="0" borderId="0" xfId="0" applyNumberFormat="1" applyFont="1"/>
    <xf numFmtId="169" fontId="0" fillId="0" borderId="0" xfId="0" applyNumberFormat="1" applyAlignment="1">
      <alignment wrapText="1"/>
    </xf>
    <xf numFmtId="169" fontId="5" fillId="0" borderId="0" xfId="0" applyNumberFormat="1" applyFont="1" applyAlignment="1">
      <alignment horizontal="center" wrapText="1"/>
    </xf>
    <xf numFmtId="169" fontId="2" fillId="0" borderId="0" xfId="0" applyNumberFormat="1" applyFont="1" applyAlignment="1">
      <alignment horizontal="center" wrapText="1"/>
    </xf>
    <xf numFmtId="169" fontId="9" fillId="0" borderId="0" xfId="0" applyNumberFormat="1" applyFont="1" applyAlignment="1">
      <alignment horizontal="center" wrapText="1"/>
    </xf>
    <xf numFmtId="169" fontId="7" fillId="0" borderId="0" xfId="0" applyNumberFormat="1" applyFont="1" applyAlignment="1">
      <alignment horizontal="center" wrapText="1"/>
    </xf>
    <xf numFmtId="169" fontId="0" fillId="0" borderId="0" xfId="0" applyNumberFormat="1"/>
    <xf numFmtId="169" fontId="1" fillId="0" borderId="0" xfId="0" applyNumberFormat="1" applyFont="1"/>
    <xf numFmtId="169" fontId="10" fillId="0" borderId="0" xfId="0" applyNumberFormat="1" applyFont="1"/>
    <xf numFmtId="169" fontId="8" fillId="0" borderId="0" xfId="0" applyNumberFormat="1" applyFont="1"/>
    <xf numFmtId="169" fontId="6" fillId="0" borderId="0" xfId="0" applyNumberFormat="1" applyFont="1"/>
    <xf numFmtId="170" fontId="0" fillId="0" borderId="0" xfId="0" applyNumberFormat="1"/>
    <xf numFmtId="166" fontId="1" fillId="9" borderId="0" xfId="0" applyNumberFormat="1" applyFont="1" applyFill="1"/>
    <xf numFmtId="166" fontId="1" fillId="2" borderId="0" xfId="0" applyNumberFormat="1" applyFont="1" applyFill="1"/>
    <xf numFmtId="171" fontId="0" fillId="0" borderId="0" xfId="0" applyNumberFormat="1"/>
    <xf numFmtId="164" fontId="0" fillId="0" borderId="0" xfId="0" applyNumberFormat="1"/>
    <xf numFmtId="164" fontId="1" fillId="2" borderId="0" xfId="0" applyNumberFormat="1" applyFont="1" applyFill="1"/>
    <xf numFmtId="0" fontId="15" fillId="2" borderId="0" xfId="0" applyFont="1" applyFill="1" applyAlignment="1">
      <alignment textRotation="180"/>
    </xf>
    <xf numFmtId="0" fontId="15" fillId="0" borderId="0" xfId="0" applyFont="1" applyAlignment="1">
      <alignment textRotation="180"/>
    </xf>
    <xf numFmtId="0" fontId="1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</cellXfs>
  <cellStyles count="1">
    <cellStyle name="Normal" xfId="0" builtinId="0"/>
  </cellStyles>
  <dxfs count="12">
    <dxf>
      <font>
        <color theme="1"/>
      </font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FFAFAF"/>
        </patternFill>
      </fill>
    </dxf>
    <dxf>
      <fill>
        <patternFill>
          <bgColor rgb="FFFF4747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FFAFAF"/>
        </patternFill>
      </fill>
    </dxf>
    <dxf>
      <fill>
        <patternFill>
          <bgColor rgb="FFFF4747"/>
        </patternFill>
      </fill>
    </dxf>
  </dxfs>
  <tableStyles count="0" defaultTableStyle="TableStyleMedium2" defaultPivotStyle="PivotStyleLight16"/>
  <colors>
    <mruColors>
      <color rgb="FF0000FF"/>
      <color rgb="FFFF00FF"/>
      <color rgb="FFFF4747"/>
      <color rgb="FFFFAFAF"/>
      <color rgb="FFFFDDDD"/>
      <color rgb="FFFFFFFF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microsoft.com/office/2017/10/relationships/person" Target="persons/perso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Actual federal funds rate and Taylor rule prescriptions</a:t>
            </a:r>
          </a:p>
          <a:p>
            <a:pPr>
              <a:defRPr/>
            </a:pPr>
            <a:r>
              <a:rPr lang="en-US" sz="1000" baseline="0"/>
              <a:t>Percent, Quarterly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080707708172135E-2"/>
          <c:y val="9.936493747621214E-2"/>
          <c:w val="0.94881992937484916"/>
          <c:h val="0.74743948161426377"/>
        </c:manualLayout>
      </c:layout>
      <c:lineChart>
        <c:grouping val="standard"/>
        <c:varyColors val="0"/>
        <c:ser>
          <c:idx val="1"/>
          <c:order val="0"/>
          <c:tx>
            <c:strRef>
              <c:f>FOMCTaylor93UR!$I$2</c:f>
              <c:strCache>
                <c:ptCount val="1"/>
                <c:pt idx="0">
                  <c:v>Actual Fed Funds Rate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FOMCTaylor99UR!$G$3:$G$827</c:f>
              <c:numCache>
                <c:formatCode>m/d/yyyy</c:formatCode>
                <c:ptCount val="825"/>
                <c:pt idx="0">
                  <c:v>20135</c:v>
                </c:pt>
                <c:pt idx="1">
                  <c:v>20224</c:v>
                </c:pt>
                <c:pt idx="2">
                  <c:v>20316</c:v>
                </c:pt>
                <c:pt idx="3">
                  <c:v>20408</c:v>
                </c:pt>
                <c:pt idx="4">
                  <c:v>20500</c:v>
                </c:pt>
                <c:pt idx="5">
                  <c:v>20590</c:v>
                </c:pt>
                <c:pt idx="6">
                  <c:v>20682</c:v>
                </c:pt>
                <c:pt idx="7">
                  <c:v>20774</c:v>
                </c:pt>
                <c:pt idx="8">
                  <c:v>20866</c:v>
                </c:pt>
                <c:pt idx="9">
                  <c:v>20955</c:v>
                </c:pt>
                <c:pt idx="10">
                  <c:v>21047</c:v>
                </c:pt>
                <c:pt idx="11">
                  <c:v>21139</c:v>
                </c:pt>
                <c:pt idx="12">
                  <c:v>21231</c:v>
                </c:pt>
                <c:pt idx="13">
                  <c:v>21320</c:v>
                </c:pt>
                <c:pt idx="14">
                  <c:v>21412</c:v>
                </c:pt>
                <c:pt idx="15">
                  <c:v>21504</c:v>
                </c:pt>
                <c:pt idx="16">
                  <c:v>21596</c:v>
                </c:pt>
                <c:pt idx="17">
                  <c:v>21685</c:v>
                </c:pt>
                <c:pt idx="18">
                  <c:v>21777</c:v>
                </c:pt>
                <c:pt idx="19">
                  <c:v>21869</c:v>
                </c:pt>
                <c:pt idx="20">
                  <c:v>21961</c:v>
                </c:pt>
                <c:pt idx="21">
                  <c:v>22051</c:v>
                </c:pt>
                <c:pt idx="22">
                  <c:v>22143</c:v>
                </c:pt>
                <c:pt idx="23">
                  <c:v>22235</c:v>
                </c:pt>
                <c:pt idx="24">
                  <c:v>22327</c:v>
                </c:pt>
                <c:pt idx="25">
                  <c:v>22416</c:v>
                </c:pt>
                <c:pt idx="26">
                  <c:v>22508</c:v>
                </c:pt>
                <c:pt idx="27">
                  <c:v>22600</c:v>
                </c:pt>
                <c:pt idx="28">
                  <c:v>22692</c:v>
                </c:pt>
                <c:pt idx="29">
                  <c:v>22781</c:v>
                </c:pt>
                <c:pt idx="30">
                  <c:v>22873</c:v>
                </c:pt>
                <c:pt idx="31">
                  <c:v>22965</c:v>
                </c:pt>
                <c:pt idx="32">
                  <c:v>23057</c:v>
                </c:pt>
                <c:pt idx="33">
                  <c:v>23146</c:v>
                </c:pt>
                <c:pt idx="34">
                  <c:v>23238</c:v>
                </c:pt>
                <c:pt idx="35">
                  <c:v>23330</c:v>
                </c:pt>
                <c:pt idx="36">
                  <c:v>23422</c:v>
                </c:pt>
                <c:pt idx="37">
                  <c:v>23512</c:v>
                </c:pt>
                <c:pt idx="38">
                  <c:v>23604</c:v>
                </c:pt>
                <c:pt idx="39">
                  <c:v>23696</c:v>
                </c:pt>
                <c:pt idx="40">
                  <c:v>23788</c:v>
                </c:pt>
                <c:pt idx="41">
                  <c:v>23877</c:v>
                </c:pt>
                <c:pt idx="42">
                  <c:v>23969</c:v>
                </c:pt>
                <c:pt idx="43">
                  <c:v>24061</c:v>
                </c:pt>
                <c:pt idx="44">
                  <c:v>24153</c:v>
                </c:pt>
                <c:pt idx="45">
                  <c:v>24242</c:v>
                </c:pt>
                <c:pt idx="46">
                  <c:v>24334</c:v>
                </c:pt>
                <c:pt idx="47">
                  <c:v>24426</c:v>
                </c:pt>
                <c:pt idx="48">
                  <c:v>24518</c:v>
                </c:pt>
                <c:pt idx="49">
                  <c:v>24607</c:v>
                </c:pt>
                <c:pt idx="50">
                  <c:v>24699</c:v>
                </c:pt>
                <c:pt idx="51">
                  <c:v>24791</c:v>
                </c:pt>
                <c:pt idx="52">
                  <c:v>24883</c:v>
                </c:pt>
                <c:pt idx="53">
                  <c:v>24973</c:v>
                </c:pt>
                <c:pt idx="54">
                  <c:v>25065</c:v>
                </c:pt>
                <c:pt idx="55">
                  <c:v>25157</c:v>
                </c:pt>
                <c:pt idx="56">
                  <c:v>25249</c:v>
                </c:pt>
                <c:pt idx="57">
                  <c:v>25338</c:v>
                </c:pt>
                <c:pt idx="58">
                  <c:v>25430</c:v>
                </c:pt>
                <c:pt idx="59">
                  <c:v>25522</c:v>
                </c:pt>
                <c:pt idx="60">
                  <c:v>25614</c:v>
                </c:pt>
                <c:pt idx="61">
                  <c:v>25703</c:v>
                </c:pt>
                <c:pt idx="62">
                  <c:v>25795</c:v>
                </c:pt>
                <c:pt idx="63">
                  <c:v>25887</c:v>
                </c:pt>
                <c:pt idx="64">
                  <c:v>25979</c:v>
                </c:pt>
                <c:pt idx="65">
                  <c:v>26068</c:v>
                </c:pt>
                <c:pt idx="66">
                  <c:v>26160</c:v>
                </c:pt>
                <c:pt idx="67">
                  <c:v>26252</c:v>
                </c:pt>
                <c:pt idx="68">
                  <c:v>26344</c:v>
                </c:pt>
                <c:pt idx="69">
                  <c:v>26434</c:v>
                </c:pt>
                <c:pt idx="70">
                  <c:v>26526</c:v>
                </c:pt>
                <c:pt idx="71">
                  <c:v>26618</c:v>
                </c:pt>
                <c:pt idx="72">
                  <c:v>26710</c:v>
                </c:pt>
                <c:pt idx="73">
                  <c:v>26799</c:v>
                </c:pt>
                <c:pt idx="74">
                  <c:v>26891</c:v>
                </c:pt>
                <c:pt idx="75">
                  <c:v>26983</c:v>
                </c:pt>
                <c:pt idx="76">
                  <c:v>27075</c:v>
                </c:pt>
                <c:pt idx="77">
                  <c:v>27164</c:v>
                </c:pt>
                <c:pt idx="78">
                  <c:v>27256</c:v>
                </c:pt>
                <c:pt idx="79">
                  <c:v>27348</c:v>
                </c:pt>
                <c:pt idx="80">
                  <c:v>27440</c:v>
                </c:pt>
                <c:pt idx="81">
                  <c:v>27529</c:v>
                </c:pt>
                <c:pt idx="82">
                  <c:v>27621</c:v>
                </c:pt>
                <c:pt idx="83">
                  <c:v>27713</c:v>
                </c:pt>
                <c:pt idx="84">
                  <c:v>27805</c:v>
                </c:pt>
                <c:pt idx="85">
                  <c:v>27895</c:v>
                </c:pt>
                <c:pt idx="86">
                  <c:v>27987</c:v>
                </c:pt>
                <c:pt idx="87">
                  <c:v>28079</c:v>
                </c:pt>
                <c:pt idx="88">
                  <c:v>28171</c:v>
                </c:pt>
                <c:pt idx="89">
                  <c:v>28260</c:v>
                </c:pt>
                <c:pt idx="90">
                  <c:v>28352</c:v>
                </c:pt>
                <c:pt idx="91">
                  <c:v>28444</c:v>
                </c:pt>
                <c:pt idx="92">
                  <c:v>28536</c:v>
                </c:pt>
                <c:pt idx="93">
                  <c:v>28625</c:v>
                </c:pt>
                <c:pt idx="94">
                  <c:v>28717</c:v>
                </c:pt>
                <c:pt idx="95">
                  <c:v>28809</c:v>
                </c:pt>
                <c:pt idx="96">
                  <c:v>28901</c:v>
                </c:pt>
                <c:pt idx="97">
                  <c:v>28990</c:v>
                </c:pt>
                <c:pt idx="98">
                  <c:v>29082</c:v>
                </c:pt>
                <c:pt idx="99">
                  <c:v>29174</c:v>
                </c:pt>
                <c:pt idx="100">
                  <c:v>29266</c:v>
                </c:pt>
                <c:pt idx="101">
                  <c:v>29356</c:v>
                </c:pt>
                <c:pt idx="102">
                  <c:v>29448</c:v>
                </c:pt>
                <c:pt idx="103">
                  <c:v>29540</c:v>
                </c:pt>
                <c:pt idx="104">
                  <c:v>29632</c:v>
                </c:pt>
                <c:pt idx="105">
                  <c:v>29721</c:v>
                </c:pt>
                <c:pt idx="106">
                  <c:v>29813</c:v>
                </c:pt>
                <c:pt idx="107">
                  <c:v>29905</c:v>
                </c:pt>
                <c:pt idx="108">
                  <c:v>29997</c:v>
                </c:pt>
                <c:pt idx="109">
                  <c:v>30086</c:v>
                </c:pt>
                <c:pt idx="110">
                  <c:v>30178</c:v>
                </c:pt>
                <c:pt idx="111">
                  <c:v>30270</c:v>
                </c:pt>
                <c:pt idx="112">
                  <c:v>30362</c:v>
                </c:pt>
                <c:pt idx="113">
                  <c:v>30451</c:v>
                </c:pt>
                <c:pt idx="114">
                  <c:v>30543</c:v>
                </c:pt>
                <c:pt idx="115">
                  <c:v>30635</c:v>
                </c:pt>
                <c:pt idx="116">
                  <c:v>30727</c:v>
                </c:pt>
                <c:pt idx="117">
                  <c:v>30817</c:v>
                </c:pt>
                <c:pt idx="118">
                  <c:v>30909</c:v>
                </c:pt>
                <c:pt idx="119">
                  <c:v>31001</c:v>
                </c:pt>
                <c:pt idx="120">
                  <c:v>31093</c:v>
                </c:pt>
                <c:pt idx="121">
                  <c:v>31182</c:v>
                </c:pt>
                <c:pt idx="122">
                  <c:v>31274</c:v>
                </c:pt>
                <c:pt idx="123">
                  <c:v>31366</c:v>
                </c:pt>
                <c:pt idx="124">
                  <c:v>31458</c:v>
                </c:pt>
                <c:pt idx="125">
                  <c:v>31547</c:v>
                </c:pt>
                <c:pt idx="126">
                  <c:v>31639</c:v>
                </c:pt>
                <c:pt idx="127">
                  <c:v>31731</c:v>
                </c:pt>
                <c:pt idx="128">
                  <c:v>31823</c:v>
                </c:pt>
                <c:pt idx="129">
                  <c:v>31912</c:v>
                </c:pt>
                <c:pt idx="130">
                  <c:v>32004</c:v>
                </c:pt>
                <c:pt idx="131">
                  <c:v>32096</c:v>
                </c:pt>
                <c:pt idx="132">
                  <c:v>32188</c:v>
                </c:pt>
                <c:pt idx="133">
                  <c:v>32278</c:v>
                </c:pt>
                <c:pt idx="134">
                  <c:v>32370</c:v>
                </c:pt>
                <c:pt idx="135">
                  <c:v>32462</c:v>
                </c:pt>
                <c:pt idx="136">
                  <c:v>32554</c:v>
                </c:pt>
                <c:pt idx="137">
                  <c:v>32643</c:v>
                </c:pt>
                <c:pt idx="138">
                  <c:v>32735</c:v>
                </c:pt>
                <c:pt idx="139">
                  <c:v>32827</c:v>
                </c:pt>
                <c:pt idx="140">
                  <c:v>32919</c:v>
                </c:pt>
                <c:pt idx="141">
                  <c:v>33008</c:v>
                </c:pt>
                <c:pt idx="142">
                  <c:v>33100</c:v>
                </c:pt>
                <c:pt idx="143">
                  <c:v>33192</c:v>
                </c:pt>
                <c:pt idx="144">
                  <c:v>33284</c:v>
                </c:pt>
                <c:pt idx="145">
                  <c:v>33373</c:v>
                </c:pt>
                <c:pt idx="146">
                  <c:v>33465</c:v>
                </c:pt>
                <c:pt idx="147">
                  <c:v>33557</c:v>
                </c:pt>
                <c:pt idx="148">
                  <c:v>33649</c:v>
                </c:pt>
                <c:pt idx="149">
                  <c:v>33739</c:v>
                </c:pt>
                <c:pt idx="150">
                  <c:v>33831</c:v>
                </c:pt>
                <c:pt idx="151">
                  <c:v>33923</c:v>
                </c:pt>
                <c:pt idx="152">
                  <c:v>34015</c:v>
                </c:pt>
                <c:pt idx="153">
                  <c:v>34104</c:v>
                </c:pt>
                <c:pt idx="154">
                  <c:v>34196</c:v>
                </c:pt>
                <c:pt idx="155">
                  <c:v>34288</c:v>
                </c:pt>
                <c:pt idx="156">
                  <c:v>34380</c:v>
                </c:pt>
                <c:pt idx="157">
                  <c:v>34469</c:v>
                </c:pt>
                <c:pt idx="158">
                  <c:v>34561</c:v>
                </c:pt>
                <c:pt idx="159">
                  <c:v>34653</c:v>
                </c:pt>
                <c:pt idx="160">
                  <c:v>34745</c:v>
                </c:pt>
                <c:pt idx="161">
                  <c:v>34834</c:v>
                </c:pt>
                <c:pt idx="162">
                  <c:v>34926</c:v>
                </c:pt>
                <c:pt idx="163">
                  <c:v>35018</c:v>
                </c:pt>
                <c:pt idx="164">
                  <c:v>35110</c:v>
                </c:pt>
                <c:pt idx="165">
                  <c:v>35200</c:v>
                </c:pt>
                <c:pt idx="166">
                  <c:v>35292</c:v>
                </c:pt>
                <c:pt idx="167">
                  <c:v>35384</c:v>
                </c:pt>
                <c:pt idx="168">
                  <c:v>35476</c:v>
                </c:pt>
                <c:pt idx="169">
                  <c:v>35565</c:v>
                </c:pt>
                <c:pt idx="170">
                  <c:v>35657</c:v>
                </c:pt>
                <c:pt idx="171">
                  <c:v>35749</c:v>
                </c:pt>
                <c:pt idx="172">
                  <c:v>35841</c:v>
                </c:pt>
                <c:pt idx="173">
                  <c:v>35930</c:v>
                </c:pt>
                <c:pt idx="174">
                  <c:v>36022</c:v>
                </c:pt>
                <c:pt idx="175">
                  <c:v>36114</c:v>
                </c:pt>
                <c:pt idx="176">
                  <c:v>36206</c:v>
                </c:pt>
                <c:pt idx="177">
                  <c:v>36295</c:v>
                </c:pt>
                <c:pt idx="178">
                  <c:v>36387</c:v>
                </c:pt>
                <c:pt idx="179">
                  <c:v>36479</c:v>
                </c:pt>
                <c:pt idx="180">
                  <c:v>36571</c:v>
                </c:pt>
                <c:pt idx="181">
                  <c:v>36661</c:v>
                </c:pt>
                <c:pt idx="182">
                  <c:v>36753</c:v>
                </c:pt>
                <c:pt idx="183">
                  <c:v>36845</c:v>
                </c:pt>
                <c:pt idx="184">
                  <c:v>36937</c:v>
                </c:pt>
                <c:pt idx="185">
                  <c:v>37026</c:v>
                </c:pt>
                <c:pt idx="186">
                  <c:v>37118</c:v>
                </c:pt>
                <c:pt idx="187">
                  <c:v>37210</c:v>
                </c:pt>
                <c:pt idx="188">
                  <c:v>37302</c:v>
                </c:pt>
                <c:pt idx="189">
                  <c:v>37391</c:v>
                </c:pt>
                <c:pt idx="190">
                  <c:v>37483</c:v>
                </c:pt>
                <c:pt idx="191">
                  <c:v>37575</c:v>
                </c:pt>
                <c:pt idx="192">
                  <c:v>37667</c:v>
                </c:pt>
                <c:pt idx="193">
                  <c:v>37756</c:v>
                </c:pt>
                <c:pt idx="194">
                  <c:v>37848</c:v>
                </c:pt>
                <c:pt idx="195">
                  <c:v>37940</c:v>
                </c:pt>
                <c:pt idx="196">
                  <c:v>38032</c:v>
                </c:pt>
                <c:pt idx="197">
                  <c:v>38122</c:v>
                </c:pt>
                <c:pt idx="198">
                  <c:v>38214</c:v>
                </c:pt>
                <c:pt idx="199">
                  <c:v>38306</c:v>
                </c:pt>
                <c:pt idx="200">
                  <c:v>38398</c:v>
                </c:pt>
                <c:pt idx="201">
                  <c:v>38487</c:v>
                </c:pt>
                <c:pt idx="202">
                  <c:v>38579</c:v>
                </c:pt>
                <c:pt idx="203">
                  <c:v>38671</c:v>
                </c:pt>
                <c:pt idx="204">
                  <c:v>38763</c:v>
                </c:pt>
                <c:pt idx="205">
                  <c:v>38852</c:v>
                </c:pt>
                <c:pt idx="206">
                  <c:v>38944</c:v>
                </c:pt>
                <c:pt idx="207">
                  <c:v>39036</c:v>
                </c:pt>
                <c:pt idx="208">
                  <c:v>39128</c:v>
                </c:pt>
                <c:pt idx="209">
                  <c:v>39217</c:v>
                </c:pt>
                <c:pt idx="210">
                  <c:v>39309</c:v>
                </c:pt>
                <c:pt idx="211">
                  <c:v>39401</c:v>
                </c:pt>
                <c:pt idx="212">
                  <c:v>39493</c:v>
                </c:pt>
                <c:pt idx="213">
                  <c:v>39583</c:v>
                </c:pt>
                <c:pt idx="214">
                  <c:v>39675</c:v>
                </c:pt>
                <c:pt idx="215">
                  <c:v>39767</c:v>
                </c:pt>
                <c:pt idx="216">
                  <c:v>39859</c:v>
                </c:pt>
                <c:pt idx="217">
                  <c:v>39948</c:v>
                </c:pt>
                <c:pt idx="218">
                  <c:v>40040</c:v>
                </c:pt>
                <c:pt idx="219">
                  <c:v>40132</c:v>
                </c:pt>
                <c:pt idx="220">
                  <c:v>40224</c:v>
                </c:pt>
                <c:pt idx="221">
                  <c:v>40313</c:v>
                </c:pt>
                <c:pt idx="222">
                  <c:v>40405</c:v>
                </c:pt>
                <c:pt idx="223">
                  <c:v>40497</c:v>
                </c:pt>
                <c:pt idx="224">
                  <c:v>40589</c:v>
                </c:pt>
                <c:pt idx="225">
                  <c:v>40678</c:v>
                </c:pt>
                <c:pt idx="226">
                  <c:v>40770</c:v>
                </c:pt>
                <c:pt idx="227">
                  <c:v>40862</c:v>
                </c:pt>
                <c:pt idx="228">
                  <c:v>40954</c:v>
                </c:pt>
                <c:pt idx="229">
                  <c:v>41044</c:v>
                </c:pt>
                <c:pt idx="230">
                  <c:v>41136</c:v>
                </c:pt>
                <c:pt idx="231">
                  <c:v>41228</c:v>
                </c:pt>
                <c:pt idx="232">
                  <c:v>41320</c:v>
                </c:pt>
                <c:pt idx="233">
                  <c:v>41409</c:v>
                </c:pt>
                <c:pt idx="234">
                  <c:v>41501</c:v>
                </c:pt>
                <c:pt idx="235">
                  <c:v>41593</c:v>
                </c:pt>
                <c:pt idx="236">
                  <c:v>41685</c:v>
                </c:pt>
                <c:pt idx="237">
                  <c:v>41774</c:v>
                </c:pt>
                <c:pt idx="238">
                  <c:v>41866</c:v>
                </c:pt>
                <c:pt idx="239">
                  <c:v>41958</c:v>
                </c:pt>
                <c:pt idx="240">
                  <c:v>42050</c:v>
                </c:pt>
                <c:pt idx="241">
                  <c:v>42139</c:v>
                </c:pt>
                <c:pt idx="242">
                  <c:v>42231</c:v>
                </c:pt>
                <c:pt idx="243">
                  <c:v>42323</c:v>
                </c:pt>
                <c:pt idx="244">
                  <c:v>42415</c:v>
                </c:pt>
                <c:pt idx="245">
                  <c:v>42505</c:v>
                </c:pt>
                <c:pt idx="246">
                  <c:v>42597</c:v>
                </c:pt>
                <c:pt idx="247">
                  <c:v>42689</c:v>
                </c:pt>
                <c:pt idx="248">
                  <c:v>42781</c:v>
                </c:pt>
                <c:pt idx="249">
                  <c:v>42870</c:v>
                </c:pt>
                <c:pt idx="250">
                  <c:v>42962</c:v>
                </c:pt>
                <c:pt idx="251">
                  <c:v>43054</c:v>
                </c:pt>
                <c:pt idx="252">
                  <c:v>43146</c:v>
                </c:pt>
                <c:pt idx="253">
                  <c:v>43235</c:v>
                </c:pt>
                <c:pt idx="254">
                  <c:v>43327</c:v>
                </c:pt>
                <c:pt idx="255">
                  <c:v>43419</c:v>
                </c:pt>
                <c:pt idx="256">
                  <c:v>43511</c:v>
                </c:pt>
                <c:pt idx="257">
                  <c:v>43600</c:v>
                </c:pt>
                <c:pt idx="258">
                  <c:v>43692</c:v>
                </c:pt>
                <c:pt idx="259">
                  <c:v>43784</c:v>
                </c:pt>
                <c:pt idx="260">
                  <c:v>43876</c:v>
                </c:pt>
                <c:pt idx="261">
                  <c:v>43966</c:v>
                </c:pt>
                <c:pt idx="262">
                  <c:v>44058</c:v>
                </c:pt>
                <c:pt idx="263">
                  <c:v>44150</c:v>
                </c:pt>
                <c:pt idx="264">
                  <c:v>44242</c:v>
                </c:pt>
                <c:pt idx="265">
                  <c:v>44331</c:v>
                </c:pt>
                <c:pt idx="266">
                  <c:v>44423</c:v>
                </c:pt>
                <c:pt idx="267">
                  <c:v>44515</c:v>
                </c:pt>
                <c:pt idx="268">
                  <c:v>44607</c:v>
                </c:pt>
                <c:pt idx="269">
                  <c:v>44696</c:v>
                </c:pt>
                <c:pt idx="270">
                  <c:v>44788</c:v>
                </c:pt>
                <c:pt idx="271">
                  <c:v>44880</c:v>
                </c:pt>
                <c:pt idx="272">
                  <c:v>44972</c:v>
                </c:pt>
                <c:pt idx="273">
                  <c:v>45061</c:v>
                </c:pt>
                <c:pt idx="274">
                  <c:v>45153</c:v>
                </c:pt>
              </c:numCache>
            </c:numRef>
          </c:cat>
          <c:val>
            <c:numRef>
              <c:f>FOMCTaylor93UR!$I$3:$I$827</c:f>
              <c:numCache>
                <c:formatCode>0.00</c:formatCode>
                <c:ptCount val="825"/>
                <c:pt idx="0">
                  <c:v>1.343333333333333</c:v>
                </c:pt>
                <c:pt idx="1">
                  <c:v>1.5</c:v>
                </c:pt>
                <c:pt idx="2">
                  <c:v>1.9400000000000002</c:v>
                </c:pt>
                <c:pt idx="3">
                  <c:v>2.3566666666666669</c:v>
                </c:pt>
                <c:pt idx="4">
                  <c:v>2.4833333333333334</c:v>
                </c:pt>
                <c:pt idx="5">
                  <c:v>2.6933333333333334</c:v>
                </c:pt>
                <c:pt idx="6">
                  <c:v>2.81</c:v>
                </c:pt>
                <c:pt idx="7">
                  <c:v>2.9266666666666663</c:v>
                </c:pt>
                <c:pt idx="8">
                  <c:v>2.9333333333333336</c:v>
                </c:pt>
                <c:pt idx="9">
                  <c:v>3</c:v>
                </c:pt>
                <c:pt idx="10">
                  <c:v>3.2333333333333338</c:v>
                </c:pt>
                <c:pt idx="11">
                  <c:v>3.2533333333333334</c:v>
                </c:pt>
                <c:pt idx="12">
                  <c:v>1.8633333333333335</c:v>
                </c:pt>
                <c:pt idx="13">
                  <c:v>0.94000000000000006</c:v>
                </c:pt>
                <c:pt idx="14">
                  <c:v>1.3233333333333333</c:v>
                </c:pt>
                <c:pt idx="15">
                  <c:v>2.1633333333333336</c:v>
                </c:pt>
                <c:pt idx="16">
                  <c:v>2.57</c:v>
                </c:pt>
                <c:pt idx="17">
                  <c:v>3.0833333333333335</c:v>
                </c:pt>
                <c:pt idx="18">
                  <c:v>3.5766666666666667</c:v>
                </c:pt>
                <c:pt idx="19">
                  <c:v>3.99</c:v>
                </c:pt>
                <c:pt idx="20">
                  <c:v>3.9333333333333336</c:v>
                </c:pt>
                <c:pt idx="21">
                  <c:v>3.6966666666666668</c:v>
                </c:pt>
                <c:pt idx="22">
                  <c:v>2.936666666666667</c:v>
                </c:pt>
                <c:pt idx="23">
                  <c:v>2.2966666666666669</c:v>
                </c:pt>
                <c:pt idx="24">
                  <c:v>2.0033333333333334</c:v>
                </c:pt>
                <c:pt idx="25">
                  <c:v>1.7333333333333332</c:v>
                </c:pt>
                <c:pt idx="26">
                  <c:v>1.6833333333333333</c:v>
                </c:pt>
                <c:pt idx="27">
                  <c:v>2.4</c:v>
                </c:pt>
                <c:pt idx="28">
                  <c:v>2.4566666666666666</c:v>
                </c:pt>
                <c:pt idx="29">
                  <c:v>2.6066666666666669</c:v>
                </c:pt>
                <c:pt idx="30">
                  <c:v>2.8466666666666671</c:v>
                </c:pt>
                <c:pt idx="31">
                  <c:v>2.9233333333333333</c:v>
                </c:pt>
                <c:pt idx="32">
                  <c:v>2.9666666666666668</c:v>
                </c:pt>
                <c:pt idx="33">
                  <c:v>2.9633333333333334</c:v>
                </c:pt>
                <c:pt idx="34">
                  <c:v>3.33</c:v>
                </c:pt>
                <c:pt idx="35">
                  <c:v>3.4533333333333331</c:v>
                </c:pt>
                <c:pt idx="36">
                  <c:v>3.4633333333333334</c:v>
                </c:pt>
                <c:pt idx="37">
                  <c:v>3.49</c:v>
                </c:pt>
                <c:pt idx="38">
                  <c:v>3.456666666666667</c:v>
                </c:pt>
                <c:pt idx="39">
                  <c:v>3.5766666666666667</c:v>
                </c:pt>
                <c:pt idx="40">
                  <c:v>3.9766666666666666</c:v>
                </c:pt>
                <c:pt idx="41">
                  <c:v>4.0799999999999992</c:v>
                </c:pt>
                <c:pt idx="42">
                  <c:v>4.0766666666666671</c:v>
                </c:pt>
                <c:pt idx="43">
                  <c:v>4.166666666666667</c:v>
                </c:pt>
                <c:pt idx="44">
                  <c:v>4.5599999999999996</c:v>
                </c:pt>
                <c:pt idx="45">
                  <c:v>4.9133333333333331</c:v>
                </c:pt>
                <c:pt idx="46">
                  <c:v>5.41</c:v>
                </c:pt>
                <c:pt idx="47">
                  <c:v>5.5633333333333326</c:v>
                </c:pt>
                <c:pt idx="48">
                  <c:v>4.8233333333333341</c:v>
                </c:pt>
                <c:pt idx="49">
                  <c:v>3.99</c:v>
                </c:pt>
                <c:pt idx="50">
                  <c:v>3.8933333333333331</c:v>
                </c:pt>
                <c:pt idx="51">
                  <c:v>4.1733333333333329</c:v>
                </c:pt>
                <c:pt idx="52">
                  <c:v>4.79</c:v>
                </c:pt>
                <c:pt idx="53">
                  <c:v>5.9833333333333334</c:v>
                </c:pt>
                <c:pt idx="54">
                  <c:v>5.9466666666666663</c:v>
                </c:pt>
                <c:pt idx="55">
                  <c:v>5.916666666666667</c:v>
                </c:pt>
                <c:pt idx="56">
                  <c:v>6.5666666666666664</c:v>
                </c:pt>
                <c:pt idx="57">
                  <c:v>8.3266666666666662</c:v>
                </c:pt>
                <c:pt idx="58">
                  <c:v>8.9833333333333325</c:v>
                </c:pt>
                <c:pt idx="59">
                  <c:v>8.94</c:v>
                </c:pt>
                <c:pt idx="60">
                  <c:v>8.5733333333333324</c:v>
                </c:pt>
                <c:pt idx="61">
                  <c:v>7.8866666666666667</c:v>
                </c:pt>
                <c:pt idx="62">
                  <c:v>6.706666666666667</c:v>
                </c:pt>
                <c:pt idx="63">
                  <c:v>5.5666666666666673</c:v>
                </c:pt>
                <c:pt idx="64">
                  <c:v>3.8566666666666669</c:v>
                </c:pt>
                <c:pt idx="65">
                  <c:v>4.5666666666666664</c:v>
                </c:pt>
                <c:pt idx="66">
                  <c:v>5.4766666666666666</c:v>
                </c:pt>
                <c:pt idx="67">
                  <c:v>4.75</c:v>
                </c:pt>
                <c:pt idx="68">
                  <c:v>3.5466666666666669</c:v>
                </c:pt>
                <c:pt idx="69">
                  <c:v>4.3</c:v>
                </c:pt>
                <c:pt idx="70">
                  <c:v>4.7433333333333332</c:v>
                </c:pt>
                <c:pt idx="71">
                  <c:v>5.1466666666666665</c:v>
                </c:pt>
                <c:pt idx="72">
                  <c:v>6.5366666666666662</c:v>
                </c:pt>
                <c:pt idx="73">
                  <c:v>7.8166666666666673</c:v>
                </c:pt>
                <c:pt idx="74">
                  <c:v>10.56</c:v>
                </c:pt>
                <c:pt idx="75">
                  <c:v>9.9966666666666661</c:v>
                </c:pt>
                <c:pt idx="76">
                  <c:v>9.3233333333333324</c:v>
                </c:pt>
                <c:pt idx="77">
                  <c:v>11.25</c:v>
                </c:pt>
                <c:pt idx="78">
                  <c:v>12.089999999999998</c:v>
                </c:pt>
                <c:pt idx="79">
                  <c:v>9.3466666666666658</c:v>
                </c:pt>
                <c:pt idx="80">
                  <c:v>6.3033333333333337</c:v>
                </c:pt>
                <c:pt idx="81">
                  <c:v>5.4200000000000008</c:v>
                </c:pt>
                <c:pt idx="82">
                  <c:v>6.1599999999999993</c:v>
                </c:pt>
                <c:pt idx="83">
                  <c:v>5.4133333333333331</c:v>
                </c:pt>
                <c:pt idx="84">
                  <c:v>4.8266666666666671</c:v>
                </c:pt>
                <c:pt idx="85">
                  <c:v>5.1966666666666663</c:v>
                </c:pt>
                <c:pt idx="86">
                  <c:v>5.2833333333333332</c:v>
                </c:pt>
                <c:pt idx="87">
                  <c:v>4.8733333333333331</c:v>
                </c:pt>
                <c:pt idx="88">
                  <c:v>4.66</c:v>
                </c:pt>
                <c:pt idx="89">
                  <c:v>5.1566666666666663</c:v>
                </c:pt>
                <c:pt idx="90">
                  <c:v>5.82</c:v>
                </c:pt>
                <c:pt idx="91">
                  <c:v>6.5133333333333328</c:v>
                </c:pt>
                <c:pt idx="92">
                  <c:v>6.7566666666666668</c:v>
                </c:pt>
                <c:pt idx="93">
                  <c:v>7.2833333333333341</c:v>
                </c:pt>
                <c:pt idx="94">
                  <c:v>8.1</c:v>
                </c:pt>
                <c:pt idx="95">
                  <c:v>9.5833333333333339</c:v>
                </c:pt>
                <c:pt idx="96">
                  <c:v>10.073333333333334</c:v>
                </c:pt>
                <c:pt idx="97">
                  <c:v>10.18</c:v>
                </c:pt>
                <c:pt idx="98">
                  <c:v>10.946666666666667</c:v>
                </c:pt>
                <c:pt idx="99">
                  <c:v>13.576666666666666</c:v>
                </c:pt>
                <c:pt idx="100">
                  <c:v>15.046666666666667</c:v>
                </c:pt>
                <c:pt idx="101">
                  <c:v>12.686666666666667</c:v>
                </c:pt>
                <c:pt idx="102">
                  <c:v>9.836666666666666</c:v>
                </c:pt>
                <c:pt idx="103">
                  <c:v>15.853333333333333</c:v>
                </c:pt>
                <c:pt idx="104">
                  <c:v>16.569999999999997</c:v>
                </c:pt>
                <c:pt idx="105">
                  <c:v>17.78</c:v>
                </c:pt>
                <c:pt idx="106">
                  <c:v>17.576666666666664</c:v>
                </c:pt>
                <c:pt idx="107">
                  <c:v>13.586666666666666</c:v>
                </c:pt>
                <c:pt idx="108">
                  <c:v>14.226666666666667</c:v>
                </c:pt>
                <c:pt idx="109">
                  <c:v>14.513333333333334</c:v>
                </c:pt>
                <c:pt idx="110">
                  <c:v>11.006666666666668</c:v>
                </c:pt>
                <c:pt idx="111">
                  <c:v>9.2866666666666671</c:v>
                </c:pt>
                <c:pt idx="112">
                  <c:v>8.6533333333333324</c:v>
                </c:pt>
                <c:pt idx="113">
                  <c:v>8.8033333333333328</c:v>
                </c:pt>
                <c:pt idx="114">
                  <c:v>9.4599999999999991</c:v>
                </c:pt>
                <c:pt idx="115">
                  <c:v>9.43</c:v>
                </c:pt>
                <c:pt idx="116">
                  <c:v>9.6866666666666656</c:v>
                </c:pt>
                <c:pt idx="117">
                  <c:v>10.556666666666667</c:v>
                </c:pt>
                <c:pt idx="118">
                  <c:v>11.39</c:v>
                </c:pt>
                <c:pt idx="119">
                  <c:v>9.2666666666666675</c:v>
                </c:pt>
                <c:pt idx="120">
                  <c:v>8.4766666666666666</c:v>
                </c:pt>
                <c:pt idx="121">
                  <c:v>7.9233333333333329</c:v>
                </c:pt>
                <c:pt idx="122">
                  <c:v>7.9000000000000012</c:v>
                </c:pt>
                <c:pt idx="123">
                  <c:v>8.1033333333333335</c:v>
                </c:pt>
                <c:pt idx="124">
                  <c:v>7.8266666666666671</c:v>
                </c:pt>
                <c:pt idx="125">
                  <c:v>6.919999999999999</c:v>
                </c:pt>
                <c:pt idx="126">
                  <c:v>6.206666666666667</c:v>
                </c:pt>
                <c:pt idx="127">
                  <c:v>6.2666666666666666</c:v>
                </c:pt>
                <c:pt idx="128">
                  <c:v>6.22</c:v>
                </c:pt>
                <c:pt idx="129">
                  <c:v>6.6499999999999995</c:v>
                </c:pt>
                <c:pt idx="130">
                  <c:v>6.8433333333333337</c:v>
                </c:pt>
                <c:pt idx="131">
                  <c:v>6.916666666666667</c:v>
                </c:pt>
                <c:pt idx="132">
                  <c:v>6.663333333333334</c:v>
                </c:pt>
                <c:pt idx="133">
                  <c:v>7.1566666666666663</c:v>
                </c:pt>
                <c:pt idx="134">
                  <c:v>7.9833333333333334</c:v>
                </c:pt>
                <c:pt idx="135">
                  <c:v>8.4699999999999989</c:v>
                </c:pt>
                <c:pt idx="136">
                  <c:v>9.4433333333333334</c:v>
                </c:pt>
                <c:pt idx="137">
                  <c:v>9.7266666666666666</c:v>
                </c:pt>
                <c:pt idx="138">
                  <c:v>9.0833333333333339</c:v>
                </c:pt>
                <c:pt idx="139">
                  <c:v>8.6133333333333333</c:v>
                </c:pt>
                <c:pt idx="140">
                  <c:v>8.25</c:v>
                </c:pt>
                <c:pt idx="141">
                  <c:v>8.2433333333333323</c:v>
                </c:pt>
                <c:pt idx="142">
                  <c:v>8.16</c:v>
                </c:pt>
                <c:pt idx="143">
                  <c:v>7.7433333333333323</c:v>
                </c:pt>
                <c:pt idx="144">
                  <c:v>6.4266666666666667</c:v>
                </c:pt>
                <c:pt idx="145">
                  <c:v>5.8633333333333342</c:v>
                </c:pt>
                <c:pt idx="146">
                  <c:v>5.6433333333333335</c:v>
                </c:pt>
                <c:pt idx="147">
                  <c:v>4.8166666666666664</c:v>
                </c:pt>
                <c:pt idx="148">
                  <c:v>4.0233333333333334</c:v>
                </c:pt>
                <c:pt idx="149">
                  <c:v>3.7699999999999996</c:v>
                </c:pt>
                <c:pt idx="150">
                  <c:v>3.2566666666666664</c:v>
                </c:pt>
                <c:pt idx="151">
                  <c:v>3.0366666666666666</c:v>
                </c:pt>
                <c:pt idx="152">
                  <c:v>3.0399999999999996</c:v>
                </c:pt>
                <c:pt idx="153">
                  <c:v>3</c:v>
                </c:pt>
                <c:pt idx="154">
                  <c:v>3.06</c:v>
                </c:pt>
                <c:pt idx="155">
                  <c:v>2.9899999999999998</c:v>
                </c:pt>
                <c:pt idx="156">
                  <c:v>3.2133333333333334</c:v>
                </c:pt>
                <c:pt idx="157">
                  <c:v>3.94</c:v>
                </c:pt>
                <c:pt idx="158">
                  <c:v>4.4866666666666672</c:v>
                </c:pt>
                <c:pt idx="159">
                  <c:v>5.166666666666667</c:v>
                </c:pt>
                <c:pt idx="160">
                  <c:v>5.81</c:v>
                </c:pt>
                <c:pt idx="161">
                  <c:v>6.02</c:v>
                </c:pt>
                <c:pt idx="162">
                  <c:v>5.7966666666666669</c:v>
                </c:pt>
                <c:pt idx="163">
                  <c:v>5.7199999999999989</c:v>
                </c:pt>
                <c:pt idx="164">
                  <c:v>5.3633333333333333</c:v>
                </c:pt>
                <c:pt idx="165">
                  <c:v>5.2433333333333332</c:v>
                </c:pt>
                <c:pt idx="166">
                  <c:v>5.3066666666666675</c:v>
                </c:pt>
                <c:pt idx="167">
                  <c:v>5.28</c:v>
                </c:pt>
                <c:pt idx="168">
                  <c:v>5.2766666666666673</c:v>
                </c:pt>
                <c:pt idx="169">
                  <c:v>5.5233333333333334</c:v>
                </c:pt>
                <c:pt idx="170">
                  <c:v>5.5333333333333323</c:v>
                </c:pt>
                <c:pt idx="171">
                  <c:v>5.5066666666666668</c:v>
                </c:pt>
                <c:pt idx="172">
                  <c:v>5.5200000000000005</c:v>
                </c:pt>
                <c:pt idx="173">
                  <c:v>5.5</c:v>
                </c:pt>
                <c:pt idx="174">
                  <c:v>5.5333333333333341</c:v>
                </c:pt>
                <c:pt idx="175">
                  <c:v>4.8600000000000003</c:v>
                </c:pt>
                <c:pt idx="176">
                  <c:v>4.7333333333333334</c:v>
                </c:pt>
                <c:pt idx="177">
                  <c:v>4.746666666666667</c:v>
                </c:pt>
                <c:pt idx="178">
                  <c:v>5.0933333333333337</c:v>
                </c:pt>
                <c:pt idx="179">
                  <c:v>5.3066666666666675</c:v>
                </c:pt>
                <c:pt idx="180">
                  <c:v>5.6766666666666667</c:v>
                </c:pt>
                <c:pt idx="181">
                  <c:v>6.2733333333333334</c:v>
                </c:pt>
                <c:pt idx="182">
                  <c:v>6.52</c:v>
                </c:pt>
                <c:pt idx="183">
                  <c:v>6.4733333333333336</c:v>
                </c:pt>
                <c:pt idx="184">
                  <c:v>5.5933333333333337</c:v>
                </c:pt>
                <c:pt idx="185">
                  <c:v>4.3266666666666671</c:v>
                </c:pt>
                <c:pt idx="186">
                  <c:v>3.4966666666666666</c:v>
                </c:pt>
                <c:pt idx="187">
                  <c:v>2.1333333333333333</c:v>
                </c:pt>
                <c:pt idx="188">
                  <c:v>1.7333333333333332</c:v>
                </c:pt>
                <c:pt idx="189">
                  <c:v>1.75</c:v>
                </c:pt>
                <c:pt idx="190">
                  <c:v>1.74</c:v>
                </c:pt>
                <c:pt idx="191">
                  <c:v>1.4433333333333334</c:v>
                </c:pt>
                <c:pt idx="192">
                  <c:v>1.25</c:v>
                </c:pt>
                <c:pt idx="193">
                  <c:v>1.2466666666666668</c:v>
                </c:pt>
                <c:pt idx="194">
                  <c:v>1.0166666666666666</c:v>
                </c:pt>
                <c:pt idx="195">
                  <c:v>0.99666666666666659</c:v>
                </c:pt>
                <c:pt idx="196">
                  <c:v>1.0033333333333332</c:v>
                </c:pt>
                <c:pt idx="197">
                  <c:v>1.01</c:v>
                </c:pt>
                <c:pt idx="198">
                  <c:v>1.4333333333333333</c:v>
                </c:pt>
                <c:pt idx="199">
                  <c:v>1.95</c:v>
                </c:pt>
                <c:pt idx="200">
                  <c:v>2.4699999999999998</c:v>
                </c:pt>
                <c:pt idx="201">
                  <c:v>2.9433333333333334</c:v>
                </c:pt>
                <c:pt idx="202">
                  <c:v>3.4599999999999995</c:v>
                </c:pt>
                <c:pt idx="203">
                  <c:v>3.98</c:v>
                </c:pt>
                <c:pt idx="204">
                  <c:v>4.456666666666667</c:v>
                </c:pt>
                <c:pt idx="205">
                  <c:v>4.9066666666666672</c:v>
                </c:pt>
                <c:pt idx="206">
                  <c:v>5.246666666666667</c:v>
                </c:pt>
                <c:pt idx="207">
                  <c:v>5.246666666666667</c:v>
                </c:pt>
                <c:pt idx="208">
                  <c:v>5.2566666666666668</c:v>
                </c:pt>
                <c:pt idx="209">
                  <c:v>5.25</c:v>
                </c:pt>
                <c:pt idx="210">
                  <c:v>5.0733333333333333</c:v>
                </c:pt>
                <c:pt idx="211">
                  <c:v>4.496666666666667</c:v>
                </c:pt>
                <c:pt idx="212">
                  <c:v>3.1766666666666663</c:v>
                </c:pt>
                <c:pt idx="213">
                  <c:v>2.0866666666666664</c:v>
                </c:pt>
                <c:pt idx="214">
                  <c:v>1.9400000000000002</c:v>
                </c:pt>
                <c:pt idx="215">
                  <c:v>0.5066666666666666</c:v>
                </c:pt>
                <c:pt idx="216">
                  <c:v>0.18333333333333335</c:v>
                </c:pt>
                <c:pt idx="217">
                  <c:v>0.17999999999999997</c:v>
                </c:pt>
                <c:pt idx="218">
                  <c:v>0.15666666666666665</c:v>
                </c:pt>
                <c:pt idx="219">
                  <c:v>0.12</c:v>
                </c:pt>
                <c:pt idx="220">
                  <c:v>0.13333333333333333</c:v>
                </c:pt>
                <c:pt idx="221">
                  <c:v>0.19333333333333336</c:v>
                </c:pt>
                <c:pt idx="222">
                  <c:v>0.18666666666666668</c:v>
                </c:pt>
                <c:pt idx="223">
                  <c:v>0.18666666666666668</c:v>
                </c:pt>
                <c:pt idx="224">
                  <c:v>0.15666666666666668</c:v>
                </c:pt>
                <c:pt idx="225">
                  <c:v>9.3333333333333338E-2</c:v>
                </c:pt>
                <c:pt idx="226">
                  <c:v>8.3333333333333329E-2</c:v>
                </c:pt>
                <c:pt idx="227">
                  <c:v>7.3333333333333348E-2</c:v>
                </c:pt>
                <c:pt idx="228">
                  <c:v>0.10333333333333333</c:v>
                </c:pt>
                <c:pt idx="229">
                  <c:v>0.15333333333333335</c:v>
                </c:pt>
                <c:pt idx="230">
                  <c:v>0.14333333333333334</c:v>
                </c:pt>
                <c:pt idx="231">
                  <c:v>0.16</c:v>
                </c:pt>
                <c:pt idx="232">
                  <c:v>0.14333333333333334</c:v>
                </c:pt>
                <c:pt idx="233">
                  <c:v>0.11666666666666665</c:v>
                </c:pt>
                <c:pt idx="234">
                  <c:v>8.3333333333333329E-2</c:v>
                </c:pt>
                <c:pt idx="235">
                  <c:v>8.666666666666667E-2</c:v>
                </c:pt>
                <c:pt idx="236">
                  <c:v>7.3333333333333348E-2</c:v>
                </c:pt>
                <c:pt idx="237">
                  <c:v>9.3333333333333338E-2</c:v>
                </c:pt>
                <c:pt idx="238">
                  <c:v>9.0000000000000011E-2</c:v>
                </c:pt>
                <c:pt idx="239">
                  <c:v>9.9999999999999992E-2</c:v>
                </c:pt>
                <c:pt idx="240">
                  <c:v>0.11</c:v>
                </c:pt>
                <c:pt idx="241">
                  <c:v>0.12333333333333334</c:v>
                </c:pt>
                <c:pt idx="242">
                  <c:v>0.13666666666666669</c:v>
                </c:pt>
                <c:pt idx="243">
                  <c:v>0.16</c:v>
                </c:pt>
                <c:pt idx="244">
                  <c:v>0.36000000000000004</c:v>
                </c:pt>
                <c:pt idx="245">
                  <c:v>0.37333333333333335</c:v>
                </c:pt>
                <c:pt idx="246">
                  <c:v>0.39666666666666667</c:v>
                </c:pt>
                <c:pt idx="247">
                  <c:v>0.45</c:v>
                </c:pt>
                <c:pt idx="248">
                  <c:v>0.70000000000000007</c:v>
                </c:pt>
                <c:pt idx="249">
                  <c:v>0.95000000000000007</c:v>
                </c:pt>
                <c:pt idx="250">
                  <c:v>1.1533333333333331</c:v>
                </c:pt>
                <c:pt idx="251">
                  <c:v>1.2033333333333331</c:v>
                </c:pt>
                <c:pt idx="252">
                  <c:v>1.4466666666666665</c:v>
                </c:pt>
                <c:pt idx="253">
                  <c:v>1.7366666666666666</c:v>
                </c:pt>
                <c:pt idx="254">
                  <c:v>1.9233333333333331</c:v>
                </c:pt>
                <c:pt idx="255">
                  <c:v>2.2200000000000002</c:v>
                </c:pt>
                <c:pt idx="256">
                  <c:v>2.4033333333333333</c:v>
                </c:pt>
                <c:pt idx="257">
                  <c:v>2.3966666666666669</c:v>
                </c:pt>
                <c:pt idx="258">
                  <c:v>2.19</c:v>
                </c:pt>
                <c:pt idx="259">
                  <c:v>1.6433333333333333</c:v>
                </c:pt>
                <c:pt idx="260">
                  <c:v>1.26</c:v>
                </c:pt>
                <c:pt idx="261">
                  <c:v>0.06</c:v>
                </c:pt>
                <c:pt idx="262">
                  <c:v>9.3333333333333338E-2</c:v>
                </c:pt>
                <c:pt idx="263">
                  <c:v>9.0000000000000011E-2</c:v>
                </c:pt>
                <c:pt idx="264">
                  <c:v>0.08</c:v>
                </c:pt>
                <c:pt idx="265">
                  <c:v>7.0000000000000007E-2</c:v>
                </c:pt>
                <c:pt idx="266">
                  <c:v>9.0000000000000011E-2</c:v>
                </c:pt>
                <c:pt idx="267">
                  <c:v>0.08</c:v>
                </c:pt>
                <c:pt idx="268">
                  <c:v>0.12</c:v>
                </c:pt>
                <c:pt idx="269">
                  <c:v>0.77</c:v>
                </c:pt>
                <c:pt idx="270">
                  <c:v>2.19</c:v>
                </c:pt>
                <c:pt idx="271">
                  <c:v>3.6533333333333329</c:v>
                </c:pt>
                <c:pt idx="272">
                  <c:v>4.5166666666666666</c:v>
                </c:pt>
                <c:pt idx="273">
                  <c:v>4.99</c:v>
                </c:pt>
                <c:pt idx="274">
                  <c:v>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0-4A5A-A89C-8F7623BB9F9A}"/>
            </c:ext>
          </c:extLst>
        </c:ser>
        <c:ser>
          <c:idx val="2"/>
          <c:order val="1"/>
          <c:tx>
            <c:strRef>
              <c:f>Taylor93GDP!$H$2</c:f>
              <c:strCache>
                <c:ptCount val="1"/>
                <c:pt idx="0">
                  <c:v>Taylor93GDP:  pi=Core PCE,piTarget=2%,Rstar=LW 1-sided,Gap=CBO GDP gap,Smoothing=0,Gap weight=0.5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FOMCTaylor99UR!$G$3:$G$827</c:f>
              <c:numCache>
                <c:formatCode>m/d/yyyy</c:formatCode>
                <c:ptCount val="825"/>
                <c:pt idx="0">
                  <c:v>20135</c:v>
                </c:pt>
                <c:pt idx="1">
                  <c:v>20224</c:v>
                </c:pt>
                <c:pt idx="2">
                  <c:v>20316</c:v>
                </c:pt>
                <c:pt idx="3">
                  <c:v>20408</c:v>
                </c:pt>
                <c:pt idx="4">
                  <c:v>20500</c:v>
                </c:pt>
                <c:pt idx="5">
                  <c:v>20590</c:v>
                </c:pt>
                <c:pt idx="6">
                  <c:v>20682</c:v>
                </c:pt>
                <c:pt idx="7">
                  <c:v>20774</c:v>
                </c:pt>
                <c:pt idx="8">
                  <c:v>20866</c:v>
                </c:pt>
                <c:pt idx="9">
                  <c:v>20955</c:v>
                </c:pt>
                <c:pt idx="10">
                  <c:v>21047</c:v>
                </c:pt>
                <c:pt idx="11">
                  <c:v>21139</c:v>
                </c:pt>
                <c:pt idx="12">
                  <c:v>21231</c:v>
                </c:pt>
                <c:pt idx="13">
                  <c:v>21320</c:v>
                </c:pt>
                <c:pt idx="14">
                  <c:v>21412</c:v>
                </c:pt>
                <c:pt idx="15">
                  <c:v>21504</c:v>
                </c:pt>
                <c:pt idx="16">
                  <c:v>21596</c:v>
                </c:pt>
                <c:pt idx="17">
                  <c:v>21685</c:v>
                </c:pt>
                <c:pt idx="18">
                  <c:v>21777</c:v>
                </c:pt>
                <c:pt idx="19">
                  <c:v>21869</c:v>
                </c:pt>
                <c:pt idx="20">
                  <c:v>21961</c:v>
                </c:pt>
                <c:pt idx="21">
                  <c:v>22051</c:v>
                </c:pt>
                <c:pt idx="22">
                  <c:v>22143</c:v>
                </c:pt>
                <c:pt idx="23">
                  <c:v>22235</c:v>
                </c:pt>
                <c:pt idx="24">
                  <c:v>22327</c:v>
                </c:pt>
                <c:pt idx="25">
                  <c:v>22416</c:v>
                </c:pt>
                <c:pt idx="26">
                  <c:v>22508</c:v>
                </c:pt>
                <c:pt idx="27">
                  <c:v>22600</c:v>
                </c:pt>
                <c:pt idx="28">
                  <c:v>22692</c:v>
                </c:pt>
                <c:pt idx="29">
                  <c:v>22781</c:v>
                </c:pt>
                <c:pt idx="30">
                  <c:v>22873</c:v>
                </c:pt>
                <c:pt idx="31">
                  <c:v>22965</c:v>
                </c:pt>
                <c:pt idx="32">
                  <c:v>23057</c:v>
                </c:pt>
                <c:pt idx="33">
                  <c:v>23146</c:v>
                </c:pt>
                <c:pt idx="34">
                  <c:v>23238</c:v>
                </c:pt>
                <c:pt idx="35">
                  <c:v>23330</c:v>
                </c:pt>
                <c:pt idx="36">
                  <c:v>23422</c:v>
                </c:pt>
                <c:pt idx="37">
                  <c:v>23512</c:v>
                </c:pt>
                <c:pt idx="38">
                  <c:v>23604</c:v>
                </c:pt>
                <c:pt idx="39">
                  <c:v>23696</c:v>
                </c:pt>
                <c:pt idx="40">
                  <c:v>23788</c:v>
                </c:pt>
                <c:pt idx="41">
                  <c:v>23877</c:v>
                </c:pt>
                <c:pt idx="42">
                  <c:v>23969</c:v>
                </c:pt>
                <c:pt idx="43">
                  <c:v>24061</c:v>
                </c:pt>
                <c:pt idx="44">
                  <c:v>24153</c:v>
                </c:pt>
                <c:pt idx="45">
                  <c:v>24242</c:v>
                </c:pt>
                <c:pt idx="46">
                  <c:v>24334</c:v>
                </c:pt>
                <c:pt idx="47">
                  <c:v>24426</c:v>
                </c:pt>
                <c:pt idx="48">
                  <c:v>24518</c:v>
                </c:pt>
                <c:pt idx="49">
                  <c:v>24607</c:v>
                </c:pt>
                <c:pt idx="50">
                  <c:v>24699</c:v>
                </c:pt>
                <c:pt idx="51">
                  <c:v>24791</c:v>
                </c:pt>
                <c:pt idx="52">
                  <c:v>24883</c:v>
                </c:pt>
                <c:pt idx="53">
                  <c:v>24973</c:v>
                </c:pt>
                <c:pt idx="54">
                  <c:v>25065</c:v>
                </c:pt>
                <c:pt idx="55">
                  <c:v>25157</c:v>
                </c:pt>
                <c:pt idx="56">
                  <c:v>25249</c:v>
                </c:pt>
                <c:pt idx="57">
                  <c:v>25338</c:v>
                </c:pt>
                <c:pt idx="58">
                  <c:v>25430</c:v>
                </c:pt>
                <c:pt idx="59">
                  <c:v>25522</c:v>
                </c:pt>
                <c:pt idx="60">
                  <c:v>25614</c:v>
                </c:pt>
                <c:pt idx="61">
                  <c:v>25703</c:v>
                </c:pt>
                <c:pt idx="62">
                  <c:v>25795</c:v>
                </c:pt>
                <c:pt idx="63">
                  <c:v>25887</c:v>
                </c:pt>
                <c:pt idx="64">
                  <c:v>25979</c:v>
                </c:pt>
                <c:pt idx="65">
                  <c:v>26068</c:v>
                </c:pt>
                <c:pt idx="66">
                  <c:v>26160</c:v>
                </c:pt>
                <c:pt idx="67">
                  <c:v>26252</c:v>
                </c:pt>
                <c:pt idx="68">
                  <c:v>26344</c:v>
                </c:pt>
                <c:pt idx="69">
                  <c:v>26434</c:v>
                </c:pt>
                <c:pt idx="70">
                  <c:v>26526</c:v>
                </c:pt>
                <c:pt idx="71">
                  <c:v>26618</c:v>
                </c:pt>
                <c:pt idx="72">
                  <c:v>26710</c:v>
                </c:pt>
                <c:pt idx="73">
                  <c:v>26799</c:v>
                </c:pt>
                <c:pt idx="74">
                  <c:v>26891</c:v>
                </c:pt>
                <c:pt idx="75">
                  <c:v>26983</c:v>
                </c:pt>
                <c:pt idx="76">
                  <c:v>27075</c:v>
                </c:pt>
                <c:pt idx="77">
                  <c:v>27164</c:v>
                </c:pt>
                <c:pt idx="78">
                  <c:v>27256</c:v>
                </c:pt>
                <c:pt idx="79">
                  <c:v>27348</c:v>
                </c:pt>
                <c:pt idx="80">
                  <c:v>27440</c:v>
                </c:pt>
                <c:pt idx="81">
                  <c:v>27529</c:v>
                </c:pt>
                <c:pt idx="82">
                  <c:v>27621</c:v>
                </c:pt>
                <c:pt idx="83">
                  <c:v>27713</c:v>
                </c:pt>
                <c:pt idx="84">
                  <c:v>27805</c:v>
                </c:pt>
                <c:pt idx="85">
                  <c:v>27895</c:v>
                </c:pt>
                <c:pt idx="86">
                  <c:v>27987</c:v>
                </c:pt>
                <c:pt idx="87">
                  <c:v>28079</c:v>
                </c:pt>
                <c:pt idx="88">
                  <c:v>28171</c:v>
                </c:pt>
                <c:pt idx="89">
                  <c:v>28260</c:v>
                </c:pt>
                <c:pt idx="90">
                  <c:v>28352</c:v>
                </c:pt>
                <c:pt idx="91">
                  <c:v>28444</c:v>
                </c:pt>
                <c:pt idx="92">
                  <c:v>28536</c:v>
                </c:pt>
                <c:pt idx="93">
                  <c:v>28625</c:v>
                </c:pt>
                <c:pt idx="94">
                  <c:v>28717</c:v>
                </c:pt>
                <c:pt idx="95">
                  <c:v>28809</c:v>
                </c:pt>
                <c:pt idx="96">
                  <c:v>28901</c:v>
                </c:pt>
                <c:pt idx="97">
                  <c:v>28990</c:v>
                </c:pt>
                <c:pt idx="98">
                  <c:v>29082</c:v>
                </c:pt>
                <c:pt idx="99">
                  <c:v>29174</c:v>
                </c:pt>
                <c:pt idx="100">
                  <c:v>29266</c:v>
                </c:pt>
                <c:pt idx="101">
                  <c:v>29356</c:v>
                </c:pt>
                <c:pt idx="102">
                  <c:v>29448</c:v>
                </c:pt>
                <c:pt idx="103">
                  <c:v>29540</c:v>
                </c:pt>
                <c:pt idx="104">
                  <c:v>29632</c:v>
                </c:pt>
                <c:pt idx="105">
                  <c:v>29721</c:v>
                </c:pt>
                <c:pt idx="106">
                  <c:v>29813</c:v>
                </c:pt>
                <c:pt idx="107">
                  <c:v>29905</c:v>
                </c:pt>
                <c:pt idx="108">
                  <c:v>29997</c:v>
                </c:pt>
                <c:pt idx="109">
                  <c:v>30086</c:v>
                </c:pt>
                <c:pt idx="110">
                  <c:v>30178</c:v>
                </c:pt>
                <c:pt idx="111">
                  <c:v>30270</c:v>
                </c:pt>
                <c:pt idx="112">
                  <c:v>30362</c:v>
                </c:pt>
                <c:pt idx="113">
                  <c:v>30451</c:v>
                </c:pt>
                <c:pt idx="114">
                  <c:v>30543</c:v>
                </c:pt>
                <c:pt idx="115">
                  <c:v>30635</c:v>
                </c:pt>
                <c:pt idx="116">
                  <c:v>30727</c:v>
                </c:pt>
                <c:pt idx="117">
                  <c:v>30817</c:v>
                </c:pt>
                <c:pt idx="118">
                  <c:v>30909</c:v>
                </c:pt>
                <c:pt idx="119">
                  <c:v>31001</c:v>
                </c:pt>
                <c:pt idx="120">
                  <c:v>31093</c:v>
                </c:pt>
                <c:pt idx="121">
                  <c:v>31182</c:v>
                </c:pt>
                <c:pt idx="122">
                  <c:v>31274</c:v>
                </c:pt>
                <c:pt idx="123">
                  <c:v>31366</c:v>
                </c:pt>
                <c:pt idx="124">
                  <c:v>31458</c:v>
                </c:pt>
                <c:pt idx="125">
                  <c:v>31547</c:v>
                </c:pt>
                <c:pt idx="126">
                  <c:v>31639</c:v>
                </c:pt>
                <c:pt idx="127">
                  <c:v>31731</c:v>
                </c:pt>
                <c:pt idx="128">
                  <c:v>31823</c:v>
                </c:pt>
                <c:pt idx="129">
                  <c:v>31912</c:v>
                </c:pt>
                <c:pt idx="130">
                  <c:v>32004</c:v>
                </c:pt>
                <c:pt idx="131">
                  <c:v>32096</c:v>
                </c:pt>
                <c:pt idx="132">
                  <c:v>32188</c:v>
                </c:pt>
                <c:pt idx="133">
                  <c:v>32278</c:v>
                </c:pt>
                <c:pt idx="134">
                  <c:v>32370</c:v>
                </c:pt>
                <c:pt idx="135">
                  <c:v>32462</c:v>
                </c:pt>
                <c:pt idx="136">
                  <c:v>32554</c:v>
                </c:pt>
                <c:pt idx="137">
                  <c:v>32643</c:v>
                </c:pt>
                <c:pt idx="138">
                  <c:v>32735</c:v>
                </c:pt>
                <c:pt idx="139">
                  <c:v>32827</c:v>
                </c:pt>
                <c:pt idx="140">
                  <c:v>32919</c:v>
                </c:pt>
                <c:pt idx="141">
                  <c:v>33008</c:v>
                </c:pt>
                <c:pt idx="142">
                  <c:v>33100</c:v>
                </c:pt>
                <c:pt idx="143">
                  <c:v>33192</c:v>
                </c:pt>
                <c:pt idx="144">
                  <c:v>33284</c:v>
                </c:pt>
                <c:pt idx="145">
                  <c:v>33373</c:v>
                </c:pt>
                <c:pt idx="146">
                  <c:v>33465</c:v>
                </c:pt>
                <c:pt idx="147">
                  <c:v>33557</c:v>
                </c:pt>
                <c:pt idx="148">
                  <c:v>33649</c:v>
                </c:pt>
                <c:pt idx="149">
                  <c:v>33739</c:v>
                </c:pt>
                <c:pt idx="150">
                  <c:v>33831</c:v>
                </c:pt>
                <c:pt idx="151">
                  <c:v>33923</c:v>
                </c:pt>
                <c:pt idx="152">
                  <c:v>34015</c:v>
                </c:pt>
                <c:pt idx="153">
                  <c:v>34104</c:v>
                </c:pt>
                <c:pt idx="154">
                  <c:v>34196</c:v>
                </c:pt>
                <c:pt idx="155">
                  <c:v>34288</c:v>
                </c:pt>
                <c:pt idx="156">
                  <c:v>34380</c:v>
                </c:pt>
                <c:pt idx="157">
                  <c:v>34469</c:v>
                </c:pt>
                <c:pt idx="158">
                  <c:v>34561</c:v>
                </c:pt>
                <c:pt idx="159">
                  <c:v>34653</c:v>
                </c:pt>
                <c:pt idx="160">
                  <c:v>34745</c:v>
                </c:pt>
                <c:pt idx="161">
                  <c:v>34834</c:v>
                </c:pt>
                <c:pt idx="162">
                  <c:v>34926</c:v>
                </c:pt>
                <c:pt idx="163">
                  <c:v>35018</c:v>
                </c:pt>
                <c:pt idx="164">
                  <c:v>35110</c:v>
                </c:pt>
                <c:pt idx="165">
                  <c:v>35200</c:v>
                </c:pt>
                <c:pt idx="166">
                  <c:v>35292</c:v>
                </c:pt>
                <c:pt idx="167">
                  <c:v>35384</c:v>
                </c:pt>
                <c:pt idx="168">
                  <c:v>35476</c:v>
                </c:pt>
                <c:pt idx="169">
                  <c:v>35565</c:v>
                </c:pt>
                <c:pt idx="170">
                  <c:v>35657</c:v>
                </c:pt>
                <c:pt idx="171">
                  <c:v>35749</c:v>
                </c:pt>
                <c:pt idx="172">
                  <c:v>35841</c:v>
                </c:pt>
                <c:pt idx="173">
                  <c:v>35930</c:v>
                </c:pt>
                <c:pt idx="174">
                  <c:v>36022</c:v>
                </c:pt>
                <c:pt idx="175">
                  <c:v>36114</c:v>
                </c:pt>
                <c:pt idx="176">
                  <c:v>36206</c:v>
                </c:pt>
                <c:pt idx="177">
                  <c:v>36295</c:v>
                </c:pt>
                <c:pt idx="178">
                  <c:v>36387</c:v>
                </c:pt>
                <c:pt idx="179">
                  <c:v>36479</c:v>
                </c:pt>
                <c:pt idx="180">
                  <c:v>36571</c:v>
                </c:pt>
                <c:pt idx="181">
                  <c:v>36661</c:v>
                </c:pt>
                <c:pt idx="182">
                  <c:v>36753</c:v>
                </c:pt>
                <c:pt idx="183">
                  <c:v>36845</c:v>
                </c:pt>
                <c:pt idx="184">
                  <c:v>36937</c:v>
                </c:pt>
                <c:pt idx="185">
                  <c:v>37026</c:v>
                </c:pt>
                <c:pt idx="186">
                  <c:v>37118</c:v>
                </c:pt>
                <c:pt idx="187">
                  <c:v>37210</c:v>
                </c:pt>
                <c:pt idx="188">
                  <c:v>37302</c:v>
                </c:pt>
                <c:pt idx="189">
                  <c:v>37391</c:v>
                </c:pt>
                <c:pt idx="190">
                  <c:v>37483</c:v>
                </c:pt>
                <c:pt idx="191">
                  <c:v>37575</c:v>
                </c:pt>
                <c:pt idx="192">
                  <c:v>37667</c:v>
                </c:pt>
                <c:pt idx="193">
                  <c:v>37756</c:v>
                </c:pt>
                <c:pt idx="194">
                  <c:v>37848</c:v>
                </c:pt>
                <c:pt idx="195">
                  <c:v>37940</c:v>
                </c:pt>
                <c:pt idx="196">
                  <c:v>38032</c:v>
                </c:pt>
                <c:pt idx="197">
                  <c:v>38122</c:v>
                </c:pt>
                <c:pt idx="198">
                  <c:v>38214</c:v>
                </c:pt>
                <c:pt idx="199">
                  <c:v>38306</c:v>
                </c:pt>
                <c:pt idx="200">
                  <c:v>38398</c:v>
                </c:pt>
                <c:pt idx="201">
                  <c:v>38487</c:v>
                </c:pt>
                <c:pt idx="202">
                  <c:v>38579</c:v>
                </c:pt>
                <c:pt idx="203">
                  <c:v>38671</c:v>
                </c:pt>
                <c:pt idx="204">
                  <c:v>38763</c:v>
                </c:pt>
                <c:pt idx="205">
                  <c:v>38852</c:v>
                </c:pt>
                <c:pt idx="206">
                  <c:v>38944</c:v>
                </c:pt>
                <c:pt idx="207">
                  <c:v>39036</c:v>
                </c:pt>
                <c:pt idx="208">
                  <c:v>39128</c:v>
                </c:pt>
                <c:pt idx="209">
                  <c:v>39217</c:v>
                </c:pt>
                <c:pt idx="210">
                  <c:v>39309</c:v>
                </c:pt>
                <c:pt idx="211">
                  <c:v>39401</c:v>
                </c:pt>
                <c:pt idx="212">
                  <c:v>39493</c:v>
                </c:pt>
                <c:pt idx="213">
                  <c:v>39583</c:v>
                </c:pt>
                <c:pt idx="214">
                  <c:v>39675</c:v>
                </c:pt>
                <c:pt idx="215">
                  <c:v>39767</c:v>
                </c:pt>
                <c:pt idx="216">
                  <c:v>39859</c:v>
                </c:pt>
                <c:pt idx="217">
                  <c:v>39948</c:v>
                </c:pt>
                <c:pt idx="218">
                  <c:v>40040</c:v>
                </c:pt>
                <c:pt idx="219">
                  <c:v>40132</c:v>
                </c:pt>
                <c:pt idx="220">
                  <c:v>40224</c:v>
                </c:pt>
                <c:pt idx="221">
                  <c:v>40313</c:v>
                </c:pt>
                <c:pt idx="222">
                  <c:v>40405</c:v>
                </c:pt>
                <c:pt idx="223">
                  <c:v>40497</c:v>
                </c:pt>
                <c:pt idx="224">
                  <c:v>40589</c:v>
                </c:pt>
                <c:pt idx="225">
                  <c:v>40678</c:v>
                </c:pt>
                <c:pt idx="226">
                  <c:v>40770</c:v>
                </c:pt>
                <c:pt idx="227">
                  <c:v>40862</c:v>
                </c:pt>
                <c:pt idx="228">
                  <c:v>40954</c:v>
                </c:pt>
                <c:pt idx="229">
                  <c:v>41044</c:v>
                </c:pt>
                <c:pt idx="230">
                  <c:v>41136</c:v>
                </c:pt>
                <c:pt idx="231">
                  <c:v>41228</c:v>
                </c:pt>
                <c:pt idx="232">
                  <c:v>41320</c:v>
                </c:pt>
                <c:pt idx="233">
                  <c:v>41409</c:v>
                </c:pt>
                <c:pt idx="234">
                  <c:v>41501</c:v>
                </c:pt>
                <c:pt idx="235">
                  <c:v>41593</c:v>
                </c:pt>
                <c:pt idx="236">
                  <c:v>41685</c:v>
                </c:pt>
                <c:pt idx="237">
                  <c:v>41774</c:v>
                </c:pt>
                <c:pt idx="238">
                  <c:v>41866</c:v>
                </c:pt>
                <c:pt idx="239">
                  <c:v>41958</c:v>
                </c:pt>
                <c:pt idx="240">
                  <c:v>42050</c:v>
                </c:pt>
                <c:pt idx="241">
                  <c:v>42139</c:v>
                </c:pt>
                <c:pt idx="242">
                  <c:v>42231</c:v>
                </c:pt>
                <c:pt idx="243">
                  <c:v>42323</c:v>
                </c:pt>
                <c:pt idx="244">
                  <c:v>42415</c:v>
                </c:pt>
                <c:pt idx="245">
                  <c:v>42505</c:v>
                </c:pt>
                <c:pt idx="246">
                  <c:v>42597</c:v>
                </c:pt>
                <c:pt idx="247">
                  <c:v>42689</c:v>
                </c:pt>
                <c:pt idx="248">
                  <c:v>42781</c:v>
                </c:pt>
                <c:pt idx="249">
                  <c:v>42870</c:v>
                </c:pt>
                <c:pt idx="250">
                  <c:v>42962</c:v>
                </c:pt>
                <c:pt idx="251">
                  <c:v>43054</c:v>
                </c:pt>
                <c:pt idx="252">
                  <c:v>43146</c:v>
                </c:pt>
                <c:pt idx="253">
                  <c:v>43235</c:v>
                </c:pt>
                <c:pt idx="254">
                  <c:v>43327</c:v>
                </c:pt>
                <c:pt idx="255">
                  <c:v>43419</c:v>
                </c:pt>
                <c:pt idx="256">
                  <c:v>43511</c:v>
                </c:pt>
                <c:pt idx="257">
                  <c:v>43600</c:v>
                </c:pt>
                <c:pt idx="258">
                  <c:v>43692</c:v>
                </c:pt>
                <c:pt idx="259">
                  <c:v>43784</c:v>
                </c:pt>
                <c:pt idx="260">
                  <c:v>43876</c:v>
                </c:pt>
                <c:pt idx="261">
                  <c:v>43966</c:v>
                </c:pt>
                <c:pt idx="262">
                  <c:v>44058</c:v>
                </c:pt>
                <c:pt idx="263">
                  <c:v>44150</c:v>
                </c:pt>
                <c:pt idx="264">
                  <c:v>44242</c:v>
                </c:pt>
                <c:pt idx="265">
                  <c:v>44331</c:v>
                </c:pt>
                <c:pt idx="266">
                  <c:v>44423</c:v>
                </c:pt>
                <c:pt idx="267">
                  <c:v>44515</c:v>
                </c:pt>
                <c:pt idx="268">
                  <c:v>44607</c:v>
                </c:pt>
                <c:pt idx="269">
                  <c:v>44696</c:v>
                </c:pt>
                <c:pt idx="270">
                  <c:v>44788</c:v>
                </c:pt>
                <c:pt idx="271">
                  <c:v>44880</c:v>
                </c:pt>
                <c:pt idx="272">
                  <c:v>44972</c:v>
                </c:pt>
                <c:pt idx="273">
                  <c:v>45061</c:v>
                </c:pt>
                <c:pt idx="274">
                  <c:v>45153</c:v>
                </c:pt>
              </c:numCache>
            </c:numRef>
          </c:cat>
          <c:val>
            <c:numRef>
              <c:f>Taylor93GDP!$H$3:$H$827</c:f>
              <c:numCache>
                <c:formatCode>0.00</c:formatCode>
                <c:ptCount val="8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3.3492577913258397</c:v>
                </c:pt>
                <c:pt idx="25">
                  <c:v>3.8393992805192876</c:v>
                </c:pt>
                <c:pt idx="26">
                  <c:v>4.3651434363627057</c:v>
                </c:pt>
                <c:pt idx="27">
                  <c:v>4.7497558670834996</c:v>
                </c:pt>
                <c:pt idx="28">
                  <c:v>5.3220453957061329</c:v>
                </c:pt>
                <c:pt idx="29">
                  <c:v>4.8471550869010045</c:v>
                </c:pt>
                <c:pt idx="30">
                  <c:v>4.6408090851640988</c:v>
                </c:pt>
                <c:pt idx="31">
                  <c:v>3.7329186782701185</c:v>
                </c:pt>
                <c:pt idx="32">
                  <c:v>3.6467277837961616</c:v>
                </c:pt>
                <c:pt idx="33">
                  <c:v>3.6228140518998844</c:v>
                </c:pt>
                <c:pt idx="34">
                  <c:v>4.5694739428036542</c:v>
                </c:pt>
                <c:pt idx="35">
                  <c:v>4.5493335382630935</c:v>
                </c:pt>
                <c:pt idx="36">
                  <c:v>5.4998536592373624</c:v>
                </c:pt>
                <c:pt idx="37">
                  <c:v>5.2944209518351792</c:v>
                </c:pt>
                <c:pt idx="38">
                  <c:v>5.4469894949496283</c:v>
                </c:pt>
                <c:pt idx="39">
                  <c:v>4.4580686972050714</c:v>
                </c:pt>
                <c:pt idx="40">
                  <c:v>5.4086112692801676</c:v>
                </c:pt>
                <c:pt idx="41">
                  <c:v>5.4836563751849932</c:v>
                </c:pt>
                <c:pt idx="42">
                  <c:v>6.3555663876516029</c:v>
                </c:pt>
                <c:pt idx="43">
                  <c:v>7.3088460583830885</c:v>
                </c:pt>
                <c:pt idx="44">
                  <c:v>8.426615851992544</c:v>
                </c:pt>
                <c:pt idx="45">
                  <c:v>8.5576159457347494</c:v>
                </c:pt>
                <c:pt idx="46">
                  <c:v>9.2106134020564792</c:v>
                </c:pt>
                <c:pt idx="47">
                  <c:v>9.8784453748338361</c:v>
                </c:pt>
                <c:pt idx="48">
                  <c:v>9.7909150212157634</c:v>
                </c:pt>
                <c:pt idx="49">
                  <c:v>8.8371355156304592</c:v>
                </c:pt>
                <c:pt idx="50">
                  <c:v>8.9217923359151854</c:v>
                </c:pt>
                <c:pt idx="51">
                  <c:v>8.9005149570985491</c:v>
                </c:pt>
                <c:pt idx="52">
                  <c:v>10.509550759606201</c:v>
                </c:pt>
                <c:pt idx="53">
                  <c:v>11.650102380429768</c:v>
                </c:pt>
                <c:pt idx="54">
                  <c:v>11.707224964859229</c:v>
                </c:pt>
                <c:pt idx="55">
                  <c:v>11.458386023051395</c:v>
                </c:pt>
                <c:pt idx="56">
                  <c:v>11.784874188179023</c:v>
                </c:pt>
                <c:pt idx="57">
                  <c:v>11.298785808036685</c:v>
                </c:pt>
                <c:pt idx="58">
                  <c:v>11.158278619043079</c:v>
                </c:pt>
                <c:pt idx="59">
                  <c:v>10.171222862494471</c:v>
                </c:pt>
                <c:pt idx="60">
                  <c:v>9.5149789108581828</c:v>
                </c:pt>
                <c:pt idx="61">
                  <c:v>8.9983476696430458</c:v>
                </c:pt>
                <c:pt idx="62">
                  <c:v>9.0436565428999103</c:v>
                </c:pt>
                <c:pt idx="63">
                  <c:v>8.1165379094595771</c:v>
                </c:pt>
                <c:pt idx="64">
                  <c:v>9.7507680949397386</c:v>
                </c:pt>
                <c:pt idx="65">
                  <c:v>9.3657814619749207</c:v>
                </c:pt>
                <c:pt idx="66">
                  <c:v>8.8994786751591057</c:v>
                </c:pt>
                <c:pt idx="67">
                  <c:v>6.9386646269219572</c:v>
                </c:pt>
                <c:pt idx="68">
                  <c:v>7.2016924654724725</c:v>
                </c:pt>
                <c:pt idx="69">
                  <c:v>7.3207958036970133</c:v>
                </c:pt>
                <c:pt idx="70">
                  <c:v>6.9706253147960151</c:v>
                </c:pt>
                <c:pt idx="71">
                  <c:v>7.5777134713581553</c:v>
                </c:pt>
                <c:pt idx="72">
                  <c:v>8.2708066498172172</c:v>
                </c:pt>
                <c:pt idx="73">
                  <c:v>9.5051804076255078</c:v>
                </c:pt>
                <c:pt idx="74">
                  <c:v>9.4000777093864585</c:v>
                </c:pt>
                <c:pt idx="75">
                  <c:v>10.77156256082232</c:v>
                </c:pt>
                <c:pt idx="76">
                  <c:v>11.263183050240137</c:v>
                </c:pt>
                <c:pt idx="77">
                  <c:v>12.865657208323377</c:v>
                </c:pt>
                <c:pt idx="78">
                  <c:v>14.258231064768157</c:v>
                </c:pt>
                <c:pt idx="79">
                  <c:v>15.189379772443081</c:v>
                </c:pt>
                <c:pt idx="80">
                  <c:v>14.071020753000241</c:v>
                </c:pt>
                <c:pt idx="81">
                  <c:v>12.330944421873738</c:v>
                </c:pt>
                <c:pt idx="82">
                  <c:v>10.7275393761474</c:v>
                </c:pt>
                <c:pt idx="83">
                  <c:v>9.7439463182506465</c:v>
                </c:pt>
                <c:pt idx="84">
                  <c:v>9.9417240871930268</c:v>
                </c:pt>
                <c:pt idx="85">
                  <c:v>9.0915712275622624</c:v>
                </c:pt>
                <c:pt idx="86">
                  <c:v>9.0015803783380122</c:v>
                </c:pt>
                <c:pt idx="87">
                  <c:v>8.8445484546898427</c:v>
                </c:pt>
                <c:pt idx="88">
                  <c:v>9.3455043818237797</c:v>
                </c:pt>
                <c:pt idx="89">
                  <c:v>10.531450609157037</c:v>
                </c:pt>
                <c:pt idx="90">
                  <c:v>11.299842737362891</c:v>
                </c:pt>
                <c:pt idx="91">
                  <c:v>10.36457461244029</c:v>
                </c:pt>
                <c:pt idx="92">
                  <c:v>9.8055199273504403</c:v>
                </c:pt>
                <c:pt idx="93">
                  <c:v>12.319884954929838</c:v>
                </c:pt>
                <c:pt idx="94">
                  <c:v>12.380009681423079</c:v>
                </c:pt>
                <c:pt idx="95">
                  <c:v>13.274087038460046</c:v>
                </c:pt>
                <c:pt idx="96">
                  <c:v>12.246082200784819</c:v>
                </c:pt>
                <c:pt idx="97">
                  <c:v>12.806736973460131</c:v>
                </c:pt>
                <c:pt idx="98">
                  <c:v>13.014371828689226</c:v>
                </c:pt>
                <c:pt idx="99">
                  <c:v>13.188852272712889</c:v>
                </c:pt>
                <c:pt idx="100">
                  <c:v>14.893527750970625</c:v>
                </c:pt>
                <c:pt idx="101">
                  <c:v>13.139037264020846</c:v>
                </c:pt>
                <c:pt idx="102">
                  <c:v>13.509486203967214</c:v>
                </c:pt>
                <c:pt idx="103">
                  <c:v>15.202392487824122</c:v>
                </c:pt>
                <c:pt idx="104">
                  <c:v>15.746015305263555</c:v>
                </c:pt>
                <c:pt idx="105">
                  <c:v>14.104961531391375</c:v>
                </c:pt>
                <c:pt idx="106">
                  <c:v>14.038537917663128</c:v>
                </c:pt>
                <c:pt idx="107">
                  <c:v>11.800929041159307</c:v>
                </c:pt>
                <c:pt idx="108">
                  <c:v>9.0663337961427999</c:v>
                </c:pt>
                <c:pt idx="109">
                  <c:v>8.1551068738291121</c:v>
                </c:pt>
                <c:pt idx="110">
                  <c:v>7.2492132680138157</c:v>
                </c:pt>
                <c:pt idx="111">
                  <c:v>6.2155927933577564</c:v>
                </c:pt>
                <c:pt idx="112">
                  <c:v>6.3416003342898177</c:v>
                </c:pt>
                <c:pt idx="113">
                  <c:v>6.0891628385242376</c:v>
                </c:pt>
                <c:pt idx="114">
                  <c:v>6.8954942678855442</c:v>
                </c:pt>
                <c:pt idx="115">
                  <c:v>6.4573838373798846</c:v>
                </c:pt>
                <c:pt idx="116">
                  <c:v>6.5282714712732517</c:v>
                </c:pt>
                <c:pt idx="117">
                  <c:v>7.741782861092033</c:v>
                </c:pt>
                <c:pt idx="118">
                  <c:v>6.7838111747766359</c:v>
                </c:pt>
                <c:pt idx="119">
                  <c:v>6.5054048262617394</c:v>
                </c:pt>
                <c:pt idx="120">
                  <c:v>7.4749121315371276</c:v>
                </c:pt>
                <c:pt idx="121">
                  <c:v>6.8551850958716258</c:v>
                </c:pt>
                <c:pt idx="122">
                  <c:v>7.4753693017720027</c:v>
                </c:pt>
                <c:pt idx="123">
                  <c:v>7.1513866844996077</c:v>
                </c:pt>
                <c:pt idx="124">
                  <c:v>6.8091559930504708</c:v>
                </c:pt>
                <c:pt idx="125">
                  <c:v>6.0836631325031103</c:v>
                </c:pt>
                <c:pt idx="126">
                  <c:v>5.6277575773786559</c:v>
                </c:pt>
                <c:pt idx="127">
                  <c:v>5.5954284873441047</c:v>
                </c:pt>
                <c:pt idx="128">
                  <c:v>4.6963581355666131</c:v>
                </c:pt>
                <c:pt idx="129">
                  <c:v>5.3982740644746157</c:v>
                </c:pt>
                <c:pt idx="130">
                  <c:v>5.7399900541135329</c:v>
                </c:pt>
                <c:pt idx="131">
                  <c:v>6.7326457923314766</c:v>
                </c:pt>
                <c:pt idx="132">
                  <c:v>6.9770685548290166</c:v>
                </c:pt>
                <c:pt idx="133">
                  <c:v>7.8598976917403984</c:v>
                </c:pt>
                <c:pt idx="134">
                  <c:v>8.1541652187938318</c:v>
                </c:pt>
                <c:pt idx="135">
                  <c:v>8.6994557893966835</c:v>
                </c:pt>
                <c:pt idx="136">
                  <c:v>9.0551025920502664</c:v>
                </c:pt>
                <c:pt idx="137">
                  <c:v>8.4477422704832783</c:v>
                </c:pt>
                <c:pt idx="138">
                  <c:v>7.6806730764497777</c:v>
                </c:pt>
                <c:pt idx="139">
                  <c:v>7.0280200367021708</c:v>
                </c:pt>
                <c:pt idx="140">
                  <c:v>7.5425876423524931</c:v>
                </c:pt>
                <c:pt idx="141">
                  <c:v>7.6532849247862291</c:v>
                </c:pt>
                <c:pt idx="142">
                  <c:v>7.6499112713808231</c:v>
                </c:pt>
                <c:pt idx="143">
                  <c:v>6.2857069204703144</c:v>
                </c:pt>
                <c:pt idx="144">
                  <c:v>5.0975443899541464</c:v>
                </c:pt>
                <c:pt idx="145">
                  <c:v>4.7477946781863292</c:v>
                </c:pt>
                <c:pt idx="146">
                  <c:v>4.5755627998985897</c:v>
                </c:pt>
                <c:pt idx="147">
                  <c:v>4.2276777455233816</c:v>
                </c:pt>
                <c:pt idx="148">
                  <c:v>4.3701462192759255</c:v>
                </c:pt>
                <c:pt idx="149">
                  <c:v>4.4823407125657093</c:v>
                </c:pt>
                <c:pt idx="150">
                  <c:v>4.0326872231414841</c:v>
                </c:pt>
                <c:pt idx="151">
                  <c:v>4.1728320523862328</c:v>
                </c:pt>
                <c:pt idx="152">
                  <c:v>3.644313639712498</c:v>
                </c:pt>
                <c:pt idx="153">
                  <c:v>3.6606152365273541</c:v>
                </c:pt>
                <c:pt idx="154">
                  <c:v>3.3402838168286468</c:v>
                </c:pt>
                <c:pt idx="155">
                  <c:v>3.4076725104441055</c:v>
                </c:pt>
                <c:pt idx="156">
                  <c:v>3.1329943498132264</c:v>
                </c:pt>
                <c:pt idx="157">
                  <c:v>3.5272837451723795</c:v>
                </c:pt>
                <c:pt idx="158">
                  <c:v>3.3527617213272416</c:v>
                </c:pt>
                <c:pt idx="159">
                  <c:v>3.6209423971357233</c:v>
                </c:pt>
                <c:pt idx="160">
                  <c:v>3.5022719535483331</c:v>
                </c:pt>
                <c:pt idx="161">
                  <c:v>3.167490830195161</c:v>
                </c:pt>
                <c:pt idx="162">
                  <c:v>3.1980784141488798</c:v>
                </c:pt>
                <c:pt idx="163">
                  <c:v>3.2703726298611993</c:v>
                </c:pt>
                <c:pt idx="164">
                  <c:v>3.1055188829565301</c:v>
                </c:pt>
                <c:pt idx="165">
                  <c:v>3.6467179081406287</c:v>
                </c:pt>
                <c:pt idx="166">
                  <c:v>3.6787352430747449</c:v>
                </c:pt>
                <c:pt idx="167">
                  <c:v>4.0268017680666848</c:v>
                </c:pt>
                <c:pt idx="168">
                  <c:v>3.813834922965742</c:v>
                </c:pt>
                <c:pt idx="169">
                  <c:v>4.5745318511021189</c:v>
                </c:pt>
                <c:pt idx="170">
                  <c:v>4.3662968647834886</c:v>
                </c:pt>
                <c:pt idx="171">
                  <c:v>3.9594944021757033</c:v>
                </c:pt>
                <c:pt idx="172">
                  <c:v>3.9146745737746338</c:v>
                </c:pt>
                <c:pt idx="173">
                  <c:v>3.6607813247114742</c:v>
                </c:pt>
                <c:pt idx="174">
                  <c:v>4.1944949554602324</c:v>
                </c:pt>
                <c:pt idx="175">
                  <c:v>4.682662167991765</c:v>
                </c:pt>
                <c:pt idx="176">
                  <c:v>4.505273779415873</c:v>
                </c:pt>
                <c:pt idx="177">
                  <c:v>4.439541852449767</c:v>
                </c:pt>
                <c:pt idx="178">
                  <c:v>4.5928731747592986</c:v>
                </c:pt>
                <c:pt idx="179">
                  <c:v>5.2362531567299904</c:v>
                </c:pt>
                <c:pt idx="180">
                  <c:v>5.1308905851839697</c:v>
                </c:pt>
                <c:pt idx="181">
                  <c:v>5.6328563097528725</c:v>
                </c:pt>
                <c:pt idx="182">
                  <c:v>5.2344496239573974</c:v>
                </c:pt>
                <c:pt idx="183">
                  <c:v>5.1516831655879551</c:v>
                </c:pt>
                <c:pt idx="184">
                  <c:v>4.6555146930542062</c:v>
                </c:pt>
                <c:pt idx="185">
                  <c:v>4.6134877734175088</c:v>
                </c:pt>
                <c:pt idx="186">
                  <c:v>3.3792653058645756</c:v>
                </c:pt>
                <c:pt idx="187">
                  <c:v>3.1777310064830013</c:v>
                </c:pt>
                <c:pt idx="188">
                  <c:v>2.6741397044871507</c:v>
                </c:pt>
                <c:pt idx="189">
                  <c:v>2.9058505835768287</c:v>
                </c:pt>
                <c:pt idx="190">
                  <c:v>3.0295509948380586</c:v>
                </c:pt>
                <c:pt idx="191">
                  <c:v>2.2799907637599803</c:v>
                </c:pt>
                <c:pt idx="192">
                  <c:v>2.0594953492577974</c:v>
                </c:pt>
                <c:pt idx="193">
                  <c:v>1.8986935631982369</c:v>
                </c:pt>
                <c:pt idx="194">
                  <c:v>2.5364136416802978</c:v>
                </c:pt>
                <c:pt idx="195">
                  <c:v>2.9672144090966386</c:v>
                </c:pt>
                <c:pt idx="196">
                  <c:v>3.2287131535044074</c:v>
                </c:pt>
                <c:pt idx="197">
                  <c:v>3.5628490682101264</c:v>
                </c:pt>
                <c:pt idx="198">
                  <c:v>3.4205887659050669</c:v>
                </c:pt>
                <c:pt idx="199">
                  <c:v>3.7975486333560964</c:v>
                </c:pt>
                <c:pt idx="200">
                  <c:v>4.4005374211231265</c:v>
                </c:pt>
                <c:pt idx="201">
                  <c:v>4.0507395509049795</c:v>
                </c:pt>
                <c:pt idx="202">
                  <c:v>4.1187992292910272</c:v>
                </c:pt>
                <c:pt idx="203">
                  <c:v>4.3467989048657749</c:v>
                </c:pt>
                <c:pt idx="204">
                  <c:v>4.7002882759610696</c:v>
                </c:pt>
                <c:pt idx="205">
                  <c:v>5.0427019451790516</c:v>
                </c:pt>
                <c:pt idx="206">
                  <c:v>4.8721982583539605</c:v>
                </c:pt>
                <c:pt idx="207">
                  <c:v>4.6743508702438055</c:v>
                </c:pt>
                <c:pt idx="208">
                  <c:v>4.8072021036365937</c:v>
                </c:pt>
                <c:pt idx="209">
                  <c:v>4.1805785859731222</c:v>
                </c:pt>
                <c:pt idx="210">
                  <c:v>4.183277938883224</c:v>
                </c:pt>
                <c:pt idx="211">
                  <c:v>4.7789802274279936</c:v>
                </c:pt>
                <c:pt idx="212">
                  <c:v>3.7308766330391649</c:v>
                </c:pt>
                <c:pt idx="213">
                  <c:v>3.6773802475777302</c:v>
                </c:pt>
                <c:pt idx="214">
                  <c:v>2.9118361679045517</c:v>
                </c:pt>
                <c:pt idx="215">
                  <c:v>-0.49538755015108116</c:v>
                </c:pt>
                <c:pt idx="216">
                  <c:v>-2.2746628775334052</c:v>
                </c:pt>
                <c:pt idx="217">
                  <c:v>-2.405209199979832</c:v>
                </c:pt>
                <c:pt idx="218">
                  <c:v>-2.667261002369135</c:v>
                </c:pt>
                <c:pt idx="219">
                  <c:v>-0.97840587830990922</c:v>
                </c:pt>
                <c:pt idx="220">
                  <c:v>-0.56464061927901099</c:v>
                </c:pt>
                <c:pt idx="221">
                  <c:v>-0.45667337222490012</c:v>
                </c:pt>
                <c:pt idx="222">
                  <c:v>-0.64819861542715973</c:v>
                </c:pt>
                <c:pt idx="223">
                  <c:v>-1.0516945640273128</c:v>
                </c:pt>
                <c:pt idx="224">
                  <c:v>-1.3865361905033269</c:v>
                </c:pt>
                <c:pt idx="225">
                  <c:v>-0.66682140102439025</c:v>
                </c:pt>
                <c:pt idx="226">
                  <c:v>-0.62747597804865141</c:v>
                </c:pt>
                <c:pt idx="227">
                  <c:v>-0.15617800365605206</c:v>
                </c:pt>
                <c:pt idx="228">
                  <c:v>0.48731629511475294</c:v>
                </c:pt>
                <c:pt idx="229">
                  <c:v>7.8782426986252485E-2</c:v>
                </c:pt>
                <c:pt idx="230">
                  <c:v>-0.47352354433571264</c:v>
                </c:pt>
                <c:pt idx="231">
                  <c:v>-0.51219234886998111</c:v>
                </c:pt>
                <c:pt idx="232">
                  <c:v>-0.53378445104740857</c:v>
                </c:pt>
                <c:pt idx="233">
                  <c:v>-0.94837918511691477</c:v>
                </c:pt>
                <c:pt idx="234">
                  <c:v>-0.43330574064516014</c:v>
                </c:pt>
                <c:pt idx="235">
                  <c:v>-0.13517496193938605</c:v>
                </c:pt>
                <c:pt idx="236">
                  <c:v>-0.92158491552988364</c:v>
                </c:pt>
                <c:pt idx="237">
                  <c:v>2.4439958965928099E-2</c:v>
                </c:pt>
                <c:pt idx="238">
                  <c:v>0.44316159609196903</c:v>
                </c:pt>
                <c:pt idx="239">
                  <c:v>9.382402150847069E-2</c:v>
                </c:pt>
                <c:pt idx="240">
                  <c:v>9.4456181074142886E-2</c:v>
                </c:pt>
                <c:pt idx="241">
                  <c:v>0.34529961513271812</c:v>
                </c:pt>
                <c:pt idx="242">
                  <c:v>0.15961551175425548</c:v>
                </c:pt>
                <c:pt idx="243">
                  <c:v>-0.10671725502433849</c:v>
                </c:pt>
                <c:pt idx="244">
                  <c:v>0.54604008877678334</c:v>
                </c:pt>
                <c:pt idx="245">
                  <c:v>0.76841549507440976</c:v>
                </c:pt>
                <c:pt idx="246">
                  <c:v>1.1332079692393633</c:v>
                </c:pt>
                <c:pt idx="247">
                  <c:v>1.3122237214103467</c:v>
                </c:pt>
                <c:pt idx="248">
                  <c:v>1.4503857564145732</c:v>
                </c:pt>
                <c:pt idx="249">
                  <c:v>1.1070483097197756</c:v>
                </c:pt>
                <c:pt idx="250">
                  <c:v>1.09513150036547</c:v>
                </c:pt>
                <c:pt idx="251">
                  <c:v>1.7542019576485346</c:v>
                </c:pt>
                <c:pt idx="252">
                  <c:v>2.2886613026448588</c:v>
                </c:pt>
                <c:pt idx="253">
                  <c:v>2.6579352360325759</c:v>
                </c:pt>
                <c:pt idx="254">
                  <c:v>2.7164853736479762</c:v>
                </c:pt>
                <c:pt idx="255">
                  <c:v>2.5441711338724788</c:v>
                </c:pt>
                <c:pt idx="256">
                  <c:v>2.2250069893311881</c:v>
                </c:pt>
                <c:pt idx="257">
                  <c:v>2.4274194953972827</c:v>
                </c:pt>
                <c:pt idx="258">
                  <c:v>2.8824927175882533</c:v>
                </c:pt>
                <c:pt idx="259">
                  <c:v>2.6604652393193597</c:v>
                </c:pt>
                <c:pt idx="260">
                  <c:v>1.7263036893127095</c:v>
                </c:pt>
                <c:pt idx="261">
                  <c:v>-3.3261738695117335</c:v>
                </c:pt>
                <c:pt idx="262">
                  <c:v>0.62974150158860431</c:v>
                </c:pt>
                <c:pt idx="263">
                  <c:v>1.0942648453723343</c:v>
                </c:pt>
                <c:pt idx="264">
                  <c:v>2.3317064689394456</c:v>
                </c:pt>
                <c:pt idx="265">
                  <c:v>5.5325697551983355</c:v>
                </c:pt>
                <c:pt idx="266">
                  <c:v>6.2874121304990691</c:v>
                </c:pt>
                <c:pt idx="267">
                  <c:v>8.4047211954741883</c:v>
                </c:pt>
                <c:pt idx="268">
                  <c:v>8.4380037939371419</c:v>
                </c:pt>
                <c:pt idx="269">
                  <c:v>7.2181369855163577</c:v>
                </c:pt>
                <c:pt idx="270">
                  <c:v>7.5714882326392132</c:v>
                </c:pt>
                <c:pt idx="271">
                  <c:v>7.4530376293315204</c:v>
                </c:pt>
                <c:pt idx="272">
                  <c:v>7.1793404594637806</c:v>
                </c:pt>
                <c:pt idx="273">
                  <c:v>6.6954353234821049</c:v>
                </c:pt>
                <c:pt idx="274">
                  <c:v>6.163629996318555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F-4E56-A4DC-B0F358936C7D}"/>
            </c:ext>
          </c:extLst>
        </c:ser>
        <c:ser>
          <c:idx val="0"/>
          <c:order val="2"/>
          <c:tx>
            <c:strRef>
              <c:f>FOMCTaylor93UR!$H$2</c:f>
              <c:strCache>
                <c:ptCount val="1"/>
                <c:pt idx="0">
                  <c:v>FOMCTaylor93UR:  pi=Core PCE,piTarget=2%,Rstar=FOMC Median,Gap=FOMC U3 gap,Smoothing=0,Gap weight=0.5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FOMCTaylor99UR!$G$3:$G$827</c:f>
              <c:numCache>
                <c:formatCode>m/d/yyyy</c:formatCode>
                <c:ptCount val="825"/>
                <c:pt idx="0">
                  <c:v>20135</c:v>
                </c:pt>
                <c:pt idx="1">
                  <c:v>20224</c:v>
                </c:pt>
                <c:pt idx="2">
                  <c:v>20316</c:v>
                </c:pt>
                <c:pt idx="3">
                  <c:v>20408</c:v>
                </c:pt>
                <c:pt idx="4">
                  <c:v>20500</c:v>
                </c:pt>
                <c:pt idx="5">
                  <c:v>20590</c:v>
                </c:pt>
                <c:pt idx="6">
                  <c:v>20682</c:v>
                </c:pt>
                <c:pt idx="7">
                  <c:v>20774</c:v>
                </c:pt>
                <c:pt idx="8">
                  <c:v>20866</c:v>
                </c:pt>
                <c:pt idx="9">
                  <c:v>20955</c:v>
                </c:pt>
                <c:pt idx="10">
                  <c:v>21047</c:v>
                </c:pt>
                <c:pt idx="11">
                  <c:v>21139</c:v>
                </c:pt>
                <c:pt idx="12">
                  <c:v>21231</c:v>
                </c:pt>
                <c:pt idx="13">
                  <c:v>21320</c:v>
                </c:pt>
                <c:pt idx="14">
                  <c:v>21412</c:v>
                </c:pt>
                <c:pt idx="15">
                  <c:v>21504</c:v>
                </c:pt>
                <c:pt idx="16">
                  <c:v>21596</c:v>
                </c:pt>
                <c:pt idx="17">
                  <c:v>21685</c:v>
                </c:pt>
                <c:pt idx="18">
                  <c:v>21777</c:v>
                </c:pt>
                <c:pt idx="19">
                  <c:v>21869</c:v>
                </c:pt>
                <c:pt idx="20">
                  <c:v>21961</c:v>
                </c:pt>
                <c:pt idx="21">
                  <c:v>22051</c:v>
                </c:pt>
                <c:pt idx="22">
                  <c:v>22143</c:v>
                </c:pt>
                <c:pt idx="23">
                  <c:v>22235</c:v>
                </c:pt>
                <c:pt idx="24">
                  <c:v>22327</c:v>
                </c:pt>
                <c:pt idx="25">
                  <c:v>22416</c:v>
                </c:pt>
                <c:pt idx="26">
                  <c:v>22508</c:v>
                </c:pt>
                <c:pt idx="27">
                  <c:v>22600</c:v>
                </c:pt>
                <c:pt idx="28">
                  <c:v>22692</c:v>
                </c:pt>
                <c:pt idx="29">
                  <c:v>22781</c:v>
                </c:pt>
                <c:pt idx="30">
                  <c:v>22873</c:v>
                </c:pt>
                <c:pt idx="31">
                  <c:v>22965</c:v>
                </c:pt>
                <c:pt idx="32">
                  <c:v>23057</c:v>
                </c:pt>
                <c:pt idx="33">
                  <c:v>23146</c:v>
                </c:pt>
                <c:pt idx="34">
                  <c:v>23238</c:v>
                </c:pt>
                <c:pt idx="35">
                  <c:v>23330</c:v>
                </c:pt>
                <c:pt idx="36">
                  <c:v>23422</c:v>
                </c:pt>
                <c:pt idx="37">
                  <c:v>23512</c:v>
                </c:pt>
                <c:pt idx="38">
                  <c:v>23604</c:v>
                </c:pt>
                <c:pt idx="39">
                  <c:v>23696</c:v>
                </c:pt>
                <c:pt idx="40">
                  <c:v>23788</c:v>
                </c:pt>
                <c:pt idx="41">
                  <c:v>23877</c:v>
                </c:pt>
                <c:pt idx="42">
                  <c:v>23969</c:v>
                </c:pt>
                <c:pt idx="43">
                  <c:v>24061</c:v>
                </c:pt>
                <c:pt idx="44">
                  <c:v>24153</c:v>
                </c:pt>
                <c:pt idx="45">
                  <c:v>24242</c:v>
                </c:pt>
                <c:pt idx="46">
                  <c:v>24334</c:v>
                </c:pt>
                <c:pt idx="47">
                  <c:v>24426</c:v>
                </c:pt>
                <c:pt idx="48">
                  <c:v>24518</c:v>
                </c:pt>
                <c:pt idx="49">
                  <c:v>24607</c:v>
                </c:pt>
                <c:pt idx="50">
                  <c:v>24699</c:v>
                </c:pt>
                <c:pt idx="51">
                  <c:v>24791</c:v>
                </c:pt>
                <c:pt idx="52">
                  <c:v>24883</c:v>
                </c:pt>
                <c:pt idx="53">
                  <c:v>24973</c:v>
                </c:pt>
                <c:pt idx="54">
                  <c:v>25065</c:v>
                </c:pt>
                <c:pt idx="55">
                  <c:v>25157</c:v>
                </c:pt>
                <c:pt idx="56">
                  <c:v>25249</c:v>
                </c:pt>
                <c:pt idx="57">
                  <c:v>25338</c:v>
                </c:pt>
                <c:pt idx="58">
                  <c:v>25430</c:v>
                </c:pt>
                <c:pt idx="59">
                  <c:v>25522</c:v>
                </c:pt>
                <c:pt idx="60">
                  <c:v>25614</c:v>
                </c:pt>
                <c:pt idx="61">
                  <c:v>25703</c:v>
                </c:pt>
                <c:pt idx="62">
                  <c:v>25795</c:v>
                </c:pt>
                <c:pt idx="63">
                  <c:v>25887</c:v>
                </c:pt>
                <c:pt idx="64">
                  <c:v>25979</c:v>
                </c:pt>
                <c:pt idx="65">
                  <c:v>26068</c:v>
                </c:pt>
                <c:pt idx="66">
                  <c:v>26160</c:v>
                </c:pt>
                <c:pt idx="67">
                  <c:v>26252</c:v>
                </c:pt>
                <c:pt idx="68">
                  <c:v>26344</c:v>
                </c:pt>
                <c:pt idx="69">
                  <c:v>26434</c:v>
                </c:pt>
                <c:pt idx="70">
                  <c:v>26526</c:v>
                </c:pt>
                <c:pt idx="71">
                  <c:v>26618</c:v>
                </c:pt>
                <c:pt idx="72">
                  <c:v>26710</c:v>
                </c:pt>
                <c:pt idx="73">
                  <c:v>26799</c:v>
                </c:pt>
                <c:pt idx="74">
                  <c:v>26891</c:v>
                </c:pt>
                <c:pt idx="75">
                  <c:v>26983</c:v>
                </c:pt>
                <c:pt idx="76">
                  <c:v>27075</c:v>
                </c:pt>
                <c:pt idx="77">
                  <c:v>27164</c:v>
                </c:pt>
                <c:pt idx="78">
                  <c:v>27256</c:v>
                </c:pt>
                <c:pt idx="79">
                  <c:v>27348</c:v>
                </c:pt>
                <c:pt idx="80">
                  <c:v>27440</c:v>
                </c:pt>
                <c:pt idx="81">
                  <c:v>27529</c:v>
                </c:pt>
                <c:pt idx="82">
                  <c:v>27621</c:v>
                </c:pt>
                <c:pt idx="83">
                  <c:v>27713</c:v>
                </c:pt>
                <c:pt idx="84">
                  <c:v>27805</c:v>
                </c:pt>
                <c:pt idx="85">
                  <c:v>27895</c:v>
                </c:pt>
                <c:pt idx="86">
                  <c:v>27987</c:v>
                </c:pt>
                <c:pt idx="87">
                  <c:v>28079</c:v>
                </c:pt>
                <c:pt idx="88">
                  <c:v>28171</c:v>
                </c:pt>
                <c:pt idx="89">
                  <c:v>28260</c:v>
                </c:pt>
                <c:pt idx="90">
                  <c:v>28352</c:v>
                </c:pt>
                <c:pt idx="91">
                  <c:v>28444</c:v>
                </c:pt>
                <c:pt idx="92">
                  <c:v>28536</c:v>
                </c:pt>
                <c:pt idx="93">
                  <c:v>28625</c:v>
                </c:pt>
                <c:pt idx="94">
                  <c:v>28717</c:v>
                </c:pt>
                <c:pt idx="95">
                  <c:v>28809</c:v>
                </c:pt>
                <c:pt idx="96">
                  <c:v>28901</c:v>
                </c:pt>
                <c:pt idx="97">
                  <c:v>28990</c:v>
                </c:pt>
                <c:pt idx="98">
                  <c:v>29082</c:v>
                </c:pt>
                <c:pt idx="99">
                  <c:v>29174</c:v>
                </c:pt>
                <c:pt idx="100">
                  <c:v>29266</c:v>
                </c:pt>
                <c:pt idx="101">
                  <c:v>29356</c:v>
                </c:pt>
                <c:pt idx="102">
                  <c:v>29448</c:v>
                </c:pt>
                <c:pt idx="103">
                  <c:v>29540</c:v>
                </c:pt>
                <c:pt idx="104">
                  <c:v>29632</c:v>
                </c:pt>
                <c:pt idx="105">
                  <c:v>29721</c:v>
                </c:pt>
                <c:pt idx="106">
                  <c:v>29813</c:v>
                </c:pt>
                <c:pt idx="107">
                  <c:v>29905</c:v>
                </c:pt>
                <c:pt idx="108">
                  <c:v>29997</c:v>
                </c:pt>
                <c:pt idx="109">
                  <c:v>30086</c:v>
                </c:pt>
                <c:pt idx="110">
                  <c:v>30178</c:v>
                </c:pt>
                <c:pt idx="111">
                  <c:v>30270</c:v>
                </c:pt>
                <c:pt idx="112">
                  <c:v>30362</c:v>
                </c:pt>
                <c:pt idx="113">
                  <c:v>30451</c:v>
                </c:pt>
                <c:pt idx="114">
                  <c:v>30543</c:v>
                </c:pt>
                <c:pt idx="115">
                  <c:v>30635</c:v>
                </c:pt>
                <c:pt idx="116">
                  <c:v>30727</c:v>
                </c:pt>
                <c:pt idx="117">
                  <c:v>30817</c:v>
                </c:pt>
                <c:pt idx="118">
                  <c:v>30909</c:v>
                </c:pt>
                <c:pt idx="119">
                  <c:v>31001</c:v>
                </c:pt>
                <c:pt idx="120">
                  <c:v>31093</c:v>
                </c:pt>
                <c:pt idx="121">
                  <c:v>31182</c:v>
                </c:pt>
                <c:pt idx="122">
                  <c:v>31274</c:v>
                </c:pt>
                <c:pt idx="123">
                  <c:v>31366</c:v>
                </c:pt>
                <c:pt idx="124">
                  <c:v>31458</c:v>
                </c:pt>
                <c:pt idx="125">
                  <c:v>31547</c:v>
                </c:pt>
                <c:pt idx="126">
                  <c:v>31639</c:v>
                </c:pt>
                <c:pt idx="127">
                  <c:v>31731</c:v>
                </c:pt>
                <c:pt idx="128">
                  <c:v>31823</c:v>
                </c:pt>
                <c:pt idx="129">
                  <c:v>31912</c:v>
                </c:pt>
                <c:pt idx="130">
                  <c:v>32004</c:v>
                </c:pt>
                <c:pt idx="131">
                  <c:v>32096</c:v>
                </c:pt>
                <c:pt idx="132">
                  <c:v>32188</c:v>
                </c:pt>
                <c:pt idx="133">
                  <c:v>32278</c:v>
                </c:pt>
                <c:pt idx="134">
                  <c:v>32370</c:v>
                </c:pt>
                <c:pt idx="135">
                  <c:v>32462</c:v>
                </c:pt>
                <c:pt idx="136">
                  <c:v>32554</c:v>
                </c:pt>
                <c:pt idx="137">
                  <c:v>32643</c:v>
                </c:pt>
                <c:pt idx="138">
                  <c:v>32735</c:v>
                </c:pt>
                <c:pt idx="139">
                  <c:v>32827</c:v>
                </c:pt>
                <c:pt idx="140">
                  <c:v>32919</c:v>
                </c:pt>
                <c:pt idx="141">
                  <c:v>33008</c:v>
                </c:pt>
                <c:pt idx="142">
                  <c:v>33100</c:v>
                </c:pt>
                <c:pt idx="143">
                  <c:v>33192</c:v>
                </c:pt>
                <c:pt idx="144">
                  <c:v>33284</c:v>
                </c:pt>
                <c:pt idx="145">
                  <c:v>33373</c:v>
                </c:pt>
                <c:pt idx="146">
                  <c:v>33465</c:v>
                </c:pt>
                <c:pt idx="147">
                  <c:v>33557</c:v>
                </c:pt>
                <c:pt idx="148">
                  <c:v>33649</c:v>
                </c:pt>
                <c:pt idx="149">
                  <c:v>33739</c:v>
                </c:pt>
                <c:pt idx="150">
                  <c:v>33831</c:v>
                </c:pt>
                <c:pt idx="151">
                  <c:v>33923</c:v>
                </c:pt>
                <c:pt idx="152">
                  <c:v>34015</c:v>
                </c:pt>
                <c:pt idx="153">
                  <c:v>34104</c:v>
                </c:pt>
                <c:pt idx="154">
                  <c:v>34196</c:v>
                </c:pt>
                <c:pt idx="155">
                  <c:v>34288</c:v>
                </c:pt>
                <c:pt idx="156">
                  <c:v>34380</c:v>
                </c:pt>
                <c:pt idx="157">
                  <c:v>34469</c:v>
                </c:pt>
                <c:pt idx="158">
                  <c:v>34561</c:v>
                </c:pt>
                <c:pt idx="159">
                  <c:v>34653</c:v>
                </c:pt>
                <c:pt idx="160">
                  <c:v>34745</c:v>
                </c:pt>
                <c:pt idx="161">
                  <c:v>34834</c:v>
                </c:pt>
                <c:pt idx="162">
                  <c:v>34926</c:v>
                </c:pt>
                <c:pt idx="163">
                  <c:v>35018</c:v>
                </c:pt>
                <c:pt idx="164">
                  <c:v>35110</c:v>
                </c:pt>
                <c:pt idx="165">
                  <c:v>35200</c:v>
                </c:pt>
                <c:pt idx="166">
                  <c:v>35292</c:v>
                </c:pt>
                <c:pt idx="167">
                  <c:v>35384</c:v>
                </c:pt>
                <c:pt idx="168">
                  <c:v>35476</c:v>
                </c:pt>
                <c:pt idx="169">
                  <c:v>35565</c:v>
                </c:pt>
                <c:pt idx="170">
                  <c:v>35657</c:v>
                </c:pt>
                <c:pt idx="171">
                  <c:v>35749</c:v>
                </c:pt>
                <c:pt idx="172">
                  <c:v>35841</c:v>
                </c:pt>
                <c:pt idx="173">
                  <c:v>35930</c:v>
                </c:pt>
                <c:pt idx="174">
                  <c:v>36022</c:v>
                </c:pt>
                <c:pt idx="175">
                  <c:v>36114</c:v>
                </c:pt>
                <c:pt idx="176">
                  <c:v>36206</c:v>
                </c:pt>
                <c:pt idx="177">
                  <c:v>36295</c:v>
                </c:pt>
                <c:pt idx="178">
                  <c:v>36387</c:v>
                </c:pt>
                <c:pt idx="179">
                  <c:v>36479</c:v>
                </c:pt>
                <c:pt idx="180">
                  <c:v>36571</c:v>
                </c:pt>
                <c:pt idx="181">
                  <c:v>36661</c:v>
                </c:pt>
                <c:pt idx="182">
                  <c:v>36753</c:v>
                </c:pt>
                <c:pt idx="183">
                  <c:v>36845</c:v>
                </c:pt>
                <c:pt idx="184">
                  <c:v>36937</c:v>
                </c:pt>
                <c:pt idx="185">
                  <c:v>37026</c:v>
                </c:pt>
                <c:pt idx="186">
                  <c:v>37118</c:v>
                </c:pt>
                <c:pt idx="187">
                  <c:v>37210</c:v>
                </c:pt>
                <c:pt idx="188">
                  <c:v>37302</c:v>
                </c:pt>
                <c:pt idx="189">
                  <c:v>37391</c:v>
                </c:pt>
                <c:pt idx="190">
                  <c:v>37483</c:v>
                </c:pt>
                <c:pt idx="191">
                  <c:v>37575</c:v>
                </c:pt>
                <c:pt idx="192">
                  <c:v>37667</c:v>
                </c:pt>
                <c:pt idx="193">
                  <c:v>37756</c:v>
                </c:pt>
                <c:pt idx="194">
                  <c:v>37848</c:v>
                </c:pt>
                <c:pt idx="195">
                  <c:v>37940</c:v>
                </c:pt>
                <c:pt idx="196">
                  <c:v>38032</c:v>
                </c:pt>
                <c:pt idx="197">
                  <c:v>38122</c:v>
                </c:pt>
                <c:pt idx="198">
                  <c:v>38214</c:v>
                </c:pt>
                <c:pt idx="199">
                  <c:v>38306</c:v>
                </c:pt>
                <c:pt idx="200">
                  <c:v>38398</c:v>
                </c:pt>
                <c:pt idx="201">
                  <c:v>38487</c:v>
                </c:pt>
                <c:pt idx="202">
                  <c:v>38579</c:v>
                </c:pt>
                <c:pt idx="203">
                  <c:v>38671</c:v>
                </c:pt>
                <c:pt idx="204">
                  <c:v>38763</c:v>
                </c:pt>
                <c:pt idx="205">
                  <c:v>38852</c:v>
                </c:pt>
                <c:pt idx="206">
                  <c:v>38944</c:v>
                </c:pt>
                <c:pt idx="207">
                  <c:v>39036</c:v>
                </c:pt>
                <c:pt idx="208">
                  <c:v>39128</c:v>
                </c:pt>
                <c:pt idx="209">
                  <c:v>39217</c:v>
                </c:pt>
                <c:pt idx="210">
                  <c:v>39309</c:v>
                </c:pt>
                <c:pt idx="211">
                  <c:v>39401</c:v>
                </c:pt>
                <c:pt idx="212">
                  <c:v>39493</c:v>
                </c:pt>
                <c:pt idx="213">
                  <c:v>39583</c:v>
                </c:pt>
                <c:pt idx="214">
                  <c:v>39675</c:v>
                </c:pt>
                <c:pt idx="215">
                  <c:v>39767</c:v>
                </c:pt>
                <c:pt idx="216">
                  <c:v>39859</c:v>
                </c:pt>
                <c:pt idx="217">
                  <c:v>39948</c:v>
                </c:pt>
                <c:pt idx="218">
                  <c:v>40040</c:v>
                </c:pt>
                <c:pt idx="219">
                  <c:v>40132</c:v>
                </c:pt>
                <c:pt idx="220">
                  <c:v>40224</c:v>
                </c:pt>
                <c:pt idx="221">
                  <c:v>40313</c:v>
                </c:pt>
                <c:pt idx="222">
                  <c:v>40405</c:v>
                </c:pt>
                <c:pt idx="223">
                  <c:v>40497</c:v>
                </c:pt>
                <c:pt idx="224">
                  <c:v>40589</c:v>
                </c:pt>
                <c:pt idx="225">
                  <c:v>40678</c:v>
                </c:pt>
                <c:pt idx="226">
                  <c:v>40770</c:v>
                </c:pt>
                <c:pt idx="227">
                  <c:v>40862</c:v>
                </c:pt>
                <c:pt idx="228">
                  <c:v>40954</c:v>
                </c:pt>
                <c:pt idx="229">
                  <c:v>41044</c:v>
                </c:pt>
                <c:pt idx="230">
                  <c:v>41136</c:v>
                </c:pt>
                <c:pt idx="231">
                  <c:v>41228</c:v>
                </c:pt>
                <c:pt idx="232">
                  <c:v>41320</c:v>
                </c:pt>
                <c:pt idx="233">
                  <c:v>41409</c:v>
                </c:pt>
                <c:pt idx="234">
                  <c:v>41501</c:v>
                </c:pt>
                <c:pt idx="235">
                  <c:v>41593</c:v>
                </c:pt>
                <c:pt idx="236">
                  <c:v>41685</c:v>
                </c:pt>
                <c:pt idx="237">
                  <c:v>41774</c:v>
                </c:pt>
                <c:pt idx="238">
                  <c:v>41866</c:v>
                </c:pt>
                <c:pt idx="239">
                  <c:v>41958</c:v>
                </c:pt>
                <c:pt idx="240">
                  <c:v>42050</c:v>
                </c:pt>
                <c:pt idx="241">
                  <c:v>42139</c:v>
                </c:pt>
                <c:pt idx="242">
                  <c:v>42231</c:v>
                </c:pt>
                <c:pt idx="243">
                  <c:v>42323</c:v>
                </c:pt>
                <c:pt idx="244">
                  <c:v>42415</c:v>
                </c:pt>
                <c:pt idx="245">
                  <c:v>42505</c:v>
                </c:pt>
                <c:pt idx="246">
                  <c:v>42597</c:v>
                </c:pt>
                <c:pt idx="247">
                  <c:v>42689</c:v>
                </c:pt>
                <c:pt idx="248">
                  <c:v>42781</c:v>
                </c:pt>
                <c:pt idx="249">
                  <c:v>42870</c:v>
                </c:pt>
                <c:pt idx="250">
                  <c:v>42962</c:v>
                </c:pt>
                <c:pt idx="251">
                  <c:v>43054</c:v>
                </c:pt>
                <c:pt idx="252">
                  <c:v>43146</c:v>
                </c:pt>
                <c:pt idx="253">
                  <c:v>43235</c:v>
                </c:pt>
                <c:pt idx="254">
                  <c:v>43327</c:v>
                </c:pt>
                <c:pt idx="255">
                  <c:v>43419</c:v>
                </c:pt>
                <c:pt idx="256">
                  <c:v>43511</c:v>
                </c:pt>
                <c:pt idx="257">
                  <c:v>43600</c:v>
                </c:pt>
                <c:pt idx="258">
                  <c:v>43692</c:v>
                </c:pt>
                <c:pt idx="259">
                  <c:v>43784</c:v>
                </c:pt>
                <c:pt idx="260">
                  <c:v>43876</c:v>
                </c:pt>
                <c:pt idx="261">
                  <c:v>43966</c:v>
                </c:pt>
                <c:pt idx="262">
                  <c:v>44058</c:v>
                </c:pt>
                <c:pt idx="263">
                  <c:v>44150</c:v>
                </c:pt>
                <c:pt idx="264">
                  <c:v>44242</c:v>
                </c:pt>
                <c:pt idx="265">
                  <c:v>44331</c:v>
                </c:pt>
                <c:pt idx="266">
                  <c:v>44423</c:v>
                </c:pt>
                <c:pt idx="267">
                  <c:v>44515</c:v>
                </c:pt>
                <c:pt idx="268">
                  <c:v>44607</c:v>
                </c:pt>
                <c:pt idx="269">
                  <c:v>44696</c:v>
                </c:pt>
                <c:pt idx="270">
                  <c:v>44788</c:v>
                </c:pt>
                <c:pt idx="271">
                  <c:v>44880</c:v>
                </c:pt>
                <c:pt idx="272">
                  <c:v>44972</c:v>
                </c:pt>
                <c:pt idx="273">
                  <c:v>45061</c:v>
                </c:pt>
                <c:pt idx="274">
                  <c:v>45153</c:v>
                </c:pt>
              </c:numCache>
            </c:numRef>
          </c:cat>
          <c:val>
            <c:numRef>
              <c:f>FOMCTaylor93UR!$H$3:$H$827</c:f>
              <c:numCache>
                <c:formatCode>0.00</c:formatCode>
                <c:ptCount val="8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1.6488525936318199</c:v>
                </c:pt>
                <c:pt idx="229">
                  <c:v>1.4538614872656686</c:v>
                </c:pt>
                <c:pt idx="230">
                  <c:v>1.2000721563825532</c:v>
                </c:pt>
                <c:pt idx="231">
                  <c:v>1.4815478135826066</c:v>
                </c:pt>
                <c:pt idx="232">
                  <c:v>1.1822783713855882</c:v>
                </c:pt>
                <c:pt idx="233">
                  <c:v>1.1835336819218951</c:v>
                </c:pt>
                <c:pt idx="234">
                  <c:v>1.5752437569203317</c:v>
                </c:pt>
                <c:pt idx="235">
                  <c:v>1.8254561994969851</c:v>
                </c:pt>
                <c:pt idx="236">
                  <c:v>1.9127449830666352</c:v>
                </c:pt>
                <c:pt idx="237">
                  <c:v>2.3808258207178139</c:v>
                </c:pt>
                <c:pt idx="238">
                  <c:v>2.385769955736285</c:v>
                </c:pt>
                <c:pt idx="239">
                  <c:v>2.5082431833997703</c:v>
                </c:pt>
                <c:pt idx="240">
                  <c:v>2.2840457846774669</c:v>
                </c:pt>
                <c:pt idx="241">
                  <c:v>2.3129170721837853</c:v>
                </c:pt>
                <c:pt idx="242">
                  <c:v>2.3672340092790334</c:v>
                </c:pt>
                <c:pt idx="243">
                  <c:v>2.2009141322242427</c:v>
                </c:pt>
                <c:pt idx="244">
                  <c:v>2.4642999501743867</c:v>
                </c:pt>
                <c:pt idx="245">
                  <c:v>2.3205704541931609</c:v>
                </c:pt>
                <c:pt idx="246">
                  <c:v>2.3574729338566378</c:v>
                </c:pt>
                <c:pt idx="247">
                  <c:v>2.6757874447264562</c:v>
                </c:pt>
                <c:pt idx="248">
                  <c:v>2.9878336710121491</c:v>
                </c:pt>
                <c:pt idx="249">
                  <c:v>2.7298620015875734</c:v>
                </c:pt>
                <c:pt idx="250">
                  <c:v>2.3295742179979713</c:v>
                </c:pt>
                <c:pt idx="251">
                  <c:v>2.4993402539348861</c:v>
                </c:pt>
                <c:pt idx="252">
                  <c:v>2.9099442478824806</c:v>
                </c:pt>
                <c:pt idx="253">
                  <c:v>3.3085246758364213</c:v>
                </c:pt>
                <c:pt idx="254">
                  <c:v>3.5675678082624871</c:v>
                </c:pt>
                <c:pt idx="255">
                  <c:v>3.3425251239625782</c:v>
                </c:pt>
                <c:pt idx="256">
                  <c:v>2.7995968698126812</c:v>
                </c:pt>
                <c:pt idx="257">
                  <c:v>2.6334321038613866</c:v>
                </c:pt>
                <c:pt idx="258">
                  <c:v>2.5696788014159684</c:v>
                </c:pt>
                <c:pt idx="259">
                  <c:v>2.326226694749979</c:v>
                </c:pt>
                <c:pt idx="260">
                  <c:v>2.1665627448314364</c:v>
                </c:pt>
                <c:pt idx="261">
                  <c:v>-7.9281736822256414</c:v>
                </c:pt>
                <c:pt idx="262">
                  <c:v>-3.2282656724661889</c:v>
                </c:pt>
                <c:pt idx="263">
                  <c:v>-0.99296239032244316</c:v>
                </c:pt>
                <c:pt idx="264">
                  <c:v>0.22824926288945546</c:v>
                </c:pt>
                <c:pt idx="265">
                  <c:v>3.0245190465240812</c:v>
                </c:pt>
                <c:pt idx="266">
                  <c:v>4.4664109097593467</c:v>
                </c:pt>
                <c:pt idx="267">
                  <c:v>6.6633156632588637</c:v>
                </c:pt>
                <c:pt idx="268">
                  <c:v>7.7647665071471259</c:v>
                </c:pt>
                <c:pt idx="269">
                  <c:v>7.4691781719206993</c:v>
                </c:pt>
                <c:pt idx="270">
                  <c:v>7.7388198379333542</c:v>
                </c:pt>
                <c:pt idx="271">
                  <c:v>7.5884752829065096</c:v>
                </c:pt>
                <c:pt idx="272">
                  <c:v>7.3131859823890419</c:v>
                </c:pt>
                <c:pt idx="273">
                  <c:v>6.8467163146757697</c:v>
                </c:pt>
                <c:pt idx="274">
                  <c:v>5.7839298853490533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0-4A5A-A89C-8F7623BB9F9A}"/>
            </c:ext>
          </c:extLst>
        </c:ser>
        <c:ser>
          <c:idx val="3"/>
          <c:order val="3"/>
          <c:tx>
            <c:strRef>
              <c:f>FOMCTaylor99UR!$H$2</c:f>
              <c:strCache>
                <c:ptCount val="1"/>
                <c:pt idx="0">
                  <c:v>FOMCTaylor99UR:  pi=Core PCE,piTarget=2%,Rstar=FOMC Median,Gap=FOMC U3 gap,Smoothing=0,Gap weight=1.0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FOMCTaylor99UR!$G$3:$G$827</c:f>
              <c:numCache>
                <c:formatCode>m/d/yyyy</c:formatCode>
                <c:ptCount val="825"/>
                <c:pt idx="0">
                  <c:v>20135</c:v>
                </c:pt>
                <c:pt idx="1">
                  <c:v>20224</c:v>
                </c:pt>
                <c:pt idx="2">
                  <c:v>20316</c:v>
                </c:pt>
                <c:pt idx="3">
                  <c:v>20408</c:v>
                </c:pt>
                <c:pt idx="4">
                  <c:v>20500</c:v>
                </c:pt>
                <c:pt idx="5">
                  <c:v>20590</c:v>
                </c:pt>
                <c:pt idx="6">
                  <c:v>20682</c:v>
                </c:pt>
                <c:pt idx="7">
                  <c:v>20774</c:v>
                </c:pt>
                <c:pt idx="8">
                  <c:v>20866</c:v>
                </c:pt>
                <c:pt idx="9">
                  <c:v>20955</c:v>
                </c:pt>
                <c:pt idx="10">
                  <c:v>21047</c:v>
                </c:pt>
                <c:pt idx="11">
                  <c:v>21139</c:v>
                </c:pt>
                <c:pt idx="12">
                  <c:v>21231</c:v>
                </c:pt>
                <c:pt idx="13">
                  <c:v>21320</c:v>
                </c:pt>
                <c:pt idx="14">
                  <c:v>21412</c:v>
                </c:pt>
                <c:pt idx="15">
                  <c:v>21504</c:v>
                </c:pt>
                <c:pt idx="16">
                  <c:v>21596</c:v>
                </c:pt>
                <c:pt idx="17">
                  <c:v>21685</c:v>
                </c:pt>
                <c:pt idx="18">
                  <c:v>21777</c:v>
                </c:pt>
                <c:pt idx="19">
                  <c:v>21869</c:v>
                </c:pt>
                <c:pt idx="20">
                  <c:v>21961</c:v>
                </c:pt>
                <c:pt idx="21">
                  <c:v>22051</c:v>
                </c:pt>
                <c:pt idx="22">
                  <c:v>22143</c:v>
                </c:pt>
                <c:pt idx="23">
                  <c:v>22235</c:v>
                </c:pt>
                <c:pt idx="24">
                  <c:v>22327</c:v>
                </c:pt>
                <c:pt idx="25">
                  <c:v>22416</c:v>
                </c:pt>
                <c:pt idx="26">
                  <c:v>22508</c:v>
                </c:pt>
                <c:pt idx="27">
                  <c:v>22600</c:v>
                </c:pt>
                <c:pt idx="28">
                  <c:v>22692</c:v>
                </c:pt>
                <c:pt idx="29">
                  <c:v>22781</c:v>
                </c:pt>
                <c:pt idx="30">
                  <c:v>22873</c:v>
                </c:pt>
                <c:pt idx="31">
                  <c:v>22965</c:v>
                </c:pt>
                <c:pt idx="32">
                  <c:v>23057</c:v>
                </c:pt>
                <c:pt idx="33">
                  <c:v>23146</c:v>
                </c:pt>
                <c:pt idx="34">
                  <c:v>23238</c:v>
                </c:pt>
                <c:pt idx="35">
                  <c:v>23330</c:v>
                </c:pt>
                <c:pt idx="36">
                  <c:v>23422</c:v>
                </c:pt>
                <c:pt idx="37">
                  <c:v>23512</c:v>
                </c:pt>
                <c:pt idx="38">
                  <c:v>23604</c:v>
                </c:pt>
                <c:pt idx="39">
                  <c:v>23696</c:v>
                </c:pt>
                <c:pt idx="40">
                  <c:v>23788</c:v>
                </c:pt>
                <c:pt idx="41">
                  <c:v>23877</c:v>
                </c:pt>
                <c:pt idx="42">
                  <c:v>23969</c:v>
                </c:pt>
                <c:pt idx="43">
                  <c:v>24061</c:v>
                </c:pt>
                <c:pt idx="44">
                  <c:v>24153</c:v>
                </c:pt>
                <c:pt idx="45">
                  <c:v>24242</c:v>
                </c:pt>
                <c:pt idx="46">
                  <c:v>24334</c:v>
                </c:pt>
                <c:pt idx="47">
                  <c:v>24426</c:v>
                </c:pt>
                <c:pt idx="48">
                  <c:v>24518</c:v>
                </c:pt>
                <c:pt idx="49">
                  <c:v>24607</c:v>
                </c:pt>
                <c:pt idx="50">
                  <c:v>24699</c:v>
                </c:pt>
                <c:pt idx="51">
                  <c:v>24791</c:v>
                </c:pt>
                <c:pt idx="52">
                  <c:v>24883</c:v>
                </c:pt>
                <c:pt idx="53">
                  <c:v>24973</c:v>
                </c:pt>
                <c:pt idx="54">
                  <c:v>25065</c:v>
                </c:pt>
                <c:pt idx="55">
                  <c:v>25157</c:v>
                </c:pt>
                <c:pt idx="56">
                  <c:v>25249</c:v>
                </c:pt>
                <c:pt idx="57">
                  <c:v>25338</c:v>
                </c:pt>
                <c:pt idx="58">
                  <c:v>25430</c:v>
                </c:pt>
                <c:pt idx="59">
                  <c:v>25522</c:v>
                </c:pt>
                <c:pt idx="60">
                  <c:v>25614</c:v>
                </c:pt>
                <c:pt idx="61">
                  <c:v>25703</c:v>
                </c:pt>
                <c:pt idx="62">
                  <c:v>25795</c:v>
                </c:pt>
                <c:pt idx="63">
                  <c:v>25887</c:v>
                </c:pt>
                <c:pt idx="64">
                  <c:v>25979</c:v>
                </c:pt>
                <c:pt idx="65">
                  <c:v>26068</c:v>
                </c:pt>
                <c:pt idx="66">
                  <c:v>26160</c:v>
                </c:pt>
                <c:pt idx="67">
                  <c:v>26252</c:v>
                </c:pt>
                <c:pt idx="68">
                  <c:v>26344</c:v>
                </c:pt>
                <c:pt idx="69">
                  <c:v>26434</c:v>
                </c:pt>
                <c:pt idx="70">
                  <c:v>26526</c:v>
                </c:pt>
                <c:pt idx="71">
                  <c:v>26618</c:v>
                </c:pt>
                <c:pt idx="72">
                  <c:v>26710</c:v>
                </c:pt>
                <c:pt idx="73">
                  <c:v>26799</c:v>
                </c:pt>
                <c:pt idx="74">
                  <c:v>26891</c:v>
                </c:pt>
                <c:pt idx="75">
                  <c:v>26983</c:v>
                </c:pt>
                <c:pt idx="76">
                  <c:v>27075</c:v>
                </c:pt>
                <c:pt idx="77">
                  <c:v>27164</c:v>
                </c:pt>
                <c:pt idx="78">
                  <c:v>27256</c:v>
                </c:pt>
                <c:pt idx="79">
                  <c:v>27348</c:v>
                </c:pt>
                <c:pt idx="80">
                  <c:v>27440</c:v>
                </c:pt>
                <c:pt idx="81">
                  <c:v>27529</c:v>
                </c:pt>
                <c:pt idx="82">
                  <c:v>27621</c:v>
                </c:pt>
                <c:pt idx="83">
                  <c:v>27713</c:v>
                </c:pt>
                <c:pt idx="84">
                  <c:v>27805</c:v>
                </c:pt>
                <c:pt idx="85">
                  <c:v>27895</c:v>
                </c:pt>
                <c:pt idx="86">
                  <c:v>27987</c:v>
                </c:pt>
                <c:pt idx="87">
                  <c:v>28079</c:v>
                </c:pt>
                <c:pt idx="88">
                  <c:v>28171</c:v>
                </c:pt>
                <c:pt idx="89">
                  <c:v>28260</c:v>
                </c:pt>
                <c:pt idx="90">
                  <c:v>28352</c:v>
                </c:pt>
                <c:pt idx="91">
                  <c:v>28444</c:v>
                </c:pt>
                <c:pt idx="92">
                  <c:v>28536</c:v>
                </c:pt>
                <c:pt idx="93">
                  <c:v>28625</c:v>
                </c:pt>
                <c:pt idx="94">
                  <c:v>28717</c:v>
                </c:pt>
                <c:pt idx="95">
                  <c:v>28809</c:v>
                </c:pt>
                <c:pt idx="96">
                  <c:v>28901</c:v>
                </c:pt>
                <c:pt idx="97">
                  <c:v>28990</c:v>
                </c:pt>
                <c:pt idx="98">
                  <c:v>29082</c:v>
                </c:pt>
                <c:pt idx="99">
                  <c:v>29174</c:v>
                </c:pt>
                <c:pt idx="100">
                  <c:v>29266</c:v>
                </c:pt>
                <c:pt idx="101">
                  <c:v>29356</c:v>
                </c:pt>
                <c:pt idx="102">
                  <c:v>29448</c:v>
                </c:pt>
                <c:pt idx="103">
                  <c:v>29540</c:v>
                </c:pt>
                <c:pt idx="104">
                  <c:v>29632</c:v>
                </c:pt>
                <c:pt idx="105">
                  <c:v>29721</c:v>
                </c:pt>
                <c:pt idx="106">
                  <c:v>29813</c:v>
                </c:pt>
                <c:pt idx="107">
                  <c:v>29905</c:v>
                </c:pt>
                <c:pt idx="108">
                  <c:v>29997</c:v>
                </c:pt>
                <c:pt idx="109">
                  <c:v>30086</c:v>
                </c:pt>
                <c:pt idx="110">
                  <c:v>30178</c:v>
                </c:pt>
                <c:pt idx="111">
                  <c:v>30270</c:v>
                </c:pt>
                <c:pt idx="112">
                  <c:v>30362</c:v>
                </c:pt>
                <c:pt idx="113">
                  <c:v>30451</c:v>
                </c:pt>
                <c:pt idx="114">
                  <c:v>30543</c:v>
                </c:pt>
                <c:pt idx="115">
                  <c:v>30635</c:v>
                </c:pt>
                <c:pt idx="116">
                  <c:v>30727</c:v>
                </c:pt>
                <c:pt idx="117">
                  <c:v>30817</c:v>
                </c:pt>
                <c:pt idx="118">
                  <c:v>30909</c:v>
                </c:pt>
                <c:pt idx="119">
                  <c:v>31001</c:v>
                </c:pt>
                <c:pt idx="120">
                  <c:v>31093</c:v>
                </c:pt>
                <c:pt idx="121">
                  <c:v>31182</c:v>
                </c:pt>
                <c:pt idx="122">
                  <c:v>31274</c:v>
                </c:pt>
                <c:pt idx="123">
                  <c:v>31366</c:v>
                </c:pt>
                <c:pt idx="124">
                  <c:v>31458</c:v>
                </c:pt>
                <c:pt idx="125">
                  <c:v>31547</c:v>
                </c:pt>
                <c:pt idx="126">
                  <c:v>31639</c:v>
                </c:pt>
                <c:pt idx="127">
                  <c:v>31731</c:v>
                </c:pt>
                <c:pt idx="128">
                  <c:v>31823</c:v>
                </c:pt>
                <c:pt idx="129">
                  <c:v>31912</c:v>
                </c:pt>
                <c:pt idx="130">
                  <c:v>32004</c:v>
                </c:pt>
                <c:pt idx="131">
                  <c:v>32096</c:v>
                </c:pt>
                <c:pt idx="132">
                  <c:v>32188</c:v>
                </c:pt>
                <c:pt idx="133">
                  <c:v>32278</c:v>
                </c:pt>
                <c:pt idx="134">
                  <c:v>32370</c:v>
                </c:pt>
                <c:pt idx="135">
                  <c:v>32462</c:v>
                </c:pt>
                <c:pt idx="136">
                  <c:v>32554</c:v>
                </c:pt>
                <c:pt idx="137">
                  <c:v>32643</c:v>
                </c:pt>
                <c:pt idx="138">
                  <c:v>32735</c:v>
                </c:pt>
                <c:pt idx="139">
                  <c:v>32827</c:v>
                </c:pt>
                <c:pt idx="140">
                  <c:v>32919</c:v>
                </c:pt>
                <c:pt idx="141">
                  <c:v>33008</c:v>
                </c:pt>
                <c:pt idx="142">
                  <c:v>33100</c:v>
                </c:pt>
                <c:pt idx="143">
                  <c:v>33192</c:v>
                </c:pt>
                <c:pt idx="144">
                  <c:v>33284</c:v>
                </c:pt>
                <c:pt idx="145">
                  <c:v>33373</c:v>
                </c:pt>
                <c:pt idx="146">
                  <c:v>33465</c:v>
                </c:pt>
                <c:pt idx="147">
                  <c:v>33557</c:v>
                </c:pt>
                <c:pt idx="148">
                  <c:v>33649</c:v>
                </c:pt>
                <c:pt idx="149">
                  <c:v>33739</c:v>
                </c:pt>
                <c:pt idx="150">
                  <c:v>33831</c:v>
                </c:pt>
                <c:pt idx="151">
                  <c:v>33923</c:v>
                </c:pt>
                <c:pt idx="152">
                  <c:v>34015</c:v>
                </c:pt>
                <c:pt idx="153">
                  <c:v>34104</c:v>
                </c:pt>
                <c:pt idx="154">
                  <c:v>34196</c:v>
                </c:pt>
                <c:pt idx="155">
                  <c:v>34288</c:v>
                </c:pt>
                <c:pt idx="156">
                  <c:v>34380</c:v>
                </c:pt>
                <c:pt idx="157">
                  <c:v>34469</c:v>
                </c:pt>
                <c:pt idx="158">
                  <c:v>34561</c:v>
                </c:pt>
                <c:pt idx="159">
                  <c:v>34653</c:v>
                </c:pt>
                <c:pt idx="160">
                  <c:v>34745</c:v>
                </c:pt>
                <c:pt idx="161">
                  <c:v>34834</c:v>
                </c:pt>
                <c:pt idx="162">
                  <c:v>34926</c:v>
                </c:pt>
                <c:pt idx="163">
                  <c:v>35018</c:v>
                </c:pt>
                <c:pt idx="164">
                  <c:v>35110</c:v>
                </c:pt>
                <c:pt idx="165">
                  <c:v>35200</c:v>
                </c:pt>
                <c:pt idx="166">
                  <c:v>35292</c:v>
                </c:pt>
                <c:pt idx="167">
                  <c:v>35384</c:v>
                </c:pt>
                <c:pt idx="168">
                  <c:v>35476</c:v>
                </c:pt>
                <c:pt idx="169">
                  <c:v>35565</c:v>
                </c:pt>
                <c:pt idx="170">
                  <c:v>35657</c:v>
                </c:pt>
                <c:pt idx="171">
                  <c:v>35749</c:v>
                </c:pt>
                <c:pt idx="172">
                  <c:v>35841</c:v>
                </c:pt>
                <c:pt idx="173">
                  <c:v>35930</c:v>
                </c:pt>
                <c:pt idx="174">
                  <c:v>36022</c:v>
                </c:pt>
                <c:pt idx="175">
                  <c:v>36114</c:v>
                </c:pt>
                <c:pt idx="176">
                  <c:v>36206</c:v>
                </c:pt>
                <c:pt idx="177">
                  <c:v>36295</c:v>
                </c:pt>
                <c:pt idx="178">
                  <c:v>36387</c:v>
                </c:pt>
                <c:pt idx="179">
                  <c:v>36479</c:v>
                </c:pt>
                <c:pt idx="180">
                  <c:v>36571</c:v>
                </c:pt>
                <c:pt idx="181">
                  <c:v>36661</c:v>
                </c:pt>
                <c:pt idx="182">
                  <c:v>36753</c:v>
                </c:pt>
                <c:pt idx="183">
                  <c:v>36845</c:v>
                </c:pt>
                <c:pt idx="184">
                  <c:v>36937</c:v>
                </c:pt>
                <c:pt idx="185">
                  <c:v>37026</c:v>
                </c:pt>
                <c:pt idx="186">
                  <c:v>37118</c:v>
                </c:pt>
                <c:pt idx="187">
                  <c:v>37210</c:v>
                </c:pt>
                <c:pt idx="188">
                  <c:v>37302</c:v>
                </c:pt>
                <c:pt idx="189">
                  <c:v>37391</c:v>
                </c:pt>
                <c:pt idx="190">
                  <c:v>37483</c:v>
                </c:pt>
                <c:pt idx="191">
                  <c:v>37575</c:v>
                </c:pt>
                <c:pt idx="192">
                  <c:v>37667</c:v>
                </c:pt>
                <c:pt idx="193">
                  <c:v>37756</c:v>
                </c:pt>
                <c:pt idx="194">
                  <c:v>37848</c:v>
                </c:pt>
                <c:pt idx="195">
                  <c:v>37940</c:v>
                </c:pt>
                <c:pt idx="196">
                  <c:v>38032</c:v>
                </c:pt>
                <c:pt idx="197">
                  <c:v>38122</c:v>
                </c:pt>
                <c:pt idx="198">
                  <c:v>38214</c:v>
                </c:pt>
                <c:pt idx="199">
                  <c:v>38306</c:v>
                </c:pt>
                <c:pt idx="200">
                  <c:v>38398</c:v>
                </c:pt>
                <c:pt idx="201">
                  <c:v>38487</c:v>
                </c:pt>
                <c:pt idx="202">
                  <c:v>38579</c:v>
                </c:pt>
                <c:pt idx="203">
                  <c:v>38671</c:v>
                </c:pt>
                <c:pt idx="204">
                  <c:v>38763</c:v>
                </c:pt>
                <c:pt idx="205">
                  <c:v>38852</c:v>
                </c:pt>
                <c:pt idx="206">
                  <c:v>38944</c:v>
                </c:pt>
                <c:pt idx="207">
                  <c:v>39036</c:v>
                </c:pt>
                <c:pt idx="208">
                  <c:v>39128</c:v>
                </c:pt>
                <c:pt idx="209">
                  <c:v>39217</c:v>
                </c:pt>
                <c:pt idx="210">
                  <c:v>39309</c:v>
                </c:pt>
                <c:pt idx="211">
                  <c:v>39401</c:v>
                </c:pt>
                <c:pt idx="212">
                  <c:v>39493</c:v>
                </c:pt>
                <c:pt idx="213">
                  <c:v>39583</c:v>
                </c:pt>
                <c:pt idx="214">
                  <c:v>39675</c:v>
                </c:pt>
                <c:pt idx="215">
                  <c:v>39767</c:v>
                </c:pt>
                <c:pt idx="216">
                  <c:v>39859</c:v>
                </c:pt>
                <c:pt idx="217">
                  <c:v>39948</c:v>
                </c:pt>
                <c:pt idx="218">
                  <c:v>40040</c:v>
                </c:pt>
                <c:pt idx="219">
                  <c:v>40132</c:v>
                </c:pt>
                <c:pt idx="220">
                  <c:v>40224</c:v>
                </c:pt>
                <c:pt idx="221">
                  <c:v>40313</c:v>
                </c:pt>
                <c:pt idx="222">
                  <c:v>40405</c:v>
                </c:pt>
                <c:pt idx="223">
                  <c:v>40497</c:v>
                </c:pt>
                <c:pt idx="224">
                  <c:v>40589</c:v>
                </c:pt>
                <c:pt idx="225">
                  <c:v>40678</c:v>
                </c:pt>
                <c:pt idx="226">
                  <c:v>40770</c:v>
                </c:pt>
                <c:pt idx="227">
                  <c:v>40862</c:v>
                </c:pt>
                <c:pt idx="228">
                  <c:v>40954</c:v>
                </c:pt>
                <c:pt idx="229">
                  <c:v>41044</c:v>
                </c:pt>
                <c:pt idx="230">
                  <c:v>41136</c:v>
                </c:pt>
                <c:pt idx="231">
                  <c:v>41228</c:v>
                </c:pt>
                <c:pt idx="232">
                  <c:v>41320</c:v>
                </c:pt>
                <c:pt idx="233">
                  <c:v>41409</c:v>
                </c:pt>
                <c:pt idx="234">
                  <c:v>41501</c:v>
                </c:pt>
                <c:pt idx="235">
                  <c:v>41593</c:v>
                </c:pt>
                <c:pt idx="236">
                  <c:v>41685</c:v>
                </c:pt>
                <c:pt idx="237">
                  <c:v>41774</c:v>
                </c:pt>
                <c:pt idx="238">
                  <c:v>41866</c:v>
                </c:pt>
                <c:pt idx="239">
                  <c:v>41958</c:v>
                </c:pt>
                <c:pt idx="240">
                  <c:v>42050</c:v>
                </c:pt>
                <c:pt idx="241">
                  <c:v>42139</c:v>
                </c:pt>
                <c:pt idx="242">
                  <c:v>42231</c:v>
                </c:pt>
                <c:pt idx="243">
                  <c:v>42323</c:v>
                </c:pt>
                <c:pt idx="244">
                  <c:v>42415</c:v>
                </c:pt>
                <c:pt idx="245">
                  <c:v>42505</c:v>
                </c:pt>
                <c:pt idx="246">
                  <c:v>42597</c:v>
                </c:pt>
                <c:pt idx="247">
                  <c:v>42689</c:v>
                </c:pt>
                <c:pt idx="248">
                  <c:v>42781</c:v>
                </c:pt>
                <c:pt idx="249">
                  <c:v>42870</c:v>
                </c:pt>
                <c:pt idx="250">
                  <c:v>42962</c:v>
                </c:pt>
                <c:pt idx="251">
                  <c:v>43054</c:v>
                </c:pt>
                <c:pt idx="252">
                  <c:v>43146</c:v>
                </c:pt>
                <c:pt idx="253">
                  <c:v>43235</c:v>
                </c:pt>
                <c:pt idx="254">
                  <c:v>43327</c:v>
                </c:pt>
                <c:pt idx="255">
                  <c:v>43419</c:v>
                </c:pt>
                <c:pt idx="256">
                  <c:v>43511</c:v>
                </c:pt>
                <c:pt idx="257">
                  <c:v>43600</c:v>
                </c:pt>
                <c:pt idx="258">
                  <c:v>43692</c:v>
                </c:pt>
                <c:pt idx="259">
                  <c:v>43784</c:v>
                </c:pt>
                <c:pt idx="260">
                  <c:v>43876</c:v>
                </c:pt>
                <c:pt idx="261">
                  <c:v>43966</c:v>
                </c:pt>
                <c:pt idx="262">
                  <c:v>44058</c:v>
                </c:pt>
                <c:pt idx="263">
                  <c:v>44150</c:v>
                </c:pt>
                <c:pt idx="264">
                  <c:v>44242</c:v>
                </c:pt>
                <c:pt idx="265">
                  <c:v>44331</c:v>
                </c:pt>
                <c:pt idx="266">
                  <c:v>44423</c:v>
                </c:pt>
                <c:pt idx="267">
                  <c:v>44515</c:v>
                </c:pt>
                <c:pt idx="268">
                  <c:v>44607</c:v>
                </c:pt>
                <c:pt idx="269">
                  <c:v>44696</c:v>
                </c:pt>
                <c:pt idx="270">
                  <c:v>44788</c:v>
                </c:pt>
                <c:pt idx="271">
                  <c:v>44880</c:v>
                </c:pt>
                <c:pt idx="272">
                  <c:v>44972</c:v>
                </c:pt>
                <c:pt idx="273">
                  <c:v>45061</c:v>
                </c:pt>
                <c:pt idx="274">
                  <c:v>45153</c:v>
                </c:pt>
              </c:numCache>
            </c:numRef>
          </c:cat>
          <c:val>
            <c:numRef>
              <c:f>FOMCTaylor99UR!$H$3:$H$827</c:f>
              <c:numCache>
                <c:formatCode>0.00</c:formatCode>
                <c:ptCount val="8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-1.0178140730348488</c:v>
                </c:pt>
                <c:pt idx="229">
                  <c:v>-1.146138512734332</c:v>
                </c:pt>
                <c:pt idx="230">
                  <c:v>-1.2332611769507813</c:v>
                </c:pt>
                <c:pt idx="231">
                  <c:v>-0.7184521864173945</c:v>
                </c:pt>
                <c:pt idx="232">
                  <c:v>-0.95105496194774641</c:v>
                </c:pt>
                <c:pt idx="233">
                  <c:v>-0.74979965141144023</c:v>
                </c:pt>
                <c:pt idx="234">
                  <c:v>-0.12475624307966759</c:v>
                </c:pt>
                <c:pt idx="235">
                  <c:v>0.39212286616365155</c:v>
                </c:pt>
                <c:pt idx="236">
                  <c:v>0.67941164973330181</c:v>
                </c:pt>
                <c:pt idx="237">
                  <c:v>1.5474924873844809</c:v>
                </c:pt>
                <c:pt idx="238">
                  <c:v>1.6691032890696165</c:v>
                </c:pt>
                <c:pt idx="239">
                  <c:v>2.1582431833997688</c:v>
                </c:pt>
                <c:pt idx="240">
                  <c:v>1.9340457846774655</c:v>
                </c:pt>
                <c:pt idx="241">
                  <c:v>1.9795837388504514</c:v>
                </c:pt>
                <c:pt idx="242">
                  <c:v>2.3339006759456993</c:v>
                </c:pt>
                <c:pt idx="243">
                  <c:v>2.1175807988909097</c:v>
                </c:pt>
                <c:pt idx="244">
                  <c:v>2.4309666168410535</c:v>
                </c:pt>
                <c:pt idx="245">
                  <c:v>2.2372371208598278</c:v>
                </c:pt>
                <c:pt idx="246">
                  <c:v>2.307472933856638</c:v>
                </c:pt>
                <c:pt idx="247">
                  <c:v>2.7591207780597893</c:v>
                </c:pt>
                <c:pt idx="248">
                  <c:v>3.2711670043454815</c:v>
                </c:pt>
                <c:pt idx="249">
                  <c:v>3.0798620015875731</c:v>
                </c:pt>
                <c:pt idx="250">
                  <c:v>2.6462408846646386</c:v>
                </c:pt>
                <c:pt idx="251">
                  <c:v>2.9160069206015531</c:v>
                </c:pt>
                <c:pt idx="252">
                  <c:v>3.393277581215814</c:v>
                </c:pt>
                <c:pt idx="253">
                  <c:v>3.8418580091697536</c:v>
                </c:pt>
                <c:pt idx="254">
                  <c:v>4.2509011415958193</c:v>
                </c:pt>
                <c:pt idx="255">
                  <c:v>3.8925251239625775</c:v>
                </c:pt>
                <c:pt idx="256">
                  <c:v>3.2495968698126809</c:v>
                </c:pt>
                <c:pt idx="257">
                  <c:v>3.2334321038613867</c:v>
                </c:pt>
                <c:pt idx="258">
                  <c:v>3.103012134749302</c:v>
                </c:pt>
                <c:pt idx="259">
                  <c:v>2.8428933614166452</c:v>
                </c:pt>
                <c:pt idx="260">
                  <c:v>2.4832294114981024</c:v>
                </c:pt>
                <c:pt idx="261">
                  <c:v>-16.75317368222564</c:v>
                </c:pt>
                <c:pt idx="262">
                  <c:v>-7.9449323391328566</c:v>
                </c:pt>
                <c:pt idx="263">
                  <c:v>-3.6596290569891101</c:v>
                </c:pt>
                <c:pt idx="264">
                  <c:v>-1.9050840704438783</c:v>
                </c:pt>
                <c:pt idx="265">
                  <c:v>1.1411857131907484</c:v>
                </c:pt>
                <c:pt idx="266">
                  <c:v>3.3830775764260128</c:v>
                </c:pt>
                <c:pt idx="267">
                  <c:v>6.4799823299255301</c:v>
                </c:pt>
                <c:pt idx="268">
                  <c:v>7.8647665071471256</c:v>
                </c:pt>
                <c:pt idx="269">
                  <c:v>7.7191781719206993</c:v>
                </c:pt>
                <c:pt idx="270">
                  <c:v>8.1554865046000202</c:v>
                </c:pt>
                <c:pt idx="271">
                  <c:v>8.0384752829065089</c:v>
                </c:pt>
                <c:pt idx="272">
                  <c:v>7.8631859823890418</c:v>
                </c:pt>
                <c:pt idx="273">
                  <c:v>7.3300496480091031</c:v>
                </c:pt>
                <c:pt idx="274">
                  <c:v>6.1339298853490538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F-4E56-A4DC-B0F35893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748848"/>
        <c:axId val="1518754832"/>
      </c:lineChart>
      <c:dateAx>
        <c:axId val="1518748848"/>
        <c:scaling>
          <c:orientation val="minMax"/>
          <c:max val="45170"/>
          <c:min val="31048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54832"/>
        <c:crosses val="autoZero"/>
        <c:auto val="1"/>
        <c:lblOffset val="100"/>
        <c:baseTimeUnit val="months"/>
        <c:majorUnit val="24"/>
        <c:majorTimeUnit val="months"/>
      </c:dateAx>
      <c:valAx>
        <c:axId val="1518754832"/>
        <c:scaling>
          <c:orientation val="minMax"/>
          <c:max val="1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703" cy="62885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</xdr:row>
      <xdr:rowOff>57150</xdr:rowOff>
    </xdr:from>
    <xdr:to>
      <xdr:col>16</xdr:col>
      <xdr:colOff>228600</xdr:colOff>
      <xdr:row>36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514350" y="247650"/>
          <a:ext cx="9467850" cy="6610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file contains the source data for the Atlanta Fed's Taylor Rule</a:t>
          </a:r>
          <a:r>
            <a:rPr lang="en-US" sz="1100" baseline="0"/>
            <a:t> Utility and a version of the utility internal to this workbook.  </a:t>
          </a:r>
        </a:p>
        <a:p>
          <a:endParaRPr lang="en-US" sz="1100" baseline="0"/>
        </a:p>
        <a:p>
          <a:r>
            <a:rPr lang="en-US" sz="1100" baseline="0"/>
            <a:t>The internal calculator is located in the tab </a:t>
          </a:r>
          <a:r>
            <a:rPr lang="en-US" sz="1100" b="1" baseline="0"/>
            <a:t>TaylorRuleUtility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Users should input their choices for the natural real interest rate, inflation target, resource gap and inflation measure in cells C2:F2 of this tab.  The functional form of the Taylor rule used in this workbook and the Taylor Rule Utility is </a:t>
          </a:r>
        </a:p>
        <a:p>
          <a:endParaRPr lang="en-US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FFR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sz="2000" b="0" baseline="0">
              <a:solidFill>
                <a:schemeClr val="dk1"/>
              </a:solidFill>
              <a:effectLst/>
              <a:latin typeface="Symbol" panose="05050102010706020507" pitchFamily="18" charset="2"/>
              <a:ea typeface="+mn-ea"/>
              <a:cs typeface="+mn-cs"/>
            </a:rPr>
            <a:t> r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FFR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t-1 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(1-</a:t>
          </a:r>
          <a:r>
            <a:rPr lang="en-US" sz="2000" b="0" baseline="0">
              <a:solidFill>
                <a:schemeClr val="dk1"/>
              </a:solidFill>
              <a:effectLst/>
              <a:latin typeface="Symbol" panose="05050102010706020507" pitchFamily="18" charset="2"/>
              <a:ea typeface="+mn-ea"/>
              <a:cs typeface="+mn-cs"/>
            </a:rPr>
            <a:t>r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)[(r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2000" b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sz="2000" b="0" baseline="0">
              <a:solidFill>
                <a:schemeClr val="dk1"/>
              </a:solidFill>
              <a:effectLst/>
              <a:latin typeface="Symbol" panose="05050102010706020507" pitchFamily="18" charset="2"/>
              <a:ea typeface="+mn-ea"/>
              <a:cs typeface="+mn-cs"/>
            </a:rPr>
            <a:t>p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2000" b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+ 1.5(</a:t>
          </a:r>
          <a:r>
            <a:rPr lang="en-US" sz="2000" b="0" baseline="0">
              <a:solidFill>
                <a:schemeClr val="dk1"/>
              </a:solidFill>
              <a:effectLst/>
              <a:latin typeface="Symbol" panose="05050102010706020507" pitchFamily="18" charset="2"/>
              <a:ea typeface="+mn-ea"/>
              <a:cs typeface="+mn-cs"/>
            </a:rPr>
            <a:t>p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2000" b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2000" b="0" baseline="0">
              <a:solidFill>
                <a:schemeClr val="dk1"/>
              </a:solidFill>
              <a:effectLst/>
              <a:latin typeface="Symbol" panose="05050102010706020507" pitchFamily="18" charset="2"/>
              <a:ea typeface="+mn-ea"/>
              <a:cs typeface="+mn-cs"/>
            </a:rPr>
            <a:t>p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2000" b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+ </a:t>
          </a:r>
          <a:r>
            <a:rPr lang="en-US" sz="2000" b="0" baseline="0">
              <a:solidFill>
                <a:schemeClr val="dk1"/>
              </a:solidFill>
              <a:effectLst/>
              <a:latin typeface="Symbol" panose="05050102010706020507" pitchFamily="18" charset="2"/>
              <a:ea typeface="+mn-ea"/>
              <a:cs typeface="+mn-cs"/>
            </a:rPr>
            <a:t>b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gap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algn="l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the subscript </a:t>
          </a: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denotes a particular quarter.  The remaining variables and parameters are provided below:</a:t>
          </a:r>
        </a:p>
        <a:p>
          <a:pPr algn="l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FFR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The prescribed value of the quarterly fed funds rate; the actual value lagged one quarter is </a:t>
          </a: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FFR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t-1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The actual and lagged values of the fed funds rate are in the tab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FedFundsRates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The lagged fed funds rate also appears in the column B of the tab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TaylorRuleUtility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Users should not change this columns.  The Taylor rule prescription is calculated in column H of the same tab and plotted alongside the actual effective fed funds rate in the tab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2000" b="0" baseline="0">
              <a:solidFill>
                <a:schemeClr val="dk1"/>
              </a:solidFill>
              <a:effectLst/>
              <a:latin typeface="Symbol" panose="05050102010706020507" pitchFamily="18" charset="2"/>
              <a:ea typeface="+mn-ea"/>
              <a:cs typeface="+mn-cs"/>
            </a:rPr>
            <a:t>r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Interest rate smoothing parameter.  This user-provided value appears in cell L29 of the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TaylorRuleUtility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tab.   </a:t>
          </a:r>
        </a:p>
        <a:p>
          <a:pPr algn="l"/>
          <a:endParaRPr lang="en-US" sz="1100" b="1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2000" b="0" baseline="0">
              <a:solidFill>
                <a:schemeClr val="dk1"/>
              </a:solidFill>
              <a:effectLst/>
              <a:latin typeface="Symbol" panose="05050102010706020507" pitchFamily="18" charset="2"/>
              <a:ea typeface="+mn-ea"/>
              <a:cs typeface="+mn-cs"/>
            </a:rPr>
            <a:t>b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Weight on the resource gap.  This user-provided value appears in cell L31 of the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TaylorRuleUtility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tab.   </a:t>
          </a:r>
        </a:p>
        <a:p>
          <a:pPr algn="l"/>
          <a:endParaRPr lang="en-US" sz="1100" b="1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2000" b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Natural real interest rate.  The source data appears in the tab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NaturalRateMeasures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The user should enter the variable name choice in cell C2 of the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TaylorRuleUtility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tab.  The variable name choices are in cells L4:L9 of the same tab.  Brief descriptions are in the adjacent column.</a:t>
          </a:r>
        </a:p>
        <a:p>
          <a:pPr algn="l"/>
          <a:endParaRPr lang="en-US" sz="1100" b="1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dk1"/>
              </a:solidFill>
              <a:effectLst/>
              <a:latin typeface="Symbol" panose="05050102010706020507" pitchFamily="18" charset="2"/>
              <a:ea typeface="+mn-ea"/>
              <a:cs typeface="+mn-cs"/>
            </a:rPr>
            <a:t>p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Inflation measure.  The source data appears in the tab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InflationMeasures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The user should enter the variable name choice in cell F2 of the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TaylorRuleUtility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tab.  The variable name choices are in cells L17:L25 of the same tab.  Brief descriptions are in the adjacent column.</a:t>
          </a:r>
          <a:endParaRPr lang="en-US" sz="2000">
            <a:effectLst/>
          </a:endParaRPr>
        </a:p>
        <a:p>
          <a:pPr algn="l"/>
          <a:endParaRPr lang="en-US" sz="2000" b="1" i="1" baseline="0">
            <a:solidFill>
              <a:schemeClr val="dk1"/>
            </a:solidFill>
            <a:effectLst/>
            <a:latin typeface="Symbol" panose="05050102010706020507" pitchFamily="18" charset="2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dk1"/>
              </a:solidFill>
              <a:effectLst/>
              <a:latin typeface="Symbol" panose="05050102010706020507" pitchFamily="18" charset="2"/>
              <a:ea typeface="+mn-ea"/>
              <a:cs typeface="+mn-cs"/>
            </a:rPr>
            <a:t>p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2000" b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Inflation target measure.  The source data appears in the tab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InflationTargetMeasures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The user should enter the variable name choice in cell D2 of the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TaylorRuleUtility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tab.  The variable name choices are in cells S24:S25 of the same tab.  Brief descriptions are in the adjacent column.</a:t>
          </a:r>
          <a:endParaRPr lang="en-US" sz="2000">
            <a:effectLst/>
          </a:endParaRPr>
        </a:p>
        <a:p>
          <a:pPr algn="l"/>
          <a:endParaRPr lang="en-US" sz="2000" b="1" i="1" baseline="0">
            <a:solidFill>
              <a:schemeClr val="dk1"/>
            </a:solidFill>
            <a:effectLst/>
            <a:latin typeface="Symbol" panose="05050102010706020507" pitchFamily="18" charset="2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gap</a:t>
          </a:r>
          <a:r>
            <a:rPr lang="en-US" sz="20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Resource gap measure.  The source data appears in the tab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GapMeasures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The user should enter the variable name choice in cell E2 of the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TaylorRuleUtility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tab.  The variable name choices are in cells S4:S20 of the same tab.  Brief descriptions are in the adjacent column.</a:t>
          </a:r>
          <a:endParaRPr lang="en-US" sz="2000">
            <a:effectLst/>
          </a:endParaRPr>
        </a:p>
        <a:p>
          <a:pPr algn="l"/>
          <a:endParaRPr lang="en-US" sz="2000" b="1" i="1" baseline="0">
            <a:solidFill>
              <a:schemeClr val="dk1"/>
            </a:solidFill>
            <a:effectLst/>
            <a:latin typeface="Symbol" panose="05050102010706020507" pitchFamily="18" charset="2"/>
            <a:ea typeface="+mn-ea"/>
            <a:cs typeface="+mn-cs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77"/>
  <sheetViews>
    <sheetView tabSelected="1" zoomScale="75" zoomScaleNormal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21" sqref="E21"/>
    </sheetView>
  </sheetViews>
  <sheetFormatPr defaultColWidth="9.109375" defaultRowHeight="14.4" x14ac:dyDescent="0.3"/>
  <cols>
    <col min="1" max="1" width="11.5546875" customWidth="1"/>
    <col min="2" max="2" width="17.88671875" style="75" customWidth="1"/>
    <col min="3" max="6" width="17.5546875" style="75" customWidth="1"/>
    <col min="7" max="7" width="13.6640625" style="21" customWidth="1"/>
    <col min="8" max="8" width="23.88671875" style="22" customWidth="1"/>
    <col min="9" max="9" width="16.6640625" style="22" customWidth="1"/>
    <col min="10" max="10" width="6.44140625" customWidth="1"/>
    <col min="11" max="11" width="3.44140625" customWidth="1"/>
    <col min="12" max="12" width="23.109375" customWidth="1"/>
    <col min="14" max="14" width="13" customWidth="1"/>
    <col min="17" max="17" width="24.33203125" customWidth="1"/>
    <col min="18" max="18" width="25" customWidth="1"/>
    <col min="19" max="19" width="26.88671875" customWidth="1"/>
  </cols>
  <sheetData>
    <row r="1" spans="1:20" ht="44.4" x14ac:dyDescent="0.4">
      <c r="B1" s="70" t="s">
        <v>82</v>
      </c>
      <c r="C1" s="71" t="s">
        <v>85</v>
      </c>
      <c r="D1" s="72" t="s">
        <v>63</v>
      </c>
      <c r="E1" s="73" t="s">
        <v>64</v>
      </c>
      <c r="F1" s="74" t="s">
        <v>65</v>
      </c>
      <c r="L1" s="24" t="s">
        <v>86</v>
      </c>
      <c r="M1" s="2"/>
      <c r="N1" s="25">
        <v>45211</v>
      </c>
    </row>
    <row r="2" spans="1:20" x14ac:dyDescent="0.3">
      <c r="B2" s="75" t="s">
        <v>3</v>
      </c>
      <c r="C2" s="79" t="s">
        <v>5</v>
      </c>
      <c r="D2" s="76" t="s">
        <v>0</v>
      </c>
      <c r="E2" s="77" t="s">
        <v>12</v>
      </c>
      <c r="F2" s="78" t="s">
        <v>26</v>
      </c>
      <c r="H2" s="22" t="s">
        <v>149</v>
      </c>
      <c r="I2" s="22" t="s">
        <v>67</v>
      </c>
      <c r="L2" s="7" t="s">
        <v>84</v>
      </c>
      <c r="M2" s="8"/>
      <c r="N2" s="8"/>
      <c r="O2" s="8"/>
      <c r="P2" s="8"/>
      <c r="Q2" s="8"/>
      <c r="S2" s="16" t="s">
        <v>68</v>
      </c>
      <c r="T2" s="15"/>
    </row>
    <row r="3" spans="1:20" x14ac:dyDescent="0.3">
      <c r="A3" s="1">
        <v>20135</v>
      </c>
      <c r="B3" s="75" t="e">
        <f>VLOOKUP($A3,FedFundsRates!$A$2:$MM$3000,MATCH(B$2,FedFundsRates!$A$2:$MM$2,0),FALSE)</f>
        <v>#N/A</v>
      </c>
      <c r="C3" s="75" t="e">
        <f>VLOOKUP($A3,NaturalRateMeasures!$A$2:$MK$3000,MATCH(C$2,NaturalRateMeasures!$A$2:$MK$2,0),FALSE)</f>
        <v>#N/A</v>
      </c>
      <c r="D3" s="75">
        <f>VLOOKUP($A3,InflationTargetMeasures!$A$2:$MM$3000,MATCH(D$2,InflationTargetMeasures!$A$2:$MM$2,0),FALSE)</f>
        <v>2</v>
      </c>
      <c r="E3" s="75" t="e">
        <f>VLOOKUP($A3,GapMeasures!$A$2:$LA$3000,MATCH(E$2,GapMeasures!$A$2:$LA$2,0),FALSE)</f>
        <v>#N/A</v>
      </c>
      <c r="F3" s="75" t="e">
        <f>VLOOKUP($A3,InflationMeasures!$A$2:$LN$3000,MATCH(F$2,InflationMeasures!$A$2:$LN$2,0),FALSE)</f>
        <v>#N/A</v>
      </c>
      <c r="G3" s="23">
        <v>20135</v>
      </c>
      <c r="H3" s="22" t="e">
        <f>$L$29*B3 + (1-$L$29)*(C3+D3+1.5*(F3-D3)+$L$31*E3)</f>
        <v>#N/A</v>
      </c>
      <c r="I3" s="22">
        <f>VLOOKUP($A3,FedFundsRates!$A$2:$MM$3000,MATCH("FedFundsRate",FedFundsRates!$A$2:$MM$2,0),FALSE)</f>
        <v>1.343333333333333</v>
      </c>
      <c r="L3" s="7" t="s">
        <v>69</v>
      </c>
      <c r="M3" s="7" t="s">
        <v>70</v>
      </c>
      <c r="N3" s="8"/>
      <c r="O3" s="8"/>
      <c r="P3" s="8"/>
      <c r="Q3" s="8"/>
      <c r="S3" s="16" t="s">
        <v>69</v>
      </c>
      <c r="T3" s="16" t="s">
        <v>70</v>
      </c>
    </row>
    <row r="4" spans="1:20" x14ac:dyDescent="0.3">
      <c r="A4" s="1">
        <v>20224</v>
      </c>
      <c r="B4" s="75">
        <f>VLOOKUP($A4,FedFundsRates!$A$2:$MM$3000,MATCH(B$2,FedFundsRates!$A$2:$MM$2,0),FALSE)</f>
        <v>1.343333333333333</v>
      </c>
      <c r="C4" s="75" t="e">
        <f>VLOOKUP($A4,NaturalRateMeasures!$A$2:$MK$3000,MATCH(C$2,NaturalRateMeasures!$A$2:$MK$2,0),FALSE)</f>
        <v>#N/A</v>
      </c>
      <c r="D4" s="75">
        <f>VLOOKUP($A4,InflationTargetMeasures!$A$2:$MM$3000,MATCH(D$2,InflationTargetMeasures!$A$2:$MM$2,0),FALSE)</f>
        <v>2</v>
      </c>
      <c r="E4" s="75" t="e">
        <f>VLOOKUP($A4,GapMeasures!$A$2:$LA$3000,MATCH(E$2,GapMeasures!$A$2:$LA$2,0),FALSE)</f>
        <v>#N/A</v>
      </c>
      <c r="F4" s="75" t="e">
        <f>VLOOKUP($A4,InflationMeasures!$A$2:$LN$3000,MATCH(F$2,InflationMeasures!$A$2:$LN$2,0),FALSE)</f>
        <v>#N/A</v>
      </c>
      <c r="G4" s="23">
        <v>20224</v>
      </c>
      <c r="H4" s="22" t="e">
        <f>$L$29*B4 + (1-$L$29)*(C4+D4+1.5*(F4-D4)+$L$31*E4)</f>
        <v>#N/A</v>
      </c>
      <c r="I4" s="22">
        <f>VLOOKUP($A4,FedFundsRates!$A$2:$MM$3000,MATCH("FedFundsRate",FedFundsRates!$A$2:$MM$2,0),FALSE)</f>
        <v>1.5</v>
      </c>
      <c r="L4" s="8" t="s">
        <v>0</v>
      </c>
      <c r="M4" s="8" t="s">
        <v>35</v>
      </c>
      <c r="N4" s="8"/>
      <c r="O4" s="8"/>
      <c r="P4" s="8"/>
      <c r="Q4" s="8"/>
      <c r="S4" s="15" t="s">
        <v>9</v>
      </c>
      <c r="T4" s="15" t="s">
        <v>39</v>
      </c>
    </row>
    <row r="5" spans="1:20" x14ac:dyDescent="0.3">
      <c r="A5" s="1">
        <v>20316</v>
      </c>
      <c r="B5" s="75">
        <f>VLOOKUP($A5,FedFundsRates!$A$2:$MM$3000,MATCH(B$2,FedFundsRates!$A$2:$MM$2,0),FALSE)</f>
        <v>1.5</v>
      </c>
      <c r="C5" s="75" t="e">
        <f>VLOOKUP($A5,NaturalRateMeasures!$A$2:$MK$3000,MATCH(C$2,NaturalRateMeasures!$A$2:$MK$2,0),FALSE)</f>
        <v>#N/A</v>
      </c>
      <c r="D5" s="75">
        <f>VLOOKUP($A5,InflationTargetMeasures!$A$2:$MM$3000,MATCH(D$2,InflationTargetMeasures!$A$2:$MM$2,0),FALSE)</f>
        <v>2</v>
      </c>
      <c r="E5" s="75" t="e">
        <f>VLOOKUP($A5,GapMeasures!$A$2:$LA$3000,MATCH(E$2,GapMeasures!$A$2:$LA$2,0),FALSE)</f>
        <v>#N/A</v>
      </c>
      <c r="F5" s="75" t="e">
        <f>VLOOKUP($A5,InflationMeasures!$A$2:$LN$3000,MATCH(F$2,InflationMeasures!$A$2:$LN$2,0),FALSE)</f>
        <v>#N/A</v>
      </c>
      <c r="G5" s="23">
        <v>20316</v>
      </c>
      <c r="H5" s="22" t="e">
        <f t="shared" ref="H5:H68" si="0">$L$29*B5 + (1-$L$29)*(C5+D5+1.5*(F5-D5)+$L$31*E5)</f>
        <v>#N/A</v>
      </c>
      <c r="I5" s="22">
        <f>VLOOKUP($A5,FedFundsRates!$A$2:$MM$3000,MATCH("FedFundsRate",FedFundsRates!$A$2:$MM$2,0),FALSE)</f>
        <v>1.9400000000000002</v>
      </c>
      <c r="L5" s="8" t="s">
        <v>4</v>
      </c>
      <c r="M5" s="8" t="s">
        <v>77</v>
      </c>
      <c r="N5" s="8"/>
      <c r="O5" s="8"/>
      <c r="P5" s="8"/>
      <c r="Q5" s="8"/>
      <c r="S5" s="15" t="s">
        <v>10</v>
      </c>
      <c r="T5" s="15" t="s">
        <v>75</v>
      </c>
    </row>
    <row r="6" spans="1:20" x14ac:dyDescent="0.3">
      <c r="A6" s="1">
        <v>20408</v>
      </c>
      <c r="B6" s="75">
        <f>VLOOKUP($A6,FedFundsRates!$A$2:$MM$3000,MATCH(B$2,FedFundsRates!$A$2:$MM$2,0),FALSE)</f>
        <v>1.9400000000000002</v>
      </c>
      <c r="C6" s="75" t="e">
        <f>VLOOKUP($A6,NaturalRateMeasures!$A$2:$MK$3000,MATCH(C$2,NaturalRateMeasures!$A$2:$MK$2,0),FALSE)</f>
        <v>#N/A</v>
      </c>
      <c r="D6" s="75">
        <f>VLOOKUP($A6,InflationTargetMeasures!$A$2:$MM$3000,MATCH(D$2,InflationTargetMeasures!$A$2:$MM$2,0),FALSE)</f>
        <v>2</v>
      </c>
      <c r="E6" s="75" t="e">
        <f>VLOOKUP($A6,GapMeasures!$A$2:$LA$3000,MATCH(E$2,GapMeasures!$A$2:$LA$2,0),FALSE)</f>
        <v>#N/A</v>
      </c>
      <c r="F6" s="75" t="e">
        <f>VLOOKUP($A6,InflationMeasures!$A$2:$LN$3000,MATCH(F$2,InflationMeasures!$A$2:$LN$2,0),FALSE)</f>
        <v>#N/A</v>
      </c>
      <c r="G6" s="23">
        <v>20408</v>
      </c>
      <c r="H6" s="22" t="e">
        <f t="shared" si="0"/>
        <v>#N/A</v>
      </c>
      <c r="I6" s="22">
        <f>VLOOKUP($A6,FedFundsRates!$A$2:$MM$3000,MATCH("FedFundsRate",FedFundsRates!$A$2:$MM$2,0),FALSE)</f>
        <v>2.3566666666666669</v>
      </c>
      <c r="L6" s="8" t="s">
        <v>5</v>
      </c>
      <c r="M6" s="8" t="s">
        <v>78</v>
      </c>
      <c r="N6" s="8"/>
      <c r="O6" s="8"/>
      <c r="P6" s="8"/>
      <c r="Q6" s="8"/>
      <c r="S6" s="15" t="s">
        <v>11</v>
      </c>
      <c r="T6" s="15" t="s">
        <v>40</v>
      </c>
    </row>
    <row r="7" spans="1:20" x14ac:dyDescent="0.3">
      <c r="A7" s="1">
        <v>20500</v>
      </c>
      <c r="B7" s="75">
        <f>VLOOKUP($A7,FedFundsRates!$A$2:$MM$3000,MATCH(B$2,FedFundsRates!$A$2:$MM$2,0),FALSE)</f>
        <v>2.3566666666666669</v>
      </c>
      <c r="C7" s="75" t="e">
        <f>VLOOKUP($A7,NaturalRateMeasures!$A$2:$MK$3000,MATCH(C$2,NaturalRateMeasures!$A$2:$MK$2,0),FALSE)</f>
        <v>#N/A</v>
      </c>
      <c r="D7" s="75">
        <f>VLOOKUP($A7,InflationTargetMeasures!$A$2:$MM$3000,MATCH(D$2,InflationTargetMeasures!$A$2:$MM$2,0),FALSE)</f>
        <v>2</v>
      </c>
      <c r="E7" s="75" t="e">
        <f>VLOOKUP($A7,GapMeasures!$A$2:$LA$3000,MATCH(E$2,GapMeasures!$A$2:$LA$2,0),FALSE)</f>
        <v>#N/A</v>
      </c>
      <c r="F7" s="75" t="e">
        <f>VLOOKUP($A7,InflationMeasures!$A$2:$LN$3000,MATCH(F$2,InflationMeasures!$A$2:$LN$2,0),FALSE)</f>
        <v>#N/A</v>
      </c>
      <c r="G7" s="23">
        <v>20500</v>
      </c>
      <c r="H7" s="22" t="e">
        <f t="shared" si="0"/>
        <v>#N/A</v>
      </c>
      <c r="I7" s="22">
        <f>VLOOKUP($A7,FedFundsRates!$A$2:$MM$3000,MATCH("FedFundsRate",FedFundsRates!$A$2:$MM$2,0),FALSE)</f>
        <v>2.4833333333333334</v>
      </c>
      <c r="L7" s="8" t="s">
        <v>6</v>
      </c>
      <c r="M7" s="8" t="s">
        <v>79</v>
      </c>
      <c r="N7" s="8"/>
      <c r="O7" s="8"/>
      <c r="P7" s="8"/>
      <c r="Q7" s="8"/>
      <c r="S7" s="15" t="s">
        <v>12</v>
      </c>
      <c r="T7" s="15" t="s">
        <v>41</v>
      </c>
    </row>
    <row r="8" spans="1:20" x14ac:dyDescent="0.3">
      <c r="A8" s="1">
        <v>20590</v>
      </c>
      <c r="B8" s="75">
        <f>VLOOKUP($A8,FedFundsRates!$A$2:$MM$3000,MATCH(B$2,FedFundsRates!$A$2:$MM$2,0),FALSE)</f>
        <v>2.4833333333333334</v>
      </c>
      <c r="C8" s="75" t="e">
        <f>VLOOKUP($A8,NaturalRateMeasures!$A$2:$MK$3000,MATCH(C$2,NaturalRateMeasures!$A$2:$MK$2,0),FALSE)</f>
        <v>#N/A</v>
      </c>
      <c r="D8" s="75">
        <f>VLOOKUP($A8,InflationTargetMeasures!$A$2:$MM$3000,MATCH(D$2,InflationTargetMeasures!$A$2:$MM$2,0),FALSE)</f>
        <v>2</v>
      </c>
      <c r="E8" s="75" t="e">
        <f>VLOOKUP($A8,GapMeasures!$A$2:$LA$3000,MATCH(E$2,GapMeasures!$A$2:$LA$2,0),FALSE)</f>
        <v>#N/A</v>
      </c>
      <c r="F8" s="75" t="e">
        <f>VLOOKUP($A8,InflationMeasures!$A$2:$LN$3000,MATCH(F$2,InflationMeasures!$A$2:$LN$2,0),FALSE)</f>
        <v>#N/A</v>
      </c>
      <c r="G8" s="23">
        <v>20590</v>
      </c>
      <c r="H8" s="22" t="e">
        <f t="shared" si="0"/>
        <v>#N/A</v>
      </c>
      <c r="I8" s="22">
        <f>VLOOKUP($A8,FedFundsRates!$A$2:$MM$3000,MATCH("FedFundsRate",FedFundsRates!$A$2:$MM$2,0),FALSE)</f>
        <v>2.6933333333333334</v>
      </c>
      <c r="L8" s="8" t="s">
        <v>7</v>
      </c>
      <c r="M8" s="8" t="s">
        <v>80</v>
      </c>
      <c r="N8" s="8"/>
      <c r="O8" s="8"/>
      <c r="P8" s="8"/>
      <c r="Q8" s="8"/>
      <c r="S8" s="15" t="s">
        <v>13</v>
      </c>
      <c r="T8" s="15" t="s">
        <v>42</v>
      </c>
    </row>
    <row r="9" spans="1:20" x14ac:dyDescent="0.3">
      <c r="A9" s="1">
        <v>20682</v>
      </c>
      <c r="B9" s="75">
        <f>VLOOKUP($A9,FedFundsRates!$A$2:$MM$3000,MATCH(B$2,FedFundsRates!$A$2:$MM$2,0),FALSE)</f>
        <v>2.6933333333333334</v>
      </c>
      <c r="C9" s="75" t="e">
        <f>VLOOKUP($A9,NaturalRateMeasures!$A$2:$MK$3000,MATCH(C$2,NaturalRateMeasures!$A$2:$MK$2,0),FALSE)</f>
        <v>#N/A</v>
      </c>
      <c r="D9" s="75">
        <f>VLOOKUP($A9,InflationTargetMeasures!$A$2:$MM$3000,MATCH(D$2,InflationTargetMeasures!$A$2:$MM$2,0),FALSE)</f>
        <v>2</v>
      </c>
      <c r="E9" s="75" t="e">
        <f>VLOOKUP($A9,GapMeasures!$A$2:$LA$3000,MATCH(E$2,GapMeasures!$A$2:$LA$2,0),FALSE)</f>
        <v>#N/A</v>
      </c>
      <c r="F9" s="75" t="e">
        <f>VLOOKUP($A9,InflationMeasures!$A$2:$LN$3000,MATCH(F$2,InflationMeasures!$A$2:$LN$2,0),FALSE)</f>
        <v>#N/A</v>
      </c>
      <c r="G9" s="23">
        <v>20682</v>
      </c>
      <c r="H9" s="22" t="e">
        <f t="shared" si="0"/>
        <v>#N/A</v>
      </c>
      <c r="I9" s="22">
        <f>VLOOKUP($A9,FedFundsRates!$A$2:$MM$3000,MATCH("FedFundsRate",FedFundsRates!$A$2:$MM$2,0),FALSE)</f>
        <v>2.81</v>
      </c>
      <c r="L9" s="8" t="s">
        <v>8</v>
      </c>
      <c r="M9" s="8" t="s">
        <v>81</v>
      </c>
      <c r="N9" s="8"/>
      <c r="O9" s="8"/>
      <c r="P9" s="8"/>
      <c r="Q9" s="8"/>
      <c r="S9" s="15" t="s">
        <v>14</v>
      </c>
      <c r="T9" s="15" t="s">
        <v>43</v>
      </c>
    </row>
    <row r="10" spans="1:20" x14ac:dyDescent="0.3">
      <c r="A10" s="1">
        <v>20774</v>
      </c>
      <c r="B10" s="75">
        <f>VLOOKUP($A10,FedFundsRates!$A$2:$MM$3000,MATCH(B$2,FedFundsRates!$A$2:$MM$2,0),FALSE)</f>
        <v>2.81</v>
      </c>
      <c r="C10" s="75" t="e">
        <f>VLOOKUP($A10,NaturalRateMeasures!$A$2:$MK$3000,MATCH(C$2,NaturalRateMeasures!$A$2:$MK$2,0),FALSE)</f>
        <v>#N/A</v>
      </c>
      <c r="D10" s="75">
        <f>VLOOKUP($A10,InflationTargetMeasures!$A$2:$MM$3000,MATCH(D$2,InflationTargetMeasures!$A$2:$MM$2,0),FALSE)</f>
        <v>2</v>
      </c>
      <c r="E10" s="75" t="e">
        <f>VLOOKUP($A10,GapMeasures!$A$2:$LA$3000,MATCH(E$2,GapMeasures!$A$2:$LA$2,0),FALSE)</f>
        <v>#N/A</v>
      </c>
      <c r="F10" s="75" t="e">
        <f>VLOOKUP($A10,InflationMeasures!$A$2:$LN$3000,MATCH(F$2,InflationMeasures!$A$2:$LN$2,0),FALSE)</f>
        <v>#N/A</v>
      </c>
      <c r="G10" s="23">
        <v>20774</v>
      </c>
      <c r="H10" s="22" t="e">
        <f t="shared" si="0"/>
        <v>#N/A</v>
      </c>
      <c r="I10" s="22">
        <f>VLOOKUP($A10,FedFundsRates!$A$2:$MM$3000,MATCH("FedFundsRate",FedFundsRates!$A$2:$MM$2,0),FALSE)</f>
        <v>2.9266666666666663</v>
      </c>
      <c r="L10" s="8" t="s">
        <v>88</v>
      </c>
      <c r="M10" s="8" t="s">
        <v>90</v>
      </c>
      <c r="S10" s="15" t="s">
        <v>15</v>
      </c>
      <c r="T10" s="15" t="s">
        <v>44</v>
      </c>
    </row>
    <row r="11" spans="1:20" x14ac:dyDescent="0.3">
      <c r="A11" s="1">
        <v>20866</v>
      </c>
      <c r="B11" s="75">
        <f>VLOOKUP($A11,FedFundsRates!$A$2:$MM$3000,MATCH(B$2,FedFundsRates!$A$2:$MM$2,0),FALSE)</f>
        <v>2.9266666666666663</v>
      </c>
      <c r="C11" s="75" t="e">
        <f>VLOOKUP($A11,NaturalRateMeasures!$A$2:$MK$3000,MATCH(C$2,NaturalRateMeasures!$A$2:$MK$2,0),FALSE)</f>
        <v>#N/A</v>
      </c>
      <c r="D11" s="75">
        <f>VLOOKUP($A11,InflationTargetMeasures!$A$2:$MM$3000,MATCH(D$2,InflationTargetMeasures!$A$2:$MM$2,0),FALSE)</f>
        <v>2</v>
      </c>
      <c r="E11" s="75" t="e">
        <f>VLOOKUP($A11,GapMeasures!$A$2:$LA$3000,MATCH(E$2,GapMeasures!$A$2:$LA$2,0),FALSE)</f>
        <v>#N/A</v>
      </c>
      <c r="F11" s="75" t="e">
        <f>VLOOKUP($A11,InflationMeasures!$A$2:$LN$3000,MATCH(F$2,InflationMeasures!$A$2:$LN$2,0),FALSE)</f>
        <v>#N/A</v>
      </c>
      <c r="G11" s="23">
        <v>20866</v>
      </c>
      <c r="H11" s="22" t="e">
        <f t="shared" si="0"/>
        <v>#N/A</v>
      </c>
      <c r="I11" s="22">
        <f>VLOOKUP($A11,FedFundsRates!$A$2:$MM$3000,MATCH("FedFundsRate",FedFundsRates!$A$2:$MM$2,0),FALSE)</f>
        <v>2.9333333333333336</v>
      </c>
      <c r="L11" s="8" t="s">
        <v>87</v>
      </c>
      <c r="M11" s="8" t="s">
        <v>91</v>
      </c>
      <c r="S11" s="15" t="s">
        <v>16</v>
      </c>
      <c r="T11" s="15" t="s">
        <v>76</v>
      </c>
    </row>
    <row r="12" spans="1:20" x14ac:dyDescent="0.3">
      <c r="A12" s="1">
        <v>20955</v>
      </c>
      <c r="B12" s="75">
        <f>VLOOKUP($A12,FedFundsRates!$A$2:$MM$3000,MATCH(B$2,FedFundsRates!$A$2:$MM$2,0),FALSE)</f>
        <v>2.9333333333333336</v>
      </c>
      <c r="C12" s="75" t="e">
        <f>VLOOKUP($A12,NaturalRateMeasures!$A$2:$MK$3000,MATCH(C$2,NaturalRateMeasures!$A$2:$MK$2,0),FALSE)</f>
        <v>#N/A</v>
      </c>
      <c r="D12" s="75">
        <f>VLOOKUP($A12,InflationTargetMeasures!$A$2:$MM$3000,MATCH(D$2,InflationTargetMeasures!$A$2:$MM$2,0),FALSE)</f>
        <v>2</v>
      </c>
      <c r="E12" s="75" t="e">
        <f>VLOOKUP($A12,GapMeasures!$A$2:$LA$3000,MATCH(E$2,GapMeasures!$A$2:$LA$2,0),FALSE)</f>
        <v>#N/A</v>
      </c>
      <c r="F12" s="75" t="e">
        <f>VLOOKUP($A12,InflationMeasures!$A$2:$LN$3000,MATCH(F$2,InflationMeasures!$A$2:$LN$2,0),FALSE)</f>
        <v>#N/A</v>
      </c>
      <c r="G12" s="23">
        <v>20955</v>
      </c>
      <c r="H12" s="22" t="e">
        <f t="shared" si="0"/>
        <v>#N/A</v>
      </c>
      <c r="I12" s="22">
        <f>VLOOKUP($A12,FedFundsRates!$A$2:$MM$3000,MATCH("FedFundsRate",FedFundsRates!$A$2:$MM$2,0),FALSE)</f>
        <v>3</v>
      </c>
      <c r="L12" s="8" t="s">
        <v>89</v>
      </c>
      <c r="M12" s="8" t="s">
        <v>92</v>
      </c>
      <c r="S12" s="15" t="s">
        <v>17</v>
      </c>
      <c r="T12" s="15" t="s">
        <v>45</v>
      </c>
    </row>
    <row r="13" spans="1:20" x14ac:dyDescent="0.3">
      <c r="A13" s="1">
        <v>21047</v>
      </c>
      <c r="B13" s="75">
        <f>VLOOKUP($A13,FedFundsRates!$A$2:$MM$3000,MATCH(B$2,FedFundsRates!$A$2:$MM$2,0),FALSE)</f>
        <v>3</v>
      </c>
      <c r="C13" s="75" t="e">
        <f>VLOOKUP($A13,NaturalRateMeasures!$A$2:$MK$3000,MATCH(C$2,NaturalRateMeasures!$A$2:$MK$2,0),FALSE)</f>
        <v>#N/A</v>
      </c>
      <c r="D13" s="75">
        <f>VLOOKUP($A13,InflationTargetMeasures!$A$2:$MM$3000,MATCH(D$2,InflationTargetMeasures!$A$2:$MM$2,0),FALSE)</f>
        <v>2</v>
      </c>
      <c r="E13" s="75" t="e">
        <f>VLOOKUP($A13,GapMeasures!$A$2:$LA$3000,MATCH(E$2,GapMeasures!$A$2:$LA$2,0),FALSE)</f>
        <v>#N/A</v>
      </c>
      <c r="F13" s="75" t="e">
        <f>VLOOKUP($A13,InflationMeasures!$A$2:$LN$3000,MATCH(F$2,InflationMeasures!$A$2:$LN$2,0),FALSE)</f>
        <v>#N/A</v>
      </c>
      <c r="G13" s="23">
        <v>21047</v>
      </c>
      <c r="H13" s="22" t="e">
        <f t="shared" si="0"/>
        <v>#N/A</v>
      </c>
      <c r="I13" s="22">
        <f>VLOOKUP($A13,FedFundsRates!$A$2:$MM$3000,MATCH("FedFundsRate",FedFundsRates!$A$2:$MM$2,0),FALSE)</f>
        <v>3.2333333333333338</v>
      </c>
      <c r="S13" s="15" t="s">
        <v>18</v>
      </c>
      <c r="T13" s="15" t="s">
        <v>46</v>
      </c>
    </row>
    <row r="14" spans="1:20" x14ac:dyDescent="0.3">
      <c r="A14" s="1">
        <v>21139</v>
      </c>
      <c r="B14" s="75">
        <f>VLOOKUP($A14,FedFundsRates!$A$2:$MM$3000,MATCH(B$2,FedFundsRates!$A$2:$MM$2,0),FALSE)</f>
        <v>3.2333333333333338</v>
      </c>
      <c r="C14" s="75" t="e">
        <f>VLOOKUP($A14,NaturalRateMeasures!$A$2:$MK$3000,MATCH(C$2,NaturalRateMeasures!$A$2:$MK$2,0),FALSE)</f>
        <v>#N/A</v>
      </c>
      <c r="D14" s="75">
        <f>VLOOKUP($A14,InflationTargetMeasures!$A$2:$MM$3000,MATCH(D$2,InflationTargetMeasures!$A$2:$MM$2,0),FALSE)</f>
        <v>2</v>
      </c>
      <c r="E14" s="75" t="e">
        <f>VLOOKUP($A14,GapMeasures!$A$2:$LA$3000,MATCH(E$2,GapMeasures!$A$2:$LA$2,0),FALSE)</f>
        <v>#N/A</v>
      </c>
      <c r="F14" s="75" t="e">
        <f>VLOOKUP($A14,InflationMeasures!$A$2:$LN$3000,MATCH(F$2,InflationMeasures!$A$2:$LN$2,0),FALSE)</f>
        <v>#N/A</v>
      </c>
      <c r="G14" s="23">
        <v>21139</v>
      </c>
      <c r="H14" s="22" t="e">
        <f t="shared" si="0"/>
        <v>#N/A</v>
      </c>
      <c r="I14" s="22">
        <f>VLOOKUP($A14,FedFundsRates!$A$2:$MM$3000,MATCH("FedFundsRate",FedFundsRates!$A$2:$MM$2,0),FALSE)</f>
        <v>3.2533333333333334</v>
      </c>
      <c r="S14" s="15" t="s">
        <v>19</v>
      </c>
      <c r="T14" s="15" t="s">
        <v>47</v>
      </c>
    </row>
    <row r="15" spans="1:20" x14ac:dyDescent="0.3">
      <c r="A15" s="1">
        <v>21231</v>
      </c>
      <c r="B15" s="75">
        <f>VLOOKUP($A15,FedFundsRates!$A$2:$MM$3000,MATCH(B$2,FedFundsRates!$A$2:$MM$2,0),FALSE)</f>
        <v>3.2533333333333334</v>
      </c>
      <c r="C15" s="75" t="e">
        <f>VLOOKUP($A15,NaturalRateMeasures!$A$2:$MK$3000,MATCH(C$2,NaturalRateMeasures!$A$2:$MK$2,0),FALSE)</f>
        <v>#N/A</v>
      </c>
      <c r="D15" s="75">
        <f>VLOOKUP($A15,InflationTargetMeasures!$A$2:$MM$3000,MATCH(D$2,InflationTargetMeasures!$A$2:$MM$2,0),FALSE)</f>
        <v>2</v>
      </c>
      <c r="E15" s="75" t="e">
        <f>VLOOKUP($A15,GapMeasures!$A$2:$LA$3000,MATCH(E$2,GapMeasures!$A$2:$LA$2,0),FALSE)</f>
        <v>#N/A</v>
      </c>
      <c r="F15" s="75" t="e">
        <f>VLOOKUP($A15,InflationMeasures!$A$2:$LN$3000,MATCH(F$2,InflationMeasures!$A$2:$LN$2,0),FALSE)</f>
        <v>#N/A</v>
      </c>
      <c r="G15" s="23">
        <v>21231</v>
      </c>
      <c r="H15" s="22" t="e">
        <f t="shared" si="0"/>
        <v>#N/A</v>
      </c>
      <c r="I15" s="22">
        <f>VLOOKUP($A15,FedFundsRates!$A$2:$MM$3000,MATCH("FedFundsRate",FedFundsRates!$A$2:$MM$2,0),FALSE)</f>
        <v>1.8633333333333335</v>
      </c>
      <c r="S15" s="15" t="s">
        <v>20</v>
      </c>
      <c r="T15" s="15" t="s">
        <v>48</v>
      </c>
    </row>
    <row r="16" spans="1:20" x14ac:dyDescent="0.3">
      <c r="A16" s="1">
        <v>21320</v>
      </c>
      <c r="B16" s="75">
        <f>VLOOKUP($A16,FedFundsRates!$A$2:$MM$3000,MATCH(B$2,FedFundsRates!$A$2:$MM$2,0),FALSE)</f>
        <v>1.8633333333333335</v>
      </c>
      <c r="C16" s="75" t="e">
        <f>VLOOKUP($A16,NaturalRateMeasures!$A$2:$MK$3000,MATCH(C$2,NaturalRateMeasures!$A$2:$MK$2,0),FALSE)</f>
        <v>#N/A</v>
      </c>
      <c r="D16" s="75">
        <f>VLOOKUP($A16,InflationTargetMeasures!$A$2:$MM$3000,MATCH(D$2,InflationTargetMeasures!$A$2:$MM$2,0),FALSE)</f>
        <v>2</v>
      </c>
      <c r="E16" s="75" t="e">
        <f>VLOOKUP($A16,GapMeasures!$A$2:$LA$3000,MATCH(E$2,GapMeasures!$A$2:$LA$2,0),FALSE)</f>
        <v>#N/A</v>
      </c>
      <c r="F16" s="75" t="e">
        <f>VLOOKUP($A16,InflationMeasures!$A$2:$LN$3000,MATCH(F$2,InflationMeasures!$A$2:$LN$2,0),FALSE)</f>
        <v>#N/A</v>
      </c>
      <c r="G16" s="23">
        <v>21320</v>
      </c>
      <c r="H16" s="22" t="e">
        <f t="shared" si="0"/>
        <v>#N/A</v>
      </c>
      <c r="I16" s="22">
        <f>VLOOKUP($A16,FedFundsRates!$A$2:$MM$3000,MATCH("FedFundsRate",FedFundsRates!$A$2:$MM$2,0),FALSE)</f>
        <v>0.94000000000000006</v>
      </c>
      <c r="L16" s="11" t="s">
        <v>72</v>
      </c>
      <c r="M16" s="12"/>
      <c r="S16" s="15" t="s">
        <v>21</v>
      </c>
      <c r="T16" s="15" t="s">
        <v>49</v>
      </c>
    </row>
    <row r="17" spans="1:20" x14ac:dyDescent="0.3">
      <c r="A17" s="1">
        <v>21412</v>
      </c>
      <c r="B17" s="75">
        <f>VLOOKUP($A17,FedFundsRates!$A$2:$MM$3000,MATCH(B$2,FedFundsRates!$A$2:$MM$2,0),FALSE)</f>
        <v>0.94000000000000006</v>
      </c>
      <c r="C17" s="75" t="e">
        <f>VLOOKUP($A17,NaturalRateMeasures!$A$2:$MK$3000,MATCH(C$2,NaturalRateMeasures!$A$2:$MK$2,0),FALSE)</f>
        <v>#N/A</v>
      </c>
      <c r="D17" s="75">
        <f>VLOOKUP($A17,InflationTargetMeasures!$A$2:$MM$3000,MATCH(D$2,InflationTargetMeasures!$A$2:$MM$2,0),FALSE)</f>
        <v>2</v>
      </c>
      <c r="E17" s="75" t="e">
        <f>VLOOKUP($A17,GapMeasures!$A$2:$LA$3000,MATCH(E$2,GapMeasures!$A$2:$LA$2,0),FALSE)</f>
        <v>#N/A</v>
      </c>
      <c r="F17" s="75" t="e">
        <f>VLOOKUP($A17,InflationMeasures!$A$2:$LN$3000,MATCH(F$2,InflationMeasures!$A$2:$LN$2,0),FALSE)</f>
        <v>#N/A</v>
      </c>
      <c r="G17" s="23">
        <v>21412</v>
      </c>
      <c r="H17" s="22" t="e">
        <f t="shared" si="0"/>
        <v>#N/A</v>
      </c>
      <c r="I17" s="22">
        <f>VLOOKUP($A17,FedFundsRates!$A$2:$MM$3000,MATCH("FedFundsRate",FedFundsRates!$A$2:$MM$2,0),FALSE)</f>
        <v>1.3233333333333333</v>
      </c>
      <c r="L17" s="11" t="s">
        <v>69</v>
      </c>
      <c r="M17" s="11" t="s">
        <v>70</v>
      </c>
      <c r="S17" s="15" t="s">
        <v>22</v>
      </c>
      <c r="T17" s="15" t="s">
        <v>50</v>
      </c>
    </row>
    <row r="18" spans="1:20" x14ac:dyDescent="0.3">
      <c r="A18" s="1">
        <v>21504</v>
      </c>
      <c r="B18" s="75">
        <f>VLOOKUP($A18,FedFundsRates!$A$2:$MM$3000,MATCH(B$2,FedFundsRates!$A$2:$MM$2,0),FALSE)</f>
        <v>1.3233333333333333</v>
      </c>
      <c r="C18" s="75" t="e">
        <f>VLOOKUP($A18,NaturalRateMeasures!$A$2:$MK$3000,MATCH(C$2,NaturalRateMeasures!$A$2:$MK$2,0),FALSE)</f>
        <v>#N/A</v>
      </c>
      <c r="D18" s="75">
        <f>VLOOKUP($A18,InflationTargetMeasures!$A$2:$MM$3000,MATCH(D$2,InflationTargetMeasures!$A$2:$MM$2,0),FALSE)</f>
        <v>2</v>
      </c>
      <c r="E18" s="75" t="e">
        <f>VLOOKUP($A18,GapMeasures!$A$2:$LA$3000,MATCH(E$2,GapMeasures!$A$2:$LA$2,0),FALSE)</f>
        <v>#N/A</v>
      </c>
      <c r="F18" s="75" t="e">
        <f>VLOOKUP($A18,InflationMeasures!$A$2:$LN$3000,MATCH(F$2,InflationMeasures!$A$2:$LN$2,0),FALSE)</f>
        <v>#N/A</v>
      </c>
      <c r="G18" s="23">
        <v>21504</v>
      </c>
      <c r="H18" s="22" t="e">
        <f t="shared" si="0"/>
        <v>#N/A</v>
      </c>
      <c r="I18" s="22">
        <f>VLOOKUP($A18,FedFundsRates!$A$2:$MM$3000,MATCH("FedFundsRate",FedFundsRates!$A$2:$MM$2,0),FALSE)</f>
        <v>2.1633333333333336</v>
      </c>
      <c r="L18" s="12" t="s">
        <v>26</v>
      </c>
      <c r="M18" s="12" t="s">
        <v>54</v>
      </c>
      <c r="S18" s="15" t="s">
        <v>23</v>
      </c>
      <c r="T18" s="15" t="s">
        <v>51</v>
      </c>
    </row>
    <row r="19" spans="1:20" x14ac:dyDescent="0.3">
      <c r="A19" s="1">
        <v>21596</v>
      </c>
      <c r="B19" s="75">
        <f>VLOOKUP($A19,FedFundsRates!$A$2:$MM$3000,MATCH(B$2,FedFundsRates!$A$2:$MM$2,0),FALSE)</f>
        <v>2.1633333333333336</v>
      </c>
      <c r="C19" s="75" t="e">
        <f>VLOOKUP($A19,NaturalRateMeasures!$A$2:$MK$3000,MATCH(C$2,NaturalRateMeasures!$A$2:$MK$2,0),FALSE)</f>
        <v>#N/A</v>
      </c>
      <c r="D19" s="75">
        <f>VLOOKUP($A19,InflationTargetMeasures!$A$2:$MM$3000,MATCH(D$2,InflationTargetMeasures!$A$2:$MM$2,0),FALSE)</f>
        <v>2</v>
      </c>
      <c r="E19" s="75" t="e">
        <f>VLOOKUP($A19,GapMeasures!$A$2:$LA$3000,MATCH(E$2,GapMeasures!$A$2:$LA$2,0),FALSE)</f>
        <v>#N/A</v>
      </c>
      <c r="F19" s="75" t="e">
        <f>VLOOKUP($A19,InflationMeasures!$A$2:$LN$3000,MATCH(F$2,InflationMeasures!$A$2:$LN$2,0),FALSE)</f>
        <v>#N/A</v>
      </c>
      <c r="G19" s="23">
        <v>21596</v>
      </c>
      <c r="H19" s="22" t="e">
        <f t="shared" si="0"/>
        <v>#N/A</v>
      </c>
      <c r="I19" s="22">
        <f>VLOOKUP($A19,FedFundsRates!$A$2:$MM$3000,MATCH("FedFundsRate",FedFundsRates!$A$2:$MM$2,0),FALSE)</f>
        <v>2.57</v>
      </c>
      <c r="L19" s="12" t="s">
        <v>27</v>
      </c>
      <c r="M19" s="12" t="s">
        <v>55</v>
      </c>
      <c r="S19" s="15" t="s">
        <v>24</v>
      </c>
      <c r="T19" s="15" t="s">
        <v>52</v>
      </c>
    </row>
    <row r="20" spans="1:20" x14ac:dyDescent="0.3">
      <c r="A20" s="1">
        <v>21685</v>
      </c>
      <c r="B20" s="75">
        <f>VLOOKUP($A20,FedFundsRates!$A$2:$MM$3000,MATCH(B$2,FedFundsRates!$A$2:$MM$2,0),FALSE)</f>
        <v>2.57</v>
      </c>
      <c r="C20" s="75" t="e">
        <f>VLOOKUP($A20,NaturalRateMeasures!$A$2:$MK$3000,MATCH(C$2,NaturalRateMeasures!$A$2:$MK$2,0),FALSE)</f>
        <v>#N/A</v>
      </c>
      <c r="D20" s="75">
        <f>VLOOKUP($A20,InflationTargetMeasures!$A$2:$MM$3000,MATCH(D$2,InflationTargetMeasures!$A$2:$MM$2,0),FALSE)</f>
        <v>2</v>
      </c>
      <c r="E20" s="75" t="e">
        <f>VLOOKUP($A20,GapMeasures!$A$2:$LA$3000,MATCH(E$2,GapMeasures!$A$2:$LA$2,0),FALSE)</f>
        <v>#N/A</v>
      </c>
      <c r="F20" s="75" t="e">
        <f>VLOOKUP($A20,InflationMeasures!$A$2:$LN$3000,MATCH(F$2,InflationMeasures!$A$2:$LN$2,0),FALSE)</f>
        <v>#N/A</v>
      </c>
      <c r="G20" s="23">
        <v>21685</v>
      </c>
      <c r="H20" s="22" t="e">
        <f t="shared" si="0"/>
        <v>#N/A</v>
      </c>
      <c r="I20" s="22">
        <f>VLOOKUP($A20,FedFundsRates!$A$2:$MM$3000,MATCH("FedFundsRate",FedFundsRates!$A$2:$MM$2,0),FALSE)</f>
        <v>3.0833333333333335</v>
      </c>
      <c r="L20" s="12" t="s">
        <v>28</v>
      </c>
      <c r="M20" s="12" t="s">
        <v>56</v>
      </c>
      <c r="S20" s="15" t="s">
        <v>25</v>
      </c>
      <c r="T20" s="15" t="s">
        <v>53</v>
      </c>
    </row>
    <row r="21" spans="1:20" x14ac:dyDescent="0.3">
      <c r="A21" s="1">
        <v>21777</v>
      </c>
      <c r="B21" s="75">
        <f>VLOOKUP($A21,FedFundsRates!$A$2:$MM$3000,MATCH(B$2,FedFundsRates!$A$2:$MM$2,0),FALSE)</f>
        <v>3.0833333333333335</v>
      </c>
      <c r="C21" s="75" t="e">
        <f>VLOOKUP($A21,NaturalRateMeasures!$A$2:$MK$3000,MATCH(C$2,NaturalRateMeasures!$A$2:$MK$2,0),FALSE)</f>
        <v>#N/A</v>
      </c>
      <c r="D21" s="75">
        <f>VLOOKUP($A21,InflationTargetMeasures!$A$2:$MM$3000,MATCH(D$2,InflationTargetMeasures!$A$2:$MM$2,0),FALSE)</f>
        <v>2</v>
      </c>
      <c r="E21" s="75" t="e">
        <f>VLOOKUP($A21,GapMeasures!$A$2:$LA$3000,MATCH(E$2,GapMeasures!$A$2:$LA$2,0),FALSE)</f>
        <v>#N/A</v>
      </c>
      <c r="F21" s="75" t="e">
        <f>VLOOKUP($A21,InflationMeasures!$A$2:$LN$3000,MATCH(F$2,InflationMeasures!$A$2:$LN$2,0),FALSE)</f>
        <v>#N/A</v>
      </c>
      <c r="G21" s="23">
        <v>21777</v>
      </c>
      <c r="H21" s="22" t="e">
        <f t="shared" si="0"/>
        <v>#N/A</v>
      </c>
      <c r="I21" s="22">
        <f>VLOOKUP($A21,FedFundsRates!$A$2:$MM$3000,MATCH("FedFundsRate",FedFundsRates!$A$2:$MM$2,0),FALSE)</f>
        <v>3.5766666666666667</v>
      </c>
      <c r="L21" s="12" t="s">
        <v>29</v>
      </c>
      <c r="M21" s="12" t="s">
        <v>57</v>
      </c>
      <c r="S21" s="15" t="s">
        <v>93</v>
      </c>
      <c r="T21" s="15" t="s">
        <v>94</v>
      </c>
    </row>
    <row r="22" spans="1:20" x14ac:dyDescent="0.3">
      <c r="A22" s="1">
        <v>21869</v>
      </c>
      <c r="B22" s="75">
        <f>VLOOKUP($A22,FedFundsRates!$A$2:$MM$3000,MATCH(B$2,FedFundsRates!$A$2:$MM$2,0),FALSE)</f>
        <v>3.5766666666666667</v>
      </c>
      <c r="C22" s="75" t="e">
        <f>VLOOKUP($A22,NaturalRateMeasures!$A$2:$MK$3000,MATCH(C$2,NaturalRateMeasures!$A$2:$MK$2,0),FALSE)</f>
        <v>#N/A</v>
      </c>
      <c r="D22" s="75">
        <f>VLOOKUP($A22,InflationTargetMeasures!$A$2:$MM$3000,MATCH(D$2,InflationTargetMeasures!$A$2:$MM$2,0),FALSE)</f>
        <v>2</v>
      </c>
      <c r="E22" s="75" t="e">
        <f>VLOOKUP($A22,GapMeasures!$A$2:$LA$3000,MATCH(E$2,GapMeasures!$A$2:$LA$2,0),FALSE)</f>
        <v>#N/A</v>
      </c>
      <c r="F22" s="75" t="e">
        <f>VLOOKUP($A22,InflationMeasures!$A$2:$LN$3000,MATCH(F$2,InflationMeasures!$A$2:$LN$2,0),FALSE)</f>
        <v>#N/A</v>
      </c>
      <c r="G22" s="23">
        <v>21869</v>
      </c>
      <c r="H22" s="22" t="e">
        <f t="shared" si="0"/>
        <v>#N/A</v>
      </c>
      <c r="I22" s="22">
        <f>VLOOKUP($A22,FedFundsRates!$A$2:$MM$3000,MATCH("FedFundsRate",FedFundsRates!$A$2:$MM$2,0),FALSE)</f>
        <v>3.99</v>
      </c>
      <c r="L22" s="12" t="s">
        <v>30</v>
      </c>
      <c r="M22" s="12" t="s">
        <v>58</v>
      </c>
    </row>
    <row r="23" spans="1:20" x14ac:dyDescent="0.3">
      <c r="A23" s="1">
        <v>21961</v>
      </c>
      <c r="B23" s="75">
        <f>VLOOKUP($A23,FedFundsRates!$A$2:$MM$3000,MATCH(B$2,FedFundsRates!$A$2:$MM$2,0),FALSE)</f>
        <v>3.99</v>
      </c>
      <c r="C23" s="75" t="e">
        <f>VLOOKUP($A23,NaturalRateMeasures!$A$2:$MK$3000,MATCH(C$2,NaturalRateMeasures!$A$2:$MK$2,0),FALSE)</f>
        <v>#N/A</v>
      </c>
      <c r="D23" s="75">
        <f>VLOOKUP($A23,InflationTargetMeasures!$A$2:$MM$3000,MATCH(D$2,InflationTargetMeasures!$A$2:$MM$2,0),FALSE)</f>
        <v>2</v>
      </c>
      <c r="E23" s="75" t="e">
        <f>VLOOKUP($A23,GapMeasures!$A$2:$LA$3000,MATCH(E$2,GapMeasures!$A$2:$LA$2,0),FALSE)</f>
        <v>#N/A</v>
      </c>
      <c r="F23" s="75">
        <f>VLOOKUP($A23,InflationMeasures!$A$2:$LN$3000,MATCH(F$2,InflationMeasures!$A$2:$LN$2,0),FALSE)</f>
        <v>2.1076377699001059</v>
      </c>
      <c r="G23" s="23">
        <v>21961</v>
      </c>
      <c r="H23" s="22" t="e">
        <f t="shared" si="0"/>
        <v>#N/A</v>
      </c>
      <c r="I23" s="22">
        <f>VLOOKUP($A23,FedFundsRates!$A$2:$MM$3000,MATCH("FedFundsRate",FedFundsRates!$A$2:$MM$2,0),FALSE)</f>
        <v>3.9333333333333336</v>
      </c>
      <c r="L23" s="12" t="s">
        <v>31</v>
      </c>
      <c r="M23" s="12" t="s">
        <v>59</v>
      </c>
      <c r="S23" s="3" t="s">
        <v>71</v>
      </c>
      <c r="T23" s="2"/>
    </row>
    <row r="24" spans="1:20" x14ac:dyDescent="0.3">
      <c r="A24" s="1">
        <v>22051</v>
      </c>
      <c r="B24" s="75">
        <f>VLOOKUP($A24,FedFundsRates!$A$2:$MM$3000,MATCH(B$2,FedFundsRates!$A$2:$MM$2,0),FALSE)</f>
        <v>3.9333333333333336</v>
      </c>
      <c r="C24" s="75" t="e">
        <f>VLOOKUP($A24,NaturalRateMeasures!$A$2:$MK$3000,MATCH(C$2,NaturalRateMeasures!$A$2:$MK$2,0),FALSE)</f>
        <v>#N/A</v>
      </c>
      <c r="D24" s="75">
        <f>VLOOKUP($A24,InflationTargetMeasures!$A$2:$MM$3000,MATCH(D$2,InflationTargetMeasures!$A$2:$MM$2,0),FALSE)</f>
        <v>2</v>
      </c>
      <c r="E24" s="75" t="e">
        <f>VLOOKUP($A24,GapMeasures!$A$2:$LA$3000,MATCH(E$2,GapMeasures!$A$2:$LA$2,0),FALSE)</f>
        <v>#N/A</v>
      </c>
      <c r="F24" s="75">
        <f>VLOOKUP($A24,InflationMeasures!$A$2:$LN$3000,MATCH(F$2,InflationMeasures!$A$2:$LN$2,0),FALSE)</f>
        <v>1.9489678163867152</v>
      </c>
      <c r="G24" s="23">
        <v>22051</v>
      </c>
      <c r="H24" s="22" t="e">
        <f t="shared" si="0"/>
        <v>#N/A</v>
      </c>
      <c r="I24" s="22">
        <f>VLOOKUP($A24,FedFundsRates!$A$2:$MM$3000,MATCH("FedFundsRate",FedFundsRates!$A$2:$MM$2,0),FALSE)</f>
        <v>3.6966666666666668</v>
      </c>
      <c r="L24" s="12" t="s">
        <v>32</v>
      </c>
      <c r="M24" s="12" t="s">
        <v>60</v>
      </c>
      <c r="S24" s="3" t="s">
        <v>69</v>
      </c>
      <c r="T24" s="3" t="s">
        <v>70</v>
      </c>
    </row>
    <row r="25" spans="1:20" x14ac:dyDescent="0.3">
      <c r="A25" s="1">
        <v>22143</v>
      </c>
      <c r="B25" s="75">
        <f>VLOOKUP($A25,FedFundsRates!$A$2:$MM$3000,MATCH(B$2,FedFundsRates!$A$2:$MM$2,0),FALSE)</f>
        <v>3.6966666666666668</v>
      </c>
      <c r="C25" s="75" t="e">
        <f>VLOOKUP($A25,NaturalRateMeasures!$A$2:$MK$3000,MATCH(C$2,NaturalRateMeasures!$A$2:$MK$2,0),FALSE)</f>
        <v>#N/A</v>
      </c>
      <c r="D25" s="75">
        <f>VLOOKUP($A25,InflationTargetMeasures!$A$2:$MM$3000,MATCH(D$2,InflationTargetMeasures!$A$2:$MM$2,0),FALSE)</f>
        <v>2</v>
      </c>
      <c r="E25" s="75" t="e">
        <f>VLOOKUP($A25,GapMeasures!$A$2:$LA$3000,MATCH(E$2,GapMeasures!$A$2:$LA$2,0),FALSE)</f>
        <v>#N/A</v>
      </c>
      <c r="F25" s="75">
        <f>VLOOKUP($A25,InflationMeasures!$A$2:$LN$3000,MATCH(F$2,InflationMeasures!$A$2:$LN$2,0),FALSE)</f>
        <v>1.6749458667685735</v>
      </c>
      <c r="G25" s="23">
        <v>22143</v>
      </c>
      <c r="H25" s="22" t="e">
        <f t="shared" si="0"/>
        <v>#N/A</v>
      </c>
      <c r="I25" s="22">
        <f>VLOOKUP($A25,FedFundsRates!$A$2:$MM$3000,MATCH("FedFundsRate",FedFundsRates!$A$2:$MM$2,0),FALSE)</f>
        <v>2.936666666666667</v>
      </c>
      <c r="L25" s="12" t="s">
        <v>33</v>
      </c>
      <c r="M25" s="12" t="s">
        <v>61</v>
      </c>
      <c r="S25" s="2" t="s">
        <v>0</v>
      </c>
      <c r="T25" s="2" t="s">
        <v>35</v>
      </c>
    </row>
    <row r="26" spans="1:20" x14ac:dyDescent="0.3">
      <c r="A26" s="1">
        <v>22235</v>
      </c>
      <c r="B26" s="75">
        <f>VLOOKUP($A26,FedFundsRates!$A$2:$MM$3000,MATCH(B$2,FedFundsRates!$A$2:$MM$2,0),FALSE)</f>
        <v>2.936666666666667</v>
      </c>
      <c r="C26" s="75" t="e">
        <f>VLOOKUP($A26,NaturalRateMeasures!$A$2:$MK$3000,MATCH(C$2,NaturalRateMeasures!$A$2:$MK$2,0),FALSE)</f>
        <v>#N/A</v>
      </c>
      <c r="D26" s="75">
        <f>VLOOKUP($A26,InflationTargetMeasures!$A$2:$MM$3000,MATCH(D$2,InflationTargetMeasures!$A$2:$MM$2,0),FALSE)</f>
        <v>2</v>
      </c>
      <c r="E26" s="75" t="e">
        <f>VLOOKUP($A26,GapMeasures!$A$2:$LA$3000,MATCH(E$2,GapMeasures!$A$2:$LA$2,0),FALSE)</f>
        <v>#N/A</v>
      </c>
      <c r="F26" s="75">
        <f>VLOOKUP($A26,InflationMeasures!$A$2:$LN$3000,MATCH(F$2,InflationMeasures!$A$2:$LN$2,0),FALSE)</f>
        <v>1.4183499018552537</v>
      </c>
      <c r="G26" s="23">
        <v>22235</v>
      </c>
      <c r="H26" s="22" t="e">
        <f t="shared" si="0"/>
        <v>#N/A</v>
      </c>
      <c r="I26" s="22">
        <f>VLOOKUP($A26,FedFundsRates!$A$2:$MM$3000,MATCH("FedFundsRate",FedFundsRates!$A$2:$MM$2,0),FALSE)</f>
        <v>2.2966666666666669</v>
      </c>
      <c r="L26" s="12" t="s">
        <v>34</v>
      </c>
      <c r="M26" s="12" t="s">
        <v>62</v>
      </c>
      <c r="S26" s="2" t="s">
        <v>1</v>
      </c>
      <c r="T26" s="2" t="s">
        <v>36</v>
      </c>
    </row>
    <row r="27" spans="1:20" x14ac:dyDescent="0.3">
      <c r="A27" s="1">
        <v>22327</v>
      </c>
      <c r="B27" s="75">
        <f>VLOOKUP($A27,FedFundsRates!$A$2:$MM$3000,MATCH(B$2,FedFundsRates!$A$2:$MM$2,0),FALSE)</f>
        <v>2.2966666666666669</v>
      </c>
      <c r="C27" s="75" t="e">
        <f>VLOOKUP($A27,NaturalRateMeasures!$A$2:$MK$3000,MATCH(C$2,NaturalRateMeasures!$A$2:$MK$2,0),FALSE)</f>
        <v>#N/A</v>
      </c>
      <c r="D27" s="75">
        <f>VLOOKUP($A27,InflationTargetMeasures!$A$2:$MM$3000,MATCH(D$2,InflationTargetMeasures!$A$2:$MM$2,0),FALSE)</f>
        <v>2</v>
      </c>
      <c r="E27" s="75" t="e">
        <f>VLOOKUP($A27,GapMeasures!$A$2:$LA$3000,MATCH(E$2,GapMeasures!$A$2:$LA$2,0),FALSE)</f>
        <v>#N/A</v>
      </c>
      <c r="F27" s="75">
        <f>VLOOKUP($A27,InflationMeasures!$A$2:$LN$3000,MATCH(F$2,InflationMeasures!$A$2:$LN$2,0),FALSE)</f>
        <v>1.2750915288473719</v>
      </c>
      <c r="G27" s="23">
        <v>22327</v>
      </c>
      <c r="H27" s="22" t="e">
        <f t="shared" si="0"/>
        <v>#N/A</v>
      </c>
      <c r="I27" s="22">
        <f>VLOOKUP($A27,FedFundsRates!$A$2:$MM$3000,MATCH("FedFundsRate",FedFundsRates!$A$2:$MM$2,0),FALSE)</f>
        <v>2.0033333333333334</v>
      </c>
    </row>
    <row r="28" spans="1:20" x14ac:dyDescent="0.3">
      <c r="A28" s="1">
        <v>22416</v>
      </c>
      <c r="B28" s="75">
        <f>VLOOKUP($A28,FedFundsRates!$A$2:$MM$3000,MATCH(B$2,FedFundsRates!$A$2:$MM$2,0),FALSE)</f>
        <v>2.0033333333333334</v>
      </c>
      <c r="C28" s="75" t="e">
        <f>VLOOKUP($A28,NaturalRateMeasures!$A$2:$MK$3000,MATCH(C$2,NaturalRateMeasures!$A$2:$MK$2,0),FALSE)</f>
        <v>#N/A</v>
      </c>
      <c r="D28" s="75">
        <f>VLOOKUP($A28,InflationTargetMeasures!$A$2:$MM$3000,MATCH(D$2,InflationTargetMeasures!$A$2:$MM$2,0),FALSE)</f>
        <v>2</v>
      </c>
      <c r="E28" s="75" t="e">
        <f>VLOOKUP($A28,GapMeasures!$A$2:$LA$3000,MATCH(E$2,GapMeasures!$A$2:$LA$2,0),FALSE)</f>
        <v>#N/A</v>
      </c>
      <c r="F28" s="75">
        <f>VLOOKUP($A28,InflationMeasures!$A$2:$LN$3000,MATCH(F$2,InflationMeasures!$A$2:$LN$2,0),FALSE)</f>
        <v>1.2262608476921288</v>
      </c>
      <c r="G28" s="23">
        <v>22416</v>
      </c>
      <c r="H28" s="22" t="e">
        <f t="shared" si="0"/>
        <v>#N/A</v>
      </c>
      <c r="I28" s="22">
        <f>VLOOKUP($A28,FedFundsRates!$A$2:$MM$3000,MATCH("FedFundsRate",FedFundsRates!$A$2:$MM$2,0),FALSE)</f>
        <v>1.7333333333333332</v>
      </c>
      <c r="L28" s="17" t="s">
        <v>73</v>
      </c>
    </row>
    <row r="29" spans="1:20" x14ac:dyDescent="0.3">
      <c r="A29" s="1">
        <v>22508</v>
      </c>
      <c r="B29" s="75">
        <f>VLOOKUP($A29,FedFundsRates!$A$2:$MM$3000,MATCH(B$2,FedFundsRates!$A$2:$MM$2,0),FALSE)</f>
        <v>1.7333333333333332</v>
      </c>
      <c r="C29" s="75" t="e">
        <f>VLOOKUP($A29,NaturalRateMeasures!$A$2:$MK$3000,MATCH(C$2,NaturalRateMeasures!$A$2:$MK$2,0),FALSE)</f>
        <v>#N/A</v>
      </c>
      <c r="D29" s="75">
        <f>VLOOKUP($A29,InflationTargetMeasures!$A$2:$MM$3000,MATCH(D$2,InflationTargetMeasures!$A$2:$MM$2,0),FALSE)</f>
        <v>2</v>
      </c>
      <c r="E29" s="75" t="e">
        <f>VLOOKUP($A29,GapMeasures!$A$2:$LA$3000,MATCH(E$2,GapMeasures!$A$2:$LA$2,0),FALSE)</f>
        <v>#N/A</v>
      </c>
      <c r="F29" s="75">
        <f>VLOOKUP($A29,InflationMeasures!$A$2:$LN$3000,MATCH(F$2,InflationMeasures!$A$2:$LN$2,0),FALSE)</f>
        <v>1.2652677732539974</v>
      </c>
      <c r="G29" s="23">
        <v>22508</v>
      </c>
      <c r="H29" s="22" t="e">
        <f t="shared" si="0"/>
        <v>#N/A</v>
      </c>
      <c r="I29" s="22">
        <f>VLOOKUP($A29,FedFundsRates!$A$2:$MM$3000,MATCH("FedFundsRate",FedFundsRates!$A$2:$MM$2,0),FALSE)</f>
        <v>1.6833333333333333</v>
      </c>
      <c r="L29" s="18">
        <v>0</v>
      </c>
      <c r="Q29" s="6"/>
      <c r="R29" s="5" t="s">
        <v>66</v>
      </c>
      <c r="S29" s="5" t="s">
        <v>83</v>
      </c>
    </row>
    <row r="30" spans="1:20" x14ac:dyDescent="0.3">
      <c r="A30" s="1">
        <v>22600</v>
      </c>
      <c r="B30" s="75">
        <f>VLOOKUP($A30,FedFundsRates!$A$2:$MM$3000,MATCH(B$2,FedFundsRates!$A$2:$MM$2,0),FALSE)</f>
        <v>1.6833333333333333</v>
      </c>
      <c r="C30" s="75" t="e">
        <f>VLOOKUP($A30,NaturalRateMeasures!$A$2:$MK$3000,MATCH(C$2,NaturalRateMeasures!$A$2:$MK$2,0),FALSE)</f>
        <v>#N/A</v>
      </c>
      <c r="D30" s="75">
        <f>VLOOKUP($A30,InflationTargetMeasures!$A$2:$MM$3000,MATCH(D$2,InflationTargetMeasures!$A$2:$MM$2,0),FALSE)</f>
        <v>2</v>
      </c>
      <c r="E30" s="75" t="e">
        <f>VLOOKUP($A30,GapMeasures!$A$2:$LA$3000,MATCH(E$2,GapMeasures!$A$2:$LA$2,0),FALSE)</f>
        <v>#N/A</v>
      </c>
      <c r="F30" s="75">
        <f>VLOOKUP($A30,InflationMeasures!$A$2:$LN$3000,MATCH(F$2,InflationMeasures!$A$2:$LN$2,0),FALSE)</f>
        <v>1.1799962539801534</v>
      </c>
      <c r="G30" s="23">
        <v>22600</v>
      </c>
      <c r="H30" s="22" t="e">
        <f t="shared" si="0"/>
        <v>#N/A</v>
      </c>
      <c r="I30" s="22">
        <f>VLOOKUP($A30,FedFundsRates!$A$2:$MM$3000,MATCH("FedFundsRate",FedFundsRates!$A$2:$MM$2,0),FALSE)</f>
        <v>2.4</v>
      </c>
      <c r="L30" s="17" t="s">
        <v>74</v>
      </c>
      <c r="Q30" s="19">
        <v>45061</v>
      </c>
      <c r="R30" s="20">
        <f>VLOOKUP(Q30,$G$2:$I$2470,2,FALSE)</f>
        <v>6.8467163146757697</v>
      </c>
      <c r="S30" s="20">
        <f>VLOOKUP(Q30,$G$2:$I$2470,3,FALSE)</f>
        <v>4.99</v>
      </c>
    </row>
    <row r="31" spans="1:20" x14ac:dyDescent="0.3">
      <c r="A31" s="1">
        <v>22692</v>
      </c>
      <c r="B31" s="75">
        <f>VLOOKUP($A31,FedFundsRates!$A$2:$MM$3000,MATCH(B$2,FedFundsRates!$A$2:$MM$2,0),FALSE)</f>
        <v>2.4</v>
      </c>
      <c r="C31" s="75" t="e">
        <f>VLOOKUP($A31,NaturalRateMeasures!$A$2:$MK$3000,MATCH(C$2,NaturalRateMeasures!$A$2:$MK$2,0),FALSE)</f>
        <v>#N/A</v>
      </c>
      <c r="D31" s="75">
        <f>VLOOKUP($A31,InflationTargetMeasures!$A$2:$MM$3000,MATCH(D$2,InflationTargetMeasures!$A$2:$MM$2,0),FALSE)</f>
        <v>2</v>
      </c>
      <c r="E31" s="75" t="e">
        <f>VLOOKUP($A31,GapMeasures!$A$2:$LA$3000,MATCH(E$2,GapMeasures!$A$2:$LA$2,0),FALSE)</f>
        <v>#N/A</v>
      </c>
      <c r="F31" s="75">
        <f>VLOOKUP($A31,InflationMeasures!$A$2:$LN$3000,MATCH(F$2,InflationMeasures!$A$2:$LN$2,0),FALSE)</f>
        <v>1.3836948391922066</v>
      </c>
      <c r="G31" s="23">
        <v>22692</v>
      </c>
      <c r="H31" s="22" t="e">
        <f t="shared" si="0"/>
        <v>#N/A</v>
      </c>
      <c r="I31" s="22">
        <f>VLOOKUP($A31,FedFundsRates!$A$2:$MM$3000,MATCH("FedFundsRate",FedFundsRates!$A$2:$MM$2,0),FALSE)</f>
        <v>2.4566666666666666</v>
      </c>
      <c r="L31" s="18">
        <v>0.5</v>
      </c>
      <c r="Q31" s="19">
        <v>45153</v>
      </c>
      <c r="R31" s="20">
        <f>VLOOKUP(Q31,$G$2:$I$2470,2,FALSE)</f>
        <v>5.7839298853490533</v>
      </c>
      <c r="S31" s="20">
        <f>VLOOKUP(Q31,$G$2:$I$2470,3,FALSE)</f>
        <v>5.26</v>
      </c>
    </row>
    <row r="32" spans="1:20" x14ac:dyDescent="0.3">
      <c r="A32" s="1">
        <v>22781</v>
      </c>
      <c r="B32" s="75">
        <f>VLOOKUP($A32,FedFundsRates!$A$2:$MM$3000,MATCH(B$2,FedFundsRates!$A$2:$MM$2,0),FALSE)</f>
        <v>2.4566666666666666</v>
      </c>
      <c r="C32" s="75" t="e">
        <f>VLOOKUP($A32,NaturalRateMeasures!$A$2:$MK$3000,MATCH(C$2,NaturalRateMeasures!$A$2:$MK$2,0),FALSE)</f>
        <v>#N/A</v>
      </c>
      <c r="D32" s="75">
        <f>VLOOKUP($A32,InflationTargetMeasures!$A$2:$MM$3000,MATCH(D$2,InflationTargetMeasures!$A$2:$MM$2,0),FALSE)</f>
        <v>2</v>
      </c>
      <c r="E32" s="75" t="e">
        <f>VLOOKUP($A32,GapMeasures!$A$2:$LA$3000,MATCH(E$2,GapMeasures!$A$2:$LA$2,0),FALSE)</f>
        <v>#N/A</v>
      </c>
      <c r="F32" s="75">
        <f>VLOOKUP($A32,InflationMeasures!$A$2:$LN$3000,MATCH(F$2,InflationMeasures!$A$2:$LN$2,0),FALSE)</f>
        <v>1.4350500093184948</v>
      </c>
      <c r="G32" s="23">
        <v>22781</v>
      </c>
      <c r="H32" s="22" t="e">
        <f t="shared" si="0"/>
        <v>#N/A</v>
      </c>
      <c r="I32" s="22">
        <f>VLOOKUP($A32,FedFundsRates!$A$2:$MM$3000,MATCH("FedFundsRate",FedFundsRates!$A$2:$MM$2,0),FALSE)</f>
        <v>2.6066666666666669</v>
      </c>
      <c r="L32" t="s">
        <v>151</v>
      </c>
    </row>
    <row r="33" spans="1:9" x14ac:dyDescent="0.3">
      <c r="A33" s="1">
        <v>22873</v>
      </c>
      <c r="B33" s="75">
        <f>VLOOKUP($A33,FedFundsRates!$A$2:$MM$3000,MATCH(B$2,FedFundsRates!$A$2:$MM$2,0),FALSE)</f>
        <v>2.6066666666666669</v>
      </c>
      <c r="C33" s="75" t="e">
        <f>VLOOKUP($A33,NaturalRateMeasures!$A$2:$MK$3000,MATCH(C$2,NaturalRateMeasures!$A$2:$MK$2,0),FALSE)</f>
        <v>#N/A</v>
      </c>
      <c r="D33" s="75">
        <f>VLOOKUP($A33,InflationTargetMeasures!$A$2:$MM$3000,MATCH(D$2,InflationTargetMeasures!$A$2:$MM$2,0),FALSE)</f>
        <v>2</v>
      </c>
      <c r="E33" s="75" t="e">
        <f>VLOOKUP($A33,GapMeasures!$A$2:$LA$3000,MATCH(E$2,GapMeasures!$A$2:$LA$2,0),FALSE)</f>
        <v>#N/A</v>
      </c>
      <c r="F33" s="75">
        <f>VLOOKUP($A33,InflationMeasures!$A$2:$LN$3000,MATCH(F$2,InflationMeasures!$A$2:$LN$2,0),FALSE)</f>
        <v>1.3298694872270644</v>
      </c>
      <c r="G33" s="23">
        <v>22873</v>
      </c>
      <c r="H33" s="22" t="e">
        <f t="shared" si="0"/>
        <v>#N/A</v>
      </c>
      <c r="I33" s="22">
        <f>VLOOKUP($A33,FedFundsRates!$A$2:$MM$3000,MATCH("FedFundsRate",FedFundsRates!$A$2:$MM$2,0),FALSE)</f>
        <v>2.8466666666666671</v>
      </c>
    </row>
    <row r="34" spans="1:9" x14ac:dyDescent="0.3">
      <c r="A34" s="1">
        <v>22965</v>
      </c>
      <c r="B34" s="75">
        <f>VLOOKUP($A34,FedFundsRates!$A$2:$MM$3000,MATCH(B$2,FedFundsRates!$A$2:$MM$2,0),FALSE)</f>
        <v>2.8466666666666671</v>
      </c>
      <c r="C34" s="75" t="e">
        <f>VLOOKUP($A34,NaturalRateMeasures!$A$2:$MK$3000,MATCH(C$2,NaturalRateMeasures!$A$2:$MK$2,0),FALSE)</f>
        <v>#N/A</v>
      </c>
      <c r="D34" s="75">
        <f>VLOOKUP($A34,InflationTargetMeasures!$A$2:$MM$3000,MATCH(D$2,InflationTargetMeasures!$A$2:$MM$2,0),FALSE)</f>
        <v>2</v>
      </c>
      <c r="E34" s="75" t="e">
        <f>VLOOKUP($A34,GapMeasures!$A$2:$LA$3000,MATCH(E$2,GapMeasures!$A$2:$LA$2,0),FALSE)</f>
        <v>#N/A</v>
      </c>
      <c r="F34" s="75">
        <f>VLOOKUP($A34,InflationMeasures!$A$2:$LN$3000,MATCH(F$2,InflationMeasures!$A$2:$LN$2,0),FALSE)</f>
        <v>1.2773047019622341</v>
      </c>
      <c r="G34" s="23">
        <v>22965</v>
      </c>
      <c r="H34" s="22" t="e">
        <f t="shared" si="0"/>
        <v>#N/A</v>
      </c>
      <c r="I34" s="22">
        <f>VLOOKUP($A34,FedFundsRates!$A$2:$MM$3000,MATCH("FedFundsRate",FedFundsRates!$A$2:$MM$2,0),FALSE)</f>
        <v>2.9233333333333333</v>
      </c>
    </row>
    <row r="35" spans="1:9" x14ac:dyDescent="0.3">
      <c r="A35" s="1">
        <v>23057</v>
      </c>
      <c r="B35" s="75">
        <f>VLOOKUP($A35,FedFundsRates!$A$2:$MM$3000,MATCH(B$2,FedFundsRates!$A$2:$MM$2,0),FALSE)</f>
        <v>2.9233333333333333</v>
      </c>
      <c r="C35" s="75" t="e">
        <f>VLOOKUP($A35,NaturalRateMeasures!$A$2:$MK$3000,MATCH(C$2,NaturalRateMeasures!$A$2:$MK$2,0),FALSE)</f>
        <v>#N/A</v>
      </c>
      <c r="D35" s="75">
        <f>VLOOKUP($A35,InflationTargetMeasures!$A$2:$MM$3000,MATCH(D$2,InflationTargetMeasures!$A$2:$MM$2,0),FALSE)</f>
        <v>2</v>
      </c>
      <c r="E35" s="75" t="e">
        <f>VLOOKUP($A35,GapMeasures!$A$2:$LA$3000,MATCH(E$2,GapMeasures!$A$2:$LA$2,0),FALSE)</f>
        <v>#N/A</v>
      </c>
      <c r="F35" s="75">
        <f>VLOOKUP($A35,InflationMeasures!$A$2:$LN$3000,MATCH(F$2,InflationMeasures!$A$2:$LN$2,0),FALSE)</f>
        <v>1.2357063814090852</v>
      </c>
      <c r="G35" s="23">
        <v>23057</v>
      </c>
      <c r="H35" s="22" t="e">
        <f t="shared" si="0"/>
        <v>#N/A</v>
      </c>
      <c r="I35" s="22">
        <f>VLOOKUP($A35,FedFundsRates!$A$2:$MM$3000,MATCH("FedFundsRate",FedFundsRates!$A$2:$MM$2,0),FALSE)</f>
        <v>2.9666666666666668</v>
      </c>
    </row>
    <row r="36" spans="1:9" x14ac:dyDescent="0.3">
      <c r="A36" s="1">
        <v>23146</v>
      </c>
      <c r="B36" s="75">
        <f>VLOOKUP($A36,FedFundsRates!$A$2:$MM$3000,MATCH(B$2,FedFundsRates!$A$2:$MM$2,0),FALSE)</f>
        <v>2.9666666666666668</v>
      </c>
      <c r="C36" s="75" t="e">
        <f>VLOOKUP($A36,NaturalRateMeasures!$A$2:$MK$3000,MATCH(C$2,NaturalRateMeasures!$A$2:$MK$2,0),FALSE)</f>
        <v>#N/A</v>
      </c>
      <c r="D36" s="75">
        <f>VLOOKUP($A36,InflationTargetMeasures!$A$2:$MM$3000,MATCH(D$2,InflationTargetMeasures!$A$2:$MM$2,0),FALSE)</f>
        <v>2</v>
      </c>
      <c r="E36" s="75" t="e">
        <f>VLOOKUP($A36,GapMeasures!$A$2:$LA$3000,MATCH(E$2,GapMeasures!$A$2:$LA$2,0),FALSE)</f>
        <v>#N/A</v>
      </c>
      <c r="F36" s="75">
        <f>VLOOKUP($A36,InflationMeasures!$A$2:$LN$3000,MATCH(F$2,InflationMeasures!$A$2:$LN$2,0),FALSE)</f>
        <v>1.2310142087212261</v>
      </c>
      <c r="G36" s="23">
        <v>23146</v>
      </c>
      <c r="H36" s="22" t="e">
        <f t="shared" si="0"/>
        <v>#N/A</v>
      </c>
      <c r="I36" s="22">
        <f>VLOOKUP($A36,FedFundsRates!$A$2:$MM$3000,MATCH("FedFundsRate",FedFundsRates!$A$2:$MM$2,0),FALSE)</f>
        <v>2.9633333333333334</v>
      </c>
    </row>
    <row r="37" spans="1:9" x14ac:dyDescent="0.3">
      <c r="A37" s="1">
        <v>23238</v>
      </c>
      <c r="B37" s="75">
        <f>VLOOKUP($A37,FedFundsRates!$A$2:$MM$3000,MATCH(B$2,FedFundsRates!$A$2:$MM$2,0),FALSE)</f>
        <v>2.9633333333333334</v>
      </c>
      <c r="C37" s="75" t="e">
        <f>VLOOKUP($A37,NaturalRateMeasures!$A$2:$MK$3000,MATCH(C$2,NaturalRateMeasures!$A$2:$MK$2,0),FALSE)</f>
        <v>#N/A</v>
      </c>
      <c r="D37" s="75">
        <f>VLOOKUP($A37,InflationTargetMeasures!$A$2:$MM$3000,MATCH(D$2,InflationTargetMeasures!$A$2:$MM$2,0),FALSE)</f>
        <v>2</v>
      </c>
      <c r="E37" s="75" t="e">
        <f>VLOOKUP($A37,GapMeasures!$A$2:$LA$3000,MATCH(E$2,GapMeasures!$A$2:$LA$2,0),FALSE)</f>
        <v>#N/A</v>
      </c>
      <c r="F37" s="75">
        <f>VLOOKUP($A37,InflationMeasures!$A$2:$LN$3000,MATCH(F$2,InflationMeasures!$A$2:$LN$2,0),FALSE)</f>
        <v>1.2879990233182648</v>
      </c>
      <c r="G37" s="23">
        <v>23238</v>
      </c>
      <c r="H37" s="22" t="e">
        <f t="shared" si="0"/>
        <v>#N/A</v>
      </c>
      <c r="I37" s="22">
        <f>VLOOKUP($A37,FedFundsRates!$A$2:$MM$3000,MATCH("FedFundsRate",FedFundsRates!$A$2:$MM$2,0),FALSE)</f>
        <v>3.33</v>
      </c>
    </row>
    <row r="38" spans="1:9" x14ac:dyDescent="0.3">
      <c r="A38" s="1">
        <v>23330</v>
      </c>
      <c r="B38" s="75">
        <f>VLOOKUP($A38,FedFundsRates!$A$2:$MM$3000,MATCH(B$2,FedFundsRates!$A$2:$MM$2,0),FALSE)</f>
        <v>3.33</v>
      </c>
      <c r="C38" s="75" t="e">
        <f>VLOOKUP($A38,NaturalRateMeasures!$A$2:$MK$3000,MATCH(C$2,NaturalRateMeasures!$A$2:$MK$2,0),FALSE)</f>
        <v>#N/A</v>
      </c>
      <c r="D38" s="75">
        <f>VLOOKUP($A38,InflationTargetMeasures!$A$2:$MM$3000,MATCH(D$2,InflationTargetMeasures!$A$2:$MM$2,0),FALSE)</f>
        <v>2</v>
      </c>
      <c r="E38" s="75" t="e">
        <f>VLOOKUP($A38,GapMeasures!$A$2:$LA$3000,MATCH(E$2,GapMeasures!$A$2:$LA$2,0),FALSE)</f>
        <v>#N/A</v>
      </c>
      <c r="F38" s="75">
        <f>VLOOKUP($A38,InflationMeasures!$A$2:$LN$3000,MATCH(F$2,InflationMeasures!$A$2:$LN$2,0),FALSE)</f>
        <v>1.5841101565831739</v>
      </c>
      <c r="G38" s="23">
        <v>23330</v>
      </c>
      <c r="H38" s="22" t="e">
        <f t="shared" si="0"/>
        <v>#N/A</v>
      </c>
      <c r="I38" s="22">
        <f>VLOOKUP($A38,FedFundsRates!$A$2:$MM$3000,MATCH("FedFundsRate",FedFundsRates!$A$2:$MM$2,0),FALSE)</f>
        <v>3.4533333333333331</v>
      </c>
    </row>
    <row r="39" spans="1:9" x14ac:dyDescent="0.3">
      <c r="A39" s="1">
        <v>23422</v>
      </c>
      <c r="B39" s="75">
        <f>VLOOKUP($A39,FedFundsRates!$A$2:$MM$3000,MATCH(B$2,FedFundsRates!$A$2:$MM$2,0),FALSE)</f>
        <v>3.4533333333333331</v>
      </c>
      <c r="C39" s="75" t="e">
        <f>VLOOKUP($A39,NaturalRateMeasures!$A$2:$MK$3000,MATCH(C$2,NaturalRateMeasures!$A$2:$MK$2,0),FALSE)</f>
        <v>#N/A</v>
      </c>
      <c r="D39" s="75">
        <f>VLOOKUP($A39,InflationTargetMeasures!$A$2:$MM$3000,MATCH(D$2,InflationTargetMeasures!$A$2:$MM$2,0),FALSE)</f>
        <v>2</v>
      </c>
      <c r="E39" s="75" t="e">
        <f>VLOOKUP($A39,GapMeasures!$A$2:$LA$3000,MATCH(E$2,GapMeasures!$A$2:$LA$2,0),FALSE)</f>
        <v>#N/A</v>
      </c>
      <c r="F39" s="75">
        <f>VLOOKUP($A39,InflationMeasures!$A$2:$LN$3000,MATCH(F$2,InflationMeasures!$A$2:$LN$2,0),FALSE)</f>
        <v>1.6821521831541952</v>
      </c>
      <c r="G39" s="23">
        <v>23422</v>
      </c>
      <c r="H39" s="22" t="e">
        <f t="shared" si="0"/>
        <v>#N/A</v>
      </c>
      <c r="I39" s="22">
        <f>VLOOKUP($A39,FedFundsRates!$A$2:$MM$3000,MATCH("FedFundsRate",FedFundsRates!$A$2:$MM$2,0),FALSE)</f>
        <v>3.4633333333333334</v>
      </c>
    </row>
    <row r="40" spans="1:9" x14ac:dyDescent="0.3">
      <c r="A40" s="1">
        <v>23512</v>
      </c>
      <c r="B40" s="75">
        <f>VLOOKUP($A40,FedFundsRates!$A$2:$MM$3000,MATCH(B$2,FedFundsRates!$A$2:$MM$2,0),FALSE)</f>
        <v>3.4633333333333334</v>
      </c>
      <c r="C40" s="75" t="e">
        <f>VLOOKUP($A40,NaturalRateMeasures!$A$2:$MK$3000,MATCH(C$2,NaturalRateMeasures!$A$2:$MK$2,0),FALSE)</f>
        <v>#N/A</v>
      </c>
      <c r="D40" s="75">
        <f>VLOOKUP($A40,InflationTargetMeasures!$A$2:$MM$3000,MATCH(D$2,InflationTargetMeasures!$A$2:$MM$2,0),FALSE)</f>
        <v>2</v>
      </c>
      <c r="E40" s="75" t="e">
        <f>VLOOKUP($A40,GapMeasures!$A$2:$LA$3000,MATCH(E$2,GapMeasures!$A$2:$LA$2,0),FALSE)</f>
        <v>#N/A</v>
      </c>
      <c r="F40" s="75">
        <f>VLOOKUP($A40,InflationMeasures!$A$2:$LN$3000,MATCH(F$2,InflationMeasures!$A$2:$LN$2,0),FALSE)</f>
        <v>1.603242785407466</v>
      </c>
      <c r="G40" s="23">
        <v>23512</v>
      </c>
      <c r="H40" s="22" t="e">
        <f t="shared" si="0"/>
        <v>#N/A</v>
      </c>
      <c r="I40" s="22">
        <f>VLOOKUP($A40,FedFundsRates!$A$2:$MM$3000,MATCH("FedFundsRate",FedFundsRates!$A$2:$MM$2,0),FALSE)</f>
        <v>3.49</v>
      </c>
    </row>
    <row r="41" spans="1:9" x14ac:dyDescent="0.3">
      <c r="A41" s="1">
        <v>23604</v>
      </c>
      <c r="B41" s="75">
        <f>VLOOKUP($A41,FedFundsRates!$A$2:$MM$3000,MATCH(B$2,FedFundsRates!$A$2:$MM$2,0),FALSE)</f>
        <v>3.49</v>
      </c>
      <c r="C41" s="75" t="e">
        <f>VLOOKUP($A41,NaturalRateMeasures!$A$2:$MK$3000,MATCH(C$2,NaturalRateMeasures!$A$2:$MK$2,0),FALSE)</f>
        <v>#N/A</v>
      </c>
      <c r="D41" s="75">
        <f>VLOOKUP($A41,InflationTargetMeasures!$A$2:$MM$3000,MATCH(D$2,InflationTargetMeasures!$A$2:$MM$2,0),FALSE)</f>
        <v>2</v>
      </c>
      <c r="E41" s="75" t="e">
        <f>VLOOKUP($A41,GapMeasures!$A$2:$LA$3000,MATCH(E$2,GapMeasures!$A$2:$LA$2,0),FALSE)</f>
        <v>#N/A</v>
      </c>
      <c r="F41" s="75">
        <f>VLOOKUP($A41,InflationMeasures!$A$2:$LN$3000,MATCH(F$2,InflationMeasures!$A$2:$LN$2,0),FALSE)</f>
        <v>1.4885795214849562</v>
      </c>
      <c r="G41" s="23">
        <v>23604</v>
      </c>
      <c r="H41" s="22" t="e">
        <f t="shared" si="0"/>
        <v>#N/A</v>
      </c>
      <c r="I41" s="22">
        <f>VLOOKUP($A41,FedFundsRates!$A$2:$MM$3000,MATCH("FedFundsRate",FedFundsRates!$A$2:$MM$2,0),FALSE)</f>
        <v>3.456666666666667</v>
      </c>
    </row>
    <row r="42" spans="1:9" x14ac:dyDescent="0.3">
      <c r="A42" s="1">
        <v>23696</v>
      </c>
      <c r="B42" s="75">
        <f>VLOOKUP($A42,FedFundsRates!$A$2:$MM$3000,MATCH(B$2,FedFundsRates!$A$2:$MM$2,0),FALSE)</f>
        <v>3.456666666666667</v>
      </c>
      <c r="C42" s="75" t="e">
        <f>VLOOKUP($A42,NaturalRateMeasures!$A$2:$MK$3000,MATCH(C$2,NaturalRateMeasures!$A$2:$MK$2,0),FALSE)</f>
        <v>#N/A</v>
      </c>
      <c r="D42" s="75">
        <f>VLOOKUP($A42,InflationTargetMeasures!$A$2:$MM$3000,MATCH(D$2,InflationTargetMeasures!$A$2:$MM$2,0),FALSE)</f>
        <v>2</v>
      </c>
      <c r="E42" s="75" t="e">
        <f>VLOOKUP($A42,GapMeasures!$A$2:$LA$3000,MATCH(E$2,GapMeasures!$A$2:$LA$2,0),FALSE)</f>
        <v>#N/A</v>
      </c>
      <c r="F42" s="75">
        <f>VLOOKUP($A42,InflationMeasures!$A$2:$LN$3000,MATCH(F$2,InflationMeasures!$A$2:$LN$2,0),FALSE)</f>
        <v>1.259521381874884</v>
      </c>
      <c r="G42" s="23">
        <v>23696</v>
      </c>
      <c r="H42" s="22" t="e">
        <f t="shared" si="0"/>
        <v>#N/A</v>
      </c>
      <c r="I42" s="22">
        <f>VLOOKUP($A42,FedFundsRates!$A$2:$MM$3000,MATCH("FedFundsRate",FedFundsRates!$A$2:$MM$2,0),FALSE)</f>
        <v>3.5766666666666667</v>
      </c>
    </row>
    <row r="43" spans="1:9" x14ac:dyDescent="0.3">
      <c r="A43" s="1">
        <v>23788</v>
      </c>
      <c r="B43" s="75">
        <f>VLOOKUP($A43,FedFundsRates!$A$2:$MM$3000,MATCH(B$2,FedFundsRates!$A$2:$MM$2,0),FALSE)</f>
        <v>3.5766666666666667</v>
      </c>
      <c r="C43" s="75" t="e">
        <f>VLOOKUP($A43,NaturalRateMeasures!$A$2:$MK$3000,MATCH(C$2,NaturalRateMeasures!$A$2:$MK$2,0),FALSE)</f>
        <v>#N/A</v>
      </c>
      <c r="D43" s="75">
        <f>VLOOKUP($A43,InflationTargetMeasures!$A$2:$MM$3000,MATCH(D$2,InflationTargetMeasures!$A$2:$MM$2,0),FALSE)</f>
        <v>2</v>
      </c>
      <c r="E43" s="75" t="e">
        <f>VLOOKUP($A43,GapMeasures!$A$2:$LA$3000,MATCH(E$2,GapMeasures!$A$2:$LA$2,0),FALSE)</f>
        <v>#N/A</v>
      </c>
      <c r="F43" s="75">
        <f>VLOOKUP($A43,InflationMeasures!$A$2:$LN$3000,MATCH(F$2,InflationMeasures!$A$2:$LN$2,0),FALSE)</f>
        <v>1.2123745819397902</v>
      </c>
      <c r="G43" s="23">
        <v>23788</v>
      </c>
      <c r="H43" s="22" t="e">
        <f t="shared" si="0"/>
        <v>#N/A</v>
      </c>
      <c r="I43" s="22">
        <f>VLOOKUP($A43,FedFundsRates!$A$2:$MM$3000,MATCH("FedFundsRate",FedFundsRates!$A$2:$MM$2,0),FALSE)</f>
        <v>3.9766666666666666</v>
      </c>
    </row>
    <row r="44" spans="1:9" x14ac:dyDescent="0.3">
      <c r="A44" s="1">
        <v>23877</v>
      </c>
      <c r="B44" s="75">
        <f>VLOOKUP($A44,FedFundsRates!$A$2:$MM$3000,MATCH(B$2,FedFundsRates!$A$2:$MM$2,0),FALSE)</f>
        <v>3.9766666666666666</v>
      </c>
      <c r="C44" s="75" t="e">
        <f>VLOOKUP($A44,NaturalRateMeasures!$A$2:$MK$3000,MATCH(C$2,NaturalRateMeasures!$A$2:$MK$2,0),FALSE)</f>
        <v>#N/A</v>
      </c>
      <c r="D44" s="75">
        <f>VLOOKUP($A44,InflationTargetMeasures!$A$2:$MM$3000,MATCH(D$2,InflationTargetMeasures!$A$2:$MM$2,0),FALSE)</f>
        <v>2</v>
      </c>
      <c r="E44" s="75" t="e">
        <f>VLOOKUP($A44,GapMeasures!$A$2:$LA$3000,MATCH(E$2,GapMeasures!$A$2:$LA$2,0),FALSE)</f>
        <v>#N/A</v>
      </c>
      <c r="F44" s="75">
        <f>VLOOKUP($A44,InflationMeasures!$A$2:$LN$3000,MATCH(F$2,InflationMeasures!$A$2:$LN$2,0),FALSE)</f>
        <v>1.220674050256032</v>
      </c>
      <c r="G44" s="23">
        <v>23877</v>
      </c>
      <c r="H44" s="22" t="e">
        <f t="shared" si="0"/>
        <v>#N/A</v>
      </c>
      <c r="I44" s="22">
        <f>VLOOKUP($A44,FedFundsRates!$A$2:$MM$3000,MATCH("FedFundsRate",FedFundsRates!$A$2:$MM$2,0),FALSE)</f>
        <v>4.0799999999999992</v>
      </c>
    </row>
    <row r="45" spans="1:9" x14ac:dyDescent="0.3">
      <c r="A45" s="1">
        <v>23969</v>
      </c>
      <c r="B45" s="75">
        <f>VLOOKUP($A45,FedFundsRates!$A$2:$MM$3000,MATCH(B$2,FedFundsRates!$A$2:$MM$2,0),FALSE)</f>
        <v>4.0799999999999992</v>
      </c>
      <c r="C45" s="75" t="e">
        <f>VLOOKUP($A45,NaturalRateMeasures!$A$2:$MK$3000,MATCH(C$2,NaturalRateMeasures!$A$2:$MK$2,0),FALSE)</f>
        <v>#N/A</v>
      </c>
      <c r="D45" s="75">
        <f>VLOOKUP($A45,InflationTargetMeasures!$A$2:$MM$3000,MATCH(D$2,InflationTargetMeasures!$A$2:$MM$2,0),FALSE)</f>
        <v>2</v>
      </c>
      <c r="E45" s="75" t="e">
        <f>VLOOKUP($A45,GapMeasures!$A$2:$LA$3000,MATCH(E$2,GapMeasures!$A$2:$LA$2,0),FALSE)</f>
        <v>#N/A</v>
      </c>
      <c r="F45" s="75">
        <f>VLOOKUP($A45,InflationMeasures!$A$2:$LN$3000,MATCH(F$2,InflationMeasures!$A$2:$LN$2,0),FALSE)</f>
        <v>1.2589073634204251</v>
      </c>
      <c r="G45" s="23">
        <v>23969</v>
      </c>
      <c r="H45" s="22" t="e">
        <f t="shared" si="0"/>
        <v>#N/A</v>
      </c>
      <c r="I45" s="22">
        <f>VLOOKUP($A45,FedFundsRates!$A$2:$MM$3000,MATCH("FedFundsRate",FedFundsRates!$A$2:$MM$2,0),FALSE)</f>
        <v>4.0766666666666671</v>
      </c>
    </row>
    <row r="46" spans="1:9" x14ac:dyDescent="0.3">
      <c r="A46" s="1">
        <v>24061</v>
      </c>
      <c r="B46" s="75">
        <f>VLOOKUP($A46,FedFundsRates!$A$2:$MM$3000,MATCH(B$2,FedFundsRates!$A$2:$MM$2,0),FALSE)</f>
        <v>4.0766666666666671</v>
      </c>
      <c r="C46" s="75" t="e">
        <f>VLOOKUP($A46,NaturalRateMeasures!$A$2:$MK$3000,MATCH(C$2,NaturalRateMeasures!$A$2:$MK$2,0),FALSE)</f>
        <v>#N/A</v>
      </c>
      <c r="D46" s="75">
        <f>VLOOKUP($A46,InflationTargetMeasures!$A$2:$MM$3000,MATCH(D$2,InflationTargetMeasures!$A$2:$MM$2,0),FALSE)</f>
        <v>2</v>
      </c>
      <c r="E46" s="75" t="e">
        <f>VLOOKUP($A46,GapMeasures!$A$2:$LA$3000,MATCH(E$2,GapMeasures!$A$2:$LA$2,0),FALSE)</f>
        <v>#N/A</v>
      </c>
      <c r="F46" s="75">
        <f>VLOOKUP($A46,InflationMeasures!$A$2:$LN$3000,MATCH(F$2,InflationMeasures!$A$2:$LN$2,0),FALSE)</f>
        <v>1.3386246520168399</v>
      </c>
      <c r="G46" s="23">
        <v>24061</v>
      </c>
      <c r="H46" s="22" t="e">
        <f t="shared" si="0"/>
        <v>#N/A</v>
      </c>
      <c r="I46" s="22">
        <f>VLOOKUP($A46,FedFundsRates!$A$2:$MM$3000,MATCH("FedFundsRate",FedFundsRates!$A$2:$MM$2,0),FALSE)</f>
        <v>4.166666666666667</v>
      </c>
    </row>
    <row r="47" spans="1:9" x14ac:dyDescent="0.3">
      <c r="A47" s="1">
        <v>24153</v>
      </c>
      <c r="B47" s="75">
        <f>VLOOKUP($A47,FedFundsRates!$A$2:$MM$3000,MATCH(B$2,FedFundsRates!$A$2:$MM$2,0),FALSE)</f>
        <v>4.166666666666667</v>
      </c>
      <c r="C47" s="75" t="e">
        <f>VLOOKUP($A47,NaturalRateMeasures!$A$2:$MK$3000,MATCH(C$2,NaturalRateMeasures!$A$2:$MK$2,0),FALSE)</f>
        <v>#N/A</v>
      </c>
      <c r="D47" s="75">
        <f>VLOOKUP($A47,InflationTargetMeasures!$A$2:$MM$3000,MATCH(D$2,InflationTargetMeasures!$A$2:$MM$2,0),FALSE)</f>
        <v>2</v>
      </c>
      <c r="E47" s="75" t="e">
        <f>VLOOKUP($A47,GapMeasures!$A$2:$LA$3000,MATCH(E$2,GapMeasures!$A$2:$LA$2,0),FALSE)</f>
        <v>#N/A</v>
      </c>
      <c r="F47" s="75">
        <f>VLOOKUP($A47,InflationMeasures!$A$2:$LN$3000,MATCH(F$2,InflationMeasures!$A$2:$LN$2,0),FALSE)</f>
        <v>1.4633858500029628</v>
      </c>
      <c r="G47" s="23">
        <v>24153</v>
      </c>
      <c r="H47" s="22" t="e">
        <f t="shared" si="0"/>
        <v>#N/A</v>
      </c>
      <c r="I47" s="22">
        <f>VLOOKUP($A47,FedFundsRates!$A$2:$MM$3000,MATCH("FedFundsRate",FedFundsRates!$A$2:$MM$2,0),FALSE)</f>
        <v>4.5599999999999996</v>
      </c>
    </row>
    <row r="48" spans="1:9" x14ac:dyDescent="0.3">
      <c r="A48" s="1">
        <v>24242</v>
      </c>
      <c r="B48" s="75">
        <f>VLOOKUP($A48,FedFundsRates!$A$2:$MM$3000,MATCH(B$2,FedFundsRates!$A$2:$MM$2,0),FALSE)</f>
        <v>4.5599999999999996</v>
      </c>
      <c r="C48" s="75" t="e">
        <f>VLOOKUP($A48,NaturalRateMeasures!$A$2:$MK$3000,MATCH(C$2,NaturalRateMeasures!$A$2:$MK$2,0),FALSE)</f>
        <v>#N/A</v>
      </c>
      <c r="D48" s="75">
        <f>VLOOKUP($A48,InflationTargetMeasures!$A$2:$MM$3000,MATCH(D$2,InflationTargetMeasures!$A$2:$MM$2,0),FALSE)</f>
        <v>2</v>
      </c>
      <c r="E48" s="75" t="e">
        <f>VLOOKUP($A48,GapMeasures!$A$2:$LA$3000,MATCH(E$2,GapMeasures!$A$2:$LA$2,0),FALSE)</f>
        <v>#N/A</v>
      </c>
      <c r="F48" s="75">
        <f>VLOOKUP($A48,InflationMeasures!$A$2:$LN$3000,MATCH(F$2,InflationMeasures!$A$2:$LN$2,0),FALSE)</f>
        <v>1.9707041590681929</v>
      </c>
      <c r="G48" s="23">
        <v>24242</v>
      </c>
      <c r="H48" s="22" t="e">
        <f t="shared" si="0"/>
        <v>#N/A</v>
      </c>
      <c r="I48" s="22">
        <f>VLOOKUP($A48,FedFundsRates!$A$2:$MM$3000,MATCH("FedFundsRate",FedFundsRates!$A$2:$MM$2,0),FALSE)</f>
        <v>4.9133333333333331</v>
      </c>
    </row>
    <row r="49" spans="1:9" x14ac:dyDescent="0.3">
      <c r="A49" s="1">
        <v>24334</v>
      </c>
      <c r="B49" s="75">
        <f>VLOOKUP($A49,FedFundsRates!$A$2:$MM$3000,MATCH(B$2,FedFundsRates!$A$2:$MM$2,0),FALSE)</f>
        <v>4.9133333333333331</v>
      </c>
      <c r="C49" s="75" t="e">
        <f>VLOOKUP($A49,NaturalRateMeasures!$A$2:$MK$3000,MATCH(C$2,NaturalRateMeasures!$A$2:$MK$2,0),FALSE)</f>
        <v>#N/A</v>
      </c>
      <c r="D49" s="75">
        <f>VLOOKUP($A49,InflationTargetMeasures!$A$2:$MM$3000,MATCH(D$2,InflationTargetMeasures!$A$2:$MM$2,0),FALSE)</f>
        <v>2</v>
      </c>
      <c r="E49" s="75" t="e">
        <f>VLOOKUP($A49,GapMeasures!$A$2:$LA$3000,MATCH(E$2,GapMeasures!$A$2:$LA$2,0),FALSE)</f>
        <v>#N/A</v>
      </c>
      <c r="F49" s="75">
        <f>VLOOKUP($A49,InflationMeasures!$A$2:$LN$3000,MATCH(F$2,InflationMeasures!$A$2:$LN$2,0),FALSE)</f>
        <v>2.4923762608491717</v>
      </c>
      <c r="G49" s="23">
        <v>24334</v>
      </c>
      <c r="H49" s="22" t="e">
        <f t="shared" si="0"/>
        <v>#N/A</v>
      </c>
      <c r="I49" s="22">
        <f>VLOOKUP($A49,FedFundsRates!$A$2:$MM$3000,MATCH("FedFundsRate",FedFundsRates!$A$2:$MM$2,0),FALSE)</f>
        <v>5.41</v>
      </c>
    </row>
    <row r="50" spans="1:9" x14ac:dyDescent="0.3">
      <c r="A50" s="1">
        <v>24426</v>
      </c>
      <c r="B50" s="75">
        <f>VLOOKUP($A50,FedFundsRates!$A$2:$MM$3000,MATCH(B$2,FedFundsRates!$A$2:$MM$2,0),FALSE)</f>
        <v>5.41</v>
      </c>
      <c r="C50" s="75" t="e">
        <f>VLOOKUP($A50,NaturalRateMeasures!$A$2:$MK$3000,MATCH(C$2,NaturalRateMeasures!$A$2:$MK$2,0),FALSE)</f>
        <v>#N/A</v>
      </c>
      <c r="D50" s="75">
        <f>VLOOKUP($A50,InflationTargetMeasures!$A$2:$MM$3000,MATCH(D$2,InflationTargetMeasures!$A$2:$MM$2,0),FALSE)</f>
        <v>2</v>
      </c>
      <c r="E50" s="75" t="e">
        <f>VLOOKUP($A50,GapMeasures!$A$2:$LA$3000,MATCH(E$2,GapMeasures!$A$2:$LA$2,0),FALSE)</f>
        <v>#N/A</v>
      </c>
      <c r="F50" s="75">
        <f>VLOOKUP($A50,InflationMeasures!$A$2:$LN$3000,MATCH(F$2,InflationMeasures!$A$2:$LN$2,0),FALSE)</f>
        <v>3.0334911450113911</v>
      </c>
      <c r="G50" s="23">
        <v>24426</v>
      </c>
      <c r="H50" s="22" t="e">
        <f t="shared" si="0"/>
        <v>#N/A</v>
      </c>
      <c r="I50" s="22">
        <f>VLOOKUP($A50,FedFundsRates!$A$2:$MM$3000,MATCH("FedFundsRate",FedFundsRates!$A$2:$MM$2,0),FALSE)</f>
        <v>5.5633333333333326</v>
      </c>
    </row>
    <row r="51" spans="1:9" x14ac:dyDescent="0.3">
      <c r="A51" s="1">
        <v>24518</v>
      </c>
      <c r="B51" s="75">
        <f>VLOOKUP($A51,FedFundsRates!$A$2:$MM$3000,MATCH(B$2,FedFundsRates!$A$2:$MM$2,0),FALSE)</f>
        <v>5.5633333333333326</v>
      </c>
      <c r="C51" s="75" t="e">
        <f>VLOOKUP($A51,NaturalRateMeasures!$A$2:$MK$3000,MATCH(C$2,NaturalRateMeasures!$A$2:$MK$2,0),FALSE)</f>
        <v>#N/A</v>
      </c>
      <c r="D51" s="75">
        <f>VLOOKUP($A51,InflationTargetMeasures!$A$2:$MM$3000,MATCH(D$2,InflationTargetMeasures!$A$2:$MM$2,0),FALSE)</f>
        <v>2</v>
      </c>
      <c r="E51" s="75" t="e">
        <f>VLOOKUP($A51,GapMeasures!$A$2:$LA$3000,MATCH(E$2,GapMeasures!$A$2:$LA$2,0),FALSE)</f>
        <v>#N/A</v>
      </c>
      <c r="F51" s="75">
        <f>VLOOKUP($A51,InflationMeasures!$A$2:$LN$3000,MATCH(F$2,InflationMeasures!$A$2:$LN$2,0),FALSE)</f>
        <v>3.0822913637685412</v>
      </c>
      <c r="G51" s="23">
        <v>24518</v>
      </c>
      <c r="H51" s="22" t="e">
        <f t="shared" si="0"/>
        <v>#N/A</v>
      </c>
      <c r="I51" s="22">
        <f>VLOOKUP($A51,FedFundsRates!$A$2:$MM$3000,MATCH("FedFundsRate",FedFundsRates!$A$2:$MM$2,0),FALSE)</f>
        <v>4.8233333333333341</v>
      </c>
    </row>
    <row r="52" spans="1:9" x14ac:dyDescent="0.3">
      <c r="A52" s="1">
        <v>24607</v>
      </c>
      <c r="B52" s="75">
        <f>VLOOKUP($A52,FedFundsRates!$A$2:$MM$3000,MATCH(B$2,FedFundsRates!$A$2:$MM$2,0),FALSE)</f>
        <v>4.8233333333333341</v>
      </c>
      <c r="C52" s="75" t="e">
        <f>VLOOKUP($A52,NaturalRateMeasures!$A$2:$MK$3000,MATCH(C$2,NaturalRateMeasures!$A$2:$MK$2,0),FALSE)</f>
        <v>#N/A</v>
      </c>
      <c r="D52" s="75">
        <f>VLOOKUP($A52,InflationTargetMeasures!$A$2:$MM$3000,MATCH(D$2,InflationTargetMeasures!$A$2:$MM$2,0),FALSE)</f>
        <v>2</v>
      </c>
      <c r="E52" s="75" t="e">
        <f>VLOOKUP($A52,GapMeasures!$A$2:$LA$3000,MATCH(E$2,GapMeasures!$A$2:$LA$2,0),FALSE)</f>
        <v>#N/A</v>
      </c>
      <c r="F52" s="75">
        <f>VLOOKUP($A52,InflationMeasures!$A$2:$LN$3000,MATCH(F$2,InflationMeasures!$A$2:$LN$2,0),FALSE)</f>
        <v>2.9421945309795916</v>
      </c>
      <c r="G52" s="23">
        <v>24607</v>
      </c>
      <c r="H52" s="22" t="e">
        <f t="shared" si="0"/>
        <v>#N/A</v>
      </c>
      <c r="I52" s="22">
        <f>VLOOKUP($A52,FedFundsRates!$A$2:$MM$3000,MATCH("FedFundsRate",FedFundsRates!$A$2:$MM$2,0),FALSE)</f>
        <v>3.99</v>
      </c>
    </row>
    <row r="53" spans="1:9" x14ac:dyDescent="0.3">
      <c r="A53" s="1">
        <v>24699</v>
      </c>
      <c r="B53" s="75">
        <f>VLOOKUP($A53,FedFundsRates!$A$2:$MM$3000,MATCH(B$2,FedFundsRates!$A$2:$MM$2,0),FALSE)</f>
        <v>3.99</v>
      </c>
      <c r="C53" s="75" t="e">
        <f>VLOOKUP($A53,NaturalRateMeasures!$A$2:$MK$3000,MATCH(C$2,NaturalRateMeasures!$A$2:$MK$2,0),FALSE)</f>
        <v>#N/A</v>
      </c>
      <c r="D53" s="75">
        <f>VLOOKUP($A53,InflationTargetMeasures!$A$2:$MM$3000,MATCH(D$2,InflationTargetMeasures!$A$2:$MM$2,0),FALSE)</f>
        <v>2</v>
      </c>
      <c r="E53" s="75" t="e">
        <f>VLOOKUP($A53,GapMeasures!$A$2:$LA$3000,MATCH(E$2,GapMeasures!$A$2:$LA$2,0),FALSE)</f>
        <v>#N/A</v>
      </c>
      <c r="F53" s="75">
        <f>VLOOKUP($A53,InflationMeasures!$A$2:$LN$3000,MATCH(F$2,InflationMeasures!$A$2:$LN$2,0),FALSE)</f>
        <v>3.0268352692109701</v>
      </c>
      <c r="G53" s="23">
        <v>24699</v>
      </c>
      <c r="H53" s="22" t="e">
        <f t="shared" si="0"/>
        <v>#N/A</v>
      </c>
      <c r="I53" s="22">
        <f>VLOOKUP($A53,FedFundsRates!$A$2:$MM$3000,MATCH("FedFundsRate",FedFundsRates!$A$2:$MM$2,0),FALSE)</f>
        <v>3.8933333333333331</v>
      </c>
    </row>
    <row r="54" spans="1:9" x14ac:dyDescent="0.3">
      <c r="A54" s="1">
        <v>24791</v>
      </c>
      <c r="B54" s="75">
        <f>VLOOKUP($A54,FedFundsRates!$A$2:$MM$3000,MATCH(B$2,FedFundsRates!$A$2:$MM$2,0),FALSE)</f>
        <v>3.8933333333333331</v>
      </c>
      <c r="C54" s="75" t="e">
        <f>VLOOKUP($A54,NaturalRateMeasures!$A$2:$MK$3000,MATCH(C$2,NaturalRateMeasures!$A$2:$MK$2,0),FALSE)</f>
        <v>#N/A</v>
      </c>
      <c r="D54" s="75">
        <f>VLOOKUP($A54,InflationTargetMeasures!$A$2:$MM$3000,MATCH(D$2,InflationTargetMeasures!$A$2:$MM$2,0),FALSE)</f>
        <v>2</v>
      </c>
      <c r="E54" s="75" t="e">
        <f>VLOOKUP($A54,GapMeasures!$A$2:$LA$3000,MATCH(E$2,GapMeasures!$A$2:$LA$2,0),FALSE)</f>
        <v>#N/A</v>
      </c>
      <c r="F54" s="75">
        <f>VLOOKUP($A54,InflationMeasures!$A$2:$LN$3000,MATCH(F$2,InflationMeasures!$A$2:$LN$2,0),FALSE)</f>
        <v>3.1767642387111383</v>
      </c>
      <c r="G54" s="23">
        <v>24791</v>
      </c>
      <c r="H54" s="22" t="e">
        <f t="shared" si="0"/>
        <v>#N/A</v>
      </c>
      <c r="I54" s="22">
        <f>VLOOKUP($A54,FedFundsRates!$A$2:$MM$3000,MATCH("FedFundsRate",FedFundsRates!$A$2:$MM$2,0),FALSE)</f>
        <v>4.1733333333333329</v>
      </c>
    </row>
    <row r="55" spans="1:9" x14ac:dyDescent="0.3">
      <c r="A55" s="1">
        <v>24883</v>
      </c>
      <c r="B55" s="75">
        <f>VLOOKUP($A55,FedFundsRates!$A$2:$MM$3000,MATCH(B$2,FedFundsRates!$A$2:$MM$2,0),FALSE)</f>
        <v>4.1733333333333329</v>
      </c>
      <c r="C55" s="75" t="e">
        <f>VLOOKUP($A55,NaturalRateMeasures!$A$2:$MK$3000,MATCH(C$2,NaturalRateMeasures!$A$2:$MK$2,0),FALSE)</f>
        <v>#N/A</v>
      </c>
      <c r="D55" s="75">
        <f>VLOOKUP($A55,InflationTargetMeasures!$A$2:$MM$3000,MATCH(D$2,InflationTargetMeasures!$A$2:$MM$2,0),FALSE)</f>
        <v>2</v>
      </c>
      <c r="E55" s="75" t="e">
        <f>VLOOKUP($A55,GapMeasures!$A$2:$LA$3000,MATCH(E$2,GapMeasures!$A$2:$LA$2,0),FALSE)</f>
        <v>#N/A</v>
      </c>
      <c r="F55" s="75">
        <f>VLOOKUP($A55,InflationMeasures!$A$2:$LN$3000,MATCH(F$2,InflationMeasures!$A$2:$LN$2,0),FALSE)</f>
        <v>3.7799717912552877</v>
      </c>
      <c r="G55" s="23">
        <v>24883</v>
      </c>
      <c r="H55" s="22" t="e">
        <f t="shared" si="0"/>
        <v>#N/A</v>
      </c>
      <c r="I55" s="22">
        <f>VLOOKUP($A55,FedFundsRates!$A$2:$MM$3000,MATCH("FedFundsRate",FedFundsRates!$A$2:$MM$2,0),FALSE)</f>
        <v>4.79</v>
      </c>
    </row>
    <row r="56" spans="1:9" x14ac:dyDescent="0.3">
      <c r="A56" s="1">
        <v>24973</v>
      </c>
      <c r="B56" s="75">
        <f>VLOOKUP($A56,FedFundsRates!$A$2:$MM$3000,MATCH(B$2,FedFundsRates!$A$2:$MM$2,0),FALSE)</f>
        <v>4.79</v>
      </c>
      <c r="C56" s="75" t="e">
        <f>VLOOKUP($A56,NaturalRateMeasures!$A$2:$MK$3000,MATCH(C$2,NaturalRateMeasures!$A$2:$MK$2,0),FALSE)</f>
        <v>#N/A</v>
      </c>
      <c r="D56" s="75">
        <f>VLOOKUP($A56,InflationTargetMeasures!$A$2:$MM$3000,MATCH(D$2,InflationTargetMeasures!$A$2:$MM$2,0),FALSE)</f>
        <v>2</v>
      </c>
      <c r="E56" s="75" t="e">
        <f>VLOOKUP($A56,GapMeasures!$A$2:$LA$3000,MATCH(E$2,GapMeasures!$A$2:$LA$2,0),FALSE)</f>
        <v>#N/A</v>
      </c>
      <c r="F56" s="75">
        <f>VLOOKUP($A56,InflationMeasures!$A$2:$LN$3000,MATCH(F$2,InflationMeasures!$A$2:$LN$2,0),FALSE)</f>
        <v>4.2871553463349032</v>
      </c>
      <c r="G56" s="23">
        <v>24973</v>
      </c>
      <c r="H56" s="22" t="e">
        <f t="shared" si="0"/>
        <v>#N/A</v>
      </c>
      <c r="I56" s="22">
        <f>VLOOKUP($A56,FedFundsRates!$A$2:$MM$3000,MATCH("FedFundsRate",FedFundsRates!$A$2:$MM$2,0),FALSE)</f>
        <v>5.9833333333333334</v>
      </c>
    </row>
    <row r="57" spans="1:9" x14ac:dyDescent="0.3">
      <c r="A57" s="1">
        <v>25065</v>
      </c>
      <c r="B57" s="75">
        <f>VLOOKUP($A57,FedFundsRates!$A$2:$MM$3000,MATCH(B$2,FedFundsRates!$A$2:$MM$2,0),FALSE)</f>
        <v>5.9833333333333334</v>
      </c>
      <c r="C57" s="75" t="e">
        <f>VLOOKUP($A57,NaturalRateMeasures!$A$2:$MK$3000,MATCH(C$2,NaturalRateMeasures!$A$2:$MK$2,0),FALSE)</f>
        <v>#N/A</v>
      </c>
      <c r="D57" s="75">
        <f>VLOOKUP($A57,InflationTargetMeasures!$A$2:$MM$3000,MATCH(D$2,InflationTargetMeasures!$A$2:$MM$2,0),FALSE)</f>
        <v>2</v>
      </c>
      <c r="E57" s="75" t="e">
        <f>VLOOKUP($A57,GapMeasures!$A$2:$LA$3000,MATCH(E$2,GapMeasures!$A$2:$LA$2,0),FALSE)</f>
        <v>#N/A</v>
      </c>
      <c r="F57" s="75">
        <f>VLOOKUP($A57,InflationMeasures!$A$2:$LN$3000,MATCH(F$2,InflationMeasures!$A$2:$LN$2,0),FALSE)</f>
        <v>4.504054204154162</v>
      </c>
      <c r="G57" s="23">
        <v>25065</v>
      </c>
      <c r="H57" s="22" t="e">
        <f t="shared" si="0"/>
        <v>#N/A</v>
      </c>
      <c r="I57" s="22">
        <f>VLOOKUP($A57,FedFundsRates!$A$2:$MM$3000,MATCH("FedFundsRate",FedFundsRates!$A$2:$MM$2,0),FALSE)</f>
        <v>5.9466666666666663</v>
      </c>
    </row>
    <row r="58" spans="1:9" x14ac:dyDescent="0.3">
      <c r="A58" s="1">
        <v>25157</v>
      </c>
      <c r="B58" s="75">
        <f>VLOOKUP($A58,FedFundsRates!$A$2:$MM$3000,MATCH(B$2,FedFundsRates!$A$2:$MM$2,0),FALSE)</f>
        <v>5.9466666666666663</v>
      </c>
      <c r="C58" s="75" t="e">
        <f>VLOOKUP($A58,NaturalRateMeasures!$A$2:$MK$3000,MATCH(C$2,NaturalRateMeasures!$A$2:$MK$2,0),FALSE)</f>
        <v>#N/A</v>
      </c>
      <c r="D58" s="75">
        <f>VLOOKUP($A58,InflationTargetMeasures!$A$2:$MM$3000,MATCH(D$2,InflationTargetMeasures!$A$2:$MM$2,0),FALSE)</f>
        <v>2</v>
      </c>
      <c r="E58" s="75" t="e">
        <f>VLOOKUP($A58,GapMeasures!$A$2:$LA$3000,MATCH(E$2,GapMeasures!$A$2:$LA$2,0),FALSE)</f>
        <v>#N/A</v>
      </c>
      <c r="F58" s="75">
        <f>VLOOKUP($A58,InflationMeasures!$A$2:$LN$3000,MATCH(F$2,InflationMeasures!$A$2:$LN$2,0),FALSE)</f>
        <v>4.6624147789751547</v>
      </c>
      <c r="G58" s="23">
        <v>25157</v>
      </c>
      <c r="H58" s="22" t="e">
        <f t="shared" si="0"/>
        <v>#N/A</v>
      </c>
      <c r="I58" s="22">
        <f>VLOOKUP($A58,FedFundsRates!$A$2:$MM$3000,MATCH("FedFundsRate",FedFundsRates!$A$2:$MM$2,0),FALSE)</f>
        <v>5.916666666666667</v>
      </c>
    </row>
    <row r="59" spans="1:9" x14ac:dyDescent="0.3">
      <c r="A59" s="1">
        <v>25249</v>
      </c>
      <c r="B59" s="75">
        <f>VLOOKUP($A59,FedFundsRates!$A$2:$MM$3000,MATCH(B$2,FedFundsRates!$A$2:$MM$2,0),FALSE)</f>
        <v>5.916666666666667</v>
      </c>
      <c r="C59" s="75" t="e">
        <f>VLOOKUP($A59,NaturalRateMeasures!$A$2:$MK$3000,MATCH(C$2,NaturalRateMeasures!$A$2:$MK$2,0),FALSE)</f>
        <v>#N/A</v>
      </c>
      <c r="D59" s="75">
        <f>VLOOKUP($A59,InflationTargetMeasures!$A$2:$MM$3000,MATCH(D$2,InflationTargetMeasures!$A$2:$MM$2,0),FALSE)</f>
        <v>2</v>
      </c>
      <c r="E59" s="75" t="e">
        <f>VLOOKUP($A59,GapMeasures!$A$2:$LA$3000,MATCH(E$2,GapMeasures!$A$2:$LA$2,0),FALSE)</f>
        <v>#N/A</v>
      </c>
      <c r="F59" s="75">
        <f>VLOOKUP($A59,InflationMeasures!$A$2:$LN$3000,MATCH(F$2,InflationMeasures!$A$2:$LN$2,0),FALSE)</f>
        <v>4.6153846153846212</v>
      </c>
      <c r="G59" s="23">
        <v>25249</v>
      </c>
      <c r="H59" s="22" t="e">
        <f t="shared" si="0"/>
        <v>#N/A</v>
      </c>
      <c r="I59" s="22">
        <f>VLOOKUP($A59,FedFundsRates!$A$2:$MM$3000,MATCH("FedFundsRate",FedFundsRates!$A$2:$MM$2,0),FALSE)</f>
        <v>6.5666666666666664</v>
      </c>
    </row>
    <row r="60" spans="1:9" x14ac:dyDescent="0.3">
      <c r="A60" s="1">
        <v>25338</v>
      </c>
      <c r="B60" s="75">
        <f>VLOOKUP($A60,FedFundsRates!$A$2:$MM$3000,MATCH(B$2,FedFundsRates!$A$2:$MM$2,0),FALSE)</f>
        <v>6.5666666666666664</v>
      </c>
      <c r="C60" s="75" t="e">
        <f>VLOOKUP($A60,NaturalRateMeasures!$A$2:$MK$3000,MATCH(C$2,NaturalRateMeasures!$A$2:$MK$2,0),FALSE)</f>
        <v>#N/A</v>
      </c>
      <c r="D60" s="75">
        <f>VLOOKUP($A60,InflationTargetMeasures!$A$2:$MM$3000,MATCH(D$2,InflationTargetMeasures!$A$2:$MM$2,0),FALSE)</f>
        <v>2</v>
      </c>
      <c r="E60" s="75" t="e">
        <f>VLOOKUP($A60,GapMeasures!$A$2:$LA$3000,MATCH(E$2,GapMeasures!$A$2:$LA$2,0),FALSE)</f>
        <v>#N/A</v>
      </c>
      <c r="F60" s="75">
        <f>VLOOKUP($A60,InflationMeasures!$A$2:$LN$3000,MATCH(F$2,InflationMeasures!$A$2:$LN$2,0),FALSE)</f>
        <v>4.648288462571859</v>
      </c>
      <c r="G60" s="23">
        <v>25338</v>
      </c>
      <c r="H60" s="22" t="e">
        <f t="shared" si="0"/>
        <v>#N/A</v>
      </c>
      <c r="I60" s="22">
        <f>VLOOKUP($A60,FedFundsRates!$A$2:$MM$3000,MATCH("FedFundsRate",FedFundsRates!$A$2:$MM$2,0),FALSE)</f>
        <v>8.3266666666666662</v>
      </c>
    </row>
    <row r="61" spans="1:9" x14ac:dyDescent="0.3">
      <c r="A61" s="1">
        <v>25430</v>
      </c>
      <c r="B61" s="75">
        <f>VLOOKUP($A61,FedFundsRates!$A$2:$MM$3000,MATCH(B$2,FedFundsRates!$A$2:$MM$2,0),FALSE)</f>
        <v>8.3266666666666662</v>
      </c>
      <c r="C61" s="75" t="e">
        <f>VLOOKUP($A61,NaturalRateMeasures!$A$2:$MK$3000,MATCH(C$2,NaturalRateMeasures!$A$2:$MK$2,0),FALSE)</f>
        <v>#N/A</v>
      </c>
      <c r="D61" s="75">
        <f>VLOOKUP($A61,InflationTargetMeasures!$A$2:$MM$3000,MATCH(D$2,InflationTargetMeasures!$A$2:$MM$2,0),FALSE)</f>
        <v>2</v>
      </c>
      <c r="E61" s="75" t="e">
        <f>VLOOKUP($A61,GapMeasures!$A$2:$LA$3000,MATCH(E$2,GapMeasures!$A$2:$LA$2,0),FALSE)</f>
        <v>#N/A</v>
      </c>
      <c r="F61" s="75">
        <f>VLOOKUP($A61,InflationMeasures!$A$2:$LN$3000,MATCH(F$2,InflationMeasures!$A$2:$LN$2,0),FALSE)</f>
        <v>4.6872508901525389</v>
      </c>
      <c r="G61" s="23">
        <v>25430</v>
      </c>
      <c r="H61" s="22" t="e">
        <f t="shared" si="0"/>
        <v>#N/A</v>
      </c>
      <c r="I61" s="22">
        <f>VLOOKUP($A61,FedFundsRates!$A$2:$MM$3000,MATCH("FedFundsRate",FedFundsRates!$A$2:$MM$2,0),FALSE)</f>
        <v>8.9833333333333325</v>
      </c>
    </row>
    <row r="62" spans="1:9" x14ac:dyDescent="0.3">
      <c r="A62" s="1">
        <v>25522</v>
      </c>
      <c r="B62" s="75">
        <f>VLOOKUP($A62,FedFundsRates!$A$2:$MM$3000,MATCH(B$2,FedFundsRates!$A$2:$MM$2,0),FALSE)</f>
        <v>8.9833333333333325</v>
      </c>
      <c r="C62" s="75" t="e">
        <f>VLOOKUP($A62,NaturalRateMeasures!$A$2:$MK$3000,MATCH(C$2,NaturalRateMeasures!$A$2:$MK$2,0),FALSE)</f>
        <v>#N/A</v>
      </c>
      <c r="D62" s="75">
        <f>VLOOKUP($A62,InflationTargetMeasures!$A$2:$MM$3000,MATCH(D$2,InflationTargetMeasures!$A$2:$MM$2,0),FALSE)</f>
        <v>2</v>
      </c>
      <c r="E62" s="75" t="e">
        <f>VLOOKUP($A62,GapMeasures!$A$2:$LA$3000,MATCH(E$2,GapMeasures!$A$2:$LA$2,0),FALSE)</f>
        <v>#N/A</v>
      </c>
      <c r="F62" s="75">
        <f>VLOOKUP($A62,InflationMeasures!$A$2:$LN$3000,MATCH(F$2,InflationMeasures!$A$2:$LN$2,0),FALSE)</f>
        <v>4.6963647825173371</v>
      </c>
      <c r="G62" s="23">
        <v>25522</v>
      </c>
      <c r="H62" s="22" t="e">
        <f t="shared" si="0"/>
        <v>#N/A</v>
      </c>
      <c r="I62" s="22">
        <f>VLOOKUP($A62,FedFundsRates!$A$2:$MM$3000,MATCH("FedFundsRate",FedFundsRates!$A$2:$MM$2,0),FALSE)</f>
        <v>8.94</v>
      </c>
    </row>
    <row r="63" spans="1:9" x14ac:dyDescent="0.3">
      <c r="A63" s="1">
        <v>25614</v>
      </c>
      <c r="B63" s="75">
        <f>VLOOKUP($A63,FedFundsRates!$A$2:$MM$3000,MATCH(B$2,FedFundsRates!$A$2:$MM$2,0),FALSE)</f>
        <v>8.94</v>
      </c>
      <c r="C63" s="75" t="e">
        <f>VLOOKUP($A63,NaturalRateMeasures!$A$2:$MK$3000,MATCH(C$2,NaturalRateMeasures!$A$2:$MK$2,0),FALSE)</f>
        <v>#N/A</v>
      </c>
      <c r="D63" s="75">
        <f>VLOOKUP($A63,InflationTargetMeasures!$A$2:$MM$3000,MATCH(D$2,InflationTargetMeasures!$A$2:$MM$2,0),FALSE)</f>
        <v>2</v>
      </c>
      <c r="E63" s="75" t="e">
        <f>VLOOKUP($A63,GapMeasures!$A$2:$LA$3000,MATCH(E$2,GapMeasures!$A$2:$LA$2,0),FALSE)</f>
        <v>#N/A</v>
      </c>
      <c r="F63" s="75">
        <f>VLOOKUP($A63,InflationMeasures!$A$2:$LN$3000,MATCH(F$2,InflationMeasures!$A$2:$LN$2,0),FALSE)</f>
        <v>4.6975680731656588</v>
      </c>
      <c r="G63" s="23">
        <v>25614</v>
      </c>
      <c r="H63" s="22" t="e">
        <f t="shared" si="0"/>
        <v>#N/A</v>
      </c>
      <c r="I63" s="22">
        <f>VLOOKUP($A63,FedFundsRates!$A$2:$MM$3000,MATCH("FedFundsRate",FedFundsRates!$A$2:$MM$2,0),FALSE)</f>
        <v>8.5733333333333324</v>
      </c>
    </row>
    <row r="64" spans="1:9" x14ac:dyDescent="0.3">
      <c r="A64" s="1">
        <v>25703</v>
      </c>
      <c r="B64" s="75">
        <f>VLOOKUP($A64,FedFundsRates!$A$2:$MM$3000,MATCH(B$2,FedFundsRates!$A$2:$MM$2,0),FALSE)</f>
        <v>8.5733333333333324</v>
      </c>
      <c r="C64" s="75" t="e">
        <f>VLOOKUP($A64,NaturalRateMeasures!$A$2:$MK$3000,MATCH(C$2,NaturalRateMeasures!$A$2:$MK$2,0),FALSE)</f>
        <v>#N/A</v>
      </c>
      <c r="D64" s="75">
        <f>VLOOKUP($A64,InflationTargetMeasures!$A$2:$MM$3000,MATCH(D$2,InflationTargetMeasures!$A$2:$MM$2,0),FALSE)</f>
        <v>2</v>
      </c>
      <c r="E64" s="75" t="e">
        <f>VLOOKUP($A64,GapMeasures!$A$2:$LA$3000,MATCH(E$2,GapMeasures!$A$2:$LA$2,0),FALSE)</f>
        <v>#N/A</v>
      </c>
      <c r="F64" s="75">
        <f>VLOOKUP($A64,InflationMeasures!$A$2:$LN$3000,MATCH(F$2,InflationMeasures!$A$2:$LN$2,0),FALSE)</f>
        <v>4.6266817294854601</v>
      </c>
      <c r="G64" s="23">
        <v>25703</v>
      </c>
      <c r="H64" s="22" t="e">
        <f t="shared" si="0"/>
        <v>#N/A</v>
      </c>
      <c r="I64" s="22">
        <f>VLOOKUP($A64,FedFundsRates!$A$2:$MM$3000,MATCH("FedFundsRate",FedFundsRates!$A$2:$MM$2,0),FALSE)</f>
        <v>7.8866666666666667</v>
      </c>
    </row>
    <row r="65" spans="1:9" x14ac:dyDescent="0.3">
      <c r="A65" s="1">
        <v>25795</v>
      </c>
      <c r="B65" s="75">
        <f>VLOOKUP($A65,FedFundsRates!$A$2:$MM$3000,MATCH(B$2,FedFundsRates!$A$2:$MM$2,0),FALSE)</f>
        <v>7.8866666666666667</v>
      </c>
      <c r="C65" s="75" t="e">
        <f>VLOOKUP($A65,NaturalRateMeasures!$A$2:$MK$3000,MATCH(C$2,NaturalRateMeasures!$A$2:$MK$2,0),FALSE)</f>
        <v>#N/A</v>
      </c>
      <c r="D65" s="75">
        <f>VLOOKUP($A65,InflationTargetMeasures!$A$2:$MM$3000,MATCH(D$2,InflationTargetMeasures!$A$2:$MM$2,0),FALSE)</f>
        <v>2</v>
      </c>
      <c r="E65" s="75" t="e">
        <f>VLOOKUP($A65,GapMeasures!$A$2:$LA$3000,MATCH(E$2,GapMeasures!$A$2:$LA$2,0),FALSE)</f>
        <v>#N/A</v>
      </c>
      <c r="F65" s="75">
        <f>VLOOKUP($A65,InflationMeasures!$A$2:$LN$3000,MATCH(F$2,InflationMeasures!$A$2:$LN$2,0),FALSE)</f>
        <v>4.5839890349763879</v>
      </c>
      <c r="G65" s="23">
        <v>25795</v>
      </c>
      <c r="H65" s="22" t="e">
        <f t="shared" si="0"/>
        <v>#N/A</v>
      </c>
      <c r="I65" s="22">
        <f>VLOOKUP($A65,FedFundsRates!$A$2:$MM$3000,MATCH("FedFundsRate",FedFundsRates!$A$2:$MM$2,0),FALSE)</f>
        <v>6.706666666666667</v>
      </c>
    </row>
    <row r="66" spans="1:9" x14ac:dyDescent="0.3">
      <c r="A66" s="1">
        <v>25887</v>
      </c>
      <c r="B66" s="75">
        <f>VLOOKUP($A66,FedFundsRates!$A$2:$MM$3000,MATCH(B$2,FedFundsRates!$A$2:$MM$2,0),FALSE)</f>
        <v>6.706666666666667</v>
      </c>
      <c r="C66" s="75" t="e">
        <f>VLOOKUP($A66,NaturalRateMeasures!$A$2:$MK$3000,MATCH(C$2,NaturalRateMeasures!$A$2:$MK$2,0),FALSE)</f>
        <v>#N/A</v>
      </c>
      <c r="D66" s="75">
        <f>VLOOKUP($A66,InflationTargetMeasures!$A$2:$MM$3000,MATCH(D$2,InflationTargetMeasures!$A$2:$MM$2,0),FALSE)</f>
        <v>2</v>
      </c>
      <c r="E66" s="75" t="e">
        <f>VLOOKUP($A66,GapMeasures!$A$2:$LA$3000,MATCH(E$2,GapMeasures!$A$2:$LA$2,0),FALSE)</f>
        <v>#N/A</v>
      </c>
      <c r="F66" s="75">
        <f>VLOOKUP($A66,InflationMeasures!$A$2:$LN$3000,MATCH(F$2,InflationMeasures!$A$2:$LN$2,0),FALSE)</f>
        <v>4.8268941294530743</v>
      </c>
      <c r="G66" s="23">
        <v>25887</v>
      </c>
      <c r="H66" s="22" t="e">
        <f t="shared" si="0"/>
        <v>#N/A</v>
      </c>
      <c r="I66" s="22">
        <f>VLOOKUP($A66,FedFundsRates!$A$2:$MM$3000,MATCH("FedFundsRate",FedFundsRates!$A$2:$MM$2,0),FALSE)</f>
        <v>5.5666666666666673</v>
      </c>
    </row>
    <row r="67" spans="1:9" x14ac:dyDescent="0.3">
      <c r="A67" s="1">
        <v>25979</v>
      </c>
      <c r="B67" s="75">
        <f>VLOOKUP($A67,FedFundsRates!$A$2:$MM$3000,MATCH(B$2,FedFundsRates!$A$2:$MM$2,0),FALSE)</f>
        <v>5.5666666666666673</v>
      </c>
      <c r="C67" s="75" t="e">
        <f>VLOOKUP($A67,NaturalRateMeasures!$A$2:$MK$3000,MATCH(C$2,NaturalRateMeasures!$A$2:$MK$2,0),FALSE)</f>
        <v>#N/A</v>
      </c>
      <c r="D67" s="75">
        <f>VLOOKUP($A67,InflationTargetMeasures!$A$2:$MM$3000,MATCH(D$2,InflationTargetMeasures!$A$2:$MM$2,0),FALSE)</f>
        <v>2</v>
      </c>
      <c r="E67" s="75" t="e">
        <f>VLOOKUP($A67,GapMeasures!$A$2:$LA$3000,MATCH(E$2,GapMeasures!$A$2:$LA$2,0),FALSE)</f>
        <v>#N/A</v>
      </c>
      <c r="F67" s="75">
        <f>VLOOKUP($A67,InflationMeasures!$A$2:$LN$3000,MATCH(F$2,InflationMeasures!$A$2:$LN$2,0),FALSE)</f>
        <v>5.0029779630732518</v>
      </c>
      <c r="G67" s="23">
        <v>25979</v>
      </c>
      <c r="H67" s="22" t="e">
        <f t="shared" si="0"/>
        <v>#N/A</v>
      </c>
      <c r="I67" s="22">
        <f>VLOOKUP($A67,FedFundsRates!$A$2:$MM$3000,MATCH("FedFundsRate",FedFundsRates!$A$2:$MM$2,0),FALSE)</f>
        <v>3.8566666666666669</v>
      </c>
    </row>
    <row r="68" spans="1:9" x14ac:dyDescent="0.3">
      <c r="A68" s="1">
        <v>26068</v>
      </c>
      <c r="B68" s="75">
        <f>VLOOKUP($A68,FedFundsRates!$A$2:$MM$3000,MATCH(B$2,FedFundsRates!$A$2:$MM$2,0),FALSE)</f>
        <v>3.8566666666666669</v>
      </c>
      <c r="C68" s="75" t="e">
        <f>VLOOKUP($A68,NaturalRateMeasures!$A$2:$MK$3000,MATCH(C$2,NaturalRateMeasures!$A$2:$MK$2,0),FALSE)</f>
        <v>#N/A</v>
      </c>
      <c r="D68" s="75">
        <f>VLOOKUP($A68,InflationTargetMeasures!$A$2:$MM$3000,MATCH(D$2,InflationTargetMeasures!$A$2:$MM$2,0),FALSE)</f>
        <v>2</v>
      </c>
      <c r="E68" s="75" t="e">
        <f>VLOOKUP($A68,GapMeasures!$A$2:$LA$3000,MATCH(E$2,GapMeasures!$A$2:$LA$2,0),FALSE)</f>
        <v>#N/A</v>
      </c>
      <c r="F68" s="75">
        <f>VLOOKUP($A68,InflationMeasures!$A$2:$LN$3000,MATCH(F$2,InflationMeasures!$A$2:$LN$2,0),FALSE)</f>
        <v>5.0159509202453822</v>
      </c>
      <c r="G68" s="23">
        <v>26068</v>
      </c>
      <c r="H68" s="22" t="e">
        <f t="shared" si="0"/>
        <v>#N/A</v>
      </c>
      <c r="I68" s="22">
        <f>VLOOKUP($A68,FedFundsRates!$A$2:$MM$3000,MATCH("FedFundsRate",FedFundsRates!$A$2:$MM$2,0),FALSE)</f>
        <v>4.5666666666666664</v>
      </c>
    </row>
    <row r="69" spans="1:9" x14ac:dyDescent="0.3">
      <c r="A69" s="1">
        <v>26160</v>
      </c>
      <c r="B69" s="75">
        <f>VLOOKUP($A69,FedFundsRates!$A$2:$MM$3000,MATCH(B$2,FedFundsRates!$A$2:$MM$2,0),FALSE)</f>
        <v>4.5666666666666664</v>
      </c>
      <c r="C69" s="75" t="e">
        <f>VLOOKUP($A69,NaturalRateMeasures!$A$2:$MK$3000,MATCH(C$2,NaturalRateMeasures!$A$2:$MK$2,0),FALSE)</f>
        <v>#N/A</v>
      </c>
      <c r="D69" s="75">
        <f>VLOOKUP($A69,InflationTargetMeasures!$A$2:$MM$3000,MATCH(D$2,InflationTargetMeasures!$A$2:$MM$2,0),FALSE)</f>
        <v>2</v>
      </c>
      <c r="E69" s="75" t="e">
        <f>VLOOKUP($A69,GapMeasures!$A$2:$LA$3000,MATCH(E$2,GapMeasures!$A$2:$LA$2,0),FALSE)</f>
        <v>#N/A</v>
      </c>
      <c r="F69" s="75">
        <f>VLOOKUP($A69,InflationMeasures!$A$2:$LN$3000,MATCH(F$2,InflationMeasures!$A$2:$LN$2,0),FALSE)</f>
        <v>4.8393359867973995</v>
      </c>
      <c r="G69" s="23">
        <v>26160</v>
      </c>
      <c r="H69" s="22" t="e">
        <f t="shared" ref="H69:H132" si="1">$L$29*B69 + (1-$L$29)*(C69+D69+1.5*(F69-D69)+$L$31*E69)</f>
        <v>#N/A</v>
      </c>
      <c r="I69" s="22">
        <f>VLOOKUP($A69,FedFundsRates!$A$2:$MM$3000,MATCH("FedFundsRate",FedFundsRates!$A$2:$MM$2,0),FALSE)</f>
        <v>5.4766666666666666</v>
      </c>
    </row>
    <row r="70" spans="1:9" x14ac:dyDescent="0.3">
      <c r="A70" s="1">
        <v>26252</v>
      </c>
      <c r="B70" s="75">
        <f>VLOOKUP($A70,FedFundsRates!$A$2:$MM$3000,MATCH(B$2,FedFundsRates!$A$2:$MM$2,0),FALSE)</f>
        <v>5.4766666666666666</v>
      </c>
      <c r="C70" s="75" t="e">
        <f>VLOOKUP($A70,NaturalRateMeasures!$A$2:$MK$3000,MATCH(C$2,NaturalRateMeasures!$A$2:$MK$2,0),FALSE)</f>
        <v>#N/A</v>
      </c>
      <c r="D70" s="75">
        <f>VLOOKUP($A70,InflationTargetMeasures!$A$2:$MM$3000,MATCH(D$2,InflationTargetMeasures!$A$2:$MM$2,0),FALSE)</f>
        <v>2</v>
      </c>
      <c r="E70" s="75" t="e">
        <f>VLOOKUP($A70,GapMeasures!$A$2:$LA$3000,MATCH(E$2,GapMeasures!$A$2:$LA$2,0),FALSE)</f>
        <v>#N/A</v>
      </c>
      <c r="F70" s="75">
        <f>VLOOKUP($A70,InflationMeasures!$A$2:$LN$3000,MATCH(F$2,InflationMeasures!$A$2:$LN$2,0),FALSE)</f>
        <v>3.9728125598315289</v>
      </c>
      <c r="G70" s="23">
        <v>26252</v>
      </c>
      <c r="H70" s="22" t="e">
        <f t="shared" si="1"/>
        <v>#N/A</v>
      </c>
      <c r="I70" s="22">
        <f>VLOOKUP($A70,FedFundsRates!$A$2:$MM$3000,MATCH("FedFundsRate",FedFundsRates!$A$2:$MM$2,0),FALSE)</f>
        <v>4.75</v>
      </c>
    </row>
    <row r="71" spans="1:9" x14ac:dyDescent="0.3">
      <c r="A71" s="1">
        <v>26344</v>
      </c>
      <c r="B71" s="75">
        <f>VLOOKUP($A71,FedFundsRates!$A$2:$MM$3000,MATCH(B$2,FedFundsRates!$A$2:$MM$2,0),FALSE)</f>
        <v>4.75</v>
      </c>
      <c r="C71" s="75" t="e">
        <f>VLOOKUP($A71,NaturalRateMeasures!$A$2:$MK$3000,MATCH(C$2,NaturalRateMeasures!$A$2:$MK$2,0),FALSE)</f>
        <v>#N/A</v>
      </c>
      <c r="D71" s="75">
        <f>VLOOKUP($A71,InflationTargetMeasures!$A$2:$MM$3000,MATCH(D$2,InflationTargetMeasures!$A$2:$MM$2,0),FALSE)</f>
        <v>2</v>
      </c>
      <c r="E71" s="75" t="e">
        <f>VLOOKUP($A71,GapMeasures!$A$2:$LA$3000,MATCH(E$2,GapMeasures!$A$2:$LA$2,0),FALSE)</f>
        <v>#N/A</v>
      </c>
      <c r="F71" s="75">
        <f>VLOOKUP($A71,InflationMeasures!$A$2:$LN$3000,MATCH(F$2,InflationMeasures!$A$2:$LN$2,0),FALSE)</f>
        <v>3.6632633768198142</v>
      </c>
      <c r="G71" s="23">
        <v>26344</v>
      </c>
      <c r="H71" s="22" t="e">
        <f t="shared" si="1"/>
        <v>#N/A</v>
      </c>
      <c r="I71" s="22">
        <f>VLOOKUP($A71,FedFundsRates!$A$2:$MM$3000,MATCH("FedFundsRate",FedFundsRates!$A$2:$MM$2,0),FALSE)</f>
        <v>3.5466666666666669</v>
      </c>
    </row>
    <row r="72" spans="1:9" x14ac:dyDescent="0.3">
      <c r="A72" s="1">
        <v>26434</v>
      </c>
      <c r="B72" s="75">
        <f>VLOOKUP($A72,FedFundsRates!$A$2:$MM$3000,MATCH(B$2,FedFundsRates!$A$2:$MM$2,0),FALSE)</f>
        <v>3.5466666666666669</v>
      </c>
      <c r="C72" s="75" t="e">
        <f>VLOOKUP($A72,NaturalRateMeasures!$A$2:$MK$3000,MATCH(C$2,NaturalRateMeasures!$A$2:$MK$2,0),FALSE)</f>
        <v>#N/A</v>
      </c>
      <c r="D72" s="75">
        <f>VLOOKUP($A72,InflationTargetMeasures!$A$2:$MM$3000,MATCH(D$2,InflationTargetMeasures!$A$2:$MM$2,0),FALSE)</f>
        <v>2</v>
      </c>
      <c r="E72" s="75" t="e">
        <f>VLOOKUP($A72,GapMeasures!$A$2:$LA$3000,MATCH(E$2,GapMeasures!$A$2:$LA$2,0),FALSE)</f>
        <v>#N/A</v>
      </c>
      <c r="F72" s="75">
        <f>VLOOKUP($A72,InflationMeasures!$A$2:$LN$3000,MATCH(F$2,InflationMeasures!$A$2:$LN$2,0),FALSE)</f>
        <v>3.1873627143992334</v>
      </c>
      <c r="G72" s="23">
        <v>26434</v>
      </c>
      <c r="H72" s="22" t="e">
        <f t="shared" si="1"/>
        <v>#N/A</v>
      </c>
      <c r="I72" s="22">
        <f>VLOOKUP($A72,FedFundsRates!$A$2:$MM$3000,MATCH("FedFundsRate",FedFundsRates!$A$2:$MM$2,0),FALSE)</f>
        <v>4.3</v>
      </c>
    </row>
    <row r="73" spans="1:9" x14ac:dyDescent="0.3">
      <c r="A73" s="1">
        <v>26526</v>
      </c>
      <c r="B73" s="75">
        <f>VLOOKUP($A73,FedFundsRates!$A$2:$MM$3000,MATCH(B$2,FedFundsRates!$A$2:$MM$2,0),FALSE)</f>
        <v>4.3</v>
      </c>
      <c r="C73" s="75" t="e">
        <f>VLOOKUP($A73,NaturalRateMeasures!$A$2:$MK$3000,MATCH(C$2,NaturalRateMeasures!$A$2:$MK$2,0),FALSE)</f>
        <v>#N/A</v>
      </c>
      <c r="D73" s="75">
        <f>VLOOKUP($A73,InflationTargetMeasures!$A$2:$MM$3000,MATCH(D$2,InflationTargetMeasures!$A$2:$MM$2,0),FALSE)</f>
        <v>2</v>
      </c>
      <c r="E73" s="75" t="e">
        <f>VLOOKUP($A73,GapMeasures!$A$2:$LA$3000,MATCH(E$2,GapMeasures!$A$2:$LA$2,0),FALSE)</f>
        <v>#N/A</v>
      </c>
      <c r="F73" s="75">
        <f>VLOOKUP($A73,InflationMeasures!$A$2:$LN$3000,MATCH(F$2,InflationMeasures!$A$2:$LN$2,0),FALSE)</f>
        <v>2.9908792073707113</v>
      </c>
      <c r="G73" s="23">
        <v>26526</v>
      </c>
      <c r="H73" s="22" t="e">
        <f t="shared" si="1"/>
        <v>#N/A</v>
      </c>
      <c r="I73" s="22">
        <f>VLOOKUP($A73,FedFundsRates!$A$2:$MM$3000,MATCH("FedFundsRate",FedFundsRates!$A$2:$MM$2,0),FALSE)</f>
        <v>4.7433333333333332</v>
      </c>
    </row>
    <row r="74" spans="1:9" x14ac:dyDescent="0.3">
      <c r="A74" s="1">
        <v>26618</v>
      </c>
      <c r="B74" s="75">
        <f>VLOOKUP($A74,FedFundsRates!$A$2:$MM$3000,MATCH(B$2,FedFundsRates!$A$2:$MM$2,0),FALSE)</f>
        <v>4.7433333333333332</v>
      </c>
      <c r="C74" s="75" t="e">
        <f>VLOOKUP($A74,NaturalRateMeasures!$A$2:$MK$3000,MATCH(C$2,NaturalRateMeasures!$A$2:$MK$2,0),FALSE)</f>
        <v>#N/A</v>
      </c>
      <c r="D74" s="75">
        <f>VLOOKUP($A74,InflationTargetMeasures!$A$2:$MM$3000,MATCH(D$2,InflationTargetMeasures!$A$2:$MM$2,0),FALSE)</f>
        <v>2</v>
      </c>
      <c r="E74" s="75" t="e">
        <f>VLOOKUP($A74,GapMeasures!$A$2:$LA$3000,MATCH(E$2,GapMeasures!$A$2:$LA$2,0),FALSE)</f>
        <v>#N/A</v>
      </c>
      <c r="F74" s="75">
        <f>VLOOKUP($A74,InflationMeasures!$A$2:$LN$3000,MATCH(F$2,InflationMeasures!$A$2:$LN$2,0),FALSE)</f>
        <v>3.0522051376484782</v>
      </c>
      <c r="G74" s="23">
        <v>26618</v>
      </c>
      <c r="H74" s="22" t="e">
        <f t="shared" si="1"/>
        <v>#N/A</v>
      </c>
      <c r="I74" s="22">
        <f>VLOOKUP($A74,FedFundsRates!$A$2:$MM$3000,MATCH("FedFundsRate",FedFundsRates!$A$2:$MM$2,0),FALSE)</f>
        <v>5.1466666666666665</v>
      </c>
    </row>
    <row r="75" spans="1:9" x14ac:dyDescent="0.3">
      <c r="A75" s="1">
        <v>26710</v>
      </c>
      <c r="B75" s="75">
        <f>VLOOKUP($A75,FedFundsRates!$A$2:$MM$3000,MATCH(B$2,FedFundsRates!$A$2:$MM$2,0),FALSE)</f>
        <v>5.1466666666666665</v>
      </c>
      <c r="C75" s="75" t="e">
        <f>VLOOKUP($A75,NaturalRateMeasures!$A$2:$MK$3000,MATCH(C$2,NaturalRateMeasures!$A$2:$MK$2,0),FALSE)</f>
        <v>#N/A</v>
      </c>
      <c r="D75" s="75">
        <f>VLOOKUP($A75,InflationTargetMeasures!$A$2:$MM$3000,MATCH(D$2,InflationTargetMeasures!$A$2:$MM$2,0),FALSE)</f>
        <v>2</v>
      </c>
      <c r="E75" s="75" t="e">
        <f>VLOOKUP($A75,GapMeasures!$A$2:$LA$3000,MATCH(E$2,GapMeasures!$A$2:$LA$2,0),FALSE)</f>
        <v>#N/A</v>
      </c>
      <c r="F75" s="75">
        <f>VLOOKUP($A75,InflationMeasures!$A$2:$LN$3000,MATCH(F$2,InflationMeasures!$A$2:$LN$2,0),FALSE)</f>
        <v>2.7814509142309873</v>
      </c>
      <c r="G75" s="23">
        <v>26710</v>
      </c>
      <c r="H75" s="22" t="e">
        <f t="shared" si="1"/>
        <v>#N/A</v>
      </c>
      <c r="I75" s="22">
        <f>VLOOKUP($A75,FedFundsRates!$A$2:$MM$3000,MATCH("FedFundsRate",FedFundsRates!$A$2:$MM$2,0),FALSE)</f>
        <v>6.5366666666666662</v>
      </c>
    </row>
    <row r="76" spans="1:9" x14ac:dyDescent="0.3">
      <c r="A76" s="1">
        <v>26799</v>
      </c>
      <c r="B76" s="75">
        <f>VLOOKUP($A76,FedFundsRates!$A$2:$MM$3000,MATCH(B$2,FedFundsRates!$A$2:$MM$2,0),FALSE)</f>
        <v>6.5366666666666662</v>
      </c>
      <c r="C76" s="75" t="e">
        <f>VLOOKUP($A76,NaturalRateMeasures!$A$2:$MK$3000,MATCH(C$2,NaturalRateMeasures!$A$2:$MK$2,0),FALSE)</f>
        <v>#N/A</v>
      </c>
      <c r="D76" s="75">
        <f>VLOOKUP($A76,InflationTargetMeasures!$A$2:$MM$3000,MATCH(D$2,InflationTargetMeasures!$A$2:$MM$2,0),FALSE)</f>
        <v>2</v>
      </c>
      <c r="E76" s="75" t="e">
        <f>VLOOKUP($A76,GapMeasures!$A$2:$LA$3000,MATCH(E$2,GapMeasures!$A$2:$LA$2,0),FALSE)</f>
        <v>#N/A</v>
      </c>
      <c r="F76" s="75">
        <f>VLOOKUP($A76,InflationMeasures!$A$2:$LN$3000,MATCH(F$2,InflationMeasures!$A$2:$LN$2,0),FALSE)</f>
        <v>3.482947597264352</v>
      </c>
      <c r="G76" s="23">
        <v>26799</v>
      </c>
      <c r="H76" s="22" t="e">
        <f t="shared" si="1"/>
        <v>#N/A</v>
      </c>
      <c r="I76" s="22">
        <f>VLOOKUP($A76,FedFundsRates!$A$2:$MM$3000,MATCH("FedFundsRate",FedFundsRates!$A$2:$MM$2,0),FALSE)</f>
        <v>7.8166666666666673</v>
      </c>
    </row>
    <row r="77" spans="1:9" x14ac:dyDescent="0.3">
      <c r="A77" s="1">
        <v>26891</v>
      </c>
      <c r="B77" s="75">
        <f>VLOOKUP($A77,FedFundsRates!$A$2:$MM$3000,MATCH(B$2,FedFundsRates!$A$2:$MM$2,0),FALSE)</f>
        <v>7.8166666666666673</v>
      </c>
      <c r="C77" s="75" t="e">
        <f>VLOOKUP($A77,NaturalRateMeasures!$A$2:$MK$3000,MATCH(C$2,NaturalRateMeasures!$A$2:$MK$2,0),FALSE)</f>
        <v>#N/A</v>
      </c>
      <c r="D77" s="75">
        <f>VLOOKUP($A77,InflationTargetMeasures!$A$2:$MM$3000,MATCH(D$2,InflationTargetMeasures!$A$2:$MM$2,0),FALSE)</f>
        <v>2</v>
      </c>
      <c r="E77" s="75" t="e">
        <f>VLOOKUP($A77,GapMeasures!$A$2:$LA$3000,MATCH(E$2,GapMeasures!$A$2:$LA$2,0),FALSE)</f>
        <v>#N/A</v>
      </c>
      <c r="F77" s="75">
        <f>VLOOKUP($A77,InflationMeasures!$A$2:$LN$3000,MATCH(F$2,InflationMeasures!$A$2:$LN$2,0),FALSE)</f>
        <v>4.0773207462351024</v>
      </c>
      <c r="G77" s="23">
        <v>26891</v>
      </c>
      <c r="H77" s="22" t="e">
        <f t="shared" si="1"/>
        <v>#N/A</v>
      </c>
      <c r="I77" s="22">
        <f>VLOOKUP($A77,FedFundsRates!$A$2:$MM$3000,MATCH("FedFundsRate",FedFundsRates!$A$2:$MM$2,0),FALSE)</f>
        <v>10.56</v>
      </c>
    </row>
    <row r="78" spans="1:9" x14ac:dyDescent="0.3">
      <c r="A78" s="1">
        <v>26983</v>
      </c>
      <c r="B78" s="75">
        <f>VLOOKUP($A78,FedFundsRates!$A$2:$MM$3000,MATCH(B$2,FedFundsRates!$A$2:$MM$2,0),FALSE)</f>
        <v>10.56</v>
      </c>
      <c r="C78" s="75" t="e">
        <f>VLOOKUP($A78,NaturalRateMeasures!$A$2:$MK$3000,MATCH(C$2,NaturalRateMeasures!$A$2:$MK$2,0),FALSE)</f>
        <v>#N/A</v>
      </c>
      <c r="D78" s="75">
        <f>VLOOKUP($A78,InflationTargetMeasures!$A$2:$MM$3000,MATCH(D$2,InflationTargetMeasures!$A$2:$MM$2,0),FALSE)</f>
        <v>2</v>
      </c>
      <c r="E78" s="75" t="e">
        <f>VLOOKUP($A78,GapMeasures!$A$2:$LA$3000,MATCH(E$2,GapMeasures!$A$2:$LA$2,0),FALSE)</f>
        <v>#N/A</v>
      </c>
      <c r="F78" s="75">
        <f>VLOOKUP($A78,InflationMeasures!$A$2:$LN$3000,MATCH(F$2,InflationMeasures!$A$2:$LN$2,0),FALSE)</f>
        <v>4.8648648648648596</v>
      </c>
      <c r="G78" s="23">
        <v>26983</v>
      </c>
      <c r="H78" s="22" t="e">
        <f t="shared" si="1"/>
        <v>#N/A</v>
      </c>
      <c r="I78" s="22">
        <f>VLOOKUP($A78,FedFundsRates!$A$2:$MM$3000,MATCH("FedFundsRate",FedFundsRates!$A$2:$MM$2,0),FALSE)</f>
        <v>9.9966666666666661</v>
      </c>
    </row>
    <row r="79" spans="1:9" x14ac:dyDescent="0.3">
      <c r="A79" s="1">
        <v>27075</v>
      </c>
      <c r="B79" s="75">
        <f>VLOOKUP($A79,FedFundsRates!$A$2:$MM$3000,MATCH(B$2,FedFundsRates!$A$2:$MM$2,0),FALSE)</f>
        <v>9.9966666666666661</v>
      </c>
      <c r="C79" s="75" t="e">
        <f>VLOOKUP($A79,NaturalRateMeasures!$A$2:$MK$3000,MATCH(C$2,NaturalRateMeasures!$A$2:$MK$2,0),FALSE)</f>
        <v>#N/A</v>
      </c>
      <c r="D79" s="75">
        <f>VLOOKUP($A79,InflationTargetMeasures!$A$2:$MM$3000,MATCH(D$2,InflationTargetMeasures!$A$2:$MM$2,0),FALSE)</f>
        <v>2</v>
      </c>
      <c r="E79" s="75" t="e">
        <f>VLOOKUP($A79,GapMeasures!$A$2:$LA$3000,MATCH(E$2,GapMeasures!$A$2:$LA$2,0),FALSE)</f>
        <v>#N/A</v>
      </c>
      <c r="F79" s="75">
        <f>VLOOKUP($A79,InflationMeasures!$A$2:$LN$3000,MATCH(F$2,InflationMeasures!$A$2:$LN$2,0),FALSE)</f>
        <v>5.9269775076527198</v>
      </c>
      <c r="G79" s="23">
        <v>27075</v>
      </c>
      <c r="H79" s="22" t="e">
        <f t="shared" si="1"/>
        <v>#N/A</v>
      </c>
      <c r="I79" s="22">
        <f>VLOOKUP($A79,FedFundsRates!$A$2:$MM$3000,MATCH("FedFundsRate",FedFundsRates!$A$2:$MM$2,0),FALSE)</f>
        <v>9.3233333333333324</v>
      </c>
    </row>
    <row r="80" spans="1:9" x14ac:dyDescent="0.3">
      <c r="A80" s="1">
        <v>27164</v>
      </c>
      <c r="B80" s="75">
        <f>VLOOKUP($A80,FedFundsRates!$A$2:$MM$3000,MATCH(B$2,FedFundsRates!$A$2:$MM$2,0),FALSE)</f>
        <v>9.3233333333333324</v>
      </c>
      <c r="C80" s="75" t="e">
        <f>VLOOKUP($A80,NaturalRateMeasures!$A$2:$MK$3000,MATCH(C$2,NaturalRateMeasures!$A$2:$MK$2,0),FALSE)</f>
        <v>#N/A</v>
      </c>
      <c r="D80" s="75">
        <f>VLOOKUP($A80,InflationTargetMeasures!$A$2:$MM$3000,MATCH(D$2,InflationTargetMeasures!$A$2:$MM$2,0),FALSE)</f>
        <v>2</v>
      </c>
      <c r="E80" s="75" t="e">
        <f>VLOOKUP($A80,GapMeasures!$A$2:$LA$3000,MATCH(E$2,GapMeasures!$A$2:$LA$2,0),FALSE)</f>
        <v>#N/A</v>
      </c>
      <c r="F80" s="75">
        <f>VLOOKUP($A80,InflationMeasures!$A$2:$LN$3000,MATCH(F$2,InflationMeasures!$A$2:$LN$2,0),FALSE)</f>
        <v>7.0990896358543498</v>
      </c>
      <c r="G80" s="23">
        <v>27164</v>
      </c>
      <c r="H80" s="22" t="e">
        <f t="shared" si="1"/>
        <v>#N/A</v>
      </c>
      <c r="I80" s="22">
        <f>VLOOKUP($A80,FedFundsRates!$A$2:$MM$3000,MATCH("FedFundsRate",FedFundsRates!$A$2:$MM$2,0),FALSE)</f>
        <v>11.25</v>
      </c>
    </row>
    <row r="81" spans="1:9" x14ac:dyDescent="0.3">
      <c r="A81" s="1">
        <v>27256</v>
      </c>
      <c r="B81" s="75">
        <f>VLOOKUP($A81,FedFundsRates!$A$2:$MM$3000,MATCH(B$2,FedFundsRates!$A$2:$MM$2,0),FALSE)</f>
        <v>11.25</v>
      </c>
      <c r="C81" s="75" t="e">
        <f>VLOOKUP($A81,NaturalRateMeasures!$A$2:$MK$3000,MATCH(C$2,NaturalRateMeasures!$A$2:$MK$2,0),FALSE)</f>
        <v>#N/A</v>
      </c>
      <c r="D81" s="75">
        <f>VLOOKUP($A81,InflationTargetMeasures!$A$2:$MM$3000,MATCH(D$2,InflationTargetMeasures!$A$2:$MM$2,0),FALSE)</f>
        <v>2</v>
      </c>
      <c r="E81" s="75" t="e">
        <f>VLOOKUP($A81,GapMeasures!$A$2:$LA$3000,MATCH(E$2,GapMeasures!$A$2:$LA$2,0),FALSE)</f>
        <v>#N/A</v>
      </c>
      <c r="F81" s="75">
        <f>VLOOKUP($A81,InflationMeasures!$A$2:$LN$3000,MATCH(F$2,InflationMeasures!$A$2:$LN$2,0),FALSE)</f>
        <v>8.7119903248099604</v>
      </c>
      <c r="G81" s="23">
        <v>27256</v>
      </c>
      <c r="H81" s="22" t="e">
        <f t="shared" si="1"/>
        <v>#N/A</v>
      </c>
      <c r="I81" s="22">
        <f>VLOOKUP($A81,FedFundsRates!$A$2:$MM$3000,MATCH("FedFundsRate",FedFundsRates!$A$2:$MM$2,0),FALSE)</f>
        <v>12.089999999999998</v>
      </c>
    </row>
    <row r="82" spans="1:9" x14ac:dyDescent="0.3">
      <c r="A82" s="1">
        <v>27348</v>
      </c>
      <c r="B82" s="75">
        <f>VLOOKUP($A82,FedFundsRates!$A$2:$MM$3000,MATCH(B$2,FedFundsRates!$A$2:$MM$2,0),FALSE)</f>
        <v>12.089999999999998</v>
      </c>
      <c r="C82" s="75" t="e">
        <f>VLOOKUP($A82,NaturalRateMeasures!$A$2:$MK$3000,MATCH(C$2,NaturalRateMeasures!$A$2:$MK$2,0),FALSE)</f>
        <v>#N/A</v>
      </c>
      <c r="D82" s="75">
        <f>VLOOKUP($A82,InflationTargetMeasures!$A$2:$MM$3000,MATCH(D$2,InflationTargetMeasures!$A$2:$MM$2,0),FALSE)</f>
        <v>2</v>
      </c>
      <c r="E82" s="75" t="e">
        <f>VLOOKUP($A82,GapMeasures!$A$2:$LA$3000,MATCH(E$2,GapMeasures!$A$2:$LA$2,0),FALSE)</f>
        <v>#N/A</v>
      </c>
      <c r="F82" s="75">
        <f>VLOOKUP($A82,InflationMeasures!$A$2:$LN$3000,MATCH(F$2,InflationMeasures!$A$2:$LN$2,0),FALSE)</f>
        <v>9.8406747891283999</v>
      </c>
      <c r="G82" s="23">
        <v>27348</v>
      </c>
      <c r="H82" s="22" t="e">
        <f t="shared" si="1"/>
        <v>#N/A</v>
      </c>
      <c r="I82" s="22">
        <f>VLOOKUP($A82,FedFundsRates!$A$2:$MM$3000,MATCH("FedFundsRate",FedFundsRates!$A$2:$MM$2,0),FALSE)</f>
        <v>9.3466666666666658</v>
      </c>
    </row>
    <row r="83" spans="1:9" x14ac:dyDescent="0.3">
      <c r="A83" s="1">
        <v>27440</v>
      </c>
      <c r="B83" s="75">
        <f>VLOOKUP($A83,FedFundsRates!$A$2:$MM$3000,MATCH(B$2,FedFundsRates!$A$2:$MM$2,0),FALSE)</f>
        <v>9.3466666666666658</v>
      </c>
      <c r="C83" s="75" t="e">
        <f>VLOOKUP($A83,NaturalRateMeasures!$A$2:$MK$3000,MATCH(C$2,NaturalRateMeasures!$A$2:$MK$2,0),FALSE)</f>
        <v>#N/A</v>
      </c>
      <c r="D83" s="75">
        <f>VLOOKUP($A83,InflationTargetMeasures!$A$2:$MM$3000,MATCH(D$2,InflationTargetMeasures!$A$2:$MM$2,0),FALSE)</f>
        <v>2</v>
      </c>
      <c r="E83" s="75" t="e">
        <f>VLOOKUP($A83,GapMeasures!$A$2:$LA$3000,MATCH(E$2,GapMeasures!$A$2:$LA$2,0),FALSE)</f>
        <v>#N/A</v>
      </c>
      <c r="F83" s="75">
        <f>VLOOKUP($A83,InflationMeasures!$A$2:$LN$3000,MATCH(F$2,InflationMeasures!$A$2:$LN$2,0),FALSE)</f>
        <v>10.097583448506931</v>
      </c>
      <c r="G83" s="23">
        <v>27440</v>
      </c>
      <c r="H83" s="22" t="e">
        <f t="shared" si="1"/>
        <v>#N/A</v>
      </c>
      <c r="I83" s="22">
        <f>VLOOKUP($A83,FedFundsRates!$A$2:$MM$3000,MATCH("FedFundsRate",FedFundsRates!$A$2:$MM$2,0),FALSE)</f>
        <v>6.3033333333333337</v>
      </c>
    </row>
    <row r="84" spans="1:9" x14ac:dyDescent="0.3">
      <c r="A84" s="1">
        <v>27529</v>
      </c>
      <c r="B84" s="75">
        <f>VLOOKUP($A84,FedFundsRates!$A$2:$MM$3000,MATCH(B$2,FedFundsRates!$A$2:$MM$2,0),FALSE)</f>
        <v>6.3033333333333337</v>
      </c>
      <c r="C84" s="75" t="e">
        <f>VLOOKUP($A84,NaturalRateMeasures!$A$2:$MK$3000,MATCH(C$2,NaturalRateMeasures!$A$2:$MK$2,0),FALSE)</f>
        <v>#N/A</v>
      </c>
      <c r="D84" s="75">
        <f>VLOOKUP($A84,InflationTargetMeasures!$A$2:$MM$3000,MATCH(D$2,InflationTargetMeasures!$A$2:$MM$2,0),FALSE)</f>
        <v>2</v>
      </c>
      <c r="E84" s="75" t="e">
        <f>VLOOKUP($A84,GapMeasures!$A$2:$LA$3000,MATCH(E$2,GapMeasures!$A$2:$LA$2,0),FALSE)</f>
        <v>#N/A</v>
      </c>
      <c r="F84" s="75">
        <f>VLOOKUP($A84,InflationMeasures!$A$2:$LN$3000,MATCH(F$2,InflationMeasures!$A$2:$LN$2,0),FALSE)</f>
        <v>9.0641601961585661</v>
      </c>
      <c r="G84" s="23">
        <v>27529</v>
      </c>
      <c r="H84" s="22" t="e">
        <f t="shared" si="1"/>
        <v>#N/A</v>
      </c>
      <c r="I84" s="22">
        <f>VLOOKUP($A84,FedFundsRates!$A$2:$MM$3000,MATCH("FedFundsRate",FedFundsRates!$A$2:$MM$2,0),FALSE)</f>
        <v>5.4200000000000008</v>
      </c>
    </row>
    <row r="85" spans="1:9" x14ac:dyDescent="0.3">
      <c r="A85" s="1">
        <v>27621</v>
      </c>
      <c r="B85" s="75">
        <f>VLOOKUP($A85,FedFundsRates!$A$2:$MM$3000,MATCH(B$2,FedFundsRates!$A$2:$MM$2,0),FALSE)</f>
        <v>5.4200000000000008</v>
      </c>
      <c r="C85" s="75" t="e">
        <f>VLOOKUP($A85,NaturalRateMeasures!$A$2:$MK$3000,MATCH(C$2,NaturalRateMeasures!$A$2:$MK$2,0),FALSE)</f>
        <v>#N/A</v>
      </c>
      <c r="D85" s="75">
        <f>VLOOKUP($A85,InflationTargetMeasures!$A$2:$MM$3000,MATCH(D$2,InflationTargetMeasures!$A$2:$MM$2,0),FALSE)</f>
        <v>2</v>
      </c>
      <c r="E85" s="75" t="e">
        <f>VLOOKUP($A85,GapMeasures!$A$2:$LA$3000,MATCH(E$2,GapMeasures!$A$2:$LA$2,0),FALSE)</f>
        <v>#N/A</v>
      </c>
      <c r="F85" s="75">
        <f>VLOOKUP($A85,InflationMeasures!$A$2:$LN$3000,MATCH(F$2,InflationMeasures!$A$2:$LN$2,0),FALSE)</f>
        <v>7.6284318010250596</v>
      </c>
      <c r="G85" s="23">
        <v>27621</v>
      </c>
      <c r="H85" s="22" t="e">
        <f t="shared" si="1"/>
        <v>#N/A</v>
      </c>
      <c r="I85" s="22">
        <f>VLOOKUP($A85,FedFundsRates!$A$2:$MM$3000,MATCH("FedFundsRate",FedFundsRates!$A$2:$MM$2,0),FALSE)</f>
        <v>6.1599999999999993</v>
      </c>
    </row>
    <row r="86" spans="1:9" x14ac:dyDescent="0.3">
      <c r="A86" s="1">
        <v>27713</v>
      </c>
      <c r="B86" s="75">
        <f>VLOOKUP($A86,FedFundsRates!$A$2:$MM$3000,MATCH(B$2,FedFundsRates!$A$2:$MM$2,0),FALSE)</f>
        <v>6.1599999999999993</v>
      </c>
      <c r="C86" s="75" t="e">
        <f>VLOOKUP($A86,NaturalRateMeasures!$A$2:$MK$3000,MATCH(C$2,NaturalRateMeasures!$A$2:$MK$2,0),FALSE)</f>
        <v>#N/A</v>
      </c>
      <c r="D86" s="75">
        <f>VLOOKUP($A86,InflationTargetMeasures!$A$2:$MM$3000,MATCH(D$2,InflationTargetMeasures!$A$2:$MM$2,0),FALSE)</f>
        <v>2</v>
      </c>
      <c r="E86" s="75" t="e">
        <f>VLOOKUP($A86,GapMeasures!$A$2:$LA$3000,MATCH(E$2,GapMeasures!$A$2:$LA$2,0),FALSE)</f>
        <v>#N/A</v>
      </c>
      <c r="F86" s="75">
        <f>VLOOKUP($A86,InflationMeasures!$A$2:$LN$3000,MATCH(F$2,InflationMeasures!$A$2:$LN$2,0),FALSE)</f>
        <v>6.7716413279553356</v>
      </c>
      <c r="G86" s="23">
        <v>27713</v>
      </c>
      <c r="H86" s="22" t="e">
        <f t="shared" si="1"/>
        <v>#N/A</v>
      </c>
      <c r="I86" s="22">
        <f>VLOOKUP($A86,FedFundsRates!$A$2:$MM$3000,MATCH("FedFundsRate",FedFundsRates!$A$2:$MM$2,0),FALSE)</f>
        <v>5.4133333333333331</v>
      </c>
    </row>
    <row r="87" spans="1:9" x14ac:dyDescent="0.3">
      <c r="A87" s="1">
        <v>27805</v>
      </c>
      <c r="B87" s="75">
        <f>VLOOKUP($A87,FedFundsRates!$A$2:$MM$3000,MATCH(B$2,FedFundsRates!$A$2:$MM$2,0),FALSE)</f>
        <v>5.4133333333333331</v>
      </c>
      <c r="C87" s="75" t="e">
        <f>VLOOKUP($A87,NaturalRateMeasures!$A$2:$MK$3000,MATCH(C$2,NaturalRateMeasures!$A$2:$MK$2,0),FALSE)</f>
        <v>#N/A</v>
      </c>
      <c r="D87" s="75">
        <f>VLOOKUP($A87,InflationTargetMeasures!$A$2:$MM$3000,MATCH(D$2,InflationTargetMeasures!$A$2:$MM$2,0),FALSE)</f>
        <v>2</v>
      </c>
      <c r="E87" s="75" t="e">
        <f>VLOOKUP($A87,GapMeasures!$A$2:$LA$3000,MATCH(E$2,GapMeasures!$A$2:$LA$2,0),FALSE)</f>
        <v>#N/A</v>
      </c>
      <c r="F87" s="75">
        <f>VLOOKUP($A87,InflationMeasures!$A$2:$LN$3000,MATCH(F$2,InflationMeasures!$A$2:$LN$2,0),FALSE)</f>
        <v>6.318472306755929</v>
      </c>
      <c r="G87" s="23">
        <v>27805</v>
      </c>
      <c r="H87" s="22" t="e">
        <f t="shared" si="1"/>
        <v>#N/A</v>
      </c>
      <c r="I87" s="22">
        <f>VLOOKUP($A87,FedFundsRates!$A$2:$MM$3000,MATCH("FedFundsRate",FedFundsRates!$A$2:$MM$2,0),FALSE)</f>
        <v>4.8266666666666671</v>
      </c>
    </row>
    <row r="88" spans="1:9" x14ac:dyDescent="0.3">
      <c r="A88" s="1">
        <v>27895</v>
      </c>
      <c r="B88" s="75">
        <f>VLOOKUP($A88,FedFundsRates!$A$2:$MM$3000,MATCH(B$2,FedFundsRates!$A$2:$MM$2,0),FALSE)</f>
        <v>4.8266666666666671</v>
      </c>
      <c r="C88" s="75" t="e">
        <f>VLOOKUP($A88,NaturalRateMeasures!$A$2:$MK$3000,MATCH(C$2,NaturalRateMeasures!$A$2:$MK$2,0),FALSE)</f>
        <v>#N/A</v>
      </c>
      <c r="D88" s="75">
        <f>VLOOKUP($A88,InflationTargetMeasures!$A$2:$MM$3000,MATCH(D$2,InflationTargetMeasures!$A$2:$MM$2,0),FALSE)</f>
        <v>2</v>
      </c>
      <c r="E88" s="75" t="e">
        <f>VLOOKUP($A88,GapMeasures!$A$2:$LA$3000,MATCH(E$2,GapMeasures!$A$2:$LA$2,0),FALSE)</f>
        <v>#N/A</v>
      </c>
      <c r="F88" s="75">
        <f>VLOOKUP($A88,InflationMeasures!$A$2:$LN$3000,MATCH(F$2,InflationMeasures!$A$2:$LN$2,0),FALSE)</f>
        <v>5.9802158273381201</v>
      </c>
      <c r="G88" s="23">
        <v>27895</v>
      </c>
      <c r="H88" s="22" t="e">
        <f t="shared" si="1"/>
        <v>#N/A</v>
      </c>
      <c r="I88" s="22">
        <f>VLOOKUP($A88,FedFundsRates!$A$2:$MM$3000,MATCH("FedFundsRate",FedFundsRates!$A$2:$MM$2,0),FALSE)</f>
        <v>5.1966666666666663</v>
      </c>
    </row>
    <row r="89" spans="1:9" x14ac:dyDescent="0.3">
      <c r="A89" s="1">
        <v>27987</v>
      </c>
      <c r="B89" s="75">
        <f>VLOOKUP($A89,FedFundsRates!$A$2:$MM$3000,MATCH(B$2,FedFundsRates!$A$2:$MM$2,0),FALSE)</f>
        <v>5.1966666666666663</v>
      </c>
      <c r="C89" s="75" t="e">
        <f>VLOOKUP($A89,NaturalRateMeasures!$A$2:$MK$3000,MATCH(C$2,NaturalRateMeasures!$A$2:$MK$2,0),FALSE)</f>
        <v>#N/A</v>
      </c>
      <c r="D89" s="75">
        <f>VLOOKUP($A89,InflationTargetMeasures!$A$2:$MM$3000,MATCH(D$2,InflationTargetMeasures!$A$2:$MM$2,0),FALSE)</f>
        <v>2</v>
      </c>
      <c r="E89" s="75" t="e">
        <f>VLOOKUP($A89,GapMeasures!$A$2:$LA$3000,MATCH(E$2,GapMeasures!$A$2:$LA$2,0),FALSE)</f>
        <v>#N/A</v>
      </c>
      <c r="F89" s="75">
        <f>VLOOKUP($A89,InflationMeasures!$A$2:$LN$3000,MATCH(F$2,InflationMeasures!$A$2:$LN$2,0),FALSE)</f>
        <v>6.0467348370187191</v>
      </c>
      <c r="G89" s="23">
        <v>27987</v>
      </c>
      <c r="H89" s="22" t="e">
        <f t="shared" si="1"/>
        <v>#N/A</v>
      </c>
      <c r="I89" s="22">
        <f>VLOOKUP($A89,FedFundsRates!$A$2:$MM$3000,MATCH("FedFundsRate",FedFundsRates!$A$2:$MM$2,0),FALSE)</f>
        <v>5.2833333333333332</v>
      </c>
    </row>
    <row r="90" spans="1:9" x14ac:dyDescent="0.3">
      <c r="A90" s="1">
        <v>28079</v>
      </c>
      <c r="B90" s="75">
        <f>VLOOKUP($A90,FedFundsRates!$A$2:$MM$3000,MATCH(B$2,FedFundsRates!$A$2:$MM$2,0),FALSE)</f>
        <v>5.2833333333333332</v>
      </c>
      <c r="C90" s="75" t="e">
        <f>VLOOKUP($A90,NaturalRateMeasures!$A$2:$MK$3000,MATCH(C$2,NaturalRateMeasures!$A$2:$MK$2,0),FALSE)</f>
        <v>#N/A</v>
      </c>
      <c r="D90" s="75">
        <f>VLOOKUP($A90,InflationTargetMeasures!$A$2:$MM$3000,MATCH(D$2,InflationTargetMeasures!$A$2:$MM$2,0),FALSE)</f>
        <v>2</v>
      </c>
      <c r="E90" s="75" t="e">
        <f>VLOOKUP($A90,GapMeasures!$A$2:$LA$3000,MATCH(E$2,GapMeasures!$A$2:$LA$2,0),FALSE)</f>
        <v>#N/A</v>
      </c>
      <c r="F90" s="75">
        <f>VLOOKUP($A90,InflationMeasures!$A$2:$LN$3000,MATCH(F$2,InflationMeasures!$A$2:$LN$2,0),FALSE)</f>
        <v>5.9789320741009622</v>
      </c>
      <c r="G90" s="23">
        <v>28079</v>
      </c>
      <c r="H90" s="22" t="e">
        <f t="shared" si="1"/>
        <v>#N/A</v>
      </c>
      <c r="I90" s="22">
        <f>VLOOKUP($A90,FedFundsRates!$A$2:$MM$3000,MATCH("FedFundsRate",FedFundsRates!$A$2:$MM$2,0),FALSE)</f>
        <v>4.8733333333333331</v>
      </c>
    </row>
    <row r="91" spans="1:9" x14ac:dyDescent="0.3">
      <c r="A91" s="1">
        <v>28171</v>
      </c>
      <c r="B91" s="75">
        <f>VLOOKUP($A91,FedFundsRates!$A$2:$MM$3000,MATCH(B$2,FedFundsRates!$A$2:$MM$2,0),FALSE)</f>
        <v>4.8733333333333331</v>
      </c>
      <c r="C91" s="75" t="e">
        <f>VLOOKUP($A91,NaturalRateMeasures!$A$2:$MK$3000,MATCH(C$2,NaturalRateMeasures!$A$2:$MK$2,0),FALSE)</f>
        <v>#N/A</v>
      </c>
      <c r="D91" s="75">
        <f>VLOOKUP($A91,InflationTargetMeasures!$A$2:$MM$3000,MATCH(D$2,InflationTargetMeasures!$A$2:$MM$2,0),FALSE)</f>
        <v>2</v>
      </c>
      <c r="E91" s="75" t="e">
        <f>VLOOKUP($A91,GapMeasures!$A$2:$LA$3000,MATCH(E$2,GapMeasures!$A$2:$LA$2,0),FALSE)</f>
        <v>#N/A</v>
      </c>
      <c r="F91" s="75">
        <f>VLOOKUP($A91,InflationMeasures!$A$2:$LN$3000,MATCH(F$2,InflationMeasures!$A$2:$LN$2,0),FALSE)</f>
        <v>6.146910444023046</v>
      </c>
      <c r="G91" s="23">
        <v>28171</v>
      </c>
      <c r="H91" s="22" t="e">
        <f t="shared" si="1"/>
        <v>#N/A</v>
      </c>
      <c r="I91" s="22">
        <f>VLOOKUP($A91,FedFundsRates!$A$2:$MM$3000,MATCH("FedFundsRate",FedFundsRates!$A$2:$MM$2,0),FALSE)</f>
        <v>4.66</v>
      </c>
    </row>
    <row r="92" spans="1:9" x14ac:dyDescent="0.3">
      <c r="A92" s="1">
        <v>28260</v>
      </c>
      <c r="B92" s="75">
        <f>VLOOKUP($A92,FedFundsRates!$A$2:$MM$3000,MATCH(B$2,FedFundsRates!$A$2:$MM$2,0),FALSE)</f>
        <v>4.66</v>
      </c>
      <c r="C92" s="75" t="e">
        <f>VLOOKUP($A92,NaturalRateMeasures!$A$2:$MK$3000,MATCH(C$2,NaturalRateMeasures!$A$2:$MK$2,0),FALSE)</f>
        <v>#N/A</v>
      </c>
      <c r="D92" s="75">
        <f>VLOOKUP($A92,InflationTargetMeasures!$A$2:$MM$3000,MATCH(D$2,InflationTargetMeasures!$A$2:$MM$2,0),FALSE)</f>
        <v>2</v>
      </c>
      <c r="E92" s="75" t="e">
        <f>VLOOKUP($A92,GapMeasures!$A$2:$LA$3000,MATCH(E$2,GapMeasures!$A$2:$LA$2,0),FALSE)</f>
        <v>#N/A</v>
      </c>
      <c r="F92" s="75">
        <f>VLOOKUP($A92,InflationMeasures!$A$2:$LN$3000,MATCH(F$2,InflationMeasures!$A$2:$LN$2,0),FALSE)</f>
        <v>6.4948380709942022</v>
      </c>
      <c r="G92" s="23">
        <v>28260</v>
      </c>
      <c r="H92" s="22" t="e">
        <f t="shared" si="1"/>
        <v>#N/A</v>
      </c>
      <c r="I92" s="22">
        <f>VLOOKUP($A92,FedFundsRates!$A$2:$MM$3000,MATCH("FedFundsRate",FedFundsRates!$A$2:$MM$2,0),FALSE)</f>
        <v>5.1566666666666663</v>
      </c>
    </row>
    <row r="93" spans="1:9" x14ac:dyDescent="0.3">
      <c r="A93" s="1">
        <v>28352</v>
      </c>
      <c r="B93" s="75">
        <f>VLOOKUP($A93,FedFundsRates!$A$2:$MM$3000,MATCH(B$2,FedFundsRates!$A$2:$MM$2,0),FALSE)</f>
        <v>5.1566666666666663</v>
      </c>
      <c r="C93" s="75" t="e">
        <f>VLOOKUP($A93,NaturalRateMeasures!$A$2:$MK$3000,MATCH(C$2,NaturalRateMeasures!$A$2:$MK$2,0),FALSE)</f>
        <v>#N/A</v>
      </c>
      <c r="D93" s="75">
        <f>VLOOKUP($A93,InflationTargetMeasures!$A$2:$MM$3000,MATCH(D$2,InflationTargetMeasures!$A$2:$MM$2,0),FALSE)</f>
        <v>2</v>
      </c>
      <c r="E93" s="75" t="e">
        <f>VLOOKUP($A93,GapMeasures!$A$2:$LA$3000,MATCH(E$2,GapMeasures!$A$2:$LA$2,0),FALSE)</f>
        <v>#N/A</v>
      </c>
      <c r="F93" s="75">
        <f>VLOOKUP($A93,InflationMeasures!$A$2:$LN$3000,MATCH(F$2,InflationMeasures!$A$2:$LN$2,0),FALSE)</f>
        <v>6.5965816131165811</v>
      </c>
      <c r="G93" s="23">
        <v>28352</v>
      </c>
      <c r="H93" s="22" t="e">
        <f t="shared" si="1"/>
        <v>#N/A</v>
      </c>
      <c r="I93" s="22">
        <f>VLOOKUP($A93,FedFundsRates!$A$2:$MM$3000,MATCH("FedFundsRate",FedFundsRates!$A$2:$MM$2,0),FALSE)</f>
        <v>5.82</v>
      </c>
    </row>
    <row r="94" spans="1:9" x14ac:dyDescent="0.3">
      <c r="A94" s="1">
        <v>28444</v>
      </c>
      <c r="B94" s="75">
        <f>VLOOKUP($A94,FedFundsRates!$A$2:$MM$3000,MATCH(B$2,FedFundsRates!$A$2:$MM$2,0),FALSE)</f>
        <v>5.82</v>
      </c>
      <c r="C94" s="75" t="e">
        <f>VLOOKUP($A94,NaturalRateMeasures!$A$2:$MK$3000,MATCH(C$2,NaturalRateMeasures!$A$2:$MK$2,0),FALSE)</f>
        <v>#N/A</v>
      </c>
      <c r="D94" s="75">
        <f>VLOOKUP($A94,InflationTargetMeasures!$A$2:$MM$3000,MATCH(D$2,InflationTargetMeasures!$A$2:$MM$2,0),FALSE)</f>
        <v>2</v>
      </c>
      <c r="E94" s="75" t="e">
        <f>VLOOKUP($A94,GapMeasures!$A$2:$LA$3000,MATCH(E$2,GapMeasures!$A$2:$LA$2,0),FALSE)</f>
        <v>#N/A</v>
      </c>
      <c r="F94" s="75">
        <f>VLOOKUP($A94,InflationMeasures!$A$2:$LN$3000,MATCH(F$2,InflationMeasures!$A$2:$LN$2,0),FALSE)</f>
        <v>6.4813545379764248</v>
      </c>
      <c r="G94" s="23">
        <v>28444</v>
      </c>
      <c r="H94" s="22" t="e">
        <f t="shared" si="1"/>
        <v>#N/A</v>
      </c>
      <c r="I94" s="22">
        <f>VLOOKUP($A94,FedFundsRates!$A$2:$MM$3000,MATCH("FedFundsRate",FedFundsRates!$A$2:$MM$2,0),FALSE)</f>
        <v>6.5133333333333328</v>
      </c>
    </row>
    <row r="95" spans="1:9" x14ac:dyDescent="0.3">
      <c r="A95" s="1">
        <v>28536</v>
      </c>
      <c r="B95" s="75">
        <f>VLOOKUP($A95,FedFundsRates!$A$2:$MM$3000,MATCH(B$2,FedFundsRates!$A$2:$MM$2,0),FALSE)</f>
        <v>6.5133333333333328</v>
      </c>
      <c r="C95" s="75" t="e">
        <f>VLOOKUP($A95,NaturalRateMeasures!$A$2:$MK$3000,MATCH(C$2,NaturalRateMeasures!$A$2:$MK$2,0),FALSE)</f>
        <v>#N/A</v>
      </c>
      <c r="D95" s="75">
        <f>VLOOKUP($A95,InflationTargetMeasures!$A$2:$MM$3000,MATCH(D$2,InflationTargetMeasures!$A$2:$MM$2,0),FALSE)</f>
        <v>2</v>
      </c>
      <c r="E95" s="75" t="e">
        <f>VLOOKUP($A95,GapMeasures!$A$2:$LA$3000,MATCH(E$2,GapMeasures!$A$2:$LA$2,0),FALSE)</f>
        <v>#N/A</v>
      </c>
      <c r="F95" s="75">
        <f>VLOOKUP($A95,InflationMeasures!$A$2:$LN$3000,MATCH(F$2,InflationMeasures!$A$2:$LN$2,0),FALSE)</f>
        <v>6.3538611925708643</v>
      </c>
      <c r="G95" s="23">
        <v>28536</v>
      </c>
      <c r="H95" s="22" t="e">
        <f t="shared" si="1"/>
        <v>#N/A</v>
      </c>
      <c r="I95" s="22">
        <f>VLOOKUP($A95,FedFundsRates!$A$2:$MM$3000,MATCH("FedFundsRate",FedFundsRates!$A$2:$MM$2,0),FALSE)</f>
        <v>6.7566666666666668</v>
      </c>
    </row>
    <row r="96" spans="1:9" x14ac:dyDescent="0.3">
      <c r="A96" s="1">
        <v>28625</v>
      </c>
      <c r="B96" s="75">
        <f>VLOOKUP($A96,FedFundsRates!$A$2:$MM$3000,MATCH(B$2,FedFundsRates!$A$2:$MM$2,0),FALSE)</f>
        <v>6.7566666666666668</v>
      </c>
      <c r="C96" s="75" t="e">
        <f>VLOOKUP($A96,NaturalRateMeasures!$A$2:$MK$3000,MATCH(C$2,NaturalRateMeasures!$A$2:$MK$2,0),FALSE)</f>
        <v>#N/A</v>
      </c>
      <c r="D96" s="75">
        <f>VLOOKUP($A96,InflationTargetMeasures!$A$2:$MM$3000,MATCH(D$2,InflationTargetMeasures!$A$2:$MM$2,0),FALSE)</f>
        <v>2</v>
      </c>
      <c r="E96" s="75" t="e">
        <f>VLOOKUP($A96,GapMeasures!$A$2:$LA$3000,MATCH(E$2,GapMeasures!$A$2:$LA$2,0),FALSE)</f>
        <v>#N/A</v>
      </c>
      <c r="F96" s="75">
        <f>VLOOKUP($A96,InflationMeasures!$A$2:$LN$3000,MATCH(F$2,InflationMeasures!$A$2:$LN$2,0),FALSE)</f>
        <v>6.5568872215397755</v>
      </c>
      <c r="G96" s="23">
        <v>28625</v>
      </c>
      <c r="H96" s="22" t="e">
        <f t="shared" si="1"/>
        <v>#N/A</v>
      </c>
      <c r="I96" s="22">
        <f>VLOOKUP($A96,FedFundsRates!$A$2:$MM$3000,MATCH("FedFundsRate",FedFundsRates!$A$2:$MM$2,0),FALSE)</f>
        <v>7.2833333333333341</v>
      </c>
    </row>
    <row r="97" spans="1:9" x14ac:dyDescent="0.3">
      <c r="A97" s="1">
        <v>28717</v>
      </c>
      <c r="B97" s="75">
        <f>VLOOKUP($A97,FedFundsRates!$A$2:$MM$3000,MATCH(B$2,FedFundsRates!$A$2:$MM$2,0),FALSE)</f>
        <v>7.2833333333333341</v>
      </c>
      <c r="C97" s="75" t="e">
        <f>VLOOKUP($A97,NaturalRateMeasures!$A$2:$MK$3000,MATCH(C$2,NaturalRateMeasures!$A$2:$MK$2,0),FALSE)</f>
        <v>#N/A</v>
      </c>
      <c r="D97" s="75">
        <f>VLOOKUP($A97,InflationTargetMeasures!$A$2:$MM$3000,MATCH(D$2,InflationTargetMeasures!$A$2:$MM$2,0),FALSE)</f>
        <v>2</v>
      </c>
      <c r="E97" s="75" t="e">
        <f>VLOOKUP($A97,GapMeasures!$A$2:$LA$3000,MATCH(E$2,GapMeasures!$A$2:$LA$2,0),FALSE)</f>
        <v>#N/A</v>
      </c>
      <c r="F97" s="75">
        <f>VLOOKUP($A97,InflationMeasures!$A$2:$LN$3000,MATCH(F$2,InflationMeasures!$A$2:$LN$2,0),FALSE)</f>
        <v>6.6128926915289599</v>
      </c>
      <c r="G97" s="23">
        <v>28717</v>
      </c>
      <c r="H97" s="22" t="e">
        <f t="shared" si="1"/>
        <v>#N/A</v>
      </c>
      <c r="I97" s="22">
        <f>VLOOKUP($A97,FedFundsRates!$A$2:$MM$3000,MATCH("FedFundsRate",FedFundsRates!$A$2:$MM$2,0),FALSE)</f>
        <v>8.1</v>
      </c>
    </row>
    <row r="98" spans="1:9" x14ac:dyDescent="0.3">
      <c r="A98" s="1">
        <v>28809</v>
      </c>
      <c r="B98" s="75">
        <f>VLOOKUP($A98,FedFundsRates!$A$2:$MM$3000,MATCH(B$2,FedFundsRates!$A$2:$MM$2,0),FALSE)</f>
        <v>8.1</v>
      </c>
      <c r="C98" s="75" t="e">
        <f>VLOOKUP($A98,NaturalRateMeasures!$A$2:$MK$3000,MATCH(C$2,NaturalRateMeasures!$A$2:$MK$2,0),FALSE)</f>
        <v>#N/A</v>
      </c>
      <c r="D98" s="75">
        <f>VLOOKUP($A98,InflationTargetMeasures!$A$2:$MM$3000,MATCH(D$2,InflationTargetMeasures!$A$2:$MM$2,0),FALSE)</f>
        <v>2</v>
      </c>
      <c r="E98" s="75" t="e">
        <f>VLOOKUP($A98,GapMeasures!$A$2:$LA$3000,MATCH(E$2,GapMeasures!$A$2:$LA$2,0),FALSE)</f>
        <v>#N/A</v>
      </c>
      <c r="F98" s="75">
        <f>VLOOKUP($A98,InflationMeasures!$A$2:$LN$3000,MATCH(F$2,InflationMeasures!$A$2:$LN$2,0),FALSE)</f>
        <v>6.9720281971223486</v>
      </c>
      <c r="G98" s="23">
        <v>28809</v>
      </c>
      <c r="H98" s="22" t="e">
        <f t="shared" si="1"/>
        <v>#N/A</v>
      </c>
      <c r="I98" s="22">
        <f>VLOOKUP($A98,FedFundsRates!$A$2:$MM$3000,MATCH("FedFundsRate",FedFundsRates!$A$2:$MM$2,0),FALSE)</f>
        <v>9.5833333333333339</v>
      </c>
    </row>
    <row r="99" spans="1:9" x14ac:dyDescent="0.3">
      <c r="A99" s="1">
        <v>28901</v>
      </c>
      <c r="B99" s="75">
        <f>VLOOKUP($A99,FedFundsRates!$A$2:$MM$3000,MATCH(B$2,FedFundsRates!$A$2:$MM$2,0),FALSE)</f>
        <v>9.5833333333333339</v>
      </c>
      <c r="C99" s="75" t="e">
        <f>VLOOKUP($A99,NaturalRateMeasures!$A$2:$MK$3000,MATCH(C$2,NaturalRateMeasures!$A$2:$MK$2,0),FALSE)</f>
        <v>#N/A</v>
      </c>
      <c r="D99" s="75">
        <f>VLOOKUP($A99,InflationTargetMeasures!$A$2:$MM$3000,MATCH(D$2,InflationTargetMeasures!$A$2:$MM$2,0),FALSE)</f>
        <v>2</v>
      </c>
      <c r="E99" s="75" t="e">
        <f>VLOOKUP($A99,GapMeasures!$A$2:$LA$3000,MATCH(E$2,GapMeasures!$A$2:$LA$2,0),FALSE)</f>
        <v>#N/A</v>
      </c>
      <c r="F99" s="75">
        <f>VLOOKUP($A99,InflationMeasures!$A$2:$LN$3000,MATCH(F$2,InflationMeasures!$A$2:$LN$2,0),FALSE)</f>
        <v>6.7666075050709873</v>
      </c>
      <c r="G99" s="23">
        <v>28901</v>
      </c>
      <c r="H99" s="22" t="e">
        <f t="shared" si="1"/>
        <v>#N/A</v>
      </c>
      <c r="I99" s="22">
        <f>VLOOKUP($A99,FedFundsRates!$A$2:$MM$3000,MATCH("FedFundsRate",FedFundsRates!$A$2:$MM$2,0),FALSE)</f>
        <v>10.073333333333334</v>
      </c>
    </row>
    <row r="100" spans="1:9" x14ac:dyDescent="0.3">
      <c r="A100" s="1">
        <v>28990</v>
      </c>
      <c r="B100" s="75">
        <f>VLOOKUP($A100,FedFundsRates!$A$2:$MM$3000,MATCH(B$2,FedFundsRates!$A$2:$MM$2,0),FALSE)</f>
        <v>10.073333333333334</v>
      </c>
      <c r="C100" s="75" t="e">
        <f>VLOOKUP($A100,NaturalRateMeasures!$A$2:$MK$3000,MATCH(C$2,NaturalRateMeasures!$A$2:$MK$2,0),FALSE)</f>
        <v>#N/A</v>
      </c>
      <c r="D100" s="75">
        <f>VLOOKUP($A100,InflationTargetMeasures!$A$2:$MM$3000,MATCH(D$2,InflationTargetMeasures!$A$2:$MM$2,0),FALSE)</f>
        <v>2</v>
      </c>
      <c r="E100" s="75" t="e">
        <f>VLOOKUP($A100,GapMeasures!$A$2:$LA$3000,MATCH(E$2,GapMeasures!$A$2:$LA$2,0),FALSE)</f>
        <v>#N/A</v>
      </c>
      <c r="F100" s="75">
        <f>VLOOKUP($A100,InflationMeasures!$A$2:$LN$3000,MATCH(F$2,InflationMeasures!$A$2:$LN$2,0),FALSE)</f>
        <v>7.2625872382851453</v>
      </c>
      <c r="G100" s="23">
        <v>28990</v>
      </c>
      <c r="H100" s="22" t="e">
        <f t="shared" si="1"/>
        <v>#N/A</v>
      </c>
      <c r="I100" s="22">
        <f>VLOOKUP($A100,FedFundsRates!$A$2:$MM$3000,MATCH("FedFundsRate",FedFundsRates!$A$2:$MM$2,0),FALSE)</f>
        <v>10.18</v>
      </c>
    </row>
    <row r="101" spans="1:9" x14ac:dyDescent="0.3">
      <c r="A101" s="1">
        <v>29082</v>
      </c>
      <c r="B101" s="75">
        <f>VLOOKUP($A101,FedFundsRates!$A$2:$MM$3000,MATCH(B$2,FedFundsRates!$A$2:$MM$2,0),FALSE)</f>
        <v>10.18</v>
      </c>
      <c r="C101" s="75" t="e">
        <f>VLOOKUP($A101,NaturalRateMeasures!$A$2:$MK$3000,MATCH(C$2,NaturalRateMeasures!$A$2:$MK$2,0),FALSE)</f>
        <v>#N/A</v>
      </c>
      <c r="D101" s="75">
        <f>VLOOKUP($A101,InflationTargetMeasures!$A$2:$MM$3000,MATCH(D$2,InflationTargetMeasures!$A$2:$MM$2,0),FALSE)</f>
        <v>2</v>
      </c>
      <c r="E101" s="75" t="e">
        <f>VLOOKUP($A101,GapMeasures!$A$2:$LA$3000,MATCH(E$2,GapMeasures!$A$2:$LA$2,0),FALSE)</f>
        <v>#N/A</v>
      </c>
      <c r="F101" s="75">
        <f>VLOOKUP($A101,InflationMeasures!$A$2:$LN$3000,MATCH(F$2,InflationMeasures!$A$2:$LN$2,0),FALSE)</f>
        <v>7.4003736943670351</v>
      </c>
      <c r="G101" s="23">
        <v>29082</v>
      </c>
      <c r="H101" s="22" t="e">
        <f t="shared" si="1"/>
        <v>#N/A</v>
      </c>
      <c r="I101" s="22">
        <f>VLOOKUP($A101,FedFundsRates!$A$2:$MM$3000,MATCH("FedFundsRate",FedFundsRates!$A$2:$MM$2,0),FALSE)</f>
        <v>10.946666666666667</v>
      </c>
    </row>
    <row r="102" spans="1:9" x14ac:dyDescent="0.3">
      <c r="A102" s="1">
        <v>29174</v>
      </c>
      <c r="B102" s="75">
        <f>VLOOKUP($A102,FedFundsRates!$A$2:$MM$3000,MATCH(B$2,FedFundsRates!$A$2:$MM$2,0),FALSE)</f>
        <v>10.946666666666667</v>
      </c>
      <c r="C102" s="75" t="e">
        <f>VLOOKUP($A102,NaturalRateMeasures!$A$2:$MK$3000,MATCH(C$2,NaturalRateMeasures!$A$2:$MK$2,0),FALSE)</f>
        <v>#N/A</v>
      </c>
      <c r="D102" s="75">
        <f>VLOOKUP($A102,InflationTargetMeasures!$A$2:$MM$3000,MATCH(D$2,InflationTargetMeasures!$A$2:$MM$2,0),FALSE)</f>
        <v>2</v>
      </c>
      <c r="E102" s="75" t="e">
        <f>VLOOKUP($A102,GapMeasures!$A$2:$LA$3000,MATCH(E$2,GapMeasures!$A$2:$LA$2,0),FALSE)</f>
        <v>#N/A</v>
      </c>
      <c r="F102" s="75">
        <f>VLOOKUP($A102,InflationMeasures!$A$2:$LN$3000,MATCH(F$2,InflationMeasures!$A$2:$LN$2,0),FALSE)</f>
        <v>7.7061956489032024</v>
      </c>
      <c r="G102" s="23">
        <v>29174</v>
      </c>
      <c r="H102" s="22" t="e">
        <f t="shared" si="1"/>
        <v>#N/A</v>
      </c>
      <c r="I102" s="22">
        <f>VLOOKUP($A102,FedFundsRates!$A$2:$MM$3000,MATCH("FedFundsRate",FedFundsRates!$A$2:$MM$2,0),FALSE)</f>
        <v>13.576666666666666</v>
      </c>
    </row>
    <row r="103" spans="1:9" x14ac:dyDescent="0.3">
      <c r="A103" s="1">
        <v>29266</v>
      </c>
      <c r="B103" s="75">
        <f>VLOOKUP($A103,FedFundsRates!$A$2:$MM$3000,MATCH(B$2,FedFundsRates!$A$2:$MM$2,0),FALSE)</f>
        <v>13.576666666666666</v>
      </c>
      <c r="C103" s="75" t="e">
        <f>VLOOKUP($A103,NaturalRateMeasures!$A$2:$MK$3000,MATCH(C$2,NaturalRateMeasures!$A$2:$MK$2,0),FALSE)</f>
        <v>#N/A</v>
      </c>
      <c r="D103" s="75">
        <f>VLOOKUP($A103,InflationTargetMeasures!$A$2:$MM$3000,MATCH(D$2,InflationTargetMeasures!$A$2:$MM$2,0),FALSE)</f>
        <v>2</v>
      </c>
      <c r="E103" s="75" t="e">
        <f>VLOOKUP($A103,GapMeasures!$A$2:$LA$3000,MATCH(E$2,GapMeasures!$A$2:$LA$2,0),FALSE)</f>
        <v>#N/A</v>
      </c>
      <c r="F103" s="75">
        <f>VLOOKUP($A103,InflationMeasures!$A$2:$LN$3000,MATCH(F$2,InflationMeasures!$A$2:$LN$2,0),FALSE)</f>
        <v>8.8550479413423755</v>
      </c>
      <c r="G103" s="23">
        <v>29266</v>
      </c>
      <c r="H103" s="22" t="e">
        <f t="shared" si="1"/>
        <v>#N/A</v>
      </c>
      <c r="I103" s="22">
        <f>VLOOKUP($A103,FedFundsRates!$A$2:$MM$3000,MATCH("FedFundsRate",FedFundsRates!$A$2:$MM$2,0),FALSE)</f>
        <v>15.046666666666667</v>
      </c>
    </row>
    <row r="104" spans="1:9" x14ac:dyDescent="0.3">
      <c r="A104" s="1">
        <v>29356</v>
      </c>
      <c r="B104" s="75">
        <f>VLOOKUP($A104,FedFundsRates!$A$2:$MM$3000,MATCH(B$2,FedFundsRates!$A$2:$MM$2,0),FALSE)</f>
        <v>15.046666666666667</v>
      </c>
      <c r="C104" s="75" t="e">
        <f>VLOOKUP($A104,NaturalRateMeasures!$A$2:$MK$3000,MATCH(C$2,NaturalRateMeasures!$A$2:$MK$2,0),FALSE)</f>
        <v>#N/A</v>
      </c>
      <c r="D104" s="75">
        <f>VLOOKUP($A104,InflationTargetMeasures!$A$2:$MM$3000,MATCH(D$2,InflationTargetMeasures!$A$2:$MM$2,0),FALSE)</f>
        <v>2</v>
      </c>
      <c r="E104" s="75" t="e">
        <f>VLOOKUP($A104,GapMeasures!$A$2:$LA$3000,MATCH(E$2,GapMeasures!$A$2:$LA$2,0),FALSE)</f>
        <v>#N/A</v>
      </c>
      <c r="F104" s="75">
        <f>VLOOKUP($A104,InflationMeasures!$A$2:$LN$3000,MATCH(F$2,InflationMeasures!$A$2:$LN$2,0),FALSE)</f>
        <v>8.8970865890144459</v>
      </c>
      <c r="G104" s="23">
        <v>29356</v>
      </c>
      <c r="H104" s="22" t="e">
        <f t="shared" si="1"/>
        <v>#N/A</v>
      </c>
      <c r="I104" s="22">
        <f>VLOOKUP($A104,FedFundsRates!$A$2:$MM$3000,MATCH("FedFundsRate",FedFundsRates!$A$2:$MM$2,0),FALSE)</f>
        <v>12.686666666666667</v>
      </c>
    </row>
    <row r="105" spans="1:9" x14ac:dyDescent="0.3">
      <c r="A105" s="1">
        <v>29448</v>
      </c>
      <c r="B105" s="75">
        <f>VLOOKUP($A105,FedFundsRates!$A$2:$MM$3000,MATCH(B$2,FedFundsRates!$A$2:$MM$2,0),FALSE)</f>
        <v>12.686666666666667</v>
      </c>
      <c r="C105" s="75" t="e">
        <f>VLOOKUP($A105,NaturalRateMeasures!$A$2:$MK$3000,MATCH(C$2,NaturalRateMeasures!$A$2:$MK$2,0),FALSE)</f>
        <v>#N/A</v>
      </c>
      <c r="D105" s="75">
        <f>VLOOKUP($A105,InflationTargetMeasures!$A$2:$MM$3000,MATCH(D$2,InflationTargetMeasures!$A$2:$MM$2,0),FALSE)</f>
        <v>2</v>
      </c>
      <c r="E105" s="75" t="e">
        <f>VLOOKUP($A105,GapMeasures!$A$2:$LA$3000,MATCH(E$2,GapMeasures!$A$2:$LA$2,0),FALSE)</f>
        <v>#N/A</v>
      </c>
      <c r="F105" s="75">
        <f>VLOOKUP($A105,InflationMeasures!$A$2:$LN$3000,MATCH(F$2,InflationMeasures!$A$2:$LN$2,0),FALSE)</f>
        <v>9.3032541425434268</v>
      </c>
      <c r="G105" s="23">
        <v>29448</v>
      </c>
      <c r="H105" s="22" t="e">
        <f t="shared" si="1"/>
        <v>#N/A</v>
      </c>
      <c r="I105" s="22">
        <f>VLOOKUP($A105,FedFundsRates!$A$2:$MM$3000,MATCH("FedFundsRate",FedFundsRates!$A$2:$MM$2,0),FALSE)</f>
        <v>9.836666666666666</v>
      </c>
    </row>
    <row r="106" spans="1:9" x14ac:dyDescent="0.3">
      <c r="A106" s="1">
        <v>29540</v>
      </c>
      <c r="B106" s="75">
        <f>VLOOKUP($A106,FedFundsRates!$A$2:$MM$3000,MATCH(B$2,FedFundsRates!$A$2:$MM$2,0),FALSE)</f>
        <v>9.836666666666666</v>
      </c>
      <c r="C106" s="75" t="e">
        <f>VLOOKUP($A106,NaturalRateMeasures!$A$2:$MK$3000,MATCH(C$2,NaturalRateMeasures!$A$2:$MK$2,0),FALSE)</f>
        <v>#N/A</v>
      </c>
      <c r="D106" s="75">
        <f>VLOOKUP($A106,InflationTargetMeasures!$A$2:$MM$3000,MATCH(D$2,InflationTargetMeasures!$A$2:$MM$2,0),FALSE)</f>
        <v>2</v>
      </c>
      <c r="E106" s="75" t="e">
        <f>VLOOKUP($A106,GapMeasures!$A$2:$LA$3000,MATCH(E$2,GapMeasures!$A$2:$LA$2,0),FALSE)</f>
        <v>#N/A</v>
      </c>
      <c r="F106" s="75">
        <f>VLOOKUP($A106,InflationMeasures!$A$2:$LN$3000,MATCH(F$2,InflationMeasures!$A$2:$LN$2,0),FALSE)</f>
        <v>9.6803933620159821</v>
      </c>
      <c r="G106" s="23">
        <v>29540</v>
      </c>
      <c r="H106" s="22" t="e">
        <f t="shared" si="1"/>
        <v>#N/A</v>
      </c>
      <c r="I106" s="22">
        <f>VLOOKUP($A106,FedFundsRates!$A$2:$MM$3000,MATCH("FedFundsRate",FedFundsRates!$A$2:$MM$2,0),FALSE)</f>
        <v>15.853333333333333</v>
      </c>
    </row>
    <row r="107" spans="1:9" x14ac:dyDescent="0.3">
      <c r="A107" s="1">
        <v>29632</v>
      </c>
      <c r="B107" s="75">
        <f>VLOOKUP($A107,FedFundsRates!$A$2:$MM$3000,MATCH(B$2,FedFundsRates!$A$2:$MM$2,0),FALSE)</f>
        <v>15.853333333333333</v>
      </c>
      <c r="C107" s="75" t="e">
        <f>VLOOKUP($A107,NaturalRateMeasures!$A$2:$MK$3000,MATCH(C$2,NaturalRateMeasures!$A$2:$MK$2,0),FALSE)</f>
        <v>#N/A</v>
      </c>
      <c r="D107" s="75">
        <f>VLOOKUP($A107,InflationTargetMeasures!$A$2:$MM$3000,MATCH(D$2,InflationTargetMeasures!$A$2:$MM$2,0),FALSE)</f>
        <v>2</v>
      </c>
      <c r="E107" s="75" t="e">
        <f>VLOOKUP($A107,GapMeasures!$A$2:$LA$3000,MATCH(E$2,GapMeasures!$A$2:$LA$2,0),FALSE)</f>
        <v>#N/A</v>
      </c>
      <c r="F107" s="75">
        <f>VLOOKUP($A107,InflationMeasures!$A$2:$LN$3000,MATCH(F$2,InflationMeasures!$A$2:$LN$2,0),FALSE)</f>
        <v>9.4327788382874154</v>
      </c>
      <c r="G107" s="23">
        <v>29632</v>
      </c>
      <c r="H107" s="22" t="e">
        <f t="shared" si="1"/>
        <v>#N/A</v>
      </c>
      <c r="I107" s="22">
        <f>VLOOKUP($A107,FedFundsRates!$A$2:$MM$3000,MATCH("FedFundsRate",FedFundsRates!$A$2:$MM$2,0),FALSE)</f>
        <v>16.569999999999997</v>
      </c>
    </row>
    <row r="108" spans="1:9" x14ac:dyDescent="0.3">
      <c r="A108" s="1">
        <v>29721</v>
      </c>
      <c r="B108" s="75">
        <f>VLOOKUP($A108,FedFundsRates!$A$2:$MM$3000,MATCH(B$2,FedFundsRates!$A$2:$MM$2,0),FALSE)</f>
        <v>16.569999999999997</v>
      </c>
      <c r="C108" s="75" t="e">
        <f>VLOOKUP($A108,NaturalRateMeasures!$A$2:$MK$3000,MATCH(C$2,NaturalRateMeasures!$A$2:$MK$2,0),FALSE)</f>
        <v>#N/A</v>
      </c>
      <c r="D108" s="75">
        <f>VLOOKUP($A108,InflationTargetMeasures!$A$2:$MM$3000,MATCH(D$2,InflationTargetMeasures!$A$2:$MM$2,0),FALSE)</f>
        <v>2</v>
      </c>
      <c r="E108" s="75" t="e">
        <f>VLOOKUP($A108,GapMeasures!$A$2:$LA$3000,MATCH(E$2,GapMeasures!$A$2:$LA$2,0),FALSE)</f>
        <v>#N/A</v>
      </c>
      <c r="F108" s="75">
        <f>VLOOKUP($A108,InflationMeasures!$A$2:$LN$3000,MATCH(F$2,InflationMeasures!$A$2:$LN$2,0),FALSE)</f>
        <v>9.063750333422238</v>
      </c>
      <c r="G108" s="23">
        <v>29721</v>
      </c>
      <c r="H108" s="22" t="e">
        <f t="shared" si="1"/>
        <v>#N/A</v>
      </c>
      <c r="I108" s="22">
        <f>VLOOKUP($A108,FedFundsRates!$A$2:$MM$3000,MATCH("FedFundsRate",FedFundsRates!$A$2:$MM$2,0),FALSE)</f>
        <v>17.78</v>
      </c>
    </row>
    <row r="109" spans="1:9" x14ac:dyDescent="0.3">
      <c r="A109" s="1">
        <v>29813</v>
      </c>
      <c r="B109" s="75">
        <f>VLOOKUP($A109,FedFundsRates!$A$2:$MM$3000,MATCH(B$2,FedFundsRates!$A$2:$MM$2,0),FALSE)</f>
        <v>17.78</v>
      </c>
      <c r="C109" s="75" t="e">
        <f>VLOOKUP($A109,NaturalRateMeasures!$A$2:$MK$3000,MATCH(C$2,NaturalRateMeasures!$A$2:$MK$2,0),FALSE)</f>
        <v>#N/A</v>
      </c>
      <c r="D109" s="75">
        <f>VLOOKUP($A109,InflationTargetMeasures!$A$2:$MM$3000,MATCH(D$2,InflationTargetMeasures!$A$2:$MM$2,0),FALSE)</f>
        <v>2</v>
      </c>
      <c r="E109" s="75" t="e">
        <f>VLOOKUP($A109,GapMeasures!$A$2:$LA$3000,MATCH(E$2,GapMeasures!$A$2:$LA$2,0),FALSE)</f>
        <v>#N/A</v>
      </c>
      <c r="F109" s="75">
        <f>VLOOKUP($A109,InflationMeasures!$A$2:$LN$3000,MATCH(F$2,InflationMeasures!$A$2:$LN$2,0),FALSE)</f>
        <v>8.6523157208088683</v>
      </c>
      <c r="G109" s="23">
        <v>29813</v>
      </c>
      <c r="H109" s="22" t="e">
        <f t="shared" si="1"/>
        <v>#N/A</v>
      </c>
      <c r="I109" s="22">
        <f>VLOOKUP($A109,FedFundsRates!$A$2:$MM$3000,MATCH("FedFundsRate",FedFundsRates!$A$2:$MM$2,0),FALSE)</f>
        <v>17.576666666666664</v>
      </c>
    </row>
    <row r="110" spans="1:9" x14ac:dyDescent="0.3">
      <c r="A110" s="1">
        <v>29905</v>
      </c>
      <c r="B110" s="75">
        <f>VLOOKUP($A110,FedFundsRates!$A$2:$MM$3000,MATCH(B$2,FedFundsRates!$A$2:$MM$2,0),FALSE)</f>
        <v>17.576666666666664</v>
      </c>
      <c r="C110" s="75" t="e">
        <f>VLOOKUP($A110,NaturalRateMeasures!$A$2:$MK$3000,MATCH(C$2,NaturalRateMeasures!$A$2:$MK$2,0),FALSE)</f>
        <v>#N/A</v>
      </c>
      <c r="D110" s="75">
        <f>VLOOKUP($A110,InflationTargetMeasures!$A$2:$MM$3000,MATCH(D$2,InflationTargetMeasures!$A$2:$MM$2,0),FALSE)</f>
        <v>2</v>
      </c>
      <c r="E110" s="75" t="e">
        <f>VLOOKUP($A110,GapMeasures!$A$2:$LA$3000,MATCH(E$2,GapMeasures!$A$2:$LA$2,0),FALSE)</f>
        <v>#N/A</v>
      </c>
      <c r="F110" s="75">
        <f>VLOOKUP($A110,InflationMeasures!$A$2:$LN$3000,MATCH(F$2,InflationMeasures!$A$2:$LN$2,0),FALSE)</f>
        <v>7.952316666242143</v>
      </c>
      <c r="G110" s="23">
        <v>29905</v>
      </c>
      <c r="H110" s="22" t="e">
        <f t="shared" si="1"/>
        <v>#N/A</v>
      </c>
      <c r="I110" s="22">
        <f>VLOOKUP($A110,FedFundsRates!$A$2:$MM$3000,MATCH("FedFundsRate",FedFundsRates!$A$2:$MM$2,0),FALSE)</f>
        <v>13.586666666666666</v>
      </c>
    </row>
    <row r="111" spans="1:9" x14ac:dyDescent="0.3">
      <c r="A111" s="1">
        <v>29997</v>
      </c>
      <c r="B111" s="75">
        <f>VLOOKUP($A111,FedFundsRates!$A$2:$MM$3000,MATCH(B$2,FedFundsRates!$A$2:$MM$2,0),FALSE)</f>
        <v>13.586666666666666</v>
      </c>
      <c r="C111" s="75" t="e">
        <f>VLOOKUP($A111,NaturalRateMeasures!$A$2:$MK$3000,MATCH(C$2,NaturalRateMeasures!$A$2:$MK$2,0),FALSE)</f>
        <v>#N/A</v>
      </c>
      <c r="D111" s="75">
        <f>VLOOKUP($A111,InflationTargetMeasures!$A$2:$MM$3000,MATCH(D$2,InflationTargetMeasures!$A$2:$MM$2,0),FALSE)</f>
        <v>2</v>
      </c>
      <c r="E111" s="75" t="e">
        <f>VLOOKUP($A111,GapMeasures!$A$2:$LA$3000,MATCH(E$2,GapMeasures!$A$2:$LA$2,0),FALSE)</f>
        <v>#N/A</v>
      </c>
      <c r="F111" s="75">
        <f>VLOOKUP($A111,InflationMeasures!$A$2:$LN$3000,MATCH(F$2,InflationMeasures!$A$2:$LN$2,0),FALSE)</f>
        <v>7.1594108998479955</v>
      </c>
      <c r="G111" s="23">
        <v>29997</v>
      </c>
      <c r="H111" s="22" t="e">
        <f t="shared" si="1"/>
        <v>#N/A</v>
      </c>
      <c r="I111" s="22">
        <f>VLOOKUP($A111,FedFundsRates!$A$2:$MM$3000,MATCH("FedFundsRate",FedFundsRates!$A$2:$MM$2,0),FALSE)</f>
        <v>14.226666666666667</v>
      </c>
    </row>
    <row r="112" spans="1:9" x14ac:dyDescent="0.3">
      <c r="A112" s="1">
        <v>30086</v>
      </c>
      <c r="B112" s="75">
        <f>VLOOKUP($A112,FedFundsRates!$A$2:$MM$3000,MATCH(B$2,FedFundsRates!$A$2:$MM$2,0),FALSE)</f>
        <v>14.226666666666667</v>
      </c>
      <c r="C112" s="75" t="e">
        <f>VLOOKUP($A112,NaturalRateMeasures!$A$2:$MK$3000,MATCH(C$2,NaturalRateMeasures!$A$2:$MK$2,0),FALSE)</f>
        <v>#N/A</v>
      </c>
      <c r="D112" s="75">
        <f>VLOOKUP($A112,InflationTargetMeasures!$A$2:$MM$3000,MATCH(D$2,InflationTargetMeasures!$A$2:$MM$2,0),FALSE)</f>
        <v>2</v>
      </c>
      <c r="E112" s="75" t="e">
        <f>VLOOKUP($A112,GapMeasures!$A$2:$LA$3000,MATCH(E$2,GapMeasures!$A$2:$LA$2,0),FALSE)</f>
        <v>#N/A</v>
      </c>
      <c r="F112" s="75">
        <f>VLOOKUP($A112,InflationMeasures!$A$2:$LN$3000,MATCH(F$2,InflationMeasures!$A$2:$LN$2,0),FALSE)</f>
        <v>6.5936216004695902</v>
      </c>
      <c r="G112" s="23">
        <v>30086</v>
      </c>
      <c r="H112" s="22" t="e">
        <f t="shared" si="1"/>
        <v>#N/A</v>
      </c>
      <c r="I112" s="22">
        <f>VLOOKUP($A112,FedFundsRates!$A$2:$MM$3000,MATCH("FedFundsRate",FedFundsRates!$A$2:$MM$2,0),FALSE)</f>
        <v>14.513333333333334</v>
      </c>
    </row>
    <row r="113" spans="1:9" x14ac:dyDescent="0.3">
      <c r="A113" s="1">
        <v>30178</v>
      </c>
      <c r="B113" s="75">
        <f>VLOOKUP($A113,FedFundsRates!$A$2:$MM$3000,MATCH(B$2,FedFundsRates!$A$2:$MM$2,0),FALSE)</f>
        <v>14.513333333333334</v>
      </c>
      <c r="C113" s="75" t="e">
        <f>VLOOKUP($A113,NaturalRateMeasures!$A$2:$MK$3000,MATCH(C$2,NaturalRateMeasures!$A$2:$MK$2,0),FALSE)</f>
        <v>#N/A</v>
      </c>
      <c r="D113" s="75">
        <f>VLOOKUP($A113,InflationTargetMeasures!$A$2:$MM$3000,MATCH(D$2,InflationTargetMeasures!$A$2:$MM$2,0),FALSE)</f>
        <v>2</v>
      </c>
      <c r="E113" s="75" t="e">
        <f>VLOOKUP($A113,GapMeasures!$A$2:$LA$3000,MATCH(E$2,GapMeasures!$A$2:$LA$2,0),FALSE)</f>
        <v>#N/A</v>
      </c>
      <c r="F113" s="75">
        <f>VLOOKUP($A113,InflationMeasures!$A$2:$LN$3000,MATCH(F$2,InflationMeasures!$A$2:$LN$2,0),FALSE)</f>
        <v>6.3423068610263922</v>
      </c>
      <c r="G113" s="23">
        <v>30178</v>
      </c>
      <c r="H113" s="22" t="e">
        <f t="shared" si="1"/>
        <v>#N/A</v>
      </c>
      <c r="I113" s="22">
        <f>VLOOKUP($A113,FedFundsRates!$A$2:$MM$3000,MATCH("FedFundsRate",FedFundsRates!$A$2:$MM$2,0),FALSE)</f>
        <v>11.006666666666668</v>
      </c>
    </row>
    <row r="114" spans="1:9" x14ac:dyDescent="0.3">
      <c r="A114" s="1">
        <v>30270</v>
      </c>
      <c r="B114" s="75">
        <f>VLOOKUP($A114,FedFundsRates!$A$2:$MM$3000,MATCH(B$2,FedFundsRates!$A$2:$MM$2,0),FALSE)</f>
        <v>11.006666666666668</v>
      </c>
      <c r="C114" s="75" t="e">
        <f>VLOOKUP($A114,NaturalRateMeasures!$A$2:$MK$3000,MATCH(C$2,NaturalRateMeasures!$A$2:$MK$2,0),FALSE)</f>
        <v>#N/A</v>
      </c>
      <c r="D114" s="75">
        <f>VLOOKUP($A114,InflationTargetMeasures!$A$2:$MM$3000,MATCH(D$2,InflationTargetMeasures!$A$2:$MM$2,0),FALSE)</f>
        <v>2</v>
      </c>
      <c r="E114" s="75" t="e">
        <f>VLOOKUP($A114,GapMeasures!$A$2:$LA$3000,MATCH(E$2,GapMeasures!$A$2:$LA$2,0),FALSE)</f>
        <v>#N/A</v>
      </c>
      <c r="F114" s="75">
        <f>VLOOKUP($A114,InflationMeasures!$A$2:$LN$3000,MATCH(F$2,InflationMeasures!$A$2:$LN$2,0),FALSE)</f>
        <v>5.9413416389419771</v>
      </c>
      <c r="G114" s="23">
        <v>30270</v>
      </c>
      <c r="H114" s="22" t="e">
        <f t="shared" si="1"/>
        <v>#N/A</v>
      </c>
      <c r="I114" s="22">
        <f>VLOOKUP($A114,FedFundsRates!$A$2:$MM$3000,MATCH("FedFundsRate",FedFundsRates!$A$2:$MM$2,0),FALSE)</f>
        <v>9.2866666666666671</v>
      </c>
    </row>
    <row r="115" spans="1:9" x14ac:dyDescent="0.3">
      <c r="A115" s="1">
        <v>30362</v>
      </c>
      <c r="B115" s="75">
        <f>VLOOKUP($A115,FedFundsRates!$A$2:$MM$3000,MATCH(B$2,FedFundsRates!$A$2:$MM$2,0),FALSE)</f>
        <v>9.2866666666666671</v>
      </c>
      <c r="C115" s="75" t="e">
        <f>VLOOKUP($A115,NaturalRateMeasures!$A$2:$MK$3000,MATCH(C$2,NaturalRateMeasures!$A$2:$MK$2,0),FALSE)</f>
        <v>#N/A</v>
      </c>
      <c r="D115" s="75">
        <f>VLOOKUP($A115,InflationTargetMeasures!$A$2:$MM$3000,MATCH(D$2,InflationTargetMeasures!$A$2:$MM$2,0),FALSE)</f>
        <v>2</v>
      </c>
      <c r="E115" s="75" t="e">
        <f>VLOOKUP($A115,GapMeasures!$A$2:$LA$3000,MATCH(E$2,GapMeasures!$A$2:$LA$2,0),FALSE)</f>
        <v>#N/A</v>
      </c>
      <c r="F115" s="75">
        <f>VLOOKUP($A115,InflationMeasures!$A$2:$LN$3000,MATCH(F$2,InflationMeasures!$A$2:$LN$2,0),FALSE)</f>
        <v>5.7834519324682532</v>
      </c>
      <c r="G115" s="23">
        <v>30362</v>
      </c>
      <c r="H115" s="22" t="e">
        <f t="shared" si="1"/>
        <v>#N/A</v>
      </c>
      <c r="I115" s="22">
        <f>VLOOKUP($A115,FedFundsRates!$A$2:$MM$3000,MATCH("FedFundsRate",FedFundsRates!$A$2:$MM$2,0),FALSE)</f>
        <v>8.6533333333333324</v>
      </c>
    </row>
    <row r="116" spans="1:9" x14ac:dyDescent="0.3">
      <c r="A116" s="1">
        <v>30451</v>
      </c>
      <c r="B116" s="75">
        <f>VLOOKUP($A116,FedFundsRates!$A$2:$MM$3000,MATCH(B$2,FedFundsRates!$A$2:$MM$2,0),FALSE)</f>
        <v>8.6533333333333324</v>
      </c>
      <c r="C116" s="75" t="e">
        <f>VLOOKUP($A116,NaturalRateMeasures!$A$2:$MK$3000,MATCH(C$2,NaturalRateMeasures!$A$2:$MK$2,0),FALSE)</f>
        <v>#N/A</v>
      </c>
      <c r="D116" s="75">
        <f>VLOOKUP($A116,InflationTargetMeasures!$A$2:$MM$3000,MATCH(D$2,InflationTargetMeasures!$A$2:$MM$2,0),FALSE)</f>
        <v>2</v>
      </c>
      <c r="E116" s="75" t="e">
        <f>VLOOKUP($A116,GapMeasures!$A$2:$LA$3000,MATCH(E$2,GapMeasures!$A$2:$LA$2,0),FALSE)</f>
        <v>#N/A</v>
      </c>
      <c r="F116" s="75">
        <f>VLOOKUP($A116,InflationMeasures!$A$2:$LN$3000,MATCH(F$2,InflationMeasures!$A$2:$LN$2,0),FALSE)</f>
        <v>5.1693281938326008</v>
      </c>
      <c r="G116" s="23">
        <v>30451</v>
      </c>
      <c r="H116" s="22" t="e">
        <f t="shared" si="1"/>
        <v>#N/A</v>
      </c>
      <c r="I116" s="22">
        <f>VLOOKUP($A116,FedFundsRates!$A$2:$MM$3000,MATCH("FedFundsRate",FedFundsRates!$A$2:$MM$2,0),FALSE)</f>
        <v>8.8033333333333328</v>
      </c>
    </row>
    <row r="117" spans="1:9" x14ac:dyDescent="0.3">
      <c r="A117" s="1">
        <v>30543</v>
      </c>
      <c r="B117" s="75">
        <f>VLOOKUP($A117,FedFundsRates!$A$2:$MM$3000,MATCH(B$2,FedFundsRates!$A$2:$MM$2,0),FALSE)</f>
        <v>8.8033333333333328</v>
      </c>
      <c r="C117" s="75" t="e">
        <f>VLOOKUP($A117,NaturalRateMeasures!$A$2:$MK$3000,MATCH(C$2,NaturalRateMeasures!$A$2:$MK$2,0),FALSE)</f>
        <v>#N/A</v>
      </c>
      <c r="D117" s="75">
        <f>VLOOKUP($A117,InflationTargetMeasures!$A$2:$MM$3000,MATCH(D$2,InflationTargetMeasures!$A$2:$MM$2,0),FALSE)</f>
        <v>2</v>
      </c>
      <c r="E117" s="75" t="e">
        <f>VLOOKUP($A117,GapMeasures!$A$2:$LA$3000,MATCH(E$2,GapMeasures!$A$2:$LA$2,0),FALSE)</f>
        <v>#N/A</v>
      </c>
      <c r="F117" s="75">
        <f>VLOOKUP($A117,InflationMeasures!$A$2:$LN$3000,MATCH(F$2,InflationMeasures!$A$2:$LN$2,0),FALSE)</f>
        <v>5.0833295695768221</v>
      </c>
      <c r="G117" s="23">
        <v>30543</v>
      </c>
      <c r="H117" s="22" t="e">
        <f t="shared" si="1"/>
        <v>#N/A</v>
      </c>
      <c r="I117" s="22">
        <f>VLOOKUP($A117,FedFundsRates!$A$2:$MM$3000,MATCH("FedFundsRate",FedFundsRates!$A$2:$MM$2,0),FALSE)</f>
        <v>9.4599999999999991</v>
      </c>
    </row>
    <row r="118" spans="1:9" x14ac:dyDescent="0.3">
      <c r="A118" s="1">
        <v>30635</v>
      </c>
      <c r="B118" s="75">
        <f>VLOOKUP($A118,FedFundsRates!$A$2:$MM$3000,MATCH(B$2,FedFundsRates!$A$2:$MM$2,0),FALSE)</f>
        <v>9.4599999999999991</v>
      </c>
      <c r="C118" s="75" t="e">
        <f>VLOOKUP($A118,NaturalRateMeasures!$A$2:$MK$3000,MATCH(C$2,NaturalRateMeasures!$A$2:$MK$2,0),FALSE)</f>
        <v>#N/A</v>
      </c>
      <c r="D118" s="75">
        <f>VLOOKUP($A118,InflationTargetMeasures!$A$2:$MM$3000,MATCH(D$2,InflationTargetMeasures!$A$2:$MM$2,0),FALSE)</f>
        <v>2</v>
      </c>
      <c r="E118" s="75" t="e">
        <f>VLOOKUP($A118,GapMeasures!$A$2:$LA$3000,MATCH(E$2,GapMeasures!$A$2:$LA$2,0),FALSE)</f>
        <v>#N/A</v>
      </c>
      <c r="F118" s="75">
        <f>VLOOKUP($A118,InflationMeasures!$A$2:$LN$3000,MATCH(F$2,InflationMeasures!$A$2:$LN$2,0),FALSE)</f>
        <v>4.4678055190538801</v>
      </c>
      <c r="G118" s="23">
        <v>30635</v>
      </c>
      <c r="H118" s="22" t="e">
        <f t="shared" si="1"/>
        <v>#N/A</v>
      </c>
      <c r="I118" s="22">
        <f>VLOOKUP($A118,FedFundsRates!$A$2:$MM$3000,MATCH("FedFundsRate",FedFundsRates!$A$2:$MM$2,0),FALSE)</f>
        <v>9.43</v>
      </c>
    </row>
    <row r="119" spans="1:9" x14ac:dyDescent="0.3">
      <c r="A119" s="1">
        <v>30727</v>
      </c>
      <c r="B119" s="75">
        <f>VLOOKUP($A119,FedFundsRates!$A$2:$MM$3000,MATCH(B$2,FedFundsRates!$A$2:$MM$2,0),FALSE)</f>
        <v>9.43</v>
      </c>
      <c r="C119" s="75" t="e">
        <f>VLOOKUP($A119,NaturalRateMeasures!$A$2:$MK$3000,MATCH(C$2,NaturalRateMeasures!$A$2:$MK$2,0),FALSE)</f>
        <v>#N/A</v>
      </c>
      <c r="D119" s="75">
        <f>VLOOKUP($A119,InflationTargetMeasures!$A$2:$MM$3000,MATCH(D$2,InflationTargetMeasures!$A$2:$MM$2,0),FALSE)</f>
        <v>2</v>
      </c>
      <c r="E119" s="75" t="e">
        <f>VLOOKUP($A119,GapMeasures!$A$2:$LA$3000,MATCH(E$2,GapMeasures!$A$2:$LA$2,0),FALSE)</f>
        <v>#N/A</v>
      </c>
      <c r="F119" s="75">
        <f>VLOOKUP($A119,InflationMeasures!$A$2:$LN$3000,MATCH(F$2,InflationMeasures!$A$2:$LN$2,0),FALSE)</f>
        <v>4.1548506232276017</v>
      </c>
      <c r="G119" s="23">
        <v>30727</v>
      </c>
      <c r="H119" s="22" t="e">
        <f t="shared" si="1"/>
        <v>#N/A</v>
      </c>
      <c r="I119" s="22">
        <f>VLOOKUP($A119,FedFundsRates!$A$2:$MM$3000,MATCH("FedFundsRate",FedFundsRates!$A$2:$MM$2,0),FALSE)</f>
        <v>9.6866666666666656</v>
      </c>
    </row>
    <row r="120" spans="1:9" x14ac:dyDescent="0.3">
      <c r="A120" s="1">
        <v>30817</v>
      </c>
      <c r="B120" s="75">
        <f>VLOOKUP($A120,FedFundsRates!$A$2:$MM$3000,MATCH(B$2,FedFundsRates!$A$2:$MM$2,0),FALSE)</f>
        <v>9.6866666666666656</v>
      </c>
      <c r="C120" s="75" t="e">
        <f>VLOOKUP($A120,NaturalRateMeasures!$A$2:$MK$3000,MATCH(C$2,NaturalRateMeasures!$A$2:$MK$2,0),FALSE)</f>
        <v>#N/A</v>
      </c>
      <c r="D120" s="75">
        <f>VLOOKUP($A120,InflationTargetMeasures!$A$2:$MM$3000,MATCH(D$2,InflationTargetMeasures!$A$2:$MM$2,0),FALSE)</f>
        <v>2</v>
      </c>
      <c r="E120" s="75" t="e">
        <f>VLOOKUP($A120,GapMeasures!$A$2:$LA$3000,MATCH(E$2,GapMeasures!$A$2:$LA$2,0),FALSE)</f>
        <v>#N/A</v>
      </c>
      <c r="F120" s="75">
        <f>VLOOKUP($A120,InflationMeasures!$A$2:$LN$3000,MATCH(F$2,InflationMeasures!$A$2:$LN$2,0),FALSE)</f>
        <v>4.5749067347339301</v>
      </c>
      <c r="G120" s="23">
        <v>30817</v>
      </c>
      <c r="H120" s="22" t="e">
        <f t="shared" si="1"/>
        <v>#N/A</v>
      </c>
      <c r="I120" s="22">
        <f>VLOOKUP($A120,FedFundsRates!$A$2:$MM$3000,MATCH("FedFundsRate",FedFundsRates!$A$2:$MM$2,0),FALSE)</f>
        <v>10.556666666666667</v>
      </c>
    </row>
    <row r="121" spans="1:9" x14ac:dyDescent="0.3">
      <c r="A121" s="1">
        <v>30909</v>
      </c>
      <c r="B121" s="75">
        <f>VLOOKUP($A121,FedFundsRates!$A$2:$MM$3000,MATCH(B$2,FedFundsRates!$A$2:$MM$2,0),FALSE)</f>
        <v>10.556666666666667</v>
      </c>
      <c r="C121" s="75" t="e">
        <f>VLOOKUP($A121,NaturalRateMeasures!$A$2:$MK$3000,MATCH(C$2,NaturalRateMeasures!$A$2:$MK$2,0),FALSE)</f>
        <v>#N/A</v>
      </c>
      <c r="D121" s="75">
        <f>VLOOKUP($A121,InflationTargetMeasures!$A$2:$MM$3000,MATCH(D$2,InflationTargetMeasures!$A$2:$MM$2,0),FALSE)</f>
        <v>2</v>
      </c>
      <c r="E121" s="75" t="e">
        <f>VLOOKUP($A121,GapMeasures!$A$2:$LA$3000,MATCH(E$2,GapMeasures!$A$2:$LA$2,0),FALSE)</f>
        <v>#N/A</v>
      </c>
      <c r="F121" s="75">
        <f>VLOOKUP($A121,InflationMeasures!$A$2:$LN$3000,MATCH(F$2,InflationMeasures!$A$2:$LN$2,0),FALSE)</f>
        <v>3.9778221907033728</v>
      </c>
      <c r="G121" s="23">
        <v>30909</v>
      </c>
      <c r="H121" s="22" t="e">
        <f t="shared" si="1"/>
        <v>#N/A</v>
      </c>
      <c r="I121" s="22">
        <f>VLOOKUP($A121,FedFundsRates!$A$2:$MM$3000,MATCH("FedFundsRate",FedFundsRates!$A$2:$MM$2,0),FALSE)</f>
        <v>11.39</v>
      </c>
    </row>
    <row r="122" spans="1:9" x14ac:dyDescent="0.3">
      <c r="A122" s="1">
        <v>31001</v>
      </c>
      <c r="B122" s="75">
        <f>VLOOKUP($A122,FedFundsRates!$A$2:$MM$3000,MATCH(B$2,FedFundsRates!$A$2:$MM$2,0),FALSE)</f>
        <v>11.39</v>
      </c>
      <c r="C122" s="75" t="e">
        <f>VLOOKUP($A122,NaturalRateMeasures!$A$2:$MK$3000,MATCH(C$2,NaturalRateMeasures!$A$2:$MK$2,0),FALSE)</f>
        <v>#N/A</v>
      </c>
      <c r="D122" s="75">
        <f>VLOOKUP($A122,InflationTargetMeasures!$A$2:$MM$3000,MATCH(D$2,InflationTargetMeasures!$A$2:$MM$2,0),FALSE)</f>
        <v>2</v>
      </c>
      <c r="E122" s="75" t="e">
        <f>VLOOKUP($A122,GapMeasures!$A$2:$LA$3000,MATCH(E$2,GapMeasures!$A$2:$LA$2,0),FALSE)</f>
        <v>#N/A</v>
      </c>
      <c r="F122" s="75">
        <f>VLOOKUP($A122,InflationMeasures!$A$2:$LN$3000,MATCH(F$2,InflationMeasures!$A$2:$LN$2,0),FALSE)</f>
        <v>3.886579255942868</v>
      </c>
      <c r="G122" s="23">
        <v>31001</v>
      </c>
      <c r="H122" s="22" t="e">
        <f t="shared" si="1"/>
        <v>#N/A</v>
      </c>
      <c r="I122" s="22">
        <f>VLOOKUP($A122,FedFundsRates!$A$2:$MM$3000,MATCH("FedFundsRate",FedFundsRates!$A$2:$MM$2,0),FALSE)</f>
        <v>9.2666666666666675</v>
      </c>
    </row>
    <row r="123" spans="1:9" x14ac:dyDescent="0.3">
      <c r="A123" s="1">
        <v>31093</v>
      </c>
      <c r="B123" s="75">
        <f>VLOOKUP($A123,FedFundsRates!$A$2:$MM$3000,MATCH(B$2,FedFundsRates!$A$2:$MM$2,0),FALSE)</f>
        <v>9.2666666666666675</v>
      </c>
      <c r="C123" s="75" t="e">
        <f>VLOOKUP($A123,NaturalRateMeasures!$A$2:$MK$3000,MATCH(C$2,NaturalRateMeasures!$A$2:$MK$2,0),FALSE)</f>
        <v>#N/A</v>
      </c>
      <c r="D123" s="75">
        <f>VLOOKUP($A123,InflationTargetMeasures!$A$2:$MM$3000,MATCH(D$2,InflationTargetMeasures!$A$2:$MM$2,0),FALSE)</f>
        <v>2</v>
      </c>
      <c r="E123" s="75" t="e">
        <f>VLOOKUP($A123,GapMeasures!$A$2:$LA$3000,MATCH(E$2,GapMeasures!$A$2:$LA$2,0),FALSE)</f>
        <v>#N/A</v>
      </c>
      <c r="F123" s="75">
        <f>VLOOKUP($A123,InflationMeasures!$A$2:$LN$3000,MATCH(F$2,InflationMeasures!$A$2:$LN$2,0),FALSE)</f>
        <v>4.250828426095965</v>
      </c>
      <c r="G123" s="23">
        <v>31093</v>
      </c>
      <c r="H123" s="22" t="e">
        <f t="shared" si="1"/>
        <v>#N/A</v>
      </c>
      <c r="I123" s="22">
        <f>VLOOKUP($A123,FedFundsRates!$A$2:$MM$3000,MATCH("FedFundsRate",FedFundsRates!$A$2:$MM$2,0),FALSE)</f>
        <v>8.4766666666666666</v>
      </c>
    </row>
    <row r="124" spans="1:9" x14ac:dyDescent="0.3">
      <c r="A124" s="1">
        <v>31182</v>
      </c>
      <c r="B124" s="75">
        <f>VLOOKUP($A124,FedFundsRates!$A$2:$MM$3000,MATCH(B$2,FedFundsRates!$A$2:$MM$2,0),FALSE)</f>
        <v>8.4766666666666666</v>
      </c>
      <c r="C124" s="75" t="e">
        <f>VLOOKUP($A124,NaturalRateMeasures!$A$2:$MK$3000,MATCH(C$2,NaturalRateMeasures!$A$2:$MK$2,0),FALSE)</f>
        <v>#N/A</v>
      </c>
      <c r="D124" s="75">
        <f>VLOOKUP($A124,InflationTargetMeasures!$A$2:$MM$3000,MATCH(D$2,InflationTargetMeasures!$A$2:$MM$2,0),FALSE)</f>
        <v>2</v>
      </c>
      <c r="E124" s="75" t="e">
        <f>VLOOKUP($A124,GapMeasures!$A$2:$LA$3000,MATCH(E$2,GapMeasures!$A$2:$LA$2,0),FALSE)</f>
        <v>#N/A</v>
      </c>
      <c r="F124" s="75">
        <f>VLOOKUP($A124,InflationMeasures!$A$2:$LN$3000,MATCH(F$2,InflationMeasures!$A$2:$LN$2,0),FALSE)</f>
        <v>3.9366629115033192</v>
      </c>
      <c r="G124" s="23">
        <v>31182</v>
      </c>
      <c r="H124" s="22" t="e">
        <f t="shared" si="1"/>
        <v>#N/A</v>
      </c>
      <c r="I124" s="22">
        <f>VLOOKUP($A124,FedFundsRates!$A$2:$MM$3000,MATCH("FedFundsRate",FedFundsRates!$A$2:$MM$2,0),FALSE)</f>
        <v>7.9233333333333329</v>
      </c>
    </row>
    <row r="125" spans="1:9" x14ac:dyDescent="0.3">
      <c r="A125" s="1">
        <v>31274</v>
      </c>
      <c r="B125" s="75">
        <f>VLOOKUP($A125,FedFundsRates!$A$2:$MM$3000,MATCH(B$2,FedFundsRates!$A$2:$MM$2,0),FALSE)</f>
        <v>7.9233333333333329</v>
      </c>
      <c r="C125" s="75" t="e">
        <f>VLOOKUP($A125,NaturalRateMeasures!$A$2:$MK$3000,MATCH(C$2,NaturalRateMeasures!$A$2:$MK$2,0),FALSE)</f>
        <v>#N/A</v>
      </c>
      <c r="D125" s="75">
        <f>VLOOKUP($A125,InflationTargetMeasures!$A$2:$MM$3000,MATCH(D$2,InflationTargetMeasures!$A$2:$MM$2,0),FALSE)</f>
        <v>2</v>
      </c>
      <c r="E125" s="75" t="e">
        <f>VLOOKUP($A125,GapMeasures!$A$2:$LA$3000,MATCH(E$2,GapMeasures!$A$2:$LA$2,0),FALSE)</f>
        <v>#N/A</v>
      </c>
      <c r="F125" s="75">
        <f>VLOOKUP($A125,InflationMeasures!$A$2:$LN$3000,MATCH(F$2,InflationMeasures!$A$2:$LN$2,0),FALSE)</f>
        <v>4.0281911375661394</v>
      </c>
      <c r="G125" s="23">
        <v>31274</v>
      </c>
      <c r="H125" s="22" t="e">
        <f t="shared" si="1"/>
        <v>#N/A</v>
      </c>
      <c r="I125" s="22">
        <f>VLOOKUP($A125,FedFundsRates!$A$2:$MM$3000,MATCH("FedFundsRate",FedFundsRates!$A$2:$MM$2,0),FALSE)</f>
        <v>7.9000000000000012</v>
      </c>
    </row>
    <row r="126" spans="1:9" x14ac:dyDescent="0.3">
      <c r="A126" s="1">
        <v>31366</v>
      </c>
      <c r="B126" s="75">
        <f>VLOOKUP($A126,FedFundsRates!$A$2:$MM$3000,MATCH(B$2,FedFundsRates!$A$2:$MM$2,0),FALSE)</f>
        <v>7.9000000000000012</v>
      </c>
      <c r="C126" s="75" t="e">
        <f>VLOOKUP($A126,NaturalRateMeasures!$A$2:$MK$3000,MATCH(C$2,NaturalRateMeasures!$A$2:$MK$2,0),FALSE)</f>
        <v>#N/A</v>
      </c>
      <c r="D126" s="75">
        <f>VLOOKUP($A126,InflationTargetMeasures!$A$2:$MM$3000,MATCH(D$2,InflationTargetMeasures!$A$2:$MM$2,0),FALSE)</f>
        <v>2</v>
      </c>
      <c r="E126" s="75" t="e">
        <f>VLOOKUP($A126,GapMeasures!$A$2:$LA$3000,MATCH(E$2,GapMeasures!$A$2:$LA$2,0),FALSE)</f>
        <v>#N/A</v>
      </c>
      <c r="F126" s="75">
        <f>VLOOKUP($A126,InflationMeasures!$A$2:$LN$3000,MATCH(F$2,InflationMeasures!$A$2:$LN$2,0),FALSE)</f>
        <v>4.0346412740108306</v>
      </c>
      <c r="G126" s="23">
        <v>31366</v>
      </c>
      <c r="H126" s="22" t="e">
        <f t="shared" si="1"/>
        <v>#N/A</v>
      </c>
      <c r="I126" s="22">
        <f>VLOOKUP($A126,FedFundsRates!$A$2:$MM$3000,MATCH("FedFundsRate",FedFundsRates!$A$2:$MM$2,0),FALSE)</f>
        <v>8.1033333333333335</v>
      </c>
    </row>
    <row r="127" spans="1:9" x14ac:dyDescent="0.3">
      <c r="A127" s="1">
        <v>31458</v>
      </c>
      <c r="B127" s="75">
        <f>VLOOKUP($A127,FedFundsRates!$A$2:$MM$3000,MATCH(B$2,FedFundsRates!$A$2:$MM$2,0),FALSE)</f>
        <v>8.1033333333333335</v>
      </c>
      <c r="C127" s="75" t="e">
        <f>VLOOKUP($A127,NaturalRateMeasures!$A$2:$MK$3000,MATCH(C$2,NaturalRateMeasures!$A$2:$MK$2,0),FALSE)</f>
        <v>#N/A</v>
      </c>
      <c r="D127" s="75">
        <f>VLOOKUP($A127,InflationTargetMeasures!$A$2:$MM$3000,MATCH(D$2,InflationTargetMeasures!$A$2:$MM$2,0),FALSE)</f>
        <v>2</v>
      </c>
      <c r="E127" s="75" t="e">
        <f>VLOOKUP($A127,GapMeasures!$A$2:$LA$3000,MATCH(E$2,GapMeasures!$A$2:$LA$2,0),FALSE)</f>
        <v>#N/A</v>
      </c>
      <c r="F127" s="75">
        <f>VLOOKUP($A127,InflationMeasures!$A$2:$LN$3000,MATCH(F$2,InflationMeasures!$A$2:$LN$2,0),FALSE)</f>
        <v>3.7414208491081791</v>
      </c>
      <c r="G127" s="23">
        <v>31458</v>
      </c>
      <c r="H127" s="22" t="e">
        <f t="shared" si="1"/>
        <v>#N/A</v>
      </c>
      <c r="I127" s="22">
        <f>VLOOKUP($A127,FedFundsRates!$A$2:$MM$3000,MATCH("FedFundsRate",FedFundsRates!$A$2:$MM$2,0),FALSE)</f>
        <v>7.8266666666666671</v>
      </c>
    </row>
    <row r="128" spans="1:9" x14ac:dyDescent="0.3">
      <c r="A128" s="1">
        <v>31547</v>
      </c>
      <c r="B128" s="75">
        <f>VLOOKUP($A128,FedFundsRates!$A$2:$MM$3000,MATCH(B$2,FedFundsRates!$A$2:$MM$2,0),FALSE)</f>
        <v>7.8266666666666671</v>
      </c>
      <c r="C128" s="75" t="e">
        <f>VLOOKUP($A128,NaturalRateMeasures!$A$2:$MK$3000,MATCH(C$2,NaturalRateMeasures!$A$2:$MK$2,0),FALSE)</f>
        <v>#N/A</v>
      </c>
      <c r="D128" s="75">
        <f>VLOOKUP($A128,InflationTargetMeasures!$A$2:$MM$3000,MATCH(D$2,InflationTargetMeasures!$A$2:$MM$2,0),FALSE)</f>
        <v>2</v>
      </c>
      <c r="E128" s="75" t="e">
        <f>VLOOKUP($A128,GapMeasures!$A$2:$LA$3000,MATCH(E$2,GapMeasures!$A$2:$LA$2,0),FALSE)</f>
        <v>#N/A</v>
      </c>
      <c r="F128" s="75">
        <f>VLOOKUP($A128,InflationMeasures!$A$2:$LN$3000,MATCH(F$2,InflationMeasures!$A$2:$LN$2,0),FALSE)</f>
        <v>3.5547259187892699</v>
      </c>
      <c r="G128" s="23">
        <v>31547</v>
      </c>
      <c r="H128" s="22" t="e">
        <f t="shared" si="1"/>
        <v>#N/A</v>
      </c>
      <c r="I128" s="22">
        <f>VLOOKUP($A128,FedFundsRates!$A$2:$MM$3000,MATCH("FedFundsRate",FedFundsRates!$A$2:$MM$2,0),FALSE)</f>
        <v>6.919999999999999</v>
      </c>
    </row>
    <row r="129" spans="1:9" x14ac:dyDescent="0.3">
      <c r="A129" s="1">
        <v>31639</v>
      </c>
      <c r="B129" s="75">
        <f>VLOOKUP($A129,FedFundsRates!$A$2:$MM$3000,MATCH(B$2,FedFundsRates!$A$2:$MM$2,0),FALSE)</f>
        <v>6.919999999999999</v>
      </c>
      <c r="C129" s="75" t="e">
        <f>VLOOKUP($A129,NaturalRateMeasures!$A$2:$MK$3000,MATCH(C$2,NaturalRateMeasures!$A$2:$MK$2,0),FALSE)</f>
        <v>#N/A</v>
      </c>
      <c r="D129" s="75">
        <f>VLOOKUP($A129,InflationTargetMeasures!$A$2:$MM$3000,MATCH(D$2,InflationTargetMeasures!$A$2:$MM$2,0),FALSE)</f>
        <v>2</v>
      </c>
      <c r="E129" s="75" t="e">
        <f>VLOOKUP($A129,GapMeasures!$A$2:$LA$3000,MATCH(E$2,GapMeasures!$A$2:$LA$2,0),FALSE)</f>
        <v>#N/A</v>
      </c>
      <c r="F129" s="75">
        <f>VLOOKUP($A129,InflationMeasures!$A$2:$LN$3000,MATCH(F$2,InflationMeasures!$A$2:$LN$2,0),FALSE)</f>
        <v>3.2066437526076408</v>
      </c>
      <c r="G129" s="23">
        <v>31639</v>
      </c>
      <c r="H129" s="22" t="e">
        <f t="shared" si="1"/>
        <v>#N/A</v>
      </c>
      <c r="I129" s="22">
        <f>VLOOKUP($A129,FedFundsRates!$A$2:$MM$3000,MATCH("FedFundsRate",FedFundsRates!$A$2:$MM$2,0),FALSE)</f>
        <v>6.206666666666667</v>
      </c>
    </row>
    <row r="130" spans="1:9" x14ac:dyDescent="0.3">
      <c r="A130" s="1">
        <v>31731</v>
      </c>
      <c r="B130" s="75">
        <f>VLOOKUP($A130,FedFundsRates!$A$2:$MM$3000,MATCH(B$2,FedFundsRates!$A$2:$MM$2,0),FALSE)</f>
        <v>6.206666666666667</v>
      </c>
      <c r="C130" s="75" t="e">
        <f>VLOOKUP($A130,NaturalRateMeasures!$A$2:$MK$3000,MATCH(C$2,NaturalRateMeasures!$A$2:$MK$2,0),FALSE)</f>
        <v>#N/A</v>
      </c>
      <c r="D130" s="75">
        <f>VLOOKUP($A130,InflationTargetMeasures!$A$2:$MM$3000,MATCH(D$2,InflationTargetMeasures!$A$2:$MM$2,0),FALSE)</f>
        <v>2</v>
      </c>
      <c r="E130" s="75" t="e">
        <f>VLOOKUP($A130,GapMeasures!$A$2:$LA$3000,MATCH(E$2,GapMeasures!$A$2:$LA$2,0),FALSE)</f>
        <v>#N/A</v>
      </c>
      <c r="F130" s="75">
        <f>VLOOKUP($A130,InflationMeasures!$A$2:$LN$3000,MATCH(F$2,InflationMeasures!$A$2:$LN$2,0),FALSE)</f>
        <v>3.3061111768651008</v>
      </c>
      <c r="G130" s="23">
        <v>31731</v>
      </c>
      <c r="H130" s="22" t="e">
        <f t="shared" si="1"/>
        <v>#N/A</v>
      </c>
      <c r="I130" s="22">
        <f>VLOOKUP($A130,FedFundsRates!$A$2:$MM$3000,MATCH("FedFundsRate",FedFundsRates!$A$2:$MM$2,0),FALSE)</f>
        <v>6.2666666666666666</v>
      </c>
    </row>
    <row r="131" spans="1:9" x14ac:dyDescent="0.3">
      <c r="A131" s="1">
        <v>31823</v>
      </c>
      <c r="B131" s="75">
        <f>VLOOKUP($A131,FedFundsRates!$A$2:$MM$3000,MATCH(B$2,FedFundsRates!$A$2:$MM$2,0),FALSE)</f>
        <v>6.2666666666666666</v>
      </c>
      <c r="C131" s="75" t="e">
        <f>VLOOKUP($A131,NaturalRateMeasures!$A$2:$MK$3000,MATCH(C$2,NaturalRateMeasures!$A$2:$MK$2,0),FALSE)</f>
        <v>#N/A</v>
      </c>
      <c r="D131" s="75">
        <f>VLOOKUP($A131,InflationTargetMeasures!$A$2:$MM$3000,MATCH(D$2,InflationTargetMeasures!$A$2:$MM$2,0),FALSE)</f>
        <v>2</v>
      </c>
      <c r="E131" s="75" t="e">
        <f>VLOOKUP($A131,GapMeasures!$A$2:$LA$3000,MATCH(E$2,GapMeasures!$A$2:$LA$2,0),FALSE)</f>
        <v>#N/A</v>
      </c>
      <c r="F131" s="75">
        <f>VLOOKUP($A131,InflationMeasures!$A$2:$LN$3000,MATCH(F$2,InflationMeasures!$A$2:$LN$2,0),FALSE)</f>
        <v>2.8492808493198796</v>
      </c>
      <c r="G131" s="23">
        <v>31823</v>
      </c>
      <c r="H131" s="22" t="e">
        <f t="shared" si="1"/>
        <v>#N/A</v>
      </c>
      <c r="I131" s="22">
        <f>VLOOKUP($A131,FedFundsRates!$A$2:$MM$3000,MATCH("FedFundsRate",FedFundsRates!$A$2:$MM$2,0),FALSE)</f>
        <v>6.22</v>
      </c>
    </row>
    <row r="132" spans="1:9" x14ac:dyDescent="0.3">
      <c r="A132" s="1">
        <v>31912</v>
      </c>
      <c r="B132" s="75">
        <f>VLOOKUP($A132,FedFundsRates!$A$2:$MM$3000,MATCH(B$2,FedFundsRates!$A$2:$MM$2,0),FALSE)</f>
        <v>6.22</v>
      </c>
      <c r="C132" s="75" t="e">
        <f>VLOOKUP($A132,NaturalRateMeasures!$A$2:$MK$3000,MATCH(C$2,NaturalRateMeasures!$A$2:$MK$2,0),FALSE)</f>
        <v>#N/A</v>
      </c>
      <c r="D132" s="75">
        <f>VLOOKUP($A132,InflationTargetMeasures!$A$2:$MM$3000,MATCH(D$2,InflationTargetMeasures!$A$2:$MM$2,0),FALSE)</f>
        <v>2</v>
      </c>
      <c r="E132" s="75" t="e">
        <f>VLOOKUP($A132,GapMeasures!$A$2:$LA$3000,MATCH(E$2,GapMeasures!$A$2:$LA$2,0),FALSE)</f>
        <v>#N/A</v>
      </c>
      <c r="F132" s="75">
        <f>VLOOKUP($A132,InflationMeasures!$A$2:$LN$3000,MATCH(F$2,InflationMeasures!$A$2:$LN$2,0),FALSE)</f>
        <v>3.141959993797494</v>
      </c>
      <c r="G132" s="23">
        <v>31912</v>
      </c>
      <c r="H132" s="22" t="e">
        <f t="shared" si="1"/>
        <v>#N/A</v>
      </c>
      <c r="I132" s="22">
        <f>VLOOKUP($A132,FedFundsRates!$A$2:$MM$3000,MATCH("FedFundsRate",FedFundsRates!$A$2:$MM$2,0),FALSE)</f>
        <v>6.6499999999999995</v>
      </c>
    </row>
    <row r="133" spans="1:9" x14ac:dyDescent="0.3">
      <c r="A133" s="1">
        <v>32004</v>
      </c>
      <c r="B133" s="75">
        <f>VLOOKUP($A133,FedFundsRates!$A$2:$MM$3000,MATCH(B$2,FedFundsRates!$A$2:$MM$2,0),FALSE)</f>
        <v>6.6499999999999995</v>
      </c>
      <c r="C133" s="75" t="e">
        <f>VLOOKUP($A133,NaturalRateMeasures!$A$2:$MK$3000,MATCH(C$2,NaturalRateMeasures!$A$2:$MK$2,0),FALSE)</f>
        <v>#N/A</v>
      </c>
      <c r="D133" s="75">
        <f>VLOOKUP($A133,InflationTargetMeasures!$A$2:$MM$3000,MATCH(D$2,InflationTargetMeasures!$A$2:$MM$2,0),FALSE)</f>
        <v>2</v>
      </c>
      <c r="E133" s="75" t="e">
        <f>VLOOKUP($A133,GapMeasures!$A$2:$LA$3000,MATCH(E$2,GapMeasures!$A$2:$LA$2,0),FALSE)</f>
        <v>#N/A</v>
      </c>
      <c r="F133" s="75">
        <f>VLOOKUP($A133,InflationMeasures!$A$2:$LN$3000,MATCH(F$2,InflationMeasures!$A$2:$LN$2,0),FALSE)</f>
        <v>3.3553429456946393</v>
      </c>
      <c r="G133" s="23">
        <v>32004</v>
      </c>
      <c r="H133" s="22" t="e">
        <f t="shared" ref="H133:H196" si="2">$L$29*B133 + (1-$L$29)*(C133+D133+1.5*(F133-D133)+$L$31*E133)</f>
        <v>#N/A</v>
      </c>
      <c r="I133" s="22">
        <f>VLOOKUP($A133,FedFundsRates!$A$2:$MM$3000,MATCH("FedFundsRate",FedFundsRates!$A$2:$MM$2,0),FALSE)</f>
        <v>6.8433333333333337</v>
      </c>
    </row>
    <row r="134" spans="1:9" x14ac:dyDescent="0.3">
      <c r="A134" s="1">
        <v>32096</v>
      </c>
      <c r="B134" s="75">
        <f>VLOOKUP($A134,FedFundsRates!$A$2:$MM$3000,MATCH(B$2,FedFundsRates!$A$2:$MM$2,0),FALSE)</f>
        <v>6.8433333333333337</v>
      </c>
      <c r="C134" s="75" t="e">
        <f>VLOOKUP($A134,NaturalRateMeasures!$A$2:$MK$3000,MATCH(C$2,NaturalRateMeasures!$A$2:$MK$2,0),FALSE)</f>
        <v>#N/A</v>
      </c>
      <c r="D134" s="75">
        <f>VLOOKUP($A134,InflationTargetMeasures!$A$2:$MM$3000,MATCH(D$2,InflationTargetMeasures!$A$2:$MM$2,0),FALSE)</f>
        <v>2</v>
      </c>
      <c r="E134" s="75" t="e">
        <f>VLOOKUP($A134,GapMeasures!$A$2:$LA$3000,MATCH(E$2,GapMeasures!$A$2:$LA$2,0),FALSE)</f>
        <v>#N/A</v>
      </c>
      <c r="F134" s="75">
        <f>VLOOKUP($A134,InflationMeasures!$A$2:$LN$3000,MATCH(F$2,InflationMeasures!$A$2:$LN$2,0),FALSE)</f>
        <v>3.5631086499904541</v>
      </c>
      <c r="G134" s="23">
        <v>32096</v>
      </c>
      <c r="H134" s="22" t="e">
        <f t="shared" si="2"/>
        <v>#N/A</v>
      </c>
      <c r="I134" s="22">
        <f>VLOOKUP($A134,FedFundsRates!$A$2:$MM$3000,MATCH("FedFundsRate",FedFundsRates!$A$2:$MM$2,0),FALSE)</f>
        <v>6.916666666666667</v>
      </c>
    </row>
    <row r="135" spans="1:9" x14ac:dyDescent="0.3">
      <c r="A135" s="1">
        <v>32188</v>
      </c>
      <c r="B135" s="75">
        <f>VLOOKUP($A135,FedFundsRates!$A$2:$MM$3000,MATCH(B$2,FedFundsRates!$A$2:$MM$2,0),FALSE)</f>
        <v>6.916666666666667</v>
      </c>
      <c r="C135" s="75" t="e">
        <f>VLOOKUP($A135,NaturalRateMeasures!$A$2:$MK$3000,MATCH(C$2,NaturalRateMeasures!$A$2:$MK$2,0),FALSE)</f>
        <v>#N/A</v>
      </c>
      <c r="D135" s="75">
        <f>VLOOKUP($A135,InflationTargetMeasures!$A$2:$MM$3000,MATCH(D$2,InflationTargetMeasures!$A$2:$MM$2,0),FALSE)</f>
        <v>2</v>
      </c>
      <c r="E135" s="75" t="e">
        <f>VLOOKUP($A135,GapMeasures!$A$2:$LA$3000,MATCH(E$2,GapMeasures!$A$2:$LA$2,0),FALSE)</f>
        <v>#N/A</v>
      </c>
      <c r="F135" s="75">
        <f>VLOOKUP($A135,InflationMeasures!$A$2:$LN$3000,MATCH(F$2,InflationMeasures!$A$2:$LN$2,0),FALSE)</f>
        <v>3.9031517428511853</v>
      </c>
      <c r="G135" s="23">
        <v>32188</v>
      </c>
      <c r="H135" s="22" t="e">
        <f t="shared" si="2"/>
        <v>#N/A</v>
      </c>
      <c r="I135" s="22">
        <f>VLOOKUP($A135,FedFundsRates!$A$2:$MM$3000,MATCH("FedFundsRate",FedFundsRates!$A$2:$MM$2,0),FALSE)</f>
        <v>6.663333333333334</v>
      </c>
    </row>
    <row r="136" spans="1:9" x14ac:dyDescent="0.3">
      <c r="A136" s="1">
        <v>32278</v>
      </c>
      <c r="B136" s="75">
        <f>VLOOKUP($A136,FedFundsRates!$A$2:$MM$3000,MATCH(B$2,FedFundsRates!$A$2:$MM$2,0),FALSE)</f>
        <v>6.663333333333334</v>
      </c>
      <c r="C136" s="75" t="e">
        <f>VLOOKUP($A136,NaturalRateMeasures!$A$2:$MK$3000,MATCH(C$2,NaturalRateMeasures!$A$2:$MK$2,0),FALSE)</f>
        <v>#N/A</v>
      </c>
      <c r="D136" s="75">
        <f>VLOOKUP($A136,InflationTargetMeasures!$A$2:$MM$3000,MATCH(D$2,InflationTargetMeasures!$A$2:$MM$2,0),FALSE)</f>
        <v>2</v>
      </c>
      <c r="E136" s="75" t="e">
        <f>VLOOKUP($A136,GapMeasures!$A$2:$LA$3000,MATCH(E$2,GapMeasures!$A$2:$LA$2,0),FALSE)</f>
        <v>#N/A</v>
      </c>
      <c r="F136" s="75">
        <f>VLOOKUP($A136,InflationMeasures!$A$2:$LN$3000,MATCH(F$2,InflationMeasures!$A$2:$LN$2,0),FALSE)</f>
        <v>4.151241238043335</v>
      </c>
      <c r="G136" s="23">
        <v>32278</v>
      </c>
      <c r="H136" s="22" t="e">
        <f t="shared" si="2"/>
        <v>#N/A</v>
      </c>
      <c r="I136" s="22">
        <f>VLOOKUP($A136,FedFundsRates!$A$2:$MM$3000,MATCH("FedFundsRate",FedFundsRates!$A$2:$MM$2,0),FALSE)</f>
        <v>7.1566666666666663</v>
      </c>
    </row>
    <row r="137" spans="1:9" x14ac:dyDescent="0.3">
      <c r="A137" s="1">
        <v>32370</v>
      </c>
      <c r="B137" s="75">
        <f>VLOOKUP($A137,FedFundsRates!$A$2:$MM$3000,MATCH(B$2,FedFundsRates!$A$2:$MM$2,0),FALSE)</f>
        <v>7.1566666666666663</v>
      </c>
      <c r="C137" s="75" t="e">
        <f>VLOOKUP($A137,NaturalRateMeasures!$A$2:$MK$3000,MATCH(C$2,NaturalRateMeasures!$A$2:$MK$2,0),FALSE)</f>
        <v>#N/A</v>
      </c>
      <c r="D137" s="75">
        <f>VLOOKUP($A137,InflationTargetMeasures!$A$2:$MM$3000,MATCH(D$2,InflationTargetMeasures!$A$2:$MM$2,0),FALSE)</f>
        <v>2</v>
      </c>
      <c r="E137" s="75" t="e">
        <f>VLOOKUP($A137,GapMeasures!$A$2:$LA$3000,MATCH(E$2,GapMeasures!$A$2:$LA$2,0),FALSE)</f>
        <v>#N/A</v>
      </c>
      <c r="F137" s="75">
        <f>VLOOKUP($A137,InflationMeasures!$A$2:$LN$3000,MATCH(F$2,InflationMeasures!$A$2:$LN$2,0),FALSE)</f>
        <v>4.4160923821940923</v>
      </c>
      <c r="G137" s="23">
        <v>32370</v>
      </c>
      <c r="H137" s="22" t="e">
        <f t="shared" si="2"/>
        <v>#N/A</v>
      </c>
      <c r="I137" s="22">
        <f>VLOOKUP($A137,FedFundsRates!$A$2:$MM$3000,MATCH("FedFundsRate",FedFundsRates!$A$2:$MM$2,0),FALSE)</f>
        <v>7.9833333333333334</v>
      </c>
    </row>
    <row r="138" spans="1:9" x14ac:dyDescent="0.3">
      <c r="A138" s="1">
        <v>32462</v>
      </c>
      <c r="B138" s="75">
        <f>VLOOKUP($A138,FedFundsRates!$A$2:$MM$3000,MATCH(B$2,FedFundsRates!$A$2:$MM$2,0),FALSE)</f>
        <v>7.9833333333333334</v>
      </c>
      <c r="C138" s="75" t="e">
        <f>VLOOKUP($A138,NaturalRateMeasures!$A$2:$MK$3000,MATCH(C$2,NaturalRateMeasures!$A$2:$MK$2,0),FALSE)</f>
        <v>#N/A</v>
      </c>
      <c r="D138" s="75">
        <f>VLOOKUP($A138,InflationTargetMeasures!$A$2:$MM$3000,MATCH(D$2,InflationTargetMeasures!$A$2:$MM$2,0),FALSE)</f>
        <v>2</v>
      </c>
      <c r="E138" s="75" t="e">
        <f>VLOOKUP($A138,GapMeasures!$A$2:$LA$3000,MATCH(E$2,GapMeasures!$A$2:$LA$2,0),FALSE)</f>
        <v>#N/A</v>
      </c>
      <c r="F138" s="75">
        <f>VLOOKUP($A138,InflationMeasures!$A$2:$LN$3000,MATCH(F$2,InflationMeasures!$A$2:$LN$2,0),FALSE)</f>
        <v>4.5191385795412709</v>
      </c>
      <c r="G138" s="23">
        <v>32462</v>
      </c>
      <c r="H138" s="22" t="e">
        <f t="shared" si="2"/>
        <v>#N/A</v>
      </c>
      <c r="I138" s="22">
        <f>VLOOKUP($A138,FedFundsRates!$A$2:$MM$3000,MATCH("FedFundsRate",FedFundsRates!$A$2:$MM$2,0),FALSE)</f>
        <v>8.4699999999999989</v>
      </c>
    </row>
    <row r="139" spans="1:9" x14ac:dyDescent="0.3">
      <c r="A139" s="1">
        <v>32554</v>
      </c>
      <c r="B139" s="75">
        <f>VLOOKUP($A139,FedFundsRates!$A$2:$MM$3000,MATCH(B$2,FedFundsRates!$A$2:$MM$2,0),FALSE)</f>
        <v>8.4699999999999989</v>
      </c>
      <c r="C139" s="75" t="e">
        <f>VLOOKUP($A139,NaturalRateMeasures!$A$2:$MK$3000,MATCH(C$2,NaturalRateMeasures!$A$2:$MK$2,0),FALSE)</f>
        <v>#N/A</v>
      </c>
      <c r="D139" s="75">
        <f>VLOOKUP($A139,InflationTargetMeasures!$A$2:$MM$3000,MATCH(D$2,InflationTargetMeasures!$A$2:$MM$2,0),FALSE)</f>
        <v>2</v>
      </c>
      <c r="E139" s="75" t="e">
        <f>VLOOKUP($A139,GapMeasures!$A$2:$LA$3000,MATCH(E$2,GapMeasures!$A$2:$LA$2,0),FALSE)</f>
        <v>#N/A</v>
      </c>
      <c r="F139" s="75">
        <f>VLOOKUP($A139,InflationMeasures!$A$2:$LN$3000,MATCH(F$2,InflationMeasures!$A$2:$LN$2,0),FALSE)</f>
        <v>4.6532013587055721</v>
      </c>
      <c r="G139" s="23">
        <v>32554</v>
      </c>
      <c r="H139" s="22" t="e">
        <f t="shared" si="2"/>
        <v>#N/A</v>
      </c>
      <c r="I139" s="22">
        <f>VLOOKUP($A139,FedFundsRates!$A$2:$MM$3000,MATCH("FedFundsRate",FedFundsRates!$A$2:$MM$2,0),FALSE)</f>
        <v>9.4433333333333334</v>
      </c>
    </row>
    <row r="140" spans="1:9" x14ac:dyDescent="0.3">
      <c r="A140" s="1">
        <v>32643</v>
      </c>
      <c r="B140" s="75">
        <f>VLOOKUP($A140,FedFundsRates!$A$2:$MM$3000,MATCH(B$2,FedFundsRates!$A$2:$MM$2,0),FALSE)</f>
        <v>9.4433333333333334</v>
      </c>
      <c r="C140" s="75" t="e">
        <f>VLOOKUP($A140,NaturalRateMeasures!$A$2:$MK$3000,MATCH(C$2,NaturalRateMeasures!$A$2:$MK$2,0),FALSE)</f>
        <v>#N/A</v>
      </c>
      <c r="D140" s="75">
        <f>VLOOKUP($A140,InflationTargetMeasures!$A$2:$MM$3000,MATCH(D$2,InflationTargetMeasures!$A$2:$MM$2,0),FALSE)</f>
        <v>2</v>
      </c>
      <c r="E140" s="75" t="e">
        <f>VLOOKUP($A140,GapMeasures!$A$2:$LA$3000,MATCH(E$2,GapMeasures!$A$2:$LA$2,0),FALSE)</f>
        <v>#N/A</v>
      </c>
      <c r="F140" s="75">
        <f>VLOOKUP($A140,InflationMeasures!$A$2:$LN$3000,MATCH(F$2,InflationMeasures!$A$2:$LN$2,0),FALSE)</f>
        <v>4.3394319945148085</v>
      </c>
      <c r="G140" s="23">
        <v>32643</v>
      </c>
      <c r="H140" s="22" t="e">
        <f t="shared" si="2"/>
        <v>#N/A</v>
      </c>
      <c r="I140" s="22">
        <f>VLOOKUP($A140,FedFundsRates!$A$2:$MM$3000,MATCH("FedFundsRate",FedFundsRates!$A$2:$MM$2,0),FALSE)</f>
        <v>9.7266666666666666</v>
      </c>
    </row>
    <row r="141" spans="1:9" x14ac:dyDescent="0.3">
      <c r="A141" s="1">
        <v>32735</v>
      </c>
      <c r="B141" s="75">
        <f>VLOOKUP($A141,FedFundsRates!$A$2:$MM$3000,MATCH(B$2,FedFundsRates!$A$2:$MM$2,0),FALSE)</f>
        <v>9.7266666666666666</v>
      </c>
      <c r="C141" s="75" t="e">
        <f>VLOOKUP($A141,NaturalRateMeasures!$A$2:$MK$3000,MATCH(C$2,NaturalRateMeasures!$A$2:$MK$2,0),FALSE)</f>
        <v>#N/A</v>
      </c>
      <c r="D141" s="75">
        <f>VLOOKUP($A141,InflationTargetMeasures!$A$2:$MM$3000,MATCH(D$2,InflationTargetMeasures!$A$2:$MM$2,0),FALSE)</f>
        <v>2</v>
      </c>
      <c r="E141" s="75" t="e">
        <f>VLOOKUP($A141,GapMeasures!$A$2:$LA$3000,MATCH(E$2,GapMeasures!$A$2:$LA$2,0),FALSE)</f>
        <v>#N/A</v>
      </c>
      <c r="F141" s="75">
        <f>VLOOKUP($A141,InflationMeasures!$A$2:$LN$3000,MATCH(F$2,InflationMeasures!$A$2:$LN$2,0),FALSE)</f>
        <v>3.918945434437493</v>
      </c>
      <c r="G141" s="23">
        <v>32735</v>
      </c>
      <c r="H141" s="22" t="e">
        <f t="shared" si="2"/>
        <v>#N/A</v>
      </c>
      <c r="I141" s="22">
        <f>VLOOKUP($A141,FedFundsRates!$A$2:$MM$3000,MATCH("FedFundsRate",FedFundsRates!$A$2:$MM$2,0),FALSE)</f>
        <v>9.0833333333333339</v>
      </c>
    </row>
    <row r="142" spans="1:9" x14ac:dyDescent="0.3">
      <c r="A142" s="1">
        <v>32827</v>
      </c>
      <c r="B142" s="75">
        <f>VLOOKUP($A142,FedFundsRates!$A$2:$MM$3000,MATCH(B$2,FedFundsRates!$A$2:$MM$2,0),FALSE)</f>
        <v>9.0833333333333339</v>
      </c>
      <c r="C142" s="75" t="e">
        <f>VLOOKUP($A142,NaturalRateMeasures!$A$2:$MK$3000,MATCH(C$2,NaturalRateMeasures!$A$2:$MK$2,0),FALSE)</f>
        <v>#N/A</v>
      </c>
      <c r="D142" s="75">
        <f>VLOOKUP($A142,InflationTargetMeasures!$A$2:$MM$3000,MATCH(D$2,InflationTargetMeasures!$A$2:$MM$2,0),FALSE)</f>
        <v>2</v>
      </c>
      <c r="E142" s="75" t="e">
        <f>VLOOKUP($A142,GapMeasures!$A$2:$LA$3000,MATCH(E$2,GapMeasures!$A$2:$LA$2,0),FALSE)</f>
        <v>#N/A</v>
      </c>
      <c r="F142" s="75">
        <f>VLOOKUP($A142,InflationMeasures!$A$2:$LN$3000,MATCH(F$2,InflationMeasures!$A$2:$LN$2,0),FALSE)</f>
        <v>3.7116093636988978</v>
      </c>
      <c r="G142" s="23">
        <v>32827</v>
      </c>
      <c r="H142" s="22" t="e">
        <f t="shared" si="2"/>
        <v>#N/A</v>
      </c>
      <c r="I142" s="22">
        <f>VLOOKUP($A142,FedFundsRates!$A$2:$MM$3000,MATCH("FedFundsRate",FedFundsRates!$A$2:$MM$2,0),FALSE)</f>
        <v>8.6133333333333333</v>
      </c>
    </row>
    <row r="143" spans="1:9" x14ac:dyDescent="0.3">
      <c r="A143" s="1">
        <v>32919</v>
      </c>
      <c r="B143" s="75">
        <f>VLOOKUP($A143,FedFundsRates!$A$2:$MM$3000,MATCH(B$2,FedFundsRates!$A$2:$MM$2,0),FALSE)</f>
        <v>8.6133333333333333</v>
      </c>
      <c r="C143" s="75" t="e">
        <f>VLOOKUP($A143,NaturalRateMeasures!$A$2:$MK$3000,MATCH(C$2,NaturalRateMeasures!$A$2:$MK$2,0),FALSE)</f>
        <v>#N/A</v>
      </c>
      <c r="D143" s="75">
        <f>VLOOKUP($A143,InflationTargetMeasures!$A$2:$MM$3000,MATCH(D$2,InflationTargetMeasures!$A$2:$MM$2,0),FALSE)</f>
        <v>2</v>
      </c>
      <c r="E143" s="75" t="e">
        <f>VLOOKUP($A143,GapMeasures!$A$2:$LA$3000,MATCH(E$2,GapMeasures!$A$2:$LA$2,0),FALSE)</f>
        <v>#N/A</v>
      </c>
      <c r="F143" s="75">
        <f>VLOOKUP($A143,InflationMeasures!$A$2:$LN$3000,MATCH(F$2,InflationMeasures!$A$2:$LN$2,0),FALSE)</f>
        <v>3.7727288591072661</v>
      </c>
      <c r="G143" s="23">
        <v>32919</v>
      </c>
      <c r="H143" s="22" t="e">
        <f t="shared" si="2"/>
        <v>#N/A</v>
      </c>
      <c r="I143" s="22">
        <f>VLOOKUP($A143,FedFundsRates!$A$2:$MM$3000,MATCH("FedFundsRate",FedFundsRates!$A$2:$MM$2,0),FALSE)</f>
        <v>8.25</v>
      </c>
    </row>
    <row r="144" spans="1:9" x14ac:dyDescent="0.3">
      <c r="A144" s="1">
        <v>33008</v>
      </c>
      <c r="B144" s="75">
        <f>VLOOKUP($A144,FedFundsRates!$A$2:$MM$3000,MATCH(B$2,FedFundsRates!$A$2:$MM$2,0),FALSE)</f>
        <v>8.25</v>
      </c>
      <c r="C144" s="75" t="e">
        <f>VLOOKUP($A144,NaturalRateMeasures!$A$2:$MK$3000,MATCH(C$2,NaturalRateMeasures!$A$2:$MK$2,0),FALSE)</f>
        <v>#N/A</v>
      </c>
      <c r="D144" s="75">
        <f>VLOOKUP($A144,InflationTargetMeasures!$A$2:$MM$3000,MATCH(D$2,InflationTargetMeasures!$A$2:$MM$2,0),FALSE)</f>
        <v>2</v>
      </c>
      <c r="E144" s="75" t="e">
        <f>VLOOKUP($A144,GapMeasures!$A$2:$LA$3000,MATCH(E$2,GapMeasures!$A$2:$LA$2,0),FALSE)</f>
        <v>#N/A</v>
      </c>
      <c r="F144" s="75">
        <f>VLOOKUP($A144,InflationMeasures!$A$2:$LN$3000,MATCH(F$2,InflationMeasures!$A$2:$LN$2,0),FALSE)</f>
        <v>3.9860272882909387</v>
      </c>
      <c r="G144" s="23">
        <v>33008</v>
      </c>
      <c r="H144" s="22" t="e">
        <f t="shared" si="2"/>
        <v>#N/A</v>
      </c>
      <c r="I144" s="22">
        <f>VLOOKUP($A144,FedFundsRates!$A$2:$MM$3000,MATCH("FedFundsRate",FedFundsRates!$A$2:$MM$2,0),FALSE)</f>
        <v>8.2433333333333323</v>
      </c>
    </row>
    <row r="145" spans="1:9" x14ac:dyDescent="0.3">
      <c r="A145" s="1">
        <v>33100</v>
      </c>
      <c r="B145" s="75">
        <f>VLOOKUP($A145,FedFundsRates!$A$2:$MM$3000,MATCH(B$2,FedFundsRates!$A$2:$MM$2,0),FALSE)</f>
        <v>8.2433333333333323</v>
      </c>
      <c r="C145" s="75" t="e">
        <f>VLOOKUP($A145,NaturalRateMeasures!$A$2:$MK$3000,MATCH(C$2,NaturalRateMeasures!$A$2:$MK$2,0),FALSE)</f>
        <v>#N/A</v>
      </c>
      <c r="D145" s="75">
        <f>VLOOKUP($A145,InflationTargetMeasures!$A$2:$MM$3000,MATCH(D$2,InflationTargetMeasures!$A$2:$MM$2,0),FALSE)</f>
        <v>2</v>
      </c>
      <c r="E145" s="75" t="e">
        <f>VLOOKUP($A145,GapMeasures!$A$2:$LA$3000,MATCH(E$2,GapMeasures!$A$2:$LA$2,0),FALSE)</f>
        <v>#N/A</v>
      </c>
      <c r="F145" s="75">
        <f>VLOOKUP($A145,InflationMeasures!$A$2:$LN$3000,MATCH(F$2,InflationMeasures!$A$2:$LN$2,0),FALSE)</f>
        <v>4.2603590923135037</v>
      </c>
      <c r="G145" s="23">
        <v>33100</v>
      </c>
      <c r="H145" s="22" t="e">
        <f t="shared" si="2"/>
        <v>#N/A</v>
      </c>
      <c r="I145" s="22">
        <f>VLOOKUP($A145,FedFundsRates!$A$2:$MM$3000,MATCH("FedFundsRate",FedFundsRates!$A$2:$MM$2,0),FALSE)</f>
        <v>8.16</v>
      </c>
    </row>
    <row r="146" spans="1:9" x14ac:dyDescent="0.3">
      <c r="A146" s="1">
        <v>33192</v>
      </c>
      <c r="B146" s="75">
        <f>VLOOKUP($A146,FedFundsRates!$A$2:$MM$3000,MATCH(B$2,FedFundsRates!$A$2:$MM$2,0),FALSE)</f>
        <v>8.16</v>
      </c>
      <c r="C146" s="75" t="e">
        <f>VLOOKUP($A146,NaturalRateMeasures!$A$2:$MK$3000,MATCH(C$2,NaturalRateMeasures!$A$2:$MK$2,0),FALSE)</f>
        <v>#N/A</v>
      </c>
      <c r="D146" s="75">
        <f>VLOOKUP($A146,InflationTargetMeasures!$A$2:$MM$3000,MATCH(D$2,InflationTargetMeasures!$A$2:$MM$2,0),FALSE)</f>
        <v>2</v>
      </c>
      <c r="E146" s="75" t="e">
        <f>VLOOKUP($A146,GapMeasures!$A$2:$LA$3000,MATCH(E$2,GapMeasures!$A$2:$LA$2,0),FALSE)</f>
        <v>#N/A</v>
      </c>
      <c r="F146" s="75">
        <f>VLOOKUP($A146,InflationMeasures!$A$2:$LN$3000,MATCH(F$2,InflationMeasures!$A$2:$LN$2,0),FALSE)</f>
        <v>4.1826129849807048</v>
      </c>
      <c r="G146" s="23">
        <v>33192</v>
      </c>
      <c r="H146" s="22" t="e">
        <f t="shared" si="2"/>
        <v>#N/A</v>
      </c>
      <c r="I146" s="22">
        <f>VLOOKUP($A146,FedFundsRates!$A$2:$MM$3000,MATCH("FedFundsRate",FedFundsRates!$A$2:$MM$2,0),FALSE)</f>
        <v>7.7433333333333323</v>
      </c>
    </row>
    <row r="147" spans="1:9" x14ac:dyDescent="0.3">
      <c r="A147" s="1">
        <v>33284</v>
      </c>
      <c r="B147" s="75">
        <f>VLOOKUP($A147,FedFundsRates!$A$2:$MM$3000,MATCH(B$2,FedFundsRates!$A$2:$MM$2,0),FALSE)</f>
        <v>7.7433333333333323</v>
      </c>
      <c r="C147" s="75" t="e">
        <f>VLOOKUP($A147,NaturalRateMeasures!$A$2:$MK$3000,MATCH(C$2,NaturalRateMeasures!$A$2:$MK$2,0),FALSE)</f>
        <v>#N/A</v>
      </c>
      <c r="D147" s="75">
        <f>VLOOKUP($A147,InflationTargetMeasures!$A$2:$MM$3000,MATCH(D$2,InflationTargetMeasures!$A$2:$MM$2,0),FALSE)</f>
        <v>2</v>
      </c>
      <c r="E147" s="75" t="e">
        <f>VLOOKUP($A147,GapMeasures!$A$2:$LA$3000,MATCH(E$2,GapMeasures!$A$2:$LA$2,0),FALSE)</f>
        <v>#N/A</v>
      </c>
      <c r="F147" s="75">
        <f>VLOOKUP($A147,InflationMeasures!$A$2:$LN$3000,MATCH(F$2,InflationMeasures!$A$2:$LN$2,0),FALSE)</f>
        <v>3.9096657025627257</v>
      </c>
      <c r="G147" s="23">
        <v>33284</v>
      </c>
      <c r="H147" s="22" t="e">
        <f t="shared" si="2"/>
        <v>#N/A</v>
      </c>
      <c r="I147" s="22">
        <f>VLOOKUP($A147,FedFundsRates!$A$2:$MM$3000,MATCH("FedFundsRate",FedFundsRates!$A$2:$MM$2,0),FALSE)</f>
        <v>6.4266666666666667</v>
      </c>
    </row>
    <row r="148" spans="1:9" x14ac:dyDescent="0.3">
      <c r="A148" s="1">
        <v>33373</v>
      </c>
      <c r="B148" s="75">
        <f>VLOOKUP($A148,FedFundsRates!$A$2:$MM$3000,MATCH(B$2,FedFundsRates!$A$2:$MM$2,0),FALSE)</f>
        <v>6.4266666666666667</v>
      </c>
      <c r="C148" s="75" t="e">
        <f>VLOOKUP($A148,NaturalRateMeasures!$A$2:$MK$3000,MATCH(C$2,NaturalRateMeasures!$A$2:$MK$2,0),FALSE)</f>
        <v>#N/A</v>
      </c>
      <c r="D148" s="75">
        <f>VLOOKUP($A148,InflationTargetMeasures!$A$2:$MM$3000,MATCH(D$2,InflationTargetMeasures!$A$2:$MM$2,0),FALSE)</f>
        <v>2</v>
      </c>
      <c r="E148" s="75" t="e">
        <f>VLOOKUP($A148,GapMeasures!$A$2:$LA$3000,MATCH(E$2,GapMeasures!$A$2:$LA$2,0),FALSE)</f>
        <v>#N/A</v>
      </c>
      <c r="F148" s="75">
        <f>VLOOKUP($A148,InflationMeasures!$A$2:$LN$3000,MATCH(F$2,InflationMeasures!$A$2:$LN$2,0),FALSE)</f>
        <v>3.5555112086742557</v>
      </c>
      <c r="G148" s="23">
        <v>33373</v>
      </c>
      <c r="H148" s="22" t="e">
        <f t="shared" si="2"/>
        <v>#N/A</v>
      </c>
      <c r="I148" s="22">
        <f>VLOOKUP($A148,FedFundsRates!$A$2:$MM$3000,MATCH("FedFundsRate",FedFundsRates!$A$2:$MM$2,0),FALSE)</f>
        <v>5.8633333333333342</v>
      </c>
    </row>
    <row r="149" spans="1:9" x14ac:dyDescent="0.3">
      <c r="A149" s="1">
        <v>33465</v>
      </c>
      <c r="B149" s="75">
        <f>VLOOKUP($A149,FedFundsRates!$A$2:$MM$3000,MATCH(B$2,FedFundsRates!$A$2:$MM$2,0),FALSE)</f>
        <v>5.8633333333333342</v>
      </c>
      <c r="C149" s="75" t="e">
        <f>VLOOKUP($A149,NaturalRateMeasures!$A$2:$MK$3000,MATCH(C$2,NaturalRateMeasures!$A$2:$MK$2,0),FALSE)</f>
        <v>#N/A</v>
      </c>
      <c r="D149" s="75">
        <f>VLOOKUP($A149,InflationTargetMeasures!$A$2:$MM$3000,MATCH(D$2,InflationTargetMeasures!$A$2:$MM$2,0),FALSE)</f>
        <v>2</v>
      </c>
      <c r="E149" s="75" t="e">
        <f>VLOOKUP($A149,GapMeasures!$A$2:$LA$3000,MATCH(E$2,GapMeasures!$A$2:$LA$2,0),FALSE)</f>
        <v>#N/A</v>
      </c>
      <c r="F149" s="75">
        <f>VLOOKUP($A149,InflationMeasures!$A$2:$LN$3000,MATCH(F$2,InflationMeasures!$A$2:$LN$2,0),FALSE)</f>
        <v>3.4408956206782859</v>
      </c>
      <c r="G149" s="23">
        <v>33465</v>
      </c>
      <c r="H149" s="22" t="e">
        <f t="shared" si="2"/>
        <v>#N/A</v>
      </c>
      <c r="I149" s="22">
        <f>VLOOKUP($A149,FedFundsRates!$A$2:$MM$3000,MATCH("FedFundsRate",FedFundsRates!$A$2:$MM$2,0),FALSE)</f>
        <v>5.6433333333333335</v>
      </c>
    </row>
    <row r="150" spans="1:9" x14ac:dyDescent="0.3">
      <c r="A150" s="1">
        <v>33557</v>
      </c>
      <c r="B150" s="75">
        <f>VLOOKUP($A150,FedFundsRates!$A$2:$MM$3000,MATCH(B$2,FedFundsRates!$A$2:$MM$2,0),FALSE)</f>
        <v>5.6433333333333335</v>
      </c>
      <c r="C150" s="75" t="e">
        <f>VLOOKUP($A150,NaturalRateMeasures!$A$2:$MK$3000,MATCH(C$2,NaturalRateMeasures!$A$2:$MK$2,0),FALSE)</f>
        <v>#N/A</v>
      </c>
      <c r="D150" s="75">
        <f>VLOOKUP($A150,InflationTargetMeasures!$A$2:$MM$3000,MATCH(D$2,InflationTargetMeasures!$A$2:$MM$2,0),FALSE)</f>
        <v>2</v>
      </c>
      <c r="E150" s="75" t="e">
        <f>VLOOKUP($A150,GapMeasures!$A$2:$LA$3000,MATCH(E$2,GapMeasures!$A$2:$LA$2,0),FALSE)</f>
        <v>#N/A</v>
      </c>
      <c r="F150" s="75">
        <f>VLOOKUP($A150,InflationMeasures!$A$2:$LN$3000,MATCH(F$2,InflationMeasures!$A$2:$LN$2,0),FALSE)</f>
        <v>3.3877551020408125</v>
      </c>
      <c r="G150" s="23">
        <v>33557</v>
      </c>
      <c r="H150" s="22" t="e">
        <f t="shared" si="2"/>
        <v>#N/A</v>
      </c>
      <c r="I150" s="22">
        <f>VLOOKUP($A150,FedFundsRates!$A$2:$MM$3000,MATCH("FedFundsRate",FedFundsRates!$A$2:$MM$2,0),FALSE)</f>
        <v>4.8166666666666664</v>
      </c>
    </row>
    <row r="151" spans="1:9" x14ac:dyDescent="0.3">
      <c r="A151" s="1">
        <v>33649</v>
      </c>
      <c r="B151" s="75">
        <f>VLOOKUP($A151,FedFundsRates!$A$2:$MM$3000,MATCH(B$2,FedFundsRates!$A$2:$MM$2,0),FALSE)</f>
        <v>4.8166666666666664</v>
      </c>
      <c r="C151" s="75" t="e">
        <f>VLOOKUP($A151,NaturalRateMeasures!$A$2:$MK$3000,MATCH(C$2,NaturalRateMeasures!$A$2:$MK$2,0),FALSE)</f>
        <v>#N/A</v>
      </c>
      <c r="D151" s="75">
        <f>VLOOKUP($A151,InflationTargetMeasures!$A$2:$MM$3000,MATCH(D$2,InflationTargetMeasures!$A$2:$MM$2,0),FALSE)</f>
        <v>2</v>
      </c>
      <c r="E151" s="75" t="e">
        <f>VLOOKUP($A151,GapMeasures!$A$2:$LA$3000,MATCH(E$2,GapMeasures!$A$2:$LA$2,0),FALSE)</f>
        <v>#N/A</v>
      </c>
      <c r="F151" s="75">
        <f>VLOOKUP($A151,InflationMeasures!$A$2:$LN$3000,MATCH(F$2,InflationMeasures!$A$2:$LN$2,0),FALSE)</f>
        <v>3.2625054617837046</v>
      </c>
      <c r="G151" s="23">
        <v>33649</v>
      </c>
      <c r="H151" s="22" t="e">
        <f t="shared" si="2"/>
        <v>#N/A</v>
      </c>
      <c r="I151" s="22">
        <f>VLOOKUP($A151,FedFundsRates!$A$2:$MM$3000,MATCH("FedFundsRate",FedFundsRates!$A$2:$MM$2,0),FALSE)</f>
        <v>4.0233333333333334</v>
      </c>
    </row>
    <row r="152" spans="1:9" x14ac:dyDescent="0.3">
      <c r="A152" s="1">
        <v>33739</v>
      </c>
      <c r="B152" s="75">
        <f>VLOOKUP($A152,FedFundsRates!$A$2:$MM$3000,MATCH(B$2,FedFundsRates!$A$2:$MM$2,0),FALSE)</f>
        <v>4.0233333333333334</v>
      </c>
      <c r="C152" s="75" t="e">
        <f>VLOOKUP($A152,NaturalRateMeasures!$A$2:$MK$3000,MATCH(C$2,NaturalRateMeasures!$A$2:$MK$2,0),FALSE)</f>
        <v>#N/A</v>
      </c>
      <c r="D152" s="75">
        <f>VLOOKUP($A152,InflationTargetMeasures!$A$2:$MM$3000,MATCH(D$2,InflationTargetMeasures!$A$2:$MM$2,0),FALSE)</f>
        <v>2</v>
      </c>
      <c r="E152" s="75" t="e">
        <f>VLOOKUP($A152,GapMeasures!$A$2:$LA$3000,MATCH(E$2,GapMeasures!$A$2:$LA$2,0),FALSE)</f>
        <v>#N/A</v>
      </c>
      <c r="F152" s="75">
        <f>VLOOKUP($A152,InflationMeasures!$A$2:$LN$3000,MATCH(F$2,InflationMeasures!$A$2:$LN$2,0),FALSE)</f>
        <v>3.1957603982656124</v>
      </c>
      <c r="G152" s="23">
        <v>33739</v>
      </c>
      <c r="H152" s="22" t="e">
        <f t="shared" si="2"/>
        <v>#N/A</v>
      </c>
      <c r="I152" s="22">
        <f>VLOOKUP($A152,FedFundsRates!$A$2:$MM$3000,MATCH("FedFundsRate",FedFundsRates!$A$2:$MM$2,0),FALSE)</f>
        <v>3.7699999999999996</v>
      </c>
    </row>
    <row r="153" spans="1:9" x14ac:dyDescent="0.3">
      <c r="A153" s="1">
        <v>33831</v>
      </c>
      <c r="B153" s="75">
        <f>VLOOKUP($A153,FedFundsRates!$A$2:$MM$3000,MATCH(B$2,FedFundsRates!$A$2:$MM$2,0),FALSE)</f>
        <v>3.7699999999999996</v>
      </c>
      <c r="C153" s="75" t="e">
        <f>VLOOKUP($A153,NaturalRateMeasures!$A$2:$MK$3000,MATCH(C$2,NaturalRateMeasures!$A$2:$MK$2,0),FALSE)</f>
        <v>#N/A</v>
      </c>
      <c r="D153" s="75">
        <f>VLOOKUP($A153,InflationTargetMeasures!$A$2:$MM$3000,MATCH(D$2,InflationTargetMeasures!$A$2:$MM$2,0),FALSE)</f>
        <v>2</v>
      </c>
      <c r="E153" s="75" t="e">
        <f>VLOOKUP($A153,GapMeasures!$A$2:$LA$3000,MATCH(E$2,GapMeasures!$A$2:$LA$2,0),FALSE)</f>
        <v>#N/A</v>
      </c>
      <c r="F153" s="75">
        <f>VLOOKUP($A153,InflationMeasures!$A$2:$LN$3000,MATCH(F$2,InflationMeasures!$A$2:$LN$2,0),FALSE)</f>
        <v>2.8807894318001015</v>
      </c>
      <c r="G153" s="23">
        <v>33831</v>
      </c>
      <c r="H153" s="22" t="e">
        <f t="shared" si="2"/>
        <v>#N/A</v>
      </c>
      <c r="I153" s="22">
        <f>VLOOKUP($A153,FedFundsRates!$A$2:$MM$3000,MATCH("FedFundsRate",FedFundsRates!$A$2:$MM$2,0),FALSE)</f>
        <v>3.2566666666666664</v>
      </c>
    </row>
    <row r="154" spans="1:9" x14ac:dyDescent="0.3">
      <c r="A154" s="1">
        <v>33923</v>
      </c>
      <c r="B154" s="75">
        <f>VLOOKUP($A154,FedFundsRates!$A$2:$MM$3000,MATCH(B$2,FedFundsRates!$A$2:$MM$2,0),FALSE)</f>
        <v>3.2566666666666664</v>
      </c>
      <c r="C154" s="75" t="e">
        <f>VLOOKUP($A154,NaturalRateMeasures!$A$2:$MK$3000,MATCH(C$2,NaturalRateMeasures!$A$2:$MK$2,0),FALSE)</f>
        <v>#N/A</v>
      </c>
      <c r="D154" s="75">
        <f>VLOOKUP($A154,InflationTargetMeasures!$A$2:$MM$3000,MATCH(D$2,InflationTargetMeasures!$A$2:$MM$2,0),FALSE)</f>
        <v>2</v>
      </c>
      <c r="E154" s="75" t="e">
        <f>VLOOKUP($A154,GapMeasures!$A$2:$LA$3000,MATCH(E$2,GapMeasures!$A$2:$LA$2,0),FALSE)</f>
        <v>#N/A</v>
      </c>
      <c r="F154" s="75">
        <f>VLOOKUP($A154,InflationMeasures!$A$2:$LN$3000,MATCH(F$2,InflationMeasures!$A$2:$LN$2,0),FALSE)</f>
        <v>2.825108566916712</v>
      </c>
      <c r="G154" s="23">
        <v>33923</v>
      </c>
      <c r="H154" s="22" t="e">
        <f t="shared" si="2"/>
        <v>#N/A</v>
      </c>
      <c r="I154" s="22">
        <f>VLOOKUP($A154,FedFundsRates!$A$2:$MM$3000,MATCH("FedFundsRate",FedFundsRates!$A$2:$MM$2,0),FALSE)</f>
        <v>3.0366666666666666</v>
      </c>
    </row>
    <row r="155" spans="1:9" x14ac:dyDescent="0.3">
      <c r="A155" s="1">
        <v>34015</v>
      </c>
      <c r="B155" s="75">
        <f>VLOOKUP($A155,FedFundsRates!$A$2:$MM$3000,MATCH(B$2,FedFundsRates!$A$2:$MM$2,0),FALSE)</f>
        <v>3.0366666666666666</v>
      </c>
      <c r="C155" s="75" t="e">
        <f>VLOOKUP($A155,NaturalRateMeasures!$A$2:$MK$3000,MATCH(C$2,NaturalRateMeasures!$A$2:$MK$2,0),FALSE)</f>
        <v>#N/A</v>
      </c>
      <c r="D155" s="75">
        <f>VLOOKUP($A155,InflationTargetMeasures!$A$2:$MM$3000,MATCH(D$2,InflationTargetMeasures!$A$2:$MM$2,0),FALSE)</f>
        <v>2</v>
      </c>
      <c r="E155" s="75" t="e">
        <f>VLOOKUP($A155,GapMeasures!$A$2:$LA$3000,MATCH(E$2,GapMeasures!$A$2:$LA$2,0),FALSE)</f>
        <v>#N/A</v>
      </c>
      <c r="F155" s="75">
        <f>VLOOKUP($A155,InflationMeasures!$A$2:$LN$3000,MATCH(F$2,InflationMeasures!$A$2:$LN$2,0),FALSE)</f>
        <v>2.7488285351596309</v>
      </c>
      <c r="G155" s="23">
        <v>34015</v>
      </c>
      <c r="H155" s="22" t="e">
        <f t="shared" si="2"/>
        <v>#N/A</v>
      </c>
      <c r="I155" s="22">
        <f>VLOOKUP($A155,FedFundsRates!$A$2:$MM$3000,MATCH("FedFundsRate",FedFundsRates!$A$2:$MM$2,0),FALSE)</f>
        <v>3.0399999999999996</v>
      </c>
    </row>
    <row r="156" spans="1:9" x14ac:dyDescent="0.3">
      <c r="A156" s="1">
        <v>34104</v>
      </c>
      <c r="B156" s="75">
        <f>VLOOKUP($A156,FedFundsRates!$A$2:$MM$3000,MATCH(B$2,FedFundsRates!$A$2:$MM$2,0),FALSE)</f>
        <v>3.0399999999999996</v>
      </c>
      <c r="C156" s="75" t="e">
        <f>VLOOKUP($A156,NaturalRateMeasures!$A$2:$MK$3000,MATCH(C$2,NaturalRateMeasures!$A$2:$MK$2,0),FALSE)</f>
        <v>#N/A</v>
      </c>
      <c r="D156" s="75">
        <f>VLOOKUP($A156,InflationTargetMeasures!$A$2:$MM$3000,MATCH(D$2,InflationTargetMeasures!$A$2:$MM$2,0),FALSE)</f>
        <v>2</v>
      </c>
      <c r="E156" s="75" t="e">
        <f>VLOOKUP($A156,GapMeasures!$A$2:$LA$3000,MATCH(E$2,GapMeasures!$A$2:$LA$2,0),FALSE)</f>
        <v>#N/A</v>
      </c>
      <c r="F156" s="75">
        <f>VLOOKUP($A156,InflationMeasures!$A$2:$LN$3000,MATCH(F$2,InflationMeasures!$A$2:$LN$2,0),FALSE)</f>
        <v>2.8026766262060354</v>
      </c>
      <c r="G156" s="23">
        <v>34104</v>
      </c>
      <c r="H156" s="22" t="e">
        <f t="shared" si="2"/>
        <v>#N/A</v>
      </c>
      <c r="I156" s="22">
        <f>VLOOKUP($A156,FedFundsRates!$A$2:$MM$3000,MATCH("FedFundsRate",FedFundsRates!$A$2:$MM$2,0),FALSE)</f>
        <v>3</v>
      </c>
    </row>
    <row r="157" spans="1:9" x14ac:dyDescent="0.3">
      <c r="A157" s="1">
        <v>34196</v>
      </c>
      <c r="B157" s="75">
        <f>VLOOKUP($A157,FedFundsRates!$A$2:$MM$3000,MATCH(B$2,FedFundsRates!$A$2:$MM$2,0),FALSE)</f>
        <v>3</v>
      </c>
      <c r="C157" s="75" t="e">
        <f>VLOOKUP($A157,NaturalRateMeasures!$A$2:$MK$3000,MATCH(C$2,NaturalRateMeasures!$A$2:$MK$2,0),FALSE)</f>
        <v>#N/A</v>
      </c>
      <c r="D157" s="75">
        <f>VLOOKUP($A157,InflationTargetMeasures!$A$2:$MM$3000,MATCH(D$2,InflationTargetMeasures!$A$2:$MM$2,0),FALSE)</f>
        <v>2</v>
      </c>
      <c r="E157" s="75" t="e">
        <f>VLOOKUP($A157,GapMeasures!$A$2:$LA$3000,MATCH(E$2,GapMeasures!$A$2:$LA$2,0),FALSE)</f>
        <v>#N/A</v>
      </c>
      <c r="F157" s="75">
        <f>VLOOKUP($A157,InflationMeasures!$A$2:$LN$3000,MATCH(F$2,InflationMeasures!$A$2:$LN$2,0),FALSE)</f>
        <v>2.7691831683168466</v>
      </c>
      <c r="G157" s="23">
        <v>34196</v>
      </c>
      <c r="H157" s="22" t="e">
        <f t="shared" si="2"/>
        <v>#N/A</v>
      </c>
      <c r="I157" s="22">
        <f>VLOOKUP($A157,FedFundsRates!$A$2:$MM$3000,MATCH("FedFundsRate",FedFundsRates!$A$2:$MM$2,0),FALSE)</f>
        <v>3.06</v>
      </c>
    </row>
    <row r="158" spans="1:9" x14ac:dyDescent="0.3">
      <c r="A158" s="1">
        <v>34288</v>
      </c>
      <c r="B158" s="75">
        <f>VLOOKUP($A158,FedFundsRates!$A$2:$MM$3000,MATCH(B$2,FedFundsRates!$A$2:$MM$2,0),FALSE)</f>
        <v>3.06</v>
      </c>
      <c r="C158" s="75" t="e">
        <f>VLOOKUP($A158,NaturalRateMeasures!$A$2:$MK$3000,MATCH(C$2,NaturalRateMeasures!$A$2:$MK$2,0),FALSE)</f>
        <v>#N/A</v>
      </c>
      <c r="D158" s="75">
        <f>VLOOKUP($A158,InflationTargetMeasures!$A$2:$MM$3000,MATCH(D$2,InflationTargetMeasures!$A$2:$MM$2,0),FALSE)</f>
        <v>2</v>
      </c>
      <c r="E158" s="75" t="e">
        <f>VLOOKUP($A158,GapMeasures!$A$2:$LA$3000,MATCH(E$2,GapMeasures!$A$2:$LA$2,0),FALSE)</f>
        <v>#N/A</v>
      </c>
      <c r="F158" s="75">
        <f>VLOOKUP($A158,InflationMeasures!$A$2:$LN$3000,MATCH(F$2,InflationMeasures!$A$2:$LN$2,0),FALSE)</f>
        <v>2.5463034063335055</v>
      </c>
      <c r="G158" s="23">
        <v>34288</v>
      </c>
      <c r="H158" s="22" t="e">
        <f t="shared" si="2"/>
        <v>#N/A</v>
      </c>
      <c r="I158" s="22">
        <f>VLOOKUP($A158,FedFundsRates!$A$2:$MM$3000,MATCH("FedFundsRate",FedFundsRates!$A$2:$MM$2,0),FALSE)</f>
        <v>2.9899999999999998</v>
      </c>
    </row>
    <row r="159" spans="1:9" x14ac:dyDescent="0.3">
      <c r="A159" s="1">
        <v>34380</v>
      </c>
      <c r="B159" s="75">
        <f>VLOOKUP($A159,FedFundsRates!$A$2:$MM$3000,MATCH(B$2,FedFundsRates!$A$2:$MM$2,0),FALSE)</f>
        <v>2.9899999999999998</v>
      </c>
      <c r="C159" s="75" t="e">
        <f>VLOOKUP($A159,NaturalRateMeasures!$A$2:$MK$3000,MATCH(C$2,NaturalRateMeasures!$A$2:$MK$2,0),FALSE)</f>
        <v>#N/A</v>
      </c>
      <c r="D159" s="75">
        <f>VLOOKUP($A159,InflationTargetMeasures!$A$2:$MM$3000,MATCH(D$2,InflationTargetMeasures!$A$2:$MM$2,0),FALSE)</f>
        <v>2</v>
      </c>
      <c r="E159" s="75" t="e">
        <f>VLOOKUP($A159,GapMeasures!$A$2:$LA$3000,MATCH(E$2,GapMeasures!$A$2:$LA$2,0),FALSE)</f>
        <v>#N/A</v>
      </c>
      <c r="F159" s="75">
        <f>VLOOKUP($A159,InflationMeasures!$A$2:$LN$3000,MATCH(F$2,InflationMeasures!$A$2:$LN$2,0),FALSE)</f>
        <v>2.3061787898662311</v>
      </c>
      <c r="G159" s="23">
        <v>34380</v>
      </c>
      <c r="H159" s="22" t="e">
        <f t="shared" si="2"/>
        <v>#N/A</v>
      </c>
      <c r="I159" s="22">
        <f>VLOOKUP($A159,FedFundsRates!$A$2:$MM$3000,MATCH("FedFundsRate",FedFundsRates!$A$2:$MM$2,0),FALSE)</f>
        <v>3.2133333333333334</v>
      </c>
    </row>
    <row r="160" spans="1:9" x14ac:dyDescent="0.3">
      <c r="A160" s="1">
        <v>34469</v>
      </c>
      <c r="B160" s="75">
        <f>VLOOKUP($A160,FedFundsRates!$A$2:$MM$3000,MATCH(B$2,FedFundsRates!$A$2:$MM$2,0),FALSE)</f>
        <v>3.2133333333333334</v>
      </c>
      <c r="C160" s="75" t="e">
        <f>VLOOKUP($A160,NaturalRateMeasures!$A$2:$MK$3000,MATCH(C$2,NaturalRateMeasures!$A$2:$MK$2,0),FALSE)</f>
        <v>#N/A</v>
      </c>
      <c r="D160" s="75">
        <f>VLOOKUP($A160,InflationTargetMeasures!$A$2:$MM$3000,MATCH(D$2,InflationTargetMeasures!$A$2:$MM$2,0),FALSE)</f>
        <v>2</v>
      </c>
      <c r="E160" s="75" t="e">
        <f>VLOOKUP($A160,GapMeasures!$A$2:$LA$3000,MATCH(E$2,GapMeasures!$A$2:$LA$2,0),FALSE)</f>
        <v>#N/A</v>
      </c>
      <c r="F160" s="75">
        <f>VLOOKUP($A160,InflationMeasures!$A$2:$LN$3000,MATCH(F$2,InflationMeasures!$A$2:$LN$2,0),FALSE)</f>
        <v>2.2176473259563068</v>
      </c>
      <c r="G160" s="23">
        <v>34469</v>
      </c>
      <c r="H160" s="22" t="e">
        <f t="shared" si="2"/>
        <v>#N/A</v>
      </c>
      <c r="I160" s="22">
        <f>VLOOKUP($A160,FedFundsRates!$A$2:$MM$3000,MATCH("FedFundsRate",FedFundsRates!$A$2:$MM$2,0),FALSE)</f>
        <v>3.94</v>
      </c>
    </row>
    <row r="161" spans="1:9" x14ac:dyDescent="0.3">
      <c r="A161" s="1">
        <v>34561</v>
      </c>
      <c r="B161" s="75">
        <f>VLOOKUP($A161,FedFundsRates!$A$2:$MM$3000,MATCH(B$2,FedFundsRates!$A$2:$MM$2,0),FALSE)</f>
        <v>3.94</v>
      </c>
      <c r="C161" s="75" t="e">
        <f>VLOOKUP($A161,NaturalRateMeasures!$A$2:$MK$3000,MATCH(C$2,NaturalRateMeasures!$A$2:$MK$2,0),FALSE)</f>
        <v>#N/A</v>
      </c>
      <c r="D161" s="75">
        <f>VLOOKUP($A161,InflationTargetMeasures!$A$2:$MM$3000,MATCH(D$2,InflationTargetMeasures!$A$2:$MM$2,0),FALSE)</f>
        <v>2</v>
      </c>
      <c r="E161" s="75" t="e">
        <f>VLOOKUP($A161,GapMeasures!$A$2:$LA$3000,MATCH(E$2,GapMeasures!$A$2:$LA$2,0),FALSE)</f>
        <v>#N/A</v>
      </c>
      <c r="F161" s="75">
        <f>VLOOKUP($A161,InflationMeasures!$A$2:$LN$3000,MATCH(F$2,InflationMeasures!$A$2:$LN$2,0),FALSE)</f>
        <v>2.21737166942646</v>
      </c>
      <c r="G161" s="23">
        <v>34561</v>
      </c>
      <c r="H161" s="22" t="e">
        <f t="shared" si="2"/>
        <v>#N/A</v>
      </c>
      <c r="I161" s="22">
        <f>VLOOKUP($A161,FedFundsRates!$A$2:$MM$3000,MATCH("FedFundsRate",FedFundsRates!$A$2:$MM$2,0),FALSE)</f>
        <v>4.4866666666666672</v>
      </c>
    </row>
    <row r="162" spans="1:9" x14ac:dyDescent="0.3">
      <c r="A162" s="1">
        <v>34653</v>
      </c>
      <c r="B162" s="75">
        <f>VLOOKUP($A162,FedFundsRates!$A$2:$MM$3000,MATCH(B$2,FedFundsRates!$A$2:$MM$2,0),FALSE)</f>
        <v>4.4866666666666672</v>
      </c>
      <c r="C162" s="75" t="e">
        <f>VLOOKUP($A162,NaturalRateMeasures!$A$2:$MK$3000,MATCH(C$2,NaturalRateMeasures!$A$2:$MK$2,0),FALSE)</f>
        <v>#N/A</v>
      </c>
      <c r="D162" s="75">
        <f>VLOOKUP($A162,InflationTargetMeasures!$A$2:$MM$3000,MATCH(D$2,InflationTargetMeasures!$A$2:$MM$2,0),FALSE)</f>
        <v>2</v>
      </c>
      <c r="E162" s="75" t="e">
        <f>VLOOKUP($A162,GapMeasures!$A$2:$LA$3000,MATCH(E$2,GapMeasures!$A$2:$LA$2,0),FALSE)</f>
        <v>#N/A</v>
      </c>
      <c r="F162" s="75">
        <f>VLOOKUP($A162,InflationMeasures!$A$2:$LN$3000,MATCH(F$2,InflationMeasures!$A$2:$LN$2,0),FALSE)</f>
        <v>2.2105073983106571</v>
      </c>
      <c r="G162" s="23">
        <v>34653</v>
      </c>
      <c r="H162" s="22" t="e">
        <f t="shared" si="2"/>
        <v>#N/A</v>
      </c>
      <c r="I162" s="22">
        <f>VLOOKUP($A162,FedFundsRates!$A$2:$MM$3000,MATCH("FedFundsRate",FedFundsRates!$A$2:$MM$2,0),FALSE)</f>
        <v>5.166666666666667</v>
      </c>
    </row>
    <row r="163" spans="1:9" x14ac:dyDescent="0.3">
      <c r="A163" s="1">
        <v>34745</v>
      </c>
      <c r="B163" s="75">
        <f>VLOOKUP($A163,FedFundsRates!$A$2:$MM$3000,MATCH(B$2,FedFundsRates!$A$2:$MM$2,0),FALSE)</f>
        <v>5.166666666666667</v>
      </c>
      <c r="C163" s="75" t="e">
        <f>VLOOKUP($A163,NaturalRateMeasures!$A$2:$MK$3000,MATCH(C$2,NaturalRateMeasures!$A$2:$MK$2,0),FALSE)</f>
        <v>#N/A</v>
      </c>
      <c r="D163" s="75">
        <f>VLOOKUP($A163,InflationTargetMeasures!$A$2:$MM$3000,MATCH(D$2,InflationTargetMeasures!$A$2:$MM$2,0),FALSE)</f>
        <v>2</v>
      </c>
      <c r="E163" s="75" t="e">
        <f>VLOOKUP($A163,GapMeasures!$A$2:$LA$3000,MATCH(E$2,GapMeasures!$A$2:$LA$2,0),FALSE)</f>
        <v>#N/A</v>
      </c>
      <c r="F163" s="75">
        <f>VLOOKUP($A163,InflationMeasures!$A$2:$LN$3000,MATCH(F$2,InflationMeasures!$A$2:$LN$2,0),FALSE)</f>
        <v>2.2825195676481336</v>
      </c>
      <c r="G163" s="23">
        <v>34745</v>
      </c>
      <c r="H163" s="22" t="e">
        <f t="shared" si="2"/>
        <v>#N/A</v>
      </c>
      <c r="I163" s="22">
        <f>VLOOKUP($A163,FedFundsRates!$A$2:$MM$3000,MATCH("FedFundsRate",FedFundsRates!$A$2:$MM$2,0),FALSE)</f>
        <v>5.81</v>
      </c>
    </row>
    <row r="164" spans="1:9" x14ac:dyDescent="0.3">
      <c r="A164" s="1">
        <v>34834</v>
      </c>
      <c r="B164" s="75">
        <f>VLOOKUP($A164,FedFundsRates!$A$2:$MM$3000,MATCH(B$2,FedFundsRates!$A$2:$MM$2,0),FALSE)</f>
        <v>5.81</v>
      </c>
      <c r="C164" s="75" t="e">
        <f>VLOOKUP($A164,NaturalRateMeasures!$A$2:$MK$3000,MATCH(C$2,NaturalRateMeasures!$A$2:$MK$2,0),FALSE)</f>
        <v>#N/A</v>
      </c>
      <c r="D164" s="75">
        <f>VLOOKUP($A164,InflationTargetMeasures!$A$2:$MM$3000,MATCH(D$2,InflationTargetMeasures!$A$2:$MM$2,0),FALSE)</f>
        <v>2</v>
      </c>
      <c r="E164" s="75" t="e">
        <f>VLOOKUP($A164,GapMeasures!$A$2:$LA$3000,MATCH(E$2,GapMeasures!$A$2:$LA$2,0),FALSE)</f>
        <v>#N/A</v>
      </c>
      <c r="F164" s="75">
        <f>VLOOKUP($A164,InflationMeasures!$A$2:$LN$3000,MATCH(F$2,InflationMeasures!$A$2:$LN$2,0),FALSE)</f>
        <v>2.2021147409886588</v>
      </c>
      <c r="G164" s="23">
        <v>34834</v>
      </c>
      <c r="H164" s="22" t="e">
        <f t="shared" si="2"/>
        <v>#N/A</v>
      </c>
      <c r="I164" s="22">
        <f>VLOOKUP($A164,FedFundsRates!$A$2:$MM$3000,MATCH("FedFundsRate",FedFundsRates!$A$2:$MM$2,0),FALSE)</f>
        <v>6.02</v>
      </c>
    </row>
    <row r="165" spans="1:9" x14ac:dyDescent="0.3">
      <c r="A165" s="1">
        <v>34926</v>
      </c>
      <c r="B165" s="75">
        <f>VLOOKUP($A165,FedFundsRates!$A$2:$MM$3000,MATCH(B$2,FedFundsRates!$A$2:$MM$2,0),FALSE)</f>
        <v>6.02</v>
      </c>
      <c r="C165" s="75" t="e">
        <f>VLOOKUP($A165,NaturalRateMeasures!$A$2:$MK$3000,MATCH(C$2,NaturalRateMeasures!$A$2:$MK$2,0),FALSE)</f>
        <v>#N/A</v>
      </c>
      <c r="D165" s="75">
        <f>VLOOKUP($A165,InflationTargetMeasures!$A$2:$MM$3000,MATCH(D$2,InflationTargetMeasures!$A$2:$MM$2,0),FALSE)</f>
        <v>2</v>
      </c>
      <c r="E165" s="75" t="e">
        <f>VLOOKUP($A165,GapMeasures!$A$2:$LA$3000,MATCH(E$2,GapMeasures!$A$2:$LA$2,0),FALSE)</f>
        <v>#N/A</v>
      </c>
      <c r="F165" s="75">
        <f>VLOOKUP($A165,InflationMeasures!$A$2:$LN$3000,MATCH(F$2,InflationMeasures!$A$2:$LN$2,0),FALSE)</f>
        <v>2.1191994462689268</v>
      </c>
      <c r="G165" s="23">
        <v>34926</v>
      </c>
      <c r="H165" s="22" t="e">
        <f t="shared" si="2"/>
        <v>#N/A</v>
      </c>
      <c r="I165" s="22">
        <f>VLOOKUP($A165,FedFundsRates!$A$2:$MM$3000,MATCH("FedFundsRate",FedFundsRates!$A$2:$MM$2,0),FALSE)</f>
        <v>5.7966666666666669</v>
      </c>
    </row>
    <row r="166" spans="1:9" x14ac:dyDescent="0.3">
      <c r="A166" s="1">
        <v>35018</v>
      </c>
      <c r="B166" s="75">
        <f>VLOOKUP($A166,FedFundsRates!$A$2:$MM$3000,MATCH(B$2,FedFundsRates!$A$2:$MM$2,0),FALSE)</f>
        <v>5.7966666666666669</v>
      </c>
      <c r="C166" s="75" t="e">
        <f>VLOOKUP($A166,NaturalRateMeasures!$A$2:$MK$3000,MATCH(C$2,NaturalRateMeasures!$A$2:$MK$2,0),FALSE)</f>
        <v>#N/A</v>
      </c>
      <c r="D166" s="75">
        <f>VLOOKUP($A166,InflationTargetMeasures!$A$2:$MM$3000,MATCH(D$2,InflationTargetMeasures!$A$2:$MM$2,0),FALSE)</f>
        <v>2</v>
      </c>
      <c r="E166" s="75" t="e">
        <f>VLOOKUP($A166,GapMeasures!$A$2:$LA$3000,MATCH(E$2,GapMeasures!$A$2:$LA$2,0),FALSE)</f>
        <v>#N/A</v>
      </c>
      <c r="F166" s="75">
        <f>VLOOKUP($A166,InflationMeasures!$A$2:$LN$3000,MATCH(F$2,InflationMeasures!$A$2:$LN$2,0),FALSE)</f>
        <v>2.112882428789109</v>
      </c>
      <c r="G166" s="23">
        <v>35018</v>
      </c>
      <c r="H166" s="22" t="e">
        <f t="shared" si="2"/>
        <v>#N/A</v>
      </c>
      <c r="I166" s="22">
        <f>VLOOKUP($A166,FedFundsRates!$A$2:$MM$3000,MATCH("FedFundsRate",FedFundsRates!$A$2:$MM$2,0),FALSE)</f>
        <v>5.7199999999999989</v>
      </c>
    </row>
    <row r="167" spans="1:9" x14ac:dyDescent="0.3">
      <c r="A167" s="1">
        <v>35110</v>
      </c>
      <c r="B167" s="75">
        <f>VLOOKUP($A167,FedFundsRates!$A$2:$MM$3000,MATCH(B$2,FedFundsRates!$A$2:$MM$2,0),FALSE)</f>
        <v>5.7199999999999989</v>
      </c>
      <c r="C167" s="75" t="e">
        <f>VLOOKUP($A167,NaturalRateMeasures!$A$2:$MK$3000,MATCH(C$2,NaturalRateMeasures!$A$2:$MK$2,0),FALSE)</f>
        <v>#N/A</v>
      </c>
      <c r="D167" s="75">
        <f>VLOOKUP($A167,InflationTargetMeasures!$A$2:$MM$3000,MATCH(D$2,InflationTargetMeasures!$A$2:$MM$2,0),FALSE)</f>
        <v>2</v>
      </c>
      <c r="E167" s="75" t="e">
        <f>VLOOKUP($A167,GapMeasures!$A$2:$LA$3000,MATCH(E$2,GapMeasures!$A$2:$LA$2,0),FALSE)</f>
        <v>#N/A</v>
      </c>
      <c r="F167" s="75">
        <f>VLOOKUP($A167,InflationMeasures!$A$2:$LN$3000,MATCH(F$2,InflationMeasures!$A$2:$LN$2,0),FALSE)</f>
        <v>1.9794187097338378</v>
      </c>
      <c r="G167" s="23">
        <v>35110</v>
      </c>
      <c r="H167" s="22" t="e">
        <f t="shared" si="2"/>
        <v>#N/A</v>
      </c>
      <c r="I167" s="22">
        <f>VLOOKUP($A167,FedFundsRates!$A$2:$MM$3000,MATCH("FedFundsRate",FedFundsRates!$A$2:$MM$2,0),FALSE)</f>
        <v>5.3633333333333333</v>
      </c>
    </row>
    <row r="168" spans="1:9" x14ac:dyDescent="0.3">
      <c r="A168" s="1">
        <v>35200</v>
      </c>
      <c r="B168" s="75">
        <f>VLOOKUP($A168,FedFundsRates!$A$2:$MM$3000,MATCH(B$2,FedFundsRates!$A$2:$MM$2,0),FALSE)</f>
        <v>5.3633333333333333</v>
      </c>
      <c r="C168" s="75" t="e">
        <f>VLOOKUP($A168,NaturalRateMeasures!$A$2:$MK$3000,MATCH(C$2,NaturalRateMeasures!$A$2:$MK$2,0),FALSE)</f>
        <v>#N/A</v>
      </c>
      <c r="D168" s="75">
        <f>VLOOKUP($A168,InflationTargetMeasures!$A$2:$MM$3000,MATCH(D$2,InflationTargetMeasures!$A$2:$MM$2,0),FALSE)</f>
        <v>2</v>
      </c>
      <c r="E168" s="75" t="e">
        <f>VLOOKUP($A168,GapMeasures!$A$2:$LA$3000,MATCH(E$2,GapMeasures!$A$2:$LA$2,0),FALSE)</f>
        <v>#N/A</v>
      </c>
      <c r="F168" s="75">
        <f>VLOOKUP($A168,InflationMeasures!$A$2:$LN$3000,MATCH(F$2,InflationMeasures!$A$2:$LN$2,0),FALSE)</f>
        <v>1.8590700302841601</v>
      </c>
      <c r="G168" s="23">
        <v>35200</v>
      </c>
      <c r="H168" s="22" t="e">
        <f t="shared" si="2"/>
        <v>#N/A</v>
      </c>
      <c r="I168" s="22">
        <f>VLOOKUP($A168,FedFundsRates!$A$2:$MM$3000,MATCH("FedFundsRate",FedFundsRates!$A$2:$MM$2,0),FALSE)</f>
        <v>5.2433333333333332</v>
      </c>
    </row>
    <row r="169" spans="1:9" x14ac:dyDescent="0.3">
      <c r="A169" s="1">
        <v>35292</v>
      </c>
      <c r="B169" s="75">
        <f>VLOOKUP($A169,FedFundsRates!$A$2:$MM$3000,MATCH(B$2,FedFundsRates!$A$2:$MM$2,0),FALSE)</f>
        <v>5.2433333333333332</v>
      </c>
      <c r="C169" s="75" t="e">
        <f>VLOOKUP($A169,NaturalRateMeasures!$A$2:$MK$3000,MATCH(C$2,NaturalRateMeasures!$A$2:$MK$2,0),FALSE)</f>
        <v>#N/A</v>
      </c>
      <c r="D169" s="75">
        <f>VLOOKUP($A169,InflationTargetMeasures!$A$2:$MM$3000,MATCH(D$2,InflationTargetMeasures!$A$2:$MM$2,0),FALSE)</f>
        <v>2</v>
      </c>
      <c r="E169" s="75" t="e">
        <f>VLOOKUP($A169,GapMeasures!$A$2:$LA$3000,MATCH(E$2,GapMeasures!$A$2:$LA$2,0),FALSE)</f>
        <v>#N/A</v>
      </c>
      <c r="F169" s="75">
        <f>VLOOKUP($A169,InflationMeasures!$A$2:$LN$3000,MATCH(F$2,InflationMeasures!$A$2:$LN$2,0),FALSE)</f>
        <v>1.8387124686337408</v>
      </c>
      <c r="G169" s="23">
        <v>35292</v>
      </c>
      <c r="H169" s="22" t="e">
        <f t="shared" si="2"/>
        <v>#N/A</v>
      </c>
      <c r="I169" s="22">
        <f>VLOOKUP($A169,FedFundsRates!$A$2:$MM$3000,MATCH("FedFundsRate",FedFundsRates!$A$2:$MM$2,0),FALSE)</f>
        <v>5.3066666666666675</v>
      </c>
    </row>
    <row r="170" spans="1:9" x14ac:dyDescent="0.3">
      <c r="A170" s="1">
        <v>35384</v>
      </c>
      <c r="B170" s="75">
        <f>VLOOKUP($A170,FedFundsRates!$A$2:$MM$3000,MATCH(B$2,FedFundsRates!$A$2:$MM$2,0),FALSE)</f>
        <v>5.3066666666666675</v>
      </c>
      <c r="C170" s="75" t="e">
        <f>VLOOKUP($A170,NaturalRateMeasures!$A$2:$MK$3000,MATCH(C$2,NaturalRateMeasures!$A$2:$MK$2,0),FALSE)</f>
        <v>#N/A</v>
      </c>
      <c r="D170" s="75">
        <f>VLOOKUP($A170,InflationTargetMeasures!$A$2:$MM$3000,MATCH(D$2,InflationTargetMeasures!$A$2:$MM$2,0),FALSE)</f>
        <v>2</v>
      </c>
      <c r="E170" s="75" t="e">
        <f>VLOOKUP($A170,GapMeasures!$A$2:$LA$3000,MATCH(E$2,GapMeasures!$A$2:$LA$2,0),FALSE)</f>
        <v>#N/A</v>
      </c>
      <c r="F170" s="75">
        <f>VLOOKUP($A170,InflationMeasures!$A$2:$LN$3000,MATCH(F$2,InflationMeasures!$A$2:$LN$2,0),FALSE)</f>
        <v>1.9070167886354072</v>
      </c>
      <c r="G170" s="23">
        <v>35384</v>
      </c>
      <c r="H170" s="22" t="e">
        <f t="shared" si="2"/>
        <v>#N/A</v>
      </c>
      <c r="I170" s="22">
        <f>VLOOKUP($A170,FedFundsRates!$A$2:$MM$3000,MATCH("FedFundsRate",FedFundsRates!$A$2:$MM$2,0),FALSE)</f>
        <v>5.28</v>
      </c>
    </row>
    <row r="171" spans="1:9" x14ac:dyDescent="0.3">
      <c r="A171" s="1">
        <v>35476</v>
      </c>
      <c r="B171" s="75">
        <f>VLOOKUP($A171,FedFundsRates!$A$2:$MM$3000,MATCH(B$2,FedFundsRates!$A$2:$MM$2,0),FALSE)</f>
        <v>5.28</v>
      </c>
      <c r="C171" s="75" t="e">
        <f>VLOOKUP($A171,NaturalRateMeasures!$A$2:$MK$3000,MATCH(C$2,NaturalRateMeasures!$A$2:$MK$2,0),FALSE)</f>
        <v>#N/A</v>
      </c>
      <c r="D171" s="75">
        <f>VLOOKUP($A171,InflationTargetMeasures!$A$2:$MM$3000,MATCH(D$2,InflationTargetMeasures!$A$2:$MM$2,0),FALSE)</f>
        <v>2</v>
      </c>
      <c r="E171" s="75" t="e">
        <f>VLOOKUP($A171,GapMeasures!$A$2:$LA$3000,MATCH(E$2,GapMeasures!$A$2:$LA$2,0),FALSE)</f>
        <v>#N/A</v>
      </c>
      <c r="F171" s="75">
        <f>VLOOKUP($A171,InflationMeasures!$A$2:$LN$3000,MATCH(F$2,InflationMeasures!$A$2:$LN$2,0),FALSE)</f>
        <v>1.9066948716482734</v>
      </c>
      <c r="G171" s="23">
        <v>35476</v>
      </c>
      <c r="H171" s="22" t="e">
        <f t="shared" si="2"/>
        <v>#N/A</v>
      </c>
      <c r="I171" s="22">
        <f>VLOOKUP($A171,FedFundsRates!$A$2:$MM$3000,MATCH("FedFundsRate",FedFundsRates!$A$2:$MM$2,0),FALSE)</f>
        <v>5.2766666666666673</v>
      </c>
    </row>
    <row r="172" spans="1:9" x14ac:dyDescent="0.3">
      <c r="A172" s="1">
        <v>35565</v>
      </c>
      <c r="B172" s="75">
        <f>VLOOKUP($A172,FedFundsRates!$A$2:$MM$3000,MATCH(B$2,FedFundsRates!$A$2:$MM$2,0),FALSE)</f>
        <v>5.2766666666666673</v>
      </c>
      <c r="C172" s="75" t="e">
        <f>VLOOKUP($A172,NaturalRateMeasures!$A$2:$MK$3000,MATCH(C$2,NaturalRateMeasures!$A$2:$MK$2,0),FALSE)</f>
        <v>#N/A</v>
      </c>
      <c r="D172" s="75">
        <f>VLOOKUP($A172,InflationTargetMeasures!$A$2:$MM$3000,MATCH(D$2,InflationTargetMeasures!$A$2:$MM$2,0),FALSE)</f>
        <v>2</v>
      </c>
      <c r="E172" s="75" t="e">
        <f>VLOOKUP($A172,GapMeasures!$A$2:$LA$3000,MATCH(E$2,GapMeasures!$A$2:$LA$2,0),FALSE)</f>
        <v>#N/A</v>
      </c>
      <c r="F172" s="75">
        <f>VLOOKUP($A172,InflationMeasures!$A$2:$LN$3000,MATCH(F$2,InflationMeasures!$A$2:$LN$2,0),FALSE)</f>
        <v>1.9545920109252268</v>
      </c>
      <c r="G172" s="23">
        <v>35565</v>
      </c>
      <c r="H172" s="22" t="e">
        <f t="shared" si="2"/>
        <v>#N/A</v>
      </c>
      <c r="I172" s="22">
        <f>VLOOKUP($A172,FedFundsRates!$A$2:$MM$3000,MATCH("FedFundsRate",FedFundsRates!$A$2:$MM$2,0),FALSE)</f>
        <v>5.5233333333333334</v>
      </c>
    </row>
    <row r="173" spans="1:9" x14ac:dyDescent="0.3">
      <c r="A173" s="1">
        <v>35657</v>
      </c>
      <c r="B173" s="75">
        <f>VLOOKUP($A173,FedFundsRates!$A$2:$MM$3000,MATCH(B$2,FedFundsRates!$A$2:$MM$2,0),FALSE)</f>
        <v>5.5233333333333334</v>
      </c>
      <c r="C173" s="75" t="e">
        <f>VLOOKUP($A173,NaturalRateMeasures!$A$2:$MK$3000,MATCH(C$2,NaturalRateMeasures!$A$2:$MK$2,0),FALSE)</f>
        <v>#N/A</v>
      </c>
      <c r="D173" s="75">
        <f>VLOOKUP($A173,InflationTargetMeasures!$A$2:$MM$3000,MATCH(D$2,InflationTargetMeasures!$A$2:$MM$2,0),FALSE)</f>
        <v>2</v>
      </c>
      <c r="E173" s="75" t="e">
        <f>VLOOKUP($A173,GapMeasures!$A$2:$LA$3000,MATCH(E$2,GapMeasures!$A$2:$LA$2,0),FALSE)</f>
        <v>#N/A</v>
      </c>
      <c r="F173" s="75">
        <f>VLOOKUP($A173,InflationMeasures!$A$2:$LN$3000,MATCH(F$2,InflationMeasures!$A$2:$LN$2,0),FALSE)</f>
        <v>1.7276293243836394</v>
      </c>
      <c r="G173" s="23">
        <v>35657</v>
      </c>
      <c r="H173" s="22" t="e">
        <f t="shared" si="2"/>
        <v>#N/A</v>
      </c>
      <c r="I173" s="22">
        <f>VLOOKUP($A173,FedFundsRates!$A$2:$MM$3000,MATCH("FedFundsRate",FedFundsRates!$A$2:$MM$2,0),FALSE)</f>
        <v>5.5333333333333323</v>
      </c>
    </row>
    <row r="174" spans="1:9" x14ac:dyDescent="0.3">
      <c r="A174" s="1">
        <v>35749</v>
      </c>
      <c r="B174" s="75">
        <f>VLOOKUP($A174,FedFundsRates!$A$2:$MM$3000,MATCH(B$2,FedFundsRates!$A$2:$MM$2,0),FALSE)</f>
        <v>5.5333333333333323</v>
      </c>
      <c r="C174" s="75" t="e">
        <f>VLOOKUP($A174,NaturalRateMeasures!$A$2:$MK$3000,MATCH(C$2,NaturalRateMeasures!$A$2:$MK$2,0),FALSE)</f>
        <v>#N/A</v>
      </c>
      <c r="D174" s="75">
        <f>VLOOKUP($A174,InflationTargetMeasures!$A$2:$MM$3000,MATCH(D$2,InflationTargetMeasures!$A$2:$MM$2,0),FALSE)</f>
        <v>2</v>
      </c>
      <c r="E174" s="75" t="e">
        <f>VLOOKUP($A174,GapMeasures!$A$2:$LA$3000,MATCH(E$2,GapMeasures!$A$2:$LA$2,0),FALSE)</f>
        <v>#N/A</v>
      </c>
      <c r="F174" s="75">
        <f>VLOOKUP($A174,InflationMeasures!$A$2:$LN$3000,MATCH(F$2,InflationMeasures!$A$2:$LN$2,0),FALSE)</f>
        <v>1.4728452949210658</v>
      </c>
      <c r="G174" s="23">
        <v>35749</v>
      </c>
      <c r="H174" s="22" t="e">
        <f t="shared" si="2"/>
        <v>#N/A</v>
      </c>
      <c r="I174" s="22">
        <f>VLOOKUP($A174,FedFundsRates!$A$2:$MM$3000,MATCH("FedFundsRate",FedFundsRates!$A$2:$MM$2,0),FALSE)</f>
        <v>5.5066666666666668</v>
      </c>
    </row>
    <row r="175" spans="1:9" x14ac:dyDescent="0.3">
      <c r="A175" s="1">
        <v>35841</v>
      </c>
      <c r="B175" s="75">
        <f>VLOOKUP($A175,FedFundsRates!$A$2:$MM$3000,MATCH(B$2,FedFundsRates!$A$2:$MM$2,0),FALSE)</f>
        <v>5.5066666666666668</v>
      </c>
      <c r="C175" s="75" t="e">
        <f>VLOOKUP($A175,NaturalRateMeasures!$A$2:$MK$3000,MATCH(C$2,NaturalRateMeasures!$A$2:$MK$2,0),FALSE)</f>
        <v>#N/A</v>
      </c>
      <c r="D175" s="75">
        <f>VLOOKUP($A175,InflationTargetMeasures!$A$2:$MM$3000,MATCH(D$2,InflationTargetMeasures!$A$2:$MM$2,0),FALSE)</f>
        <v>2</v>
      </c>
      <c r="E175" s="75" t="e">
        <f>VLOOKUP($A175,GapMeasures!$A$2:$LA$3000,MATCH(E$2,GapMeasures!$A$2:$LA$2,0),FALSE)</f>
        <v>#N/A</v>
      </c>
      <c r="F175" s="75">
        <f>VLOOKUP($A175,InflationMeasures!$A$2:$LN$3000,MATCH(F$2,InflationMeasures!$A$2:$LN$2,0),FALSE)</f>
        <v>1.3731100451625622</v>
      </c>
      <c r="G175" s="23">
        <v>35841</v>
      </c>
      <c r="H175" s="22" t="e">
        <f t="shared" si="2"/>
        <v>#N/A</v>
      </c>
      <c r="I175" s="22">
        <f>VLOOKUP($A175,FedFundsRates!$A$2:$MM$3000,MATCH("FedFundsRate",FedFundsRates!$A$2:$MM$2,0),FALSE)</f>
        <v>5.5200000000000005</v>
      </c>
    </row>
    <row r="176" spans="1:9" x14ac:dyDescent="0.3">
      <c r="A176" s="1">
        <v>35930</v>
      </c>
      <c r="B176" s="75">
        <f>VLOOKUP($A176,FedFundsRates!$A$2:$MM$3000,MATCH(B$2,FedFundsRates!$A$2:$MM$2,0),FALSE)</f>
        <v>5.5200000000000005</v>
      </c>
      <c r="C176" s="75" t="e">
        <f>VLOOKUP($A176,NaturalRateMeasures!$A$2:$MK$3000,MATCH(C$2,NaturalRateMeasures!$A$2:$MK$2,0),FALSE)</f>
        <v>#N/A</v>
      </c>
      <c r="D176" s="75">
        <f>VLOOKUP($A176,InflationTargetMeasures!$A$2:$MM$3000,MATCH(D$2,InflationTargetMeasures!$A$2:$MM$2,0),FALSE)</f>
        <v>2</v>
      </c>
      <c r="E176" s="75" t="e">
        <f>VLOOKUP($A176,GapMeasures!$A$2:$LA$3000,MATCH(E$2,GapMeasures!$A$2:$LA$2,0),FALSE)</f>
        <v>#N/A</v>
      </c>
      <c r="F176" s="75">
        <f>VLOOKUP($A176,InflationMeasures!$A$2:$LN$3000,MATCH(F$2,InflationMeasures!$A$2:$LN$2,0),FALSE)</f>
        <v>1.1552951025533664</v>
      </c>
      <c r="G176" s="23">
        <v>35930</v>
      </c>
      <c r="H176" s="22" t="e">
        <f t="shared" si="2"/>
        <v>#N/A</v>
      </c>
      <c r="I176" s="22">
        <f>VLOOKUP($A176,FedFundsRates!$A$2:$MM$3000,MATCH("FedFundsRate",FedFundsRates!$A$2:$MM$2,0),FALSE)</f>
        <v>5.5</v>
      </c>
    </row>
    <row r="177" spans="1:9" x14ac:dyDescent="0.3">
      <c r="A177" s="1">
        <v>36022</v>
      </c>
      <c r="B177" s="75">
        <f>VLOOKUP($A177,FedFundsRates!$A$2:$MM$3000,MATCH(B$2,FedFundsRates!$A$2:$MM$2,0),FALSE)</f>
        <v>5.5</v>
      </c>
      <c r="C177" s="75" t="e">
        <f>VLOOKUP($A177,NaturalRateMeasures!$A$2:$MK$3000,MATCH(C$2,NaturalRateMeasures!$A$2:$MK$2,0),FALSE)</f>
        <v>#N/A</v>
      </c>
      <c r="D177" s="75">
        <f>VLOOKUP($A177,InflationTargetMeasures!$A$2:$MM$3000,MATCH(D$2,InflationTargetMeasures!$A$2:$MM$2,0),FALSE)</f>
        <v>2</v>
      </c>
      <c r="E177" s="75" t="e">
        <f>VLOOKUP($A177,GapMeasures!$A$2:$LA$3000,MATCH(E$2,GapMeasures!$A$2:$LA$2,0),FALSE)</f>
        <v>#N/A</v>
      </c>
      <c r="F177" s="75">
        <f>VLOOKUP($A177,InflationMeasures!$A$2:$LN$3000,MATCH(F$2,InflationMeasures!$A$2:$LN$2,0),FALSE)</f>
        <v>1.2792850480949802</v>
      </c>
      <c r="G177" s="23">
        <v>36022</v>
      </c>
      <c r="H177" s="22" t="e">
        <f t="shared" si="2"/>
        <v>#N/A</v>
      </c>
      <c r="I177" s="22">
        <f>VLOOKUP($A177,FedFundsRates!$A$2:$MM$3000,MATCH("FedFundsRate",FedFundsRates!$A$2:$MM$2,0),FALSE)</f>
        <v>5.5333333333333341</v>
      </c>
    </row>
    <row r="178" spans="1:9" x14ac:dyDescent="0.3">
      <c r="A178" s="1">
        <v>36114</v>
      </c>
      <c r="B178" s="75">
        <f>VLOOKUP($A178,FedFundsRates!$A$2:$MM$3000,MATCH(B$2,FedFundsRates!$A$2:$MM$2,0),FALSE)</f>
        <v>5.5333333333333341</v>
      </c>
      <c r="C178" s="75" t="e">
        <f>VLOOKUP($A178,NaturalRateMeasures!$A$2:$MK$3000,MATCH(C$2,NaturalRateMeasures!$A$2:$MK$2,0),FALSE)</f>
        <v>#N/A</v>
      </c>
      <c r="D178" s="75">
        <f>VLOOKUP($A178,InflationTargetMeasures!$A$2:$MM$3000,MATCH(D$2,InflationTargetMeasures!$A$2:$MM$2,0),FALSE)</f>
        <v>2</v>
      </c>
      <c r="E178" s="75" t="e">
        <f>VLOOKUP($A178,GapMeasures!$A$2:$LA$3000,MATCH(E$2,GapMeasures!$A$2:$LA$2,0),FALSE)</f>
        <v>#N/A</v>
      </c>
      <c r="F178" s="75">
        <f>VLOOKUP($A178,InflationMeasures!$A$2:$LN$3000,MATCH(F$2,InflationMeasures!$A$2:$LN$2,0),FALSE)</f>
        <v>1.2794005411780995</v>
      </c>
      <c r="G178" s="23">
        <v>36114</v>
      </c>
      <c r="H178" s="22" t="e">
        <f t="shared" si="2"/>
        <v>#N/A</v>
      </c>
      <c r="I178" s="22">
        <f>VLOOKUP($A178,FedFundsRates!$A$2:$MM$3000,MATCH("FedFundsRate",FedFundsRates!$A$2:$MM$2,0),FALSE)</f>
        <v>4.8600000000000003</v>
      </c>
    </row>
    <row r="179" spans="1:9" x14ac:dyDescent="0.3">
      <c r="A179" s="1">
        <v>36206</v>
      </c>
      <c r="B179" s="75">
        <f>VLOOKUP($A179,FedFundsRates!$A$2:$MM$3000,MATCH(B$2,FedFundsRates!$A$2:$MM$2,0),FALSE)</f>
        <v>4.8600000000000003</v>
      </c>
      <c r="C179" s="75" t="e">
        <f>VLOOKUP($A179,NaturalRateMeasures!$A$2:$MK$3000,MATCH(C$2,NaturalRateMeasures!$A$2:$MK$2,0),FALSE)</f>
        <v>#N/A</v>
      </c>
      <c r="D179" s="75">
        <f>VLOOKUP($A179,InflationTargetMeasures!$A$2:$MM$3000,MATCH(D$2,InflationTargetMeasures!$A$2:$MM$2,0),FALSE)</f>
        <v>2</v>
      </c>
      <c r="E179" s="75" t="e">
        <f>VLOOKUP($A179,GapMeasures!$A$2:$LA$3000,MATCH(E$2,GapMeasures!$A$2:$LA$2,0),FALSE)</f>
        <v>#N/A</v>
      </c>
      <c r="F179" s="75">
        <f>VLOOKUP($A179,InflationMeasures!$A$2:$LN$3000,MATCH(F$2,InflationMeasures!$A$2:$LN$2,0),FALSE)</f>
        <v>1.2369080066964688</v>
      </c>
      <c r="G179" s="23">
        <v>36206</v>
      </c>
      <c r="H179" s="22" t="e">
        <f t="shared" si="2"/>
        <v>#N/A</v>
      </c>
      <c r="I179" s="22">
        <f>VLOOKUP($A179,FedFundsRates!$A$2:$MM$3000,MATCH("FedFundsRate",FedFundsRates!$A$2:$MM$2,0),FALSE)</f>
        <v>4.7333333333333334</v>
      </c>
    </row>
    <row r="180" spans="1:9" x14ac:dyDescent="0.3">
      <c r="A180" s="1">
        <v>36295</v>
      </c>
      <c r="B180" s="75">
        <f>VLOOKUP($A180,FedFundsRates!$A$2:$MM$3000,MATCH(B$2,FedFundsRates!$A$2:$MM$2,0),FALSE)</f>
        <v>4.7333333333333334</v>
      </c>
      <c r="C180" s="75" t="e">
        <f>VLOOKUP($A180,NaturalRateMeasures!$A$2:$MK$3000,MATCH(C$2,NaturalRateMeasures!$A$2:$MK$2,0),FALSE)</f>
        <v>#N/A</v>
      </c>
      <c r="D180" s="75">
        <f>VLOOKUP($A180,InflationTargetMeasures!$A$2:$MM$3000,MATCH(D$2,InflationTargetMeasures!$A$2:$MM$2,0),FALSE)</f>
        <v>2</v>
      </c>
      <c r="E180" s="75" t="e">
        <f>VLOOKUP($A180,GapMeasures!$A$2:$LA$3000,MATCH(E$2,GapMeasures!$A$2:$LA$2,0),FALSE)</f>
        <v>#N/A</v>
      </c>
      <c r="F180" s="75">
        <f>VLOOKUP($A180,InflationMeasures!$A$2:$LN$3000,MATCH(F$2,InflationMeasures!$A$2:$LN$2,0),FALSE)</f>
        <v>1.2786559629231142</v>
      </c>
      <c r="G180" s="23">
        <v>36295</v>
      </c>
      <c r="H180" s="22" t="e">
        <f t="shared" si="2"/>
        <v>#N/A</v>
      </c>
      <c r="I180" s="22">
        <f>VLOOKUP($A180,FedFundsRates!$A$2:$MM$3000,MATCH("FedFundsRate",FedFundsRates!$A$2:$MM$2,0),FALSE)</f>
        <v>4.746666666666667</v>
      </c>
    </row>
    <row r="181" spans="1:9" x14ac:dyDescent="0.3">
      <c r="A181" s="1">
        <v>36387</v>
      </c>
      <c r="B181" s="75">
        <f>VLOOKUP($A181,FedFundsRates!$A$2:$MM$3000,MATCH(B$2,FedFundsRates!$A$2:$MM$2,0),FALSE)</f>
        <v>4.746666666666667</v>
      </c>
      <c r="C181" s="75" t="e">
        <f>VLOOKUP($A181,NaturalRateMeasures!$A$2:$MK$3000,MATCH(C$2,NaturalRateMeasures!$A$2:$MK$2,0),FALSE)</f>
        <v>#N/A</v>
      </c>
      <c r="D181" s="75">
        <f>VLOOKUP($A181,InflationTargetMeasures!$A$2:$MM$3000,MATCH(D$2,InflationTargetMeasures!$A$2:$MM$2,0),FALSE)</f>
        <v>2</v>
      </c>
      <c r="E181" s="75" t="e">
        <f>VLOOKUP($A181,GapMeasures!$A$2:$LA$3000,MATCH(E$2,GapMeasures!$A$2:$LA$2,0),FALSE)</f>
        <v>#N/A</v>
      </c>
      <c r="F181" s="75">
        <f>VLOOKUP($A181,InflationMeasures!$A$2:$LN$3000,MATCH(F$2,InflationMeasures!$A$2:$LN$2,0),FALSE)</f>
        <v>1.2906152069932286</v>
      </c>
      <c r="G181" s="23">
        <v>36387</v>
      </c>
      <c r="H181" s="22" t="e">
        <f t="shared" si="2"/>
        <v>#N/A</v>
      </c>
      <c r="I181" s="22">
        <f>VLOOKUP($A181,FedFundsRates!$A$2:$MM$3000,MATCH("FedFundsRate",FedFundsRates!$A$2:$MM$2,0),FALSE)</f>
        <v>5.0933333333333337</v>
      </c>
    </row>
    <row r="182" spans="1:9" x14ac:dyDescent="0.3">
      <c r="A182" s="1">
        <v>36479</v>
      </c>
      <c r="B182" s="75">
        <f>VLOOKUP($A182,FedFundsRates!$A$2:$MM$3000,MATCH(B$2,FedFundsRates!$A$2:$MM$2,0),FALSE)</f>
        <v>5.0933333333333337</v>
      </c>
      <c r="C182" s="75" t="e">
        <f>VLOOKUP($A182,NaturalRateMeasures!$A$2:$MK$3000,MATCH(C$2,NaturalRateMeasures!$A$2:$MK$2,0),FALSE)</f>
        <v>#N/A</v>
      </c>
      <c r="D182" s="75">
        <f>VLOOKUP($A182,InflationTargetMeasures!$A$2:$MM$3000,MATCH(D$2,InflationTargetMeasures!$A$2:$MM$2,0),FALSE)</f>
        <v>2</v>
      </c>
      <c r="E182" s="75" t="e">
        <f>VLOOKUP($A182,GapMeasures!$A$2:$LA$3000,MATCH(E$2,GapMeasures!$A$2:$LA$2,0),FALSE)</f>
        <v>#N/A</v>
      </c>
      <c r="F182" s="75">
        <f>VLOOKUP($A182,InflationMeasures!$A$2:$LN$3000,MATCH(F$2,InflationMeasures!$A$2:$LN$2,0),FALSE)</f>
        <v>1.4454628906517719</v>
      </c>
      <c r="G182" s="23">
        <v>36479</v>
      </c>
      <c r="H182" s="22" t="e">
        <f t="shared" si="2"/>
        <v>#N/A</v>
      </c>
      <c r="I182" s="22">
        <f>VLOOKUP($A182,FedFundsRates!$A$2:$MM$3000,MATCH("FedFundsRate",FedFundsRates!$A$2:$MM$2,0),FALSE)</f>
        <v>5.3066666666666675</v>
      </c>
    </row>
    <row r="183" spans="1:9" x14ac:dyDescent="0.3">
      <c r="A183" s="1">
        <v>36571</v>
      </c>
      <c r="B183" s="75">
        <f>VLOOKUP($A183,FedFundsRates!$A$2:$MM$3000,MATCH(B$2,FedFundsRates!$A$2:$MM$2,0),FALSE)</f>
        <v>5.3066666666666675</v>
      </c>
      <c r="C183" s="75" t="e">
        <f>VLOOKUP($A183,NaturalRateMeasures!$A$2:$MK$3000,MATCH(C$2,NaturalRateMeasures!$A$2:$MK$2,0),FALSE)</f>
        <v>#N/A</v>
      </c>
      <c r="D183" s="75">
        <f>VLOOKUP($A183,InflationTargetMeasures!$A$2:$MM$3000,MATCH(D$2,InflationTargetMeasures!$A$2:$MM$2,0),FALSE)</f>
        <v>2</v>
      </c>
      <c r="E183" s="75" t="e">
        <f>VLOOKUP($A183,GapMeasures!$A$2:$LA$3000,MATCH(E$2,GapMeasures!$A$2:$LA$2,0),FALSE)</f>
        <v>#N/A</v>
      </c>
      <c r="F183" s="75">
        <f>VLOOKUP($A183,InflationMeasures!$A$2:$LN$3000,MATCH(F$2,InflationMeasures!$A$2:$LN$2,0),FALSE)</f>
        <v>1.7206270243675714</v>
      </c>
      <c r="G183" s="23">
        <v>36571</v>
      </c>
      <c r="H183" s="22" t="e">
        <f t="shared" si="2"/>
        <v>#N/A</v>
      </c>
      <c r="I183" s="22">
        <f>VLOOKUP($A183,FedFundsRates!$A$2:$MM$3000,MATCH("FedFundsRate",FedFundsRates!$A$2:$MM$2,0),FALSE)</f>
        <v>5.6766666666666667</v>
      </c>
    </row>
    <row r="184" spans="1:9" x14ac:dyDescent="0.3">
      <c r="A184" s="1">
        <v>36661</v>
      </c>
      <c r="B184" s="75">
        <f>VLOOKUP($A184,FedFundsRates!$A$2:$MM$3000,MATCH(B$2,FedFundsRates!$A$2:$MM$2,0),FALSE)</f>
        <v>5.6766666666666667</v>
      </c>
      <c r="C184" s="75" t="e">
        <f>VLOOKUP($A184,NaturalRateMeasures!$A$2:$MK$3000,MATCH(C$2,NaturalRateMeasures!$A$2:$MK$2,0),FALSE)</f>
        <v>#N/A</v>
      </c>
      <c r="D184" s="75">
        <f>VLOOKUP($A184,InflationTargetMeasures!$A$2:$MM$3000,MATCH(D$2,InflationTargetMeasures!$A$2:$MM$2,0),FALSE)</f>
        <v>2</v>
      </c>
      <c r="E184" s="75" t="e">
        <f>VLOOKUP($A184,GapMeasures!$A$2:$LA$3000,MATCH(E$2,GapMeasures!$A$2:$LA$2,0),FALSE)</f>
        <v>#N/A</v>
      </c>
      <c r="F184" s="75">
        <f>VLOOKUP($A184,InflationMeasures!$A$2:$LN$3000,MATCH(F$2,InflationMeasures!$A$2:$LN$2,0),FALSE)</f>
        <v>1.7214845080013585</v>
      </c>
      <c r="G184" s="23">
        <v>36661</v>
      </c>
      <c r="H184" s="22" t="e">
        <f t="shared" si="2"/>
        <v>#N/A</v>
      </c>
      <c r="I184" s="22">
        <f>VLOOKUP($A184,FedFundsRates!$A$2:$MM$3000,MATCH("FedFundsRate",FedFundsRates!$A$2:$MM$2,0),FALSE)</f>
        <v>6.2733333333333334</v>
      </c>
    </row>
    <row r="185" spans="1:9" x14ac:dyDescent="0.3">
      <c r="A185" s="1">
        <v>36753</v>
      </c>
      <c r="B185" s="75">
        <f>VLOOKUP($A185,FedFundsRates!$A$2:$MM$3000,MATCH(B$2,FedFundsRates!$A$2:$MM$2,0),FALSE)</f>
        <v>6.2733333333333334</v>
      </c>
      <c r="C185" s="75" t="e">
        <f>VLOOKUP($A185,NaturalRateMeasures!$A$2:$MK$3000,MATCH(C$2,NaturalRateMeasures!$A$2:$MK$2,0),FALSE)</f>
        <v>#N/A</v>
      </c>
      <c r="D185" s="75">
        <f>VLOOKUP($A185,InflationTargetMeasures!$A$2:$MM$3000,MATCH(D$2,InflationTargetMeasures!$A$2:$MM$2,0),FALSE)</f>
        <v>2</v>
      </c>
      <c r="E185" s="75" t="e">
        <f>VLOOKUP($A185,GapMeasures!$A$2:$LA$3000,MATCH(E$2,GapMeasures!$A$2:$LA$2,0),FALSE)</f>
        <v>#N/A</v>
      </c>
      <c r="F185" s="75">
        <f>VLOOKUP($A185,InflationMeasures!$A$2:$LN$3000,MATCH(F$2,InflationMeasures!$A$2:$LN$2,0),FALSE)</f>
        <v>1.8386593391682027</v>
      </c>
      <c r="G185" s="23">
        <v>36753</v>
      </c>
      <c r="H185" s="22" t="e">
        <f t="shared" si="2"/>
        <v>#N/A</v>
      </c>
      <c r="I185" s="22">
        <f>VLOOKUP($A185,FedFundsRates!$A$2:$MM$3000,MATCH("FedFundsRate",FedFundsRates!$A$2:$MM$2,0),FALSE)</f>
        <v>6.52</v>
      </c>
    </row>
    <row r="186" spans="1:9" x14ac:dyDescent="0.3">
      <c r="A186" s="1">
        <v>36845</v>
      </c>
      <c r="B186" s="75">
        <f>VLOOKUP($A186,FedFundsRates!$A$2:$MM$3000,MATCH(B$2,FedFundsRates!$A$2:$MM$2,0),FALSE)</f>
        <v>6.52</v>
      </c>
      <c r="C186" s="75" t="e">
        <f>VLOOKUP($A186,NaturalRateMeasures!$A$2:$MK$3000,MATCH(C$2,NaturalRateMeasures!$A$2:$MK$2,0),FALSE)</f>
        <v>#N/A</v>
      </c>
      <c r="D186" s="75">
        <f>VLOOKUP($A186,InflationTargetMeasures!$A$2:$MM$3000,MATCH(D$2,InflationTargetMeasures!$A$2:$MM$2,0),FALSE)</f>
        <v>2</v>
      </c>
      <c r="E186" s="75" t="e">
        <f>VLOOKUP($A186,GapMeasures!$A$2:$LA$3000,MATCH(E$2,GapMeasures!$A$2:$LA$2,0),FALSE)</f>
        <v>#N/A</v>
      </c>
      <c r="F186" s="75">
        <f>VLOOKUP($A186,InflationMeasures!$A$2:$LN$3000,MATCH(F$2,InflationMeasures!$A$2:$LN$2,0),FALSE)</f>
        <v>1.8624564436400926</v>
      </c>
      <c r="G186" s="23">
        <v>36845</v>
      </c>
      <c r="H186" s="22" t="e">
        <f t="shared" si="2"/>
        <v>#N/A</v>
      </c>
      <c r="I186" s="22">
        <f>VLOOKUP($A186,FedFundsRates!$A$2:$MM$3000,MATCH("FedFundsRate",FedFundsRates!$A$2:$MM$2,0),FALSE)</f>
        <v>6.4733333333333336</v>
      </c>
    </row>
    <row r="187" spans="1:9" x14ac:dyDescent="0.3">
      <c r="A187" s="1">
        <v>36937</v>
      </c>
      <c r="B187" s="75">
        <f>VLOOKUP($A187,FedFundsRates!$A$2:$MM$3000,MATCH(B$2,FedFundsRates!$A$2:$MM$2,0),FALSE)</f>
        <v>6.4733333333333336</v>
      </c>
      <c r="C187" s="75" t="e">
        <f>VLOOKUP($A187,NaturalRateMeasures!$A$2:$MK$3000,MATCH(C$2,NaturalRateMeasures!$A$2:$MK$2,0),FALSE)</f>
        <v>#N/A</v>
      </c>
      <c r="D187" s="75">
        <f>VLOOKUP($A187,InflationTargetMeasures!$A$2:$MM$3000,MATCH(D$2,InflationTargetMeasures!$A$2:$MM$2,0),FALSE)</f>
        <v>2</v>
      </c>
      <c r="E187" s="75" t="e">
        <f>VLOOKUP($A187,GapMeasures!$A$2:$LA$3000,MATCH(E$2,GapMeasures!$A$2:$LA$2,0),FALSE)</f>
        <v>#N/A</v>
      </c>
      <c r="F187" s="75">
        <f>VLOOKUP($A187,InflationMeasures!$A$2:$LN$3000,MATCH(F$2,InflationMeasures!$A$2:$LN$2,0),FALSE)</f>
        <v>1.9911326078194236</v>
      </c>
      <c r="G187" s="23">
        <v>36937</v>
      </c>
      <c r="H187" s="22" t="e">
        <f t="shared" si="2"/>
        <v>#N/A</v>
      </c>
      <c r="I187" s="22">
        <f>VLOOKUP($A187,FedFundsRates!$A$2:$MM$3000,MATCH("FedFundsRate",FedFundsRates!$A$2:$MM$2,0),FALSE)</f>
        <v>5.5933333333333337</v>
      </c>
    </row>
    <row r="188" spans="1:9" x14ac:dyDescent="0.3">
      <c r="A188" s="1">
        <v>37026</v>
      </c>
      <c r="B188" s="75">
        <f>VLOOKUP($A188,FedFundsRates!$A$2:$MM$3000,MATCH(B$2,FedFundsRates!$A$2:$MM$2,0),FALSE)</f>
        <v>5.5933333333333337</v>
      </c>
      <c r="C188" s="75" t="e">
        <f>VLOOKUP($A188,NaturalRateMeasures!$A$2:$MK$3000,MATCH(C$2,NaturalRateMeasures!$A$2:$MK$2,0),FALSE)</f>
        <v>#N/A</v>
      </c>
      <c r="D188" s="75">
        <f>VLOOKUP($A188,InflationTargetMeasures!$A$2:$MM$3000,MATCH(D$2,InflationTargetMeasures!$A$2:$MM$2,0),FALSE)</f>
        <v>2</v>
      </c>
      <c r="E188" s="75" t="e">
        <f>VLOOKUP($A188,GapMeasures!$A$2:$LA$3000,MATCH(E$2,GapMeasures!$A$2:$LA$2,0),FALSE)</f>
        <v>#N/A</v>
      </c>
      <c r="F188" s="75">
        <f>VLOOKUP($A188,InflationMeasures!$A$2:$LN$3000,MATCH(F$2,InflationMeasures!$A$2:$LN$2,0),FALSE)</f>
        <v>2.0217167186600493</v>
      </c>
      <c r="G188" s="23">
        <v>37026</v>
      </c>
      <c r="H188" s="22" t="e">
        <f t="shared" si="2"/>
        <v>#N/A</v>
      </c>
      <c r="I188" s="22">
        <f>VLOOKUP($A188,FedFundsRates!$A$2:$MM$3000,MATCH("FedFundsRate",FedFundsRates!$A$2:$MM$2,0),FALSE)</f>
        <v>4.3266666666666671</v>
      </c>
    </row>
    <row r="189" spans="1:9" x14ac:dyDescent="0.3">
      <c r="A189" s="1">
        <v>37118</v>
      </c>
      <c r="B189" s="75">
        <f>VLOOKUP($A189,FedFundsRates!$A$2:$MM$3000,MATCH(B$2,FedFundsRates!$A$2:$MM$2,0),FALSE)</f>
        <v>4.3266666666666671</v>
      </c>
      <c r="C189" s="75" t="e">
        <f>VLOOKUP($A189,NaturalRateMeasures!$A$2:$MK$3000,MATCH(C$2,NaturalRateMeasures!$A$2:$MK$2,0),FALSE)</f>
        <v>#N/A</v>
      </c>
      <c r="D189" s="75">
        <f>VLOOKUP($A189,InflationTargetMeasures!$A$2:$MM$3000,MATCH(D$2,InflationTargetMeasures!$A$2:$MM$2,0),FALSE)</f>
        <v>2</v>
      </c>
      <c r="E189" s="75" t="e">
        <f>VLOOKUP($A189,GapMeasures!$A$2:$LA$3000,MATCH(E$2,GapMeasures!$A$2:$LA$2,0),FALSE)</f>
        <v>#N/A</v>
      </c>
      <c r="F189" s="75">
        <f>VLOOKUP($A189,InflationMeasures!$A$2:$LN$3000,MATCH(F$2,InflationMeasures!$A$2:$LN$2,0),FALSE)</f>
        <v>1.7921385742838192</v>
      </c>
      <c r="G189" s="23">
        <v>37118</v>
      </c>
      <c r="H189" s="22" t="e">
        <f t="shared" si="2"/>
        <v>#N/A</v>
      </c>
      <c r="I189" s="22">
        <f>VLOOKUP($A189,FedFundsRates!$A$2:$MM$3000,MATCH("FedFundsRate",FedFundsRates!$A$2:$MM$2,0),FALSE)</f>
        <v>3.4966666666666666</v>
      </c>
    </row>
    <row r="190" spans="1:9" x14ac:dyDescent="0.3">
      <c r="A190" s="1">
        <v>37210</v>
      </c>
      <c r="B190" s="75">
        <f>VLOOKUP($A190,FedFundsRates!$A$2:$MM$3000,MATCH(B$2,FedFundsRates!$A$2:$MM$2,0),FALSE)</f>
        <v>3.4966666666666666</v>
      </c>
      <c r="C190" s="75" t="e">
        <f>VLOOKUP($A190,NaturalRateMeasures!$A$2:$MK$3000,MATCH(C$2,NaturalRateMeasures!$A$2:$MK$2,0),FALSE)</f>
        <v>#N/A</v>
      </c>
      <c r="D190" s="75">
        <f>VLOOKUP($A190,InflationTargetMeasures!$A$2:$MM$3000,MATCH(D$2,InflationTargetMeasures!$A$2:$MM$2,0),FALSE)</f>
        <v>2</v>
      </c>
      <c r="E190" s="75" t="e">
        <f>VLOOKUP($A190,GapMeasures!$A$2:$LA$3000,MATCH(E$2,GapMeasures!$A$2:$LA$2,0),FALSE)</f>
        <v>#N/A</v>
      </c>
      <c r="F190" s="75">
        <f>VLOOKUP($A190,InflationMeasures!$A$2:$LN$3000,MATCH(F$2,InflationMeasures!$A$2:$LN$2,0),FALSE)</f>
        <v>1.7806711658556518</v>
      </c>
      <c r="G190" s="23">
        <v>37210</v>
      </c>
      <c r="H190" s="22" t="e">
        <f t="shared" si="2"/>
        <v>#N/A</v>
      </c>
      <c r="I190" s="22">
        <f>VLOOKUP($A190,FedFundsRates!$A$2:$MM$3000,MATCH("FedFundsRate",FedFundsRates!$A$2:$MM$2,0),FALSE)</f>
        <v>2.1333333333333333</v>
      </c>
    </row>
    <row r="191" spans="1:9" x14ac:dyDescent="0.3">
      <c r="A191" s="1">
        <v>37302</v>
      </c>
      <c r="B191" s="75">
        <f>VLOOKUP($A191,FedFundsRates!$A$2:$MM$3000,MATCH(B$2,FedFundsRates!$A$2:$MM$2,0),FALSE)</f>
        <v>2.1333333333333333</v>
      </c>
      <c r="C191" s="75" t="e">
        <f>VLOOKUP($A191,NaturalRateMeasures!$A$2:$MK$3000,MATCH(C$2,NaturalRateMeasures!$A$2:$MK$2,0),FALSE)</f>
        <v>#N/A</v>
      </c>
      <c r="D191" s="75">
        <f>VLOOKUP($A191,InflationTargetMeasures!$A$2:$MM$3000,MATCH(D$2,InflationTargetMeasures!$A$2:$MM$2,0),FALSE)</f>
        <v>2</v>
      </c>
      <c r="E191" s="75" t="e">
        <f>VLOOKUP($A191,GapMeasures!$A$2:$LA$3000,MATCH(E$2,GapMeasures!$A$2:$LA$2,0),FALSE)</f>
        <v>#N/A</v>
      </c>
      <c r="F191" s="75">
        <f>VLOOKUP($A191,InflationMeasures!$A$2:$LN$3000,MATCH(F$2,InflationMeasures!$A$2:$LN$2,0),FALSE)</f>
        <v>1.4332384866687642</v>
      </c>
      <c r="G191" s="23">
        <v>37302</v>
      </c>
      <c r="H191" s="22" t="e">
        <f t="shared" si="2"/>
        <v>#N/A</v>
      </c>
      <c r="I191" s="22">
        <f>VLOOKUP($A191,FedFundsRates!$A$2:$MM$3000,MATCH("FedFundsRate",FedFundsRates!$A$2:$MM$2,0),FALSE)</f>
        <v>1.7333333333333332</v>
      </c>
    </row>
    <row r="192" spans="1:9" x14ac:dyDescent="0.3">
      <c r="A192" s="1">
        <v>37391</v>
      </c>
      <c r="B192" s="75">
        <f>VLOOKUP($A192,FedFundsRates!$A$2:$MM$3000,MATCH(B$2,FedFundsRates!$A$2:$MM$2,0),FALSE)</f>
        <v>1.7333333333333332</v>
      </c>
      <c r="C192" s="75" t="e">
        <f>VLOOKUP($A192,NaturalRateMeasures!$A$2:$MK$3000,MATCH(C$2,NaturalRateMeasures!$A$2:$MK$2,0),FALSE)</f>
        <v>#N/A</v>
      </c>
      <c r="D192" s="75">
        <f>VLOOKUP($A192,InflationTargetMeasures!$A$2:$MM$3000,MATCH(D$2,InflationTargetMeasures!$A$2:$MM$2,0),FALSE)</f>
        <v>2</v>
      </c>
      <c r="E192" s="75" t="e">
        <f>VLOOKUP($A192,GapMeasures!$A$2:$LA$3000,MATCH(E$2,GapMeasures!$A$2:$LA$2,0),FALSE)</f>
        <v>#N/A</v>
      </c>
      <c r="F192" s="75">
        <f>VLOOKUP($A192,InflationMeasures!$A$2:$LN$3000,MATCH(F$2,InflationMeasures!$A$2:$LN$2,0),FALSE)</f>
        <v>1.6076326460977342</v>
      </c>
      <c r="G192" s="23">
        <v>37391</v>
      </c>
      <c r="H192" s="22" t="e">
        <f t="shared" si="2"/>
        <v>#N/A</v>
      </c>
      <c r="I192" s="22">
        <f>VLOOKUP($A192,FedFundsRates!$A$2:$MM$3000,MATCH("FedFundsRate",FedFundsRates!$A$2:$MM$2,0),FALSE)</f>
        <v>1.75</v>
      </c>
    </row>
    <row r="193" spans="1:9" x14ac:dyDescent="0.3">
      <c r="A193" s="1">
        <v>37483</v>
      </c>
      <c r="B193" s="75">
        <f>VLOOKUP($A193,FedFundsRates!$A$2:$MM$3000,MATCH(B$2,FedFundsRates!$A$2:$MM$2,0),FALSE)</f>
        <v>1.75</v>
      </c>
      <c r="C193" s="75" t="e">
        <f>VLOOKUP($A193,NaturalRateMeasures!$A$2:$MK$3000,MATCH(C$2,NaturalRateMeasures!$A$2:$MK$2,0),FALSE)</f>
        <v>#N/A</v>
      </c>
      <c r="D193" s="75">
        <f>VLOOKUP($A193,InflationTargetMeasures!$A$2:$MM$3000,MATCH(D$2,InflationTargetMeasures!$A$2:$MM$2,0),FALSE)</f>
        <v>2</v>
      </c>
      <c r="E193" s="75" t="e">
        <f>VLOOKUP($A193,GapMeasures!$A$2:$LA$3000,MATCH(E$2,GapMeasures!$A$2:$LA$2,0),FALSE)</f>
        <v>#N/A</v>
      </c>
      <c r="F193" s="75">
        <f>VLOOKUP($A193,InflationMeasures!$A$2:$LN$3000,MATCH(F$2,InflationMeasures!$A$2:$LN$2,0),FALSE)</f>
        <v>1.8862491000720016</v>
      </c>
      <c r="G193" s="23">
        <v>37483</v>
      </c>
      <c r="H193" s="22" t="e">
        <f t="shared" si="2"/>
        <v>#N/A</v>
      </c>
      <c r="I193" s="22">
        <f>VLOOKUP($A193,FedFundsRates!$A$2:$MM$3000,MATCH("FedFundsRate",FedFundsRates!$A$2:$MM$2,0),FALSE)</f>
        <v>1.74</v>
      </c>
    </row>
    <row r="194" spans="1:9" x14ac:dyDescent="0.3">
      <c r="A194" s="1">
        <v>37575</v>
      </c>
      <c r="B194" s="75">
        <f>VLOOKUP($A194,FedFundsRates!$A$2:$MM$3000,MATCH(B$2,FedFundsRates!$A$2:$MM$2,0),FALSE)</f>
        <v>1.74</v>
      </c>
      <c r="C194" s="75" t="e">
        <f>VLOOKUP($A194,NaturalRateMeasures!$A$2:$MK$3000,MATCH(C$2,NaturalRateMeasures!$A$2:$MK$2,0),FALSE)</f>
        <v>#N/A</v>
      </c>
      <c r="D194" s="75">
        <f>VLOOKUP($A194,InflationTargetMeasures!$A$2:$MM$3000,MATCH(D$2,InflationTargetMeasures!$A$2:$MM$2,0),FALSE)</f>
        <v>2</v>
      </c>
      <c r="E194" s="75" t="e">
        <f>VLOOKUP($A194,GapMeasures!$A$2:$LA$3000,MATCH(E$2,GapMeasures!$A$2:$LA$2,0),FALSE)</f>
        <v>#N/A</v>
      </c>
      <c r="F194" s="75">
        <f>VLOOKUP($A194,InflationMeasures!$A$2:$LN$3000,MATCH(F$2,InflationMeasures!$A$2:$LN$2,0),FALSE)</f>
        <v>1.7573341670574782</v>
      </c>
      <c r="G194" s="23">
        <v>37575</v>
      </c>
      <c r="H194" s="22" t="e">
        <f t="shared" si="2"/>
        <v>#N/A</v>
      </c>
      <c r="I194" s="22">
        <f>VLOOKUP($A194,FedFundsRates!$A$2:$MM$3000,MATCH("FedFundsRate",FedFundsRates!$A$2:$MM$2,0),FALSE)</f>
        <v>1.4433333333333334</v>
      </c>
    </row>
    <row r="195" spans="1:9" x14ac:dyDescent="0.3">
      <c r="A195" s="1">
        <v>37667</v>
      </c>
      <c r="B195" s="75">
        <f>VLOOKUP($A195,FedFundsRates!$A$2:$MM$3000,MATCH(B$2,FedFundsRates!$A$2:$MM$2,0),FALSE)</f>
        <v>1.4433333333333334</v>
      </c>
      <c r="C195" s="75" t="e">
        <f>VLOOKUP($A195,NaturalRateMeasures!$A$2:$MK$3000,MATCH(C$2,NaturalRateMeasures!$A$2:$MK$2,0),FALSE)</f>
        <v>#N/A</v>
      </c>
      <c r="D195" s="75">
        <f>VLOOKUP($A195,InflationTargetMeasures!$A$2:$MM$3000,MATCH(D$2,InflationTargetMeasures!$A$2:$MM$2,0),FALSE)</f>
        <v>2</v>
      </c>
      <c r="E195" s="75" t="e">
        <f>VLOOKUP($A195,GapMeasures!$A$2:$LA$3000,MATCH(E$2,GapMeasures!$A$2:$LA$2,0),FALSE)</f>
        <v>#N/A</v>
      </c>
      <c r="F195" s="75">
        <f>VLOOKUP($A195,InflationMeasures!$A$2:$LN$3000,MATCH(F$2,InflationMeasures!$A$2:$LN$2,0),FALSE)</f>
        <v>1.7584415584415591</v>
      </c>
      <c r="G195" s="23">
        <v>37667</v>
      </c>
      <c r="H195" s="22" t="e">
        <f t="shared" si="2"/>
        <v>#N/A</v>
      </c>
      <c r="I195" s="22">
        <f>VLOOKUP($A195,FedFundsRates!$A$2:$MM$3000,MATCH("FedFundsRate",FedFundsRates!$A$2:$MM$2,0),FALSE)</f>
        <v>1.25</v>
      </c>
    </row>
    <row r="196" spans="1:9" x14ac:dyDescent="0.3">
      <c r="A196" s="1">
        <v>37756</v>
      </c>
      <c r="B196" s="75">
        <f>VLOOKUP($A196,FedFundsRates!$A$2:$MM$3000,MATCH(B$2,FedFundsRates!$A$2:$MM$2,0),FALSE)</f>
        <v>1.25</v>
      </c>
      <c r="C196" s="75" t="e">
        <f>VLOOKUP($A196,NaturalRateMeasures!$A$2:$MK$3000,MATCH(C$2,NaturalRateMeasures!$A$2:$MK$2,0),FALSE)</f>
        <v>#N/A</v>
      </c>
      <c r="D196" s="75">
        <f>VLOOKUP($A196,InflationTargetMeasures!$A$2:$MM$3000,MATCH(D$2,InflationTargetMeasures!$A$2:$MM$2,0),FALSE)</f>
        <v>2</v>
      </c>
      <c r="E196" s="75" t="e">
        <f>VLOOKUP($A196,GapMeasures!$A$2:$LA$3000,MATCH(E$2,GapMeasures!$A$2:$LA$2,0),FALSE)</f>
        <v>#N/A</v>
      </c>
      <c r="F196" s="75">
        <f>VLOOKUP($A196,InflationMeasures!$A$2:$LN$3000,MATCH(F$2,InflationMeasures!$A$2:$LN$2,0),FALSE)</f>
        <v>1.5847799132052032</v>
      </c>
      <c r="G196" s="23">
        <v>37756</v>
      </c>
      <c r="H196" s="22" t="e">
        <f t="shared" si="2"/>
        <v>#N/A</v>
      </c>
      <c r="I196" s="22">
        <f>VLOOKUP($A196,FedFundsRates!$A$2:$MM$3000,MATCH("FedFundsRate",FedFundsRates!$A$2:$MM$2,0),FALSE)</f>
        <v>1.2466666666666668</v>
      </c>
    </row>
    <row r="197" spans="1:9" x14ac:dyDescent="0.3">
      <c r="A197" s="1">
        <v>37848</v>
      </c>
      <c r="B197" s="75">
        <f>VLOOKUP($A197,FedFundsRates!$A$2:$MM$3000,MATCH(B$2,FedFundsRates!$A$2:$MM$2,0),FALSE)</f>
        <v>1.2466666666666668</v>
      </c>
      <c r="C197" s="75" t="e">
        <f>VLOOKUP($A197,NaturalRateMeasures!$A$2:$MK$3000,MATCH(C$2,NaturalRateMeasures!$A$2:$MK$2,0),FALSE)</f>
        <v>#N/A</v>
      </c>
      <c r="D197" s="75">
        <f>VLOOKUP($A197,InflationTargetMeasures!$A$2:$MM$3000,MATCH(D$2,InflationTargetMeasures!$A$2:$MM$2,0),FALSE)</f>
        <v>2</v>
      </c>
      <c r="E197" s="75" t="e">
        <f>VLOOKUP($A197,GapMeasures!$A$2:$LA$3000,MATCH(E$2,GapMeasures!$A$2:$LA$2,0),FALSE)</f>
        <v>#N/A</v>
      </c>
      <c r="F197" s="75">
        <f>VLOOKUP($A197,InflationMeasures!$A$2:$LN$3000,MATCH(F$2,InflationMeasures!$A$2:$LN$2,0),FALSE)</f>
        <v>1.5095842540726601</v>
      </c>
      <c r="G197" s="23">
        <v>37848</v>
      </c>
      <c r="H197" s="22" t="e">
        <f t="shared" ref="H197:H253" si="3">$L$29*B197 + (1-$L$29)*(C197+D197+1.5*(F197-D197)+$L$31*E197)</f>
        <v>#N/A</v>
      </c>
      <c r="I197" s="22">
        <f>VLOOKUP($A197,FedFundsRates!$A$2:$MM$3000,MATCH("FedFundsRate",FedFundsRates!$A$2:$MM$2,0),FALSE)</f>
        <v>1.0166666666666666</v>
      </c>
    </row>
    <row r="198" spans="1:9" x14ac:dyDescent="0.3">
      <c r="A198" s="1">
        <v>37940</v>
      </c>
      <c r="B198" s="75">
        <f>VLOOKUP($A198,FedFundsRates!$A$2:$MM$3000,MATCH(B$2,FedFundsRates!$A$2:$MM$2,0),FALSE)</f>
        <v>1.0166666666666666</v>
      </c>
      <c r="C198" s="75" t="e">
        <f>VLOOKUP($A198,NaturalRateMeasures!$A$2:$MK$3000,MATCH(C$2,NaturalRateMeasures!$A$2:$MK$2,0),FALSE)</f>
        <v>#N/A</v>
      </c>
      <c r="D198" s="75">
        <f>VLOOKUP($A198,InflationTargetMeasures!$A$2:$MM$3000,MATCH(D$2,InflationTargetMeasures!$A$2:$MM$2,0),FALSE)</f>
        <v>2</v>
      </c>
      <c r="E198" s="75" t="e">
        <f>VLOOKUP($A198,GapMeasures!$A$2:$LA$3000,MATCH(E$2,GapMeasures!$A$2:$LA$2,0),FALSE)</f>
        <v>#N/A</v>
      </c>
      <c r="F198" s="75">
        <f>VLOOKUP($A198,InflationMeasures!$A$2:$LN$3000,MATCH(F$2,InflationMeasures!$A$2:$LN$2,0),FALSE)</f>
        <v>1.6028061910309255</v>
      </c>
      <c r="G198" s="23">
        <v>37940</v>
      </c>
      <c r="H198" s="22" t="e">
        <f t="shared" si="3"/>
        <v>#N/A</v>
      </c>
      <c r="I198" s="22">
        <f>VLOOKUP($A198,FedFundsRates!$A$2:$MM$3000,MATCH("FedFundsRate",FedFundsRates!$A$2:$MM$2,0),FALSE)</f>
        <v>0.99666666666666659</v>
      </c>
    </row>
    <row r="199" spans="1:9" x14ac:dyDescent="0.3">
      <c r="A199" s="1">
        <v>38032</v>
      </c>
      <c r="B199" s="75">
        <f>VLOOKUP($A199,FedFundsRates!$A$2:$MM$3000,MATCH(B$2,FedFundsRates!$A$2:$MM$2,0),FALSE)</f>
        <v>0.99666666666666659</v>
      </c>
      <c r="C199" s="75" t="e">
        <f>VLOOKUP($A199,NaturalRateMeasures!$A$2:$MK$3000,MATCH(C$2,NaturalRateMeasures!$A$2:$MK$2,0),FALSE)</f>
        <v>#N/A</v>
      </c>
      <c r="D199" s="75">
        <f>VLOOKUP($A199,InflationTargetMeasures!$A$2:$MM$3000,MATCH(D$2,InflationTargetMeasures!$A$2:$MM$2,0),FALSE)</f>
        <v>2</v>
      </c>
      <c r="E199" s="75" t="e">
        <f>VLOOKUP($A199,GapMeasures!$A$2:$LA$3000,MATCH(E$2,GapMeasures!$A$2:$LA$2,0),FALSE)</f>
        <v>#N/A</v>
      </c>
      <c r="F199" s="75">
        <f>VLOOKUP($A199,InflationMeasures!$A$2:$LN$3000,MATCH(F$2,InflationMeasures!$A$2:$LN$2,0),FALSE)</f>
        <v>1.8467468157337352</v>
      </c>
      <c r="G199" s="23">
        <v>38032</v>
      </c>
      <c r="H199" s="22" t="e">
        <f t="shared" si="3"/>
        <v>#N/A</v>
      </c>
      <c r="I199" s="22">
        <f>VLOOKUP($A199,FedFundsRates!$A$2:$MM$3000,MATCH("FedFundsRate",FedFundsRates!$A$2:$MM$2,0),FALSE)</f>
        <v>1.0033333333333332</v>
      </c>
    </row>
    <row r="200" spans="1:9" x14ac:dyDescent="0.3">
      <c r="A200" s="1">
        <v>38122</v>
      </c>
      <c r="B200" s="75">
        <f>VLOOKUP($A200,FedFundsRates!$A$2:$MM$3000,MATCH(B$2,FedFundsRates!$A$2:$MM$2,0),FALSE)</f>
        <v>1.0033333333333332</v>
      </c>
      <c r="C200" s="75" t="e">
        <f>VLOOKUP($A200,NaturalRateMeasures!$A$2:$MK$3000,MATCH(C$2,NaturalRateMeasures!$A$2:$MK$2,0),FALSE)</f>
        <v>#N/A</v>
      </c>
      <c r="D200" s="75">
        <f>VLOOKUP($A200,InflationTargetMeasures!$A$2:$MM$3000,MATCH(D$2,InflationTargetMeasures!$A$2:$MM$2,0),FALSE)</f>
        <v>2</v>
      </c>
      <c r="E200" s="75" t="e">
        <f>VLOOKUP($A200,GapMeasures!$A$2:$LA$3000,MATCH(E$2,GapMeasures!$A$2:$LA$2,0),FALSE)</f>
        <v>#N/A</v>
      </c>
      <c r="F200" s="75">
        <f>VLOOKUP($A200,InflationMeasures!$A$2:$LN$3000,MATCH(F$2,InflationMeasures!$A$2:$LN$2,0),FALSE)</f>
        <v>2.0432035193449494</v>
      </c>
      <c r="G200" s="23">
        <v>38122</v>
      </c>
      <c r="H200" s="22" t="e">
        <f t="shared" si="3"/>
        <v>#N/A</v>
      </c>
      <c r="I200" s="22">
        <f>VLOOKUP($A200,FedFundsRates!$A$2:$MM$3000,MATCH("FedFundsRate",FedFundsRates!$A$2:$MM$2,0),FALSE)</f>
        <v>1.01</v>
      </c>
    </row>
    <row r="201" spans="1:9" x14ac:dyDescent="0.3">
      <c r="A201" s="1">
        <v>38214</v>
      </c>
      <c r="B201" s="75">
        <f>VLOOKUP($A201,FedFundsRates!$A$2:$MM$3000,MATCH(B$2,FedFundsRates!$A$2:$MM$2,0),FALSE)</f>
        <v>1.01</v>
      </c>
      <c r="C201" s="75" t="e">
        <f>VLOOKUP($A201,NaturalRateMeasures!$A$2:$MK$3000,MATCH(C$2,NaturalRateMeasures!$A$2:$MK$2,0),FALSE)</f>
        <v>#N/A</v>
      </c>
      <c r="D201" s="75">
        <f>VLOOKUP($A201,InflationTargetMeasures!$A$2:$MM$3000,MATCH(D$2,InflationTargetMeasures!$A$2:$MM$2,0),FALSE)</f>
        <v>2</v>
      </c>
      <c r="E201" s="75" t="e">
        <f>VLOOKUP($A201,GapMeasures!$A$2:$LA$3000,MATCH(E$2,GapMeasures!$A$2:$LA$2,0),FALSE)</f>
        <v>#N/A</v>
      </c>
      <c r="F201" s="75">
        <f>VLOOKUP($A201,InflationMeasures!$A$2:$LN$3000,MATCH(F$2,InflationMeasures!$A$2:$LN$2,0),FALSE)</f>
        <v>1.9415018162028064</v>
      </c>
      <c r="G201" s="23">
        <v>38214</v>
      </c>
      <c r="H201" s="22" t="e">
        <f t="shared" si="3"/>
        <v>#N/A</v>
      </c>
      <c r="I201" s="22">
        <f>VLOOKUP($A201,FedFundsRates!$A$2:$MM$3000,MATCH("FedFundsRate",FedFundsRates!$A$2:$MM$2,0),FALSE)</f>
        <v>1.4333333333333333</v>
      </c>
    </row>
    <row r="202" spans="1:9" x14ac:dyDescent="0.3">
      <c r="A202" s="1">
        <v>38306</v>
      </c>
      <c r="B202" s="75">
        <f>VLOOKUP($A202,FedFundsRates!$A$2:$MM$3000,MATCH(B$2,FedFundsRates!$A$2:$MM$2,0),FALSE)</f>
        <v>1.4333333333333333</v>
      </c>
      <c r="C202" s="75" t="e">
        <f>VLOOKUP($A202,NaturalRateMeasures!$A$2:$MK$3000,MATCH(C$2,NaturalRateMeasures!$A$2:$MK$2,0),FALSE)</f>
        <v>#N/A</v>
      </c>
      <c r="D202" s="75">
        <f>VLOOKUP($A202,InflationTargetMeasures!$A$2:$MM$3000,MATCH(D$2,InflationTargetMeasures!$A$2:$MM$2,0),FALSE)</f>
        <v>2</v>
      </c>
      <c r="E202" s="75" t="e">
        <f>VLOOKUP($A202,GapMeasures!$A$2:$LA$3000,MATCH(E$2,GapMeasures!$A$2:$LA$2,0),FALSE)</f>
        <v>#N/A</v>
      </c>
      <c r="F202" s="75">
        <f>VLOOKUP($A202,InflationMeasures!$A$2:$LN$3000,MATCH(F$2,InflationMeasures!$A$2:$LN$2,0),FALSE)</f>
        <v>2.0374220374220542</v>
      </c>
      <c r="G202" s="23">
        <v>38306</v>
      </c>
      <c r="H202" s="22" t="e">
        <f t="shared" si="3"/>
        <v>#N/A</v>
      </c>
      <c r="I202" s="22">
        <f>VLOOKUP($A202,FedFundsRates!$A$2:$MM$3000,MATCH("FedFundsRate",FedFundsRates!$A$2:$MM$2,0),FALSE)</f>
        <v>1.95</v>
      </c>
    </row>
    <row r="203" spans="1:9" x14ac:dyDescent="0.3">
      <c r="A203" s="1">
        <v>38398</v>
      </c>
      <c r="B203" s="75">
        <f>VLOOKUP($A203,FedFundsRates!$A$2:$MM$3000,MATCH(B$2,FedFundsRates!$A$2:$MM$2,0),FALSE)</f>
        <v>1.95</v>
      </c>
      <c r="C203" s="75" t="e">
        <f>VLOOKUP($A203,NaturalRateMeasures!$A$2:$MK$3000,MATCH(C$2,NaturalRateMeasures!$A$2:$MK$2,0),FALSE)</f>
        <v>#N/A</v>
      </c>
      <c r="D203" s="75">
        <f>VLOOKUP($A203,InflationTargetMeasures!$A$2:$MM$3000,MATCH(D$2,InflationTargetMeasures!$A$2:$MM$2,0),FALSE)</f>
        <v>2</v>
      </c>
      <c r="E203" s="75" t="e">
        <f>VLOOKUP($A203,GapMeasures!$A$2:$LA$3000,MATCH(E$2,GapMeasures!$A$2:$LA$2,0),FALSE)</f>
        <v>#N/A</v>
      </c>
      <c r="F203" s="75">
        <f>VLOOKUP($A203,InflationMeasures!$A$2:$LN$3000,MATCH(F$2,InflationMeasures!$A$2:$LN$2,0),FALSE)</f>
        <v>2.2017267954035802</v>
      </c>
      <c r="G203" s="23">
        <v>38398</v>
      </c>
      <c r="H203" s="22" t="e">
        <f t="shared" si="3"/>
        <v>#N/A</v>
      </c>
      <c r="I203" s="22">
        <f>VLOOKUP($A203,FedFundsRates!$A$2:$MM$3000,MATCH("FedFundsRate",FedFundsRates!$A$2:$MM$2,0),FALSE)</f>
        <v>2.4699999999999998</v>
      </c>
    </row>
    <row r="204" spans="1:9" x14ac:dyDescent="0.3">
      <c r="A204" s="1">
        <v>38487</v>
      </c>
      <c r="B204" s="75">
        <f>VLOOKUP($A204,FedFundsRates!$A$2:$MM$3000,MATCH(B$2,FedFundsRates!$A$2:$MM$2,0),FALSE)</f>
        <v>2.4699999999999998</v>
      </c>
      <c r="C204" s="75" t="e">
        <f>VLOOKUP($A204,NaturalRateMeasures!$A$2:$MK$3000,MATCH(C$2,NaturalRateMeasures!$A$2:$MK$2,0),FALSE)</f>
        <v>#N/A</v>
      </c>
      <c r="D204" s="75">
        <f>VLOOKUP($A204,InflationTargetMeasures!$A$2:$MM$3000,MATCH(D$2,InflationTargetMeasures!$A$2:$MM$2,0),FALSE)</f>
        <v>2</v>
      </c>
      <c r="E204" s="75" t="e">
        <f>VLOOKUP($A204,GapMeasures!$A$2:$LA$3000,MATCH(E$2,GapMeasures!$A$2:$LA$2,0),FALSE)</f>
        <v>#N/A</v>
      </c>
      <c r="F204" s="75">
        <f>VLOOKUP($A204,InflationMeasures!$A$2:$LN$3000,MATCH(F$2,InflationMeasures!$A$2:$LN$2,0),FALSE)</f>
        <v>2.1231528321164372</v>
      </c>
      <c r="G204" s="23">
        <v>38487</v>
      </c>
      <c r="H204" s="22" t="e">
        <f t="shared" si="3"/>
        <v>#N/A</v>
      </c>
      <c r="I204" s="22">
        <f>VLOOKUP($A204,FedFundsRates!$A$2:$MM$3000,MATCH("FedFundsRate",FedFundsRates!$A$2:$MM$2,0),FALSE)</f>
        <v>2.9433333333333334</v>
      </c>
    </row>
    <row r="205" spans="1:9" x14ac:dyDescent="0.3">
      <c r="A205" s="1">
        <v>38579</v>
      </c>
      <c r="B205" s="75">
        <f>VLOOKUP($A205,FedFundsRates!$A$2:$MM$3000,MATCH(B$2,FedFundsRates!$A$2:$MM$2,0),FALSE)</f>
        <v>2.9433333333333334</v>
      </c>
      <c r="C205" s="75" t="e">
        <f>VLOOKUP($A205,NaturalRateMeasures!$A$2:$MK$3000,MATCH(C$2,NaturalRateMeasures!$A$2:$MK$2,0),FALSE)</f>
        <v>#N/A</v>
      </c>
      <c r="D205" s="75">
        <f>VLOOKUP($A205,InflationTargetMeasures!$A$2:$MM$3000,MATCH(D$2,InflationTargetMeasures!$A$2:$MM$2,0),FALSE)</f>
        <v>2</v>
      </c>
      <c r="E205" s="75" t="e">
        <f>VLOOKUP($A205,GapMeasures!$A$2:$LA$3000,MATCH(E$2,GapMeasures!$A$2:$LA$2,0),FALSE)</f>
        <v>#N/A</v>
      </c>
      <c r="F205" s="75">
        <f>VLOOKUP($A205,InflationMeasures!$A$2:$LN$3000,MATCH(F$2,InflationMeasures!$A$2:$LN$2,0),FALSE)</f>
        <v>2.1553169035942732</v>
      </c>
      <c r="G205" s="23">
        <v>38579</v>
      </c>
      <c r="H205" s="22" t="e">
        <f t="shared" si="3"/>
        <v>#N/A</v>
      </c>
      <c r="I205" s="22">
        <f>VLOOKUP($A205,FedFundsRates!$A$2:$MM$3000,MATCH("FedFundsRate",FedFundsRates!$A$2:$MM$2,0),FALSE)</f>
        <v>3.4599999999999995</v>
      </c>
    </row>
    <row r="206" spans="1:9" x14ac:dyDescent="0.3">
      <c r="A206" s="1">
        <v>38671</v>
      </c>
      <c r="B206" s="75">
        <f>VLOOKUP($A206,FedFundsRates!$A$2:$MM$3000,MATCH(B$2,FedFundsRates!$A$2:$MM$2,0),FALSE)</f>
        <v>3.4599999999999995</v>
      </c>
      <c r="C206" s="75" t="e">
        <f>VLOOKUP($A206,NaturalRateMeasures!$A$2:$MK$3000,MATCH(C$2,NaturalRateMeasures!$A$2:$MK$2,0),FALSE)</f>
        <v>#N/A</v>
      </c>
      <c r="D206" s="75">
        <f>VLOOKUP($A206,InflationTargetMeasures!$A$2:$MM$3000,MATCH(D$2,InflationTargetMeasures!$A$2:$MM$2,0),FALSE)</f>
        <v>2</v>
      </c>
      <c r="E206" s="75" t="e">
        <f>VLOOKUP($A206,GapMeasures!$A$2:$LA$3000,MATCH(E$2,GapMeasures!$A$2:$LA$2,0),FALSE)</f>
        <v>#N/A</v>
      </c>
      <c r="F206" s="75">
        <f>VLOOKUP($A206,InflationMeasures!$A$2:$LN$3000,MATCH(F$2,InflationMeasures!$A$2:$LN$2,0),FALSE)</f>
        <v>2.283223432367687</v>
      </c>
      <c r="G206" s="23">
        <v>38671</v>
      </c>
      <c r="H206" s="22" t="e">
        <f t="shared" si="3"/>
        <v>#N/A</v>
      </c>
      <c r="I206" s="22">
        <f>VLOOKUP($A206,FedFundsRates!$A$2:$MM$3000,MATCH("FedFundsRate",FedFundsRates!$A$2:$MM$2,0),FALSE)</f>
        <v>3.98</v>
      </c>
    </row>
    <row r="207" spans="1:9" x14ac:dyDescent="0.3">
      <c r="A207" s="1">
        <v>38763</v>
      </c>
      <c r="B207" s="75">
        <f>VLOOKUP($A207,FedFundsRates!$A$2:$MM$3000,MATCH(B$2,FedFundsRates!$A$2:$MM$2,0),FALSE)</f>
        <v>3.98</v>
      </c>
      <c r="C207" s="75" t="e">
        <f>VLOOKUP($A207,NaturalRateMeasures!$A$2:$MK$3000,MATCH(C$2,NaturalRateMeasures!$A$2:$MK$2,0),FALSE)</f>
        <v>#N/A</v>
      </c>
      <c r="D207" s="75">
        <f>VLOOKUP($A207,InflationTargetMeasures!$A$2:$MM$3000,MATCH(D$2,InflationTargetMeasures!$A$2:$MM$2,0),FALSE)</f>
        <v>2</v>
      </c>
      <c r="E207" s="75" t="e">
        <f>VLOOKUP($A207,GapMeasures!$A$2:$LA$3000,MATCH(E$2,GapMeasures!$A$2:$LA$2,0),FALSE)</f>
        <v>#N/A</v>
      </c>
      <c r="F207" s="75">
        <f>VLOOKUP($A207,InflationMeasures!$A$2:$LN$3000,MATCH(F$2,InflationMeasures!$A$2:$LN$2,0),FALSE)</f>
        <v>2.149390617719904</v>
      </c>
      <c r="G207" s="23">
        <v>38763</v>
      </c>
      <c r="H207" s="22" t="e">
        <f t="shared" si="3"/>
        <v>#N/A</v>
      </c>
      <c r="I207" s="22">
        <f>VLOOKUP($A207,FedFundsRates!$A$2:$MM$3000,MATCH("FedFundsRate",FedFundsRates!$A$2:$MM$2,0),FALSE)</f>
        <v>4.456666666666667</v>
      </c>
    </row>
    <row r="208" spans="1:9" x14ac:dyDescent="0.3">
      <c r="A208" s="1">
        <v>38852</v>
      </c>
      <c r="B208" s="75">
        <f>VLOOKUP($A208,FedFundsRates!$A$2:$MM$3000,MATCH(B$2,FedFundsRates!$A$2:$MM$2,0),FALSE)</f>
        <v>4.456666666666667</v>
      </c>
      <c r="C208" s="75" t="e">
        <f>VLOOKUP($A208,NaturalRateMeasures!$A$2:$MK$3000,MATCH(C$2,NaturalRateMeasures!$A$2:$MK$2,0),FALSE)</f>
        <v>#N/A</v>
      </c>
      <c r="D208" s="75">
        <f>VLOOKUP($A208,InflationTargetMeasures!$A$2:$MM$3000,MATCH(D$2,InflationTargetMeasures!$A$2:$MM$2,0),FALSE)</f>
        <v>2</v>
      </c>
      <c r="E208" s="75" t="e">
        <f>VLOOKUP($A208,GapMeasures!$A$2:$LA$3000,MATCH(E$2,GapMeasures!$A$2:$LA$2,0),FALSE)</f>
        <v>#N/A</v>
      </c>
      <c r="F208" s="75">
        <f>VLOOKUP($A208,InflationMeasures!$A$2:$LN$3000,MATCH(F$2,InflationMeasures!$A$2:$LN$2,0),FALSE)</f>
        <v>2.4560162026304733</v>
      </c>
      <c r="G208" s="23">
        <v>38852</v>
      </c>
      <c r="H208" s="22" t="e">
        <f t="shared" si="3"/>
        <v>#N/A</v>
      </c>
      <c r="I208" s="22">
        <f>VLOOKUP($A208,FedFundsRates!$A$2:$MM$3000,MATCH("FedFundsRate",FedFundsRates!$A$2:$MM$2,0),FALSE)</f>
        <v>4.9066666666666672</v>
      </c>
    </row>
    <row r="209" spans="1:9" x14ac:dyDescent="0.3">
      <c r="A209" s="1">
        <v>38944</v>
      </c>
      <c r="B209" s="75">
        <f>VLOOKUP($A209,FedFundsRates!$A$2:$MM$3000,MATCH(B$2,FedFundsRates!$A$2:$MM$2,0),FALSE)</f>
        <v>4.9066666666666672</v>
      </c>
      <c r="C209" s="75" t="e">
        <f>VLOOKUP($A209,NaturalRateMeasures!$A$2:$MK$3000,MATCH(C$2,NaturalRateMeasures!$A$2:$MK$2,0),FALSE)</f>
        <v>#N/A</v>
      </c>
      <c r="D209" s="75">
        <f>VLOOKUP($A209,InflationTargetMeasures!$A$2:$MM$3000,MATCH(D$2,InflationTargetMeasures!$A$2:$MM$2,0),FALSE)</f>
        <v>2</v>
      </c>
      <c r="E209" s="75" t="e">
        <f>VLOOKUP($A209,GapMeasures!$A$2:$LA$3000,MATCH(E$2,GapMeasures!$A$2:$LA$2,0),FALSE)</f>
        <v>#N/A</v>
      </c>
      <c r="F209" s="75">
        <f>VLOOKUP($A209,InflationMeasures!$A$2:$LN$3000,MATCH(F$2,InflationMeasures!$A$2:$LN$2,0),FALSE)</f>
        <v>2.6081355355428437</v>
      </c>
      <c r="G209" s="23">
        <v>38944</v>
      </c>
      <c r="H209" s="22" t="e">
        <f t="shared" si="3"/>
        <v>#N/A</v>
      </c>
      <c r="I209" s="22">
        <f>VLOOKUP($A209,FedFundsRates!$A$2:$MM$3000,MATCH("FedFundsRate",FedFundsRates!$A$2:$MM$2,0),FALSE)</f>
        <v>5.246666666666667</v>
      </c>
    </row>
    <row r="210" spans="1:9" x14ac:dyDescent="0.3">
      <c r="A210" s="1">
        <v>39036</v>
      </c>
      <c r="B210" s="75">
        <f>VLOOKUP($A210,FedFundsRates!$A$2:$MM$3000,MATCH(B$2,FedFundsRates!$A$2:$MM$2,0),FALSE)</f>
        <v>5.246666666666667</v>
      </c>
      <c r="C210" s="75" t="e">
        <f>VLOOKUP($A210,NaturalRateMeasures!$A$2:$MK$3000,MATCH(C$2,NaturalRateMeasures!$A$2:$MK$2,0),FALSE)</f>
        <v>#N/A</v>
      </c>
      <c r="D210" s="75">
        <f>VLOOKUP($A210,InflationTargetMeasures!$A$2:$MM$3000,MATCH(D$2,InflationTargetMeasures!$A$2:$MM$2,0),FALSE)</f>
        <v>2</v>
      </c>
      <c r="E210" s="75" t="e">
        <f>VLOOKUP($A210,GapMeasures!$A$2:$LA$3000,MATCH(E$2,GapMeasures!$A$2:$LA$2,0),FALSE)</f>
        <v>#N/A</v>
      </c>
      <c r="F210" s="75">
        <f>VLOOKUP($A210,InflationMeasures!$A$2:$LN$3000,MATCH(F$2,InflationMeasures!$A$2:$LN$2,0),FALSE)</f>
        <v>2.3662638384179813</v>
      </c>
      <c r="G210" s="23">
        <v>39036</v>
      </c>
      <c r="H210" s="22" t="e">
        <f t="shared" si="3"/>
        <v>#N/A</v>
      </c>
      <c r="I210" s="22">
        <f>VLOOKUP($A210,FedFundsRates!$A$2:$MM$3000,MATCH("FedFundsRate",FedFundsRates!$A$2:$MM$2,0),FALSE)</f>
        <v>5.246666666666667</v>
      </c>
    </row>
    <row r="211" spans="1:9" x14ac:dyDescent="0.3">
      <c r="A211" s="1">
        <v>39128</v>
      </c>
      <c r="B211" s="75">
        <f>VLOOKUP($A211,FedFundsRates!$A$2:$MM$3000,MATCH(B$2,FedFundsRates!$A$2:$MM$2,0),FALSE)</f>
        <v>5.246666666666667</v>
      </c>
      <c r="C211" s="75" t="e">
        <f>VLOOKUP($A211,NaturalRateMeasures!$A$2:$MK$3000,MATCH(C$2,NaturalRateMeasures!$A$2:$MK$2,0),FALSE)</f>
        <v>#N/A</v>
      </c>
      <c r="D211" s="75">
        <f>VLOOKUP($A211,InflationTargetMeasures!$A$2:$MM$3000,MATCH(D$2,InflationTargetMeasures!$A$2:$MM$2,0),FALSE)</f>
        <v>2</v>
      </c>
      <c r="E211" s="75" t="e">
        <f>VLOOKUP($A211,GapMeasures!$A$2:$LA$3000,MATCH(E$2,GapMeasures!$A$2:$LA$2,0),FALSE)</f>
        <v>#N/A</v>
      </c>
      <c r="F211" s="75">
        <f>VLOOKUP($A211,InflationMeasures!$A$2:$LN$3000,MATCH(F$2,InflationMeasures!$A$2:$LN$2,0),FALSE)</f>
        <v>2.4786642820275873</v>
      </c>
      <c r="G211" s="23">
        <v>39128</v>
      </c>
      <c r="H211" s="22" t="e">
        <f t="shared" si="3"/>
        <v>#N/A</v>
      </c>
      <c r="I211" s="22">
        <f>VLOOKUP($A211,FedFundsRates!$A$2:$MM$3000,MATCH("FedFundsRate",FedFundsRates!$A$2:$MM$2,0),FALSE)</f>
        <v>5.2566666666666668</v>
      </c>
    </row>
    <row r="212" spans="1:9" x14ac:dyDescent="0.3">
      <c r="A212" s="1">
        <v>39217</v>
      </c>
      <c r="B212" s="75">
        <f>VLOOKUP($A212,FedFundsRates!$A$2:$MM$3000,MATCH(B$2,FedFundsRates!$A$2:$MM$2,0),FALSE)</f>
        <v>5.2566666666666668</v>
      </c>
      <c r="C212" s="75" t="e">
        <f>VLOOKUP($A212,NaturalRateMeasures!$A$2:$MK$3000,MATCH(C$2,NaturalRateMeasures!$A$2:$MK$2,0),FALSE)</f>
        <v>#N/A</v>
      </c>
      <c r="D212" s="75">
        <f>VLOOKUP($A212,InflationTargetMeasures!$A$2:$MM$3000,MATCH(D$2,InflationTargetMeasures!$A$2:$MM$2,0),FALSE)</f>
        <v>2</v>
      </c>
      <c r="E212" s="75" t="e">
        <f>VLOOKUP($A212,GapMeasures!$A$2:$LA$3000,MATCH(E$2,GapMeasures!$A$2:$LA$2,0),FALSE)</f>
        <v>#N/A</v>
      </c>
      <c r="F212" s="75">
        <f>VLOOKUP($A212,InflationMeasures!$A$2:$LN$3000,MATCH(F$2,InflationMeasures!$A$2:$LN$2,0),FALSE)</f>
        <v>2.0910985412325056</v>
      </c>
      <c r="G212" s="23">
        <v>39217</v>
      </c>
      <c r="H212" s="22" t="e">
        <f t="shared" si="3"/>
        <v>#N/A</v>
      </c>
      <c r="I212" s="22">
        <f>VLOOKUP($A212,FedFundsRates!$A$2:$MM$3000,MATCH("FedFundsRate",FedFundsRates!$A$2:$MM$2,0),FALSE)</f>
        <v>5.25</v>
      </c>
    </row>
    <row r="213" spans="1:9" x14ac:dyDescent="0.3">
      <c r="A213" s="1">
        <v>39309</v>
      </c>
      <c r="B213" s="75">
        <f>VLOOKUP($A213,FedFundsRates!$A$2:$MM$3000,MATCH(B$2,FedFundsRates!$A$2:$MM$2,0),FALSE)</f>
        <v>5.25</v>
      </c>
      <c r="C213" s="75" t="e">
        <f>VLOOKUP($A213,NaturalRateMeasures!$A$2:$MK$3000,MATCH(C$2,NaturalRateMeasures!$A$2:$MK$2,0),FALSE)</f>
        <v>#N/A</v>
      </c>
      <c r="D213" s="75">
        <f>VLOOKUP($A213,InflationTargetMeasures!$A$2:$MM$3000,MATCH(D$2,InflationTargetMeasures!$A$2:$MM$2,0),FALSE)</f>
        <v>2</v>
      </c>
      <c r="E213" s="75" t="e">
        <f>VLOOKUP($A213,GapMeasures!$A$2:$LA$3000,MATCH(E$2,GapMeasures!$A$2:$LA$2,0),FALSE)</f>
        <v>#N/A</v>
      </c>
      <c r="F213" s="75">
        <f>VLOOKUP($A213,InflationMeasures!$A$2:$LN$3000,MATCH(F$2,InflationMeasures!$A$2:$LN$2,0),FALSE)</f>
        <v>2.0431852369502623</v>
      </c>
      <c r="G213" s="23">
        <v>39309</v>
      </c>
      <c r="H213" s="22" t="e">
        <f t="shared" si="3"/>
        <v>#N/A</v>
      </c>
      <c r="I213" s="22">
        <f>VLOOKUP($A213,FedFundsRates!$A$2:$MM$3000,MATCH("FedFundsRate",FedFundsRates!$A$2:$MM$2,0),FALSE)</f>
        <v>5.0733333333333333</v>
      </c>
    </row>
    <row r="214" spans="1:9" x14ac:dyDescent="0.3">
      <c r="A214" s="1">
        <v>39401</v>
      </c>
      <c r="B214" s="75">
        <f>VLOOKUP($A214,FedFundsRates!$A$2:$MM$3000,MATCH(B$2,FedFundsRates!$A$2:$MM$2,0),FALSE)</f>
        <v>5.0733333333333333</v>
      </c>
      <c r="C214" s="75" t="e">
        <f>VLOOKUP($A214,NaturalRateMeasures!$A$2:$MK$3000,MATCH(C$2,NaturalRateMeasures!$A$2:$MK$2,0),FALSE)</f>
        <v>#N/A</v>
      </c>
      <c r="D214" s="75">
        <f>VLOOKUP($A214,InflationTargetMeasures!$A$2:$MM$3000,MATCH(D$2,InflationTargetMeasures!$A$2:$MM$2,0),FALSE)</f>
        <v>2</v>
      </c>
      <c r="E214" s="75" t="e">
        <f>VLOOKUP($A214,GapMeasures!$A$2:$LA$3000,MATCH(E$2,GapMeasures!$A$2:$LA$2,0),FALSE)</f>
        <v>#N/A</v>
      </c>
      <c r="F214" s="75">
        <f>VLOOKUP($A214,InflationMeasures!$A$2:$LN$3000,MATCH(F$2,InflationMeasures!$A$2:$LN$2,0),FALSE)</f>
        <v>2.3068486042150838</v>
      </c>
      <c r="G214" s="23">
        <v>39401</v>
      </c>
      <c r="H214" s="22" t="e">
        <f t="shared" si="3"/>
        <v>#N/A</v>
      </c>
      <c r="I214" s="22">
        <f>VLOOKUP($A214,FedFundsRates!$A$2:$MM$3000,MATCH("FedFundsRate",FedFundsRates!$A$2:$MM$2,0),FALSE)</f>
        <v>4.496666666666667</v>
      </c>
    </row>
    <row r="215" spans="1:9" x14ac:dyDescent="0.3">
      <c r="A215" s="1">
        <v>39493</v>
      </c>
      <c r="B215" s="75">
        <f>VLOOKUP($A215,FedFundsRates!$A$2:$MM$3000,MATCH(B$2,FedFundsRates!$A$2:$MM$2,0),FALSE)</f>
        <v>4.496666666666667</v>
      </c>
      <c r="C215" s="75" t="e">
        <f>VLOOKUP($A215,NaturalRateMeasures!$A$2:$MK$3000,MATCH(C$2,NaturalRateMeasures!$A$2:$MK$2,0),FALSE)</f>
        <v>#N/A</v>
      </c>
      <c r="D215" s="75">
        <f>VLOOKUP($A215,InflationTargetMeasures!$A$2:$MM$3000,MATCH(D$2,InflationTargetMeasures!$A$2:$MM$2,0),FALSE)</f>
        <v>2</v>
      </c>
      <c r="E215" s="75" t="e">
        <f>VLOOKUP($A215,GapMeasures!$A$2:$LA$3000,MATCH(E$2,GapMeasures!$A$2:$LA$2,0),FALSE)</f>
        <v>#N/A</v>
      </c>
      <c r="F215" s="75">
        <f>VLOOKUP($A215,InflationMeasures!$A$2:$LN$3000,MATCH(F$2,InflationMeasures!$A$2:$LN$2,0),FALSE)</f>
        <v>2.1446308095951938</v>
      </c>
      <c r="G215" s="23">
        <v>39493</v>
      </c>
      <c r="H215" s="22" t="e">
        <f t="shared" si="3"/>
        <v>#N/A</v>
      </c>
      <c r="I215" s="22">
        <f>VLOOKUP($A215,FedFundsRates!$A$2:$MM$3000,MATCH("FedFundsRate",FedFundsRates!$A$2:$MM$2,0),FALSE)</f>
        <v>3.1766666666666663</v>
      </c>
    </row>
    <row r="216" spans="1:9" x14ac:dyDescent="0.3">
      <c r="A216" s="1">
        <v>39583</v>
      </c>
      <c r="B216" s="75">
        <f>VLOOKUP($A216,FedFundsRates!$A$2:$MM$3000,MATCH(B$2,FedFundsRates!$A$2:$MM$2,0),FALSE)</f>
        <v>3.1766666666666663</v>
      </c>
      <c r="C216" s="75" t="e">
        <f>VLOOKUP($A216,NaturalRateMeasures!$A$2:$MK$3000,MATCH(C$2,NaturalRateMeasures!$A$2:$MK$2,0),FALSE)</f>
        <v>#N/A</v>
      </c>
      <c r="D216" s="75">
        <f>VLOOKUP($A216,InflationTargetMeasures!$A$2:$MM$3000,MATCH(D$2,InflationTargetMeasures!$A$2:$MM$2,0),FALSE)</f>
        <v>2</v>
      </c>
      <c r="E216" s="75" t="e">
        <f>VLOOKUP($A216,GapMeasures!$A$2:$LA$3000,MATCH(E$2,GapMeasures!$A$2:$LA$2,0),FALSE)</f>
        <v>#N/A</v>
      </c>
      <c r="F216" s="75">
        <f>VLOOKUP($A216,InflationMeasures!$A$2:$LN$3000,MATCH(F$2,InflationMeasures!$A$2:$LN$2,0),FALSE)</f>
        <v>2.1485810266997918</v>
      </c>
      <c r="G216" s="23">
        <v>39583</v>
      </c>
      <c r="H216" s="22" t="e">
        <f t="shared" si="3"/>
        <v>#N/A</v>
      </c>
      <c r="I216" s="22">
        <f>VLOOKUP($A216,FedFundsRates!$A$2:$MM$3000,MATCH("FedFundsRate",FedFundsRates!$A$2:$MM$2,0),FALSE)</f>
        <v>2.0866666666666664</v>
      </c>
    </row>
    <row r="217" spans="1:9" x14ac:dyDescent="0.3">
      <c r="A217" s="1">
        <v>39675</v>
      </c>
      <c r="B217" s="75">
        <f>VLOOKUP($A217,FedFundsRates!$A$2:$MM$3000,MATCH(B$2,FedFundsRates!$A$2:$MM$2,0),FALSE)</f>
        <v>2.0866666666666664</v>
      </c>
      <c r="C217" s="75" t="e">
        <f>VLOOKUP($A217,NaturalRateMeasures!$A$2:$MK$3000,MATCH(C$2,NaturalRateMeasures!$A$2:$MK$2,0),FALSE)</f>
        <v>#N/A</v>
      </c>
      <c r="D217" s="75">
        <f>VLOOKUP($A217,InflationTargetMeasures!$A$2:$MM$3000,MATCH(D$2,InflationTargetMeasures!$A$2:$MM$2,0),FALSE)</f>
        <v>2</v>
      </c>
      <c r="E217" s="75" t="e">
        <f>VLOOKUP($A217,GapMeasures!$A$2:$LA$3000,MATCH(E$2,GapMeasures!$A$2:$LA$2,0),FALSE)</f>
        <v>#N/A</v>
      </c>
      <c r="F217" s="75">
        <f>VLOOKUP($A217,InflationMeasures!$A$2:$LN$3000,MATCH(F$2,InflationMeasures!$A$2:$LN$2,0),FALSE)</f>
        <v>2.1682607484446059</v>
      </c>
      <c r="G217" s="23">
        <v>39675</v>
      </c>
      <c r="H217" s="22" t="e">
        <f t="shared" si="3"/>
        <v>#N/A</v>
      </c>
      <c r="I217" s="22">
        <f>VLOOKUP($A217,FedFundsRates!$A$2:$MM$3000,MATCH("FedFundsRate",FedFundsRates!$A$2:$MM$2,0),FALSE)</f>
        <v>1.9400000000000002</v>
      </c>
    </row>
    <row r="218" spans="1:9" x14ac:dyDescent="0.3">
      <c r="A218" s="1">
        <v>39767</v>
      </c>
      <c r="B218" s="75">
        <f>VLOOKUP($A218,FedFundsRates!$A$2:$MM$3000,MATCH(B$2,FedFundsRates!$A$2:$MM$2,0),FALSE)</f>
        <v>1.9400000000000002</v>
      </c>
      <c r="C218" s="75" t="e">
        <f>VLOOKUP($A218,NaturalRateMeasures!$A$2:$MK$3000,MATCH(C$2,NaturalRateMeasures!$A$2:$MK$2,0),FALSE)</f>
        <v>#N/A</v>
      </c>
      <c r="D218" s="75">
        <f>VLOOKUP($A218,InflationTargetMeasures!$A$2:$MM$3000,MATCH(D$2,InflationTargetMeasures!$A$2:$MM$2,0),FALSE)</f>
        <v>2</v>
      </c>
      <c r="E218" s="75" t="e">
        <f>VLOOKUP($A218,GapMeasures!$A$2:$LA$3000,MATCH(E$2,GapMeasures!$A$2:$LA$2,0),FALSE)</f>
        <v>#N/A</v>
      </c>
      <c r="F218" s="75">
        <f>VLOOKUP($A218,InflationMeasures!$A$2:$LN$3000,MATCH(F$2,InflationMeasures!$A$2:$LN$2,0),FALSE)</f>
        <v>1.3867914740567366</v>
      </c>
      <c r="G218" s="23">
        <v>39767</v>
      </c>
      <c r="H218" s="22" t="e">
        <f t="shared" si="3"/>
        <v>#N/A</v>
      </c>
      <c r="I218" s="22">
        <f>VLOOKUP($A218,FedFundsRates!$A$2:$MM$3000,MATCH("FedFundsRate",FedFundsRates!$A$2:$MM$2,0),FALSE)</f>
        <v>0.5066666666666666</v>
      </c>
    </row>
    <row r="219" spans="1:9" x14ac:dyDescent="0.3">
      <c r="A219" s="1">
        <v>39859</v>
      </c>
      <c r="B219" s="75">
        <f>VLOOKUP($A219,FedFundsRates!$A$2:$MM$3000,MATCH(B$2,FedFundsRates!$A$2:$MM$2,0),FALSE)</f>
        <v>0.5066666666666666</v>
      </c>
      <c r="C219" s="75" t="e">
        <f>VLOOKUP($A219,NaturalRateMeasures!$A$2:$MK$3000,MATCH(C$2,NaturalRateMeasures!$A$2:$MK$2,0),FALSE)</f>
        <v>#N/A</v>
      </c>
      <c r="D219" s="75">
        <f>VLOOKUP($A219,InflationTargetMeasures!$A$2:$MM$3000,MATCH(D$2,InflationTargetMeasures!$A$2:$MM$2,0),FALSE)</f>
        <v>2</v>
      </c>
      <c r="E219" s="75">
        <f>VLOOKUP($A219,GapMeasures!$A$2:$LA$3000,MATCH(E$2,GapMeasures!$A$2:$LA$2,0),FALSE)</f>
        <v>-6.7333333333333343</v>
      </c>
      <c r="F219" s="75">
        <f>VLOOKUP($A219,InflationMeasures!$A$2:$LN$3000,MATCH(F$2,InflationMeasures!$A$2:$LN$2,0),FALSE)</f>
        <v>0.85199582602315527</v>
      </c>
      <c r="G219" s="23">
        <v>39859</v>
      </c>
      <c r="H219" s="22" t="e">
        <f t="shared" si="3"/>
        <v>#N/A</v>
      </c>
      <c r="I219" s="22">
        <f>VLOOKUP($A219,FedFundsRates!$A$2:$MM$3000,MATCH("FedFundsRate",FedFundsRates!$A$2:$MM$2,0),FALSE)</f>
        <v>0.18333333333333335</v>
      </c>
    </row>
    <row r="220" spans="1:9" x14ac:dyDescent="0.3">
      <c r="A220" s="1">
        <v>39948</v>
      </c>
      <c r="B220" s="75">
        <f>VLOOKUP($A220,FedFundsRates!$A$2:$MM$3000,MATCH(B$2,FedFundsRates!$A$2:$MM$2,0),FALSE)</f>
        <v>0.18333333333333335</v>
      </c>
      <c r="C220" s="75" t="e">
        <f>VLOOKUP($A220,NaturalRateMeasures!$A$2:$MK$3000,MATCH(C$2,NaturalRateMeasures!$A$2:$MK$2,0),FALSE)</f>
        <v>#N/A</v>
      </c>
      <c r="D220" s="75">
        <f>VLOOKUP($A220,InflationTargetMeasures!$A$2:$MM$3000,MATCH(D$2,InflationTargetMeasures!$A$2:$MM$2,0),FALSE)</f>
        <v>2</v>
      </c>
      <c r="E220" s="75">
        <f>VLOOKUP($A220,GapMeasures!$A$2:$LA$3000,MATCH(E$2,GapMeasures!$A$2:$LA$2,0),FALSE)</f>
        <v>-8.7999999999999972</v>
      </c>
      <c r="F220" s="75">
        <f>VLOOKUP($A220,InflationMeasures!$A$2:$LN$3000,MATCH(F$2,InflationMeasures!$A$2:$LN$2,0),FALSE)</f>
        <v>0.8233131216242473</v>
      </c>
      <c r="G220" s="23">
        <v>39948</v>
      </c>
      <c r="H220" s="22" t="e">
        <f t="shared" si="3"/>
        <v>#N/A</v>
      </c>
      <c r="I220" s="22">
        <f>VLOOKUP($A220,FedFundsRates!$A$2:$MM$3000,MATCH("FedFundsRate",FedFundsRates!$A$2:$MM$2,0),FALSE)</f>
        <v>0.17999999999999997</v>
      </c>
    </row>
    <row r="221" spans="1:9" x14ac:dyDescent="0.3">
      <c r="A221" s="1">
        <v>40040</v>
      </c>
      <c r="B221" s="75">
        <f>VLOOKUP($A221,FedFundsRates!$A$2:$MM$3000,MATCH(B$2,FedFundsRates!$A$2:$MM$2,0),FALSE)</f>
        <v>0.17999999999999997</v>
      </c>
      <c r="C221" s="75" t="e">
        <f>VLOOKUP($A221,NaturalRateMeasures!$A$2:$MK$3000,MATCH(C$2,NaturalRateMeasures!$A$2:$MK$2,0),FALSE)</f>
        <v>#N/A</v>
      </c>
      <c r="D221" s="75">
        <f>VLOOKUP($A221,InflationTargetMeasures!$A$2:$MM$3000,MATCH(D$2,InflationTargetMeasures!$A$2:$MM$2,0),FALSE)</f>
        <v>2</v>
      </c>
      <c r="E221" s="75">
        <f>VLOOKUP($A221,GapMeasures!$A$2:$LA$3000,MATCH(E$2,GapMeasures!$A$2:$LA$2,0),FALSE)</f>
        <v>-9.3666666666666227</v>
      </c>
      <c r="F221" s="75">
        <f>VLOOKUP($A221,InflationMeasures!$A$2:$LN$3000,MATCH(F$2,InflationMeasures!$A$2:$LN$2,0),FALSE)</f>
        <v>0.66689388775278413</v>
      </c>
      <c r="G221" s="23">
        <v>40040</v>
      </c>
      <c r="H221" s="22" t="e">
        <f t="shared" si="3"/>
        <v>#N/A</v>
      </c>
      <c r="I221" s="22">
        <f>VLOOKUP($A221,FedFundsRates!$A$2:$MM$3000,MATCH("FedFundsRate",FedFundsRates!$A$2:$MM$2,0),FALSE)</f>
        <v>0.15666666666666665</v>
      </c>
    </row>
    <row r="222" spans="1:9" x14ac:dyDescent="0.3">
      <c r="A222" s="1">
        <v>40132</v>
      </c>
      <c r="B222" s="75">
        <f>VLOOKUP($A222,FedFundsRates!$A$2:$MM$3000,MATCH(B$2,FedFundsRates!$A$2:$MM$2,0),FALSE)</f>
        <v>0.15666666666666665</v>
      </c>
      <c r="C222" s="75" t="e">
        <f>VLOOKUP($A222,NaturalRateMeasures!$A$2:$MK$3000,MATCH(C$2,NaturalRateMeasures!$A$2:$MK$2,0),FALSE)</f>
        <v>#N/A</v>
      </c>
      <c r="D222" s="75">
        <f>VLOOKUP($A222,InflationTargetMeasures!$A$2:$MM$3000,MATCH(D$2,InflationTargetMeasures!$A$2:$MM$2,0),FALSE)</f>
        <v>2</v>
      </c>
      <c r="E222" s="75">
        <f>VLOOKUP($A222,GapMeasures!$A$2:$LA$3000,MATCH(E$2,GapMeasures!$A$2:$LA$2,0),FALSE)</f>
        <v>-9.7000000000000437</v>
      </c>
      <c r="F222" s="75">
        <f>VLOOKUP($A222,InflationMeasures!$A$2:$LN$3000,MATCH(F$2,InflationMeasures!$A$2:$LN$2,0),FALSE)</f>
        <v>1.374644684479831</v>
      </c>
      <c r="G222" s="23">
        <v>40132</v>
      </c>
      <c r="H222" s="22" t="e">
        <f t="shared" si="3"/>
        <v>#N/A</v>
      </c>
      <c r="I222" s="22">
        <f>VLOOKUP($A222,FedFundsRates!$A$2:$MM$3000,MATCH("FedFundsRate",FedFundsRates!$A$2:$MM$2,0),FALSE)</f>
        <v>0.12</v>
      </c>
    </row>
    <row r="223" spans="1:9" x14ac:dyDescent="0.3">
      <c r="A223" s="1">
        <v>40224</v>
      </c>
      <c r="B223" s="75">
        <f>VLOOKUP($A223,FedFundsRates!$A$2:$MM$3000,MATCH(B$2,FedFundsRates!$A$2:$MM$2,0),FALSE)</f>
        <v>0.12</v>
      </c>
      <c r="C223" s="75" t="e">
        <f>VLOOKUP($A223,NaturalRateMeasures!$A$2:$MK$3000,MATCH(C$2,NaturalRateMeasures!$A$2:$MK$2,0),FALSE)</f>
        <v>#N/A</v>
      </c>
      <c r="D223" s="75">
        <f>VLOOKUP($A223,InflationTargetMeasures!$A$2:$MM$3000,MATCH(D$2,InflationTargetMeasures!$A$2:$MM$2,0),FALSE)</f>
        <v>2</v>
      </c>
      <c r="E223" s="75">
        <f>VLOOKUP($A223,GapMeasures!$A$2:$LA$3000,MATCH(E$2,GapMeasures!$A$2:$LA$2,0),FALSE)</f>
        <v>-9.4555555555555681</v>
      </c>
      <c r="F223" s="75">
        <f>VLOOKUP($A223,InflationMeasures!$A$2:$LN$3000,MATCH(F$2,InflationMeasures!$A$2:$LN$2,0),FALSE)</f>
        <v>1.7214326321773665</v>
      </c>
      <c r="G223" s="23">
        <v>40224</v>
      </c>
      <c r="H223" s="22" t="e">
        <f t="shared" si="3"/>
        <v>#N/A</v>
      </c>
      <c r="I223" s="22">
        <f>VLOOKUP($A223,FedFundsRates!$A$2:$MM$3000,MATCH("FedFundsRate",FedFundsRates!$A$2:$MM$2,0),FALSE)</f>
        <v>0.13333333333333333</v>
      </c>
    </row>
    <row r="224" spans="1:9" x14ac:dyDescent="0.3">
      <c r="A224" s="1">
        <v>40313</v>
      </c>
      <c r="B224" s="75">
        <f>VLOOKUP($A224,FedFundsRates!$A$2:$MM$3000,MATCH(B$2,FedFundsRates!$A$2:$MM$2,0),FALSE)</f>
        <v>0.13333333333333333</v>
      </c>
      <c r="C224" s="75" t="e">
        <f>VLOOKUP($A224,NaturalRateMeasures!$A$2:$MK$3000,MATCH(C$2,NaturalRateMeasures!$A$2:$MK$2,0),FALSE)</f>
        <v>#N/A</v>
      </c>
      <c r="D224" s="75">
        <f>VLOOKUP($A224,InflationTargetMeasures!$A$2:$MM$3000,MATCH(D$2,InflationTargetMeasures!$A$2:$MM$2,0),FALSE)</f>
        <v>2</v>
      </c>
      <c r="E224" s="75">
        <f>VLOOKUP($A224,GapMeasures!$A$2:$LA$3000,MATCH(E$2,GapMeasures!$A$2:$LA$2,0),FALSE)</f>
        <v>-8.9777777777777974</v>
      </c>
      <c r="F224" s="75">
        <f>VLOOKUP($A224,InflationMeasures!$A$2:$LN$3000,MATCH(F$2,InflationMeasures!$A$2:$LN$2,0),FALSE)</f>
        <v>1.5992026638276702</v>
      </c>
      <c r="G224" s="23">
        <v>40313</v>
      </c>
      <c r="H224" s="22" t="e">
        <f t="shared" si="3"/>
        <v>#N/A</v>
      </c>
      <c r="I224" s="22">
        <f>VLOOKUP($A224,FedFundsRates!$A$2:$MM$3000,MATCH("FedFundsRate",FedFundsRates!$A$2:$MM$2,0),FALSE)</f>
        <v>0.19333333333333336</v>
      </c>
    </row>
    <row r="225" spans="1:9" x14ac:dyDescent="0.3">
      <c r="A225" s="1">
        <v>40405</v>
      </c>
      <c r="B225" s="75">
        <f>VLOOKUP($A225,FedFundsRates!$A$2:$MM$3000,MATCH(B$2,FedFundsRates!$A$2:$MM$2,0),FALSE)</f>
        <v>0.19333333333333336</v>
      </c>
      <c r="C225" s="75" t="e">
        <f>VLOOKUP($A225,NaturalRateMeasures!$A$2:$MK$3000,MATCH(C$2,NaturalRateMeasures!$A$2:$MK$2,0),FALSE)</f>
        <v>#N/A</v>
      </c>
      <c r="D225" s="75">
        <f>VLOOKUP($A225,InflationTargetMeasures!$A$2:$MM$3000,MATCH(D$2,InflationTargetMeasures!$A$2:$MM$2,0),FALSE)</f>
        <v>2</v>
      </c>
      <c r="E225" s="75">
        <f>VLOOKUP($A225,GapMeasures!$A$2:$LA$3000,MATCH(E$2,GapMeasures!$A$2:$LA$2,0),FALSE)</f>
        <v>-8.458333333333254</v>
      </c>
      <c r="F225" s="75">
        <f>VLOOKUP($A225,InflationMeasures!$A$2:$LN$3000,MATCH(F$2,InflationMeasures!$A$2:$LN$2,0),FALSE)</f>
        <v>1.394923651630231</v>
      </c>
      <c r="G225" s="23">
        <v>40405</v>
      </c>
      <c r="H225" s="22" t="e">
        <f t="shared" si="3"/>
        <v>#N/A</v>
      </c>
      <c r="I225" s="22">
        <f>VLOOKUP($A225,FedFundsRates!$A$2:$MM$3000,MATCH("FedFundsRate",FedFundsRates!$A$2:$MM$2,0),FALSE)</f>
        <v>0.18666666666666668</v>
      </c>
    </row>
    <row r="226" spans="1:9" x14ac:dyDescent="0.3">
      <c r="A226" s="1">
        <v>40497</v>
      </c>
      <c r="B226" s="75">
        <f>VLOOKUP($A226,FedFundsRates!$A$2:$MM$3000,MATCH(B$2,FedFundsRates!$A$2:$MM$2,0),FALSE)</f>
        <v>0.18666666666666668</v>
      </c>
      <c r="C226" s="75" t="e">
        <f>VLOOKUP($A226,NaturalRateMeasures!$A$2:$MK$3000,MATCH(C$2,NaturalRateMeasures!$A$2:$MK$2,0),FALSE)</f>
        <v>#N/A</v>
      </c>
      <c r="D226" s="75">
        <f>VLOOKUP($A226,InflationTargetMeasures!$A$2:$MM$3000,MATCH(D$2,InflationTargetMeasures!$A$2:$MM$2,0),FALSE)</f>
        <v>2</v>
      </c>
      <c r="E226" s="75">
        <f>VLOOKUP($A226,GapMeasures!$A$2:$LA$3000,MATCH(E$2,GapMeasures!$A$2:$LA$2,0),FALSE)</f>
        <v>-8.0583333333334171</v>
      </c>
      <c r="F226" s="75">
        <f>VLOOKUP($A226,InflationMeasures!$A$2:$LN$3000,MATCH(F$2,InflationMeasures!$A$2:$LN$2,0),FALSE)</f>
        <v>1.0857008266131229</v>
      </c>
      <c r="G226" s="23">
        <v>40497</v>
      </c>
      <c r="H226" s="22" t="e">
        <f t="shared" si="3"/>
        <v>#N/A</v>
      </c>
      <c r="I226" s="22">
        <f>VLOOKUP($A226,FedFundsRates!$A$2:$MM$3000,MATCH("FedFundsRate",FedFundsRates!$A$2:$MM$2,0),FALSE)</f>
        <v>0.18666666666666668</v>
      </c>
    </row>
    <row r="227" spans="1:9" x14ac:dyDescent="0.3">
      <c r="A227" s="1">
        <v>40589</v>
      </c>
      <c r="B227" s="75">
        <f>VLOOKUP($A227,FedFundsRates!$A$2:$MM$3000,MATCH(B$2,FedFundsRates!$A$2:$MM$2,0),FALSE)</f>
        <v>0.18666666666666668</v>
      </c>
      <c r="C227" s="75" t="e">
        <f>VLOOKUP($A227,NaturalRateMeasures!$A$2:$MK$3000,MATCH(C$2,NaturalRateMeasures!$A$2:$MK$2,0),FALSE)</f>
        <v>#N/A</v>
      </c>
      <c r="D227" s="75">
        <f>VLOOKUP($A227,InflationTargetMeasures!$A$2:$MM$3000,MATCH(D$2,InflationTargetMeasures!$A$2:$MM$2,0),FALSE)</f>
        <v>2</v>
      </c>
      <c r="E227" s="75">
        <f>VLOOKUP($A227,GapMeasures!$A$2:$LA$3000,MATCH(E$2,GapMeasures!$A$2:$LA$2,0),FALSE)</f>
        <v>-7.1</v>
      </c>
      <c r="F227" s="75">
        <f>VLOOKUP($A227,InflationMeasures!$A$2:$LN$3000,MATCH(F$2,InflationMeasures!$A$2:$LN$2,0),FALSE)</f>
        <v>1.183716355181974</v>
      </c>
      <c r="G227" s="23">
        <v>40589</v>
      </c>
      <c r="H227" s="22" t="e">
        <f t="shared" si="3"/>
        <v>#N/A</v>
      </c>
      <c r="I227" s="22">
        <f>VLOOKUP($A227,FedFundsRates!$A$2:$MM$3000,MATCH("FedFundsRate",FedFundsRates!$A$2:$MM$2,0),FALSE)</f>
        <v>0.15666666666666668</v>
      </c>
    </row>
    <row r="228" spans="1:9" x14ac:dyDescent="0.3">
      <c r="A228" s="1">
        <v>40678</v>
      </c>
      <c r="B228" s="75">
        <f>VLOOKUP($A228,FedFundsRates!$A$2:$MM$3000,MATCH(B$2,FedFundsRates!$A$2:$MM$2,0),FALSE)</f>
        <v>0.15666666666666668</v>
      </c>
      <c r="C228" s="75" t="e">
        <f>VLOOKUP($A228,NaturalRateMeasures!$A$2:$MK$3000,MATCH(C$2,NaturalRateMeasures!$A$2:$MK$2,0),FALSE)</f>
        <v>#N/A</v>
      </c>
      <c r="D228" s="75">
        <f>VLOOKUP($A228,InflationTargetMeasures!$A$2:$MM$3000,MATCH(D$2,InflationTargetMeasures!$A$2:$MM$2,0),FALSE)</f>
        <v>2</v>
      </c>
      <c r="E228" s="75">
        <f>VLOOKUP($A228,GapMeasures!$A$2:$LA$3000,MATCH(E$2,GapMeasures!$A$2:$LA$2,0),FALSE)</f>
        <v>-7.3333333333333339</v>
      </c>
      <c r="F228" s="75">
        <f>VLOOKUP($A228,InflationMeasures!$A$2:$LN$3000,MATCH(F$2,InflationMeasures!$A$2:$LN$2,0),FALSE)</f>
        <v>1.5015718012173052</v>
      </c>
      <c r="G228" s="23">
        <v>40678</v>
      </c>
      <c r="H228" s="22" t="e">
        <f t="shared" si="3"/>
        <v>#N/A</v>
      </c>
      <c r="I228" s="22">
        <f>VLOOKUP($A228,FedFundsRates!$A$2:$MM$3000,MATCH("FedFundsRate",FedFundsRates!$A$2:$MM$2,0),FALSE)</f>
        <v>9.3333333333333338E-2</v>
      </c>
    </row>
    <row r="229" spans="1:9" x14ac:dyDescent="0.3">
      <c r="A229" s="1">
        <v>40770</v>
      </c>
      <c r="B229" s="75">
        <f>VLOOKUP($A229,FedFundsRates!$A$2:$MM$3000,MATCH(B$2,FedFundsRates!$A$2:$MM$2,0),FALSE)</f>
        <v>9.3333333333333338E-2</v>
      </c>
      <c r="C229" s="75" t="e">
        <f>VLOOKUP($A229,NaturalRateMeasures!$A$2:$MK$3000,MATCH(C$2,NaturalRateMeasures!$A$2:$MK$2,0),FALSE)</f>
        <v>#N/A</v>
      </c>
      <c r="D229" s="75">
        <f>VLOOKUP($A229,InflationTargetMeasures!$A$2:$MM$3000,MATCH(D$2,InflationTargetMeasures!$A$2:$MM$2,0),FALSE)</f>
        <v>2</v>
      </c>
      <c r="E229" s="75">
        <f>VLOOKUP($A229,GapMeasures!$A$2:$LA$3000,MATCH(E$2,GapMeasures!$A$2:$LA$2,0),FALSE)</f>
        <v>-7.0400000000000293</v>
      </c>
      <c r="F229" s="75">
        <f>VLOOKUP($A229,InflationMeasures!$A$2:$LN$3000,MATCH(F$2,InflationMeasures!$A$2:$LN$2,0),FALSE)</f>
        <v>1.8087107509767053</v>
      </c>
      <c r="G229" s="23">
        <v>40770</v>
      </c>
      <c r="H229" s="22" t="e">
        <f t="shared" si="3"/>
        <v>#N/A</v>
      </c>
      <c r="I229" s="22">
        <f>VLOOKUP($A229,FedFundsRates!$A$2:$MM$3000,MATCH("FedFundsRate",FedFundsRates!$A$2:$MM$2,0),FALSE)</f>
        <v>8.3333333333333329E-2</v>
      </c>
    </row>
    <row r="230" spans="1:9" x14ac:dyDescent="0.3">
      <c r="A230" s="1">
        <v>40862</v>
      </c>
      <c r="B230" s="75">
        <f>VLOOKUP($A230,FedFundsRates!$A$2:$MM$3000,MATCH(B$2,FedFundsRates!$A$2:$MM$2,0),FALSE)</f>
        <v>8.3333333333333329E-2</v>
      </c>
      <c r="C230" s="75" t="e">
        <f>VLOOKUP($A230,NaturalRateMeasures!$A$2:$MK$3000,MATCH(C$2,NaturalRateMeasures!$A$2:$MK$2,0),FALSE)</f>
        <v>#N/A</v>
      </c>
      <c r="D230" s="75">
        <f>VLOOKUP($A230,InflationTargetMeasures!$A$2:$MM$3000,MATCH(D$2,InflationTargetMeasures!$A$2:$MM$2,0),FALSE)</f>
        <v>2</v>
      </c>
      <c r="E230" s="75">
        <f>VLOOKUP($A230,GapMeasures!$A$2:$LA$3000,MATCH(E$2,GapMeasures!$A$2:$LA$2,0),FALSE)</f>
        <v>-6.0933333333333763</v>
      </c>
      <c r="F230" s="75">
        <f>VLOOKUP($A230,InflationMeasures!$A$2:$LN$3000,MATCH(F$2,InflationMeasures!$A$2:$LN$2,0),FALSE)</f>
        <v>1.8496122138759841</v>
      </c>
      <c r="G230" s="23">
        <v>40862</v>
      </c>
      <c r="H230" s="22" t="e">
        <f t="shared" si="3"/>
        <v>#N/A</v>
      </c>
      <c r="I230" s="22">
        <f>VLOOKUP($A230,FedFundsRates!$A$2:$MM$3000,MATCH("FedFundsRate",FedFundsRates!$A$2:$MM$2,0),FALSE)</f>
        <v>7.3333333333333348E-2</v>
      </c>
    </row>
    <row r="231" spans="1:9" x14ac:dyDescent="0.3">
      <c r="A231" s="1">
        <v>40954</v>
      </c>
      <c r="B231" s="75">
        <f>VLOOKUP($A231,FedFundsRates!$A$2:$MM$3000,MATCH(B$2,FedFundsRates!$A$2:$MM$2,0),FALSE)</f>
        <v>7.3333333333333348E-2</v>
      </c>
      <c r="C231" s="75">
        <f>VLOOKUP($A231,NaturalRateMeasures!$A$2:$MK$3000,MATCH(C$2,NaturalRateMeasures!$A$2:$MK$2,0),FALSE)</f>
        <v>2.25</v>
      </c>
      <c r="D231" s="75">
        <f>VLOOKUP($A231,InflationTargetMeasures!$A$2:$MM$3000,MATCH(D$2,InflationTargetMeasures!$A$2:$MM$2,0),FALSE)</f>
        <v>2</v>
      </c>
      <c r="E231" s="75">
        <f>VLOOKUP($A231,GapMeasures!$A$2:$LA$3000,MATCH(E$2,GapMeasures!$A$2:$LA$2,0),FALSE)</f>
        <v>-5.3333333333333375</v>
      </c>
      <c r="F231" s="75">
        <f>VLOOKUP($A231,InflationMeasures!$A$2:$LN$3000,MATCH(F$2,InflationMeasures!$A$2:$LN$2,0),FALSE)</f>
        <v>2.0436795068656588</v>
      </c>
      <c r="G231" s="23">
        <v>40954</v>
      </c>
      <c r="H231" s="22">
        <f t="shared" si="3"/>
        <v>1.6488525936318199</v>
      </c>
      <c r="I231" s="22">
        <f>VLOOKUP($A231,FedFundsRates!$A$2:$MM$3000,MATCH("FedFundsRate",FedFundsRates!$A$2:$MM$2,0),FALSE)</f>
        <v>0.10333333333333333</v>
      </c>
    </row>
    <row r="232" spans="1:9" x14ac:dyDescent="0.3">
      <c r="A232" s="1">
        <v>41044</v>
      </c>
      <c r="B232" s="75">
        <f>VLOOKUP($A232,FedFundsRates!$A$2:$MM$3000,MATCH(B$2,FedFundsRates!$A$2:$MM$2,0),FALSE)</f>
        <v>0.10333333333333333</v>
      </c>
      <c r="C232" s="75">
        <f>VLOOKUP($A232,NaturalRateMeasures!$A$2:$MK$3000,MATCH(C$2,NaturalRateMeasures!$A$2:$MK$2,0),FALSE)</f>
        <v>2.25</v>
      </c>
      <c r="D232" s="75">
        <f>VLOOKUP($A232,InflationTargetMeasures!$A$2:$MM$3000,MATCH(D$2,InflationTargetMeasures!$A$2:$MM$2,0),FALSE)</f>
        <v>2</v>
      </c>
      <c r="E232" s="75">
        <f>VLOOKUP($A232,GapMeasures!$A$2:$LA$3000,MATCH(E$2,GapMeasures!$A$2:$LA$2,0),FALSE)</f>
        <v>-5.2000000000000011</v>
      </c>
      <c r="F232" s="75">
        <f>VLOOKUP($A232,InflationMeasures!$A$2:$LN$3000,MATCH(F$2,InflationMeasures!$A$2:$LN$2,0),FALSE)</f>
        <v>1.8692409915104458</v>
      </c>
      <c r="G232" s="23">
        <v>41044</v>
      </c>
      <c r="H232" s="22">
        <f t="shared" si="3"/>
        <v>1.4538614872656686</v>
      </c>
      <c r="I232" s="22">
        <f>VLOOKUP($A232,FedFundsRates!$A$2:$MM$3000,MATCH("FedFundsRate",FedFundsRates!$A$2:$MM$2,0),FALSE)</f>
        <v>0.15333333333333335</v>
      </c>
    </row>
    <row r="233" spans="1:9" x14ac:dyDescent="0.3">
      <c r="A233" s="1">
        <v>41136</v>
      </c>
      <c r="B233" s="75">
        <f>VLOOKUP($A233,FedFundsRates!$A$2:$MM$3000,MATCH(B$2,FedFundsRates!$A$2:$MM$2,0),FALSE)</f>
        <v>0.15333333333333335</v>
      </c>
      <c r="C233" s="75">
        <f>VLOOKUP($A233,NaturalRateMeasures!$A$2:$MK$3000,MATCH(C$2,NaturalRateMeasures!$A$2:$MK$2,0),FALSE)</f>
        <v>2.083333333333333</v>
      </c>
      <c r="D233" s="75">
        <f>VLOOKUP($A233,InflationTargetMeasures!$A$2:$MM$3000,MATCH(D$2,InflationTargetMeasures!$A$2:$MM$2,0),FALSE)</f>
        <v>2</v>
      </c>
      <c r="E233" s="75">
        <f>VLOOKUP($A233,GapMeasures!$A$2:$LA$3000,MATCH(E$2,GapMeasures!$A$2:$LA$2,0),FALSE)</f>
        <v>-4.8666666666666689</v>
      </c>
      <c r="F233" s="75">
        <f>VLOOKUP($A233,InflationMeasures!$A$2:$LN$3000,MATCH(F$2,InflationMeasures!$A$2:$LN$2,0),FALSE)</f>
        <v>1.7000481042550364</v>
      </c>
      <c r="G233" s="23">
        <v>41136</v>
      </c>
      <c r="H233" s="22">
        <f t="shared" si="3"/>
        <v>1.2000721563825532</v>
      </c>
      <c r="I233" s="22">
        <f>VLOOKUP($A233,FedFundsRates!$A$2:$MM$3000,MATCH("FedFundsRate",FedFundsRates!$A$2:$MM$2,0),FALSE)</f>
        <v>0.14333333333333334</v>
      </c>
    </row>
    <row r="234" spans="1:9" x14ac:dyDescent="0.3">
      <c r="A234" s="1">
        <v>41228</v>
      </c>
      <c r="B234" s="75">
        <f>VLOOKUP($A234,FedFundsRates!$A$2:$MM$3000,MATCH(B$2,FedFundsRates!$A$2:$MM$2,0),FALSE)</f>
        <v>0.14333333333333334</v>
      </c>
      <c r="C234" s="75">
        <f>VLOOKUP($A234,NaturalRateMeasures!$A$2:$MK$3000,MATCH(C$2,NaturalRateMeasures!$A$2:$MK$2,0),FALSE)</f>
        <v>2</v>
      </c>
      <c r="D234" s="75">
        <f>VLOOKUP($A234,InflationTargetMeasures!$A$2:$MM$3000,MATCH(D$2,InflationTargetMeasures!$A$2:$MM$2,0),FALSE)</f>
        <v>2</v>
      </c>
      <c r="E234" s="75">
        <f>VLOOKUP($A234,GapMeasures!$A$2:$LA$3000,MATCH(E$2,GapMeasures!$A$2:$LA$2,0),FALSE)</f>
        <v>-4.4000000000000021</v>
      </c>
      <c r="F234" s="75">
        <f>VLOOKUP($A234,InflationMeasures!$A$2:$LN$3000,MATCH(F$2,InflationMeasures!$A$2:$LN$2,0),FALSE)</f>
        <v>1.7876985423884051</v>
      </c>
      <c r="G234" s="23">
        <v>41228</v>
      </c>
      <c r="H234" s="22">
        <f t="shared" si="3"/>
        <v>1.4815478135826066</v>
      </c>
      <c r="I234" s="22">
        <f>VLOOKUP($A234,FedFundsRates!$A$2:$MM$3000,MATCH("FedFundsRate",FedFundsRates!$A$2:$MM$2,0),FALSE)</f>
        <v>0.16</v>
      </c>
    </row>
    <row r="235" spans="1:9" x14ac:dyDescent="0.3">
      <c r="A235" s="1">
        <v>41320</v>
      </c>
      <c r="B235" s="75">
        <f>VLOOKUP($A235,FedFundsRates!$A$2:$MM$3000,MATCH(B$2,FedFundsRates!$A$2:$MM$2,0),FALSE)</f>
        <v>0.16</v>
      </c>
      <c r="C235" s="75">
        <f>VLOOKUP($A235,NaturalRateMeasures!$A$2:$MK$3000,MATCH(C$2,NaturalRateMeasures!$A$2:$MK$2,0),FALSE)</f>
        <v>2</v>
      </c>
      <c r="D235" s="75">
        <f>VLOOKUP($A235,InflationTargetMeasures!$A$2:$MM$3000,MATCH(D$2,InflationTargetMeasures!$A$2:$MM$2,0),FALSE)</f>
        <v>2</v>
      </c>
      <c r="E235" s="75">
        <f>VLOOKUP($A235,GapMeasures!$A$2:$LA$3000,MATCH(E$2,GapMeasures!$A$2:$LA$2,0),FALSE)</f>
        <v>-4.2666666666666693</v>
      </c>
      <c r="F235" s="75">
        <f>VLOOKUP($A235,InflationMeasures!$A$2:$LN$3000,MATCH(F$2,InflationMeasures!$A$2:$LN$2,0),FALSE)</f>
        <v>1.5437411364792819</v>
      </c>
      <c r="G235" s="23">
        <v>41320</v>
      </c>
      <c r="H235" s="22">
        <f t="shared" si="3"/>
        <v>1.1822783713855882</v>
      </c>
      <c r="I235" s="22">
        <f>VLOOKUP($A235,FedFundsRates!$A$2:$MM$3000,MATCH("FedFundsRate",FedFundsRates!$A$2:$MM$2,0),FALSE)</f>
        <v>0.14333333333333334</v>
      </c>
    </row>
    <row r="236" spans="1:9" x14ac:dyDescent="0.3">
      <c r="A236" s="1">
        <v>41409</v>
      </c>
      <c r="B236" s="75">
        <f>VLOOKUP($A236,FedFundsRates!$A$2:$MM$3000,MATCH(B$2,FedFundsRates!$A$2:$MM$2,0),FALSE)</f>
        <v>0.14333333333333334</v>
      </c>
      <c r="C236" s="75">
        <f>VLOOKUP($A236,NaturalRateMeasures!$A$2:$MK$3000,MATCH(C$2,NaturalRateMeasures!$A$2:$MK$2,0),FALSE)</f>
        <v>2</v>
      </c>
      <c r="D236" s="75">
        <f>VLOOKUP($A236,InflationTargetMeasures!$A$2:$MM$3000,MATCH(D$2,InflationTargetMeasures!$A$2:$MM$2,0),FALSE)</f>
        <v>2</v>
      </c>
      <c r="E236" s="75">
        <f>VLOOKUP($A236,GapMeasures!$A$2:$LA$3000,MATCH(E$2,GapMeasures!$A$2:$LA$2,0),FALSE)</f>
        <v>-3.8666666666666707</v>
      </c>
      <c r="F236" s="75">
        <f>VLOOKUP($A236,InflationMeasures!$A$2:$LN$3000,MATCH(F$2,InflationMeasures!$A$2:$LN$2,0),FALSE)</f>
        <v>1.4112446768368203</v>
      </c>
      <c r="G236" s="23">
        <v>41409</v>
      </c>
      <c r="H236" s="22">
        <f t="shared" si="3"/>
        <v>1.1835336819218951</v>
      </c>
      <c r="I236" s="22">
        <f>VLOOKUP($A236,FedFundsRates!$A$2:$MM$3000,MATCH("FedFundsRate",FedFundsRates!$A$2:$MM$2,0),FALSE)</f>
        <v>0.11666666666666665</v>
      </c>
    </row>
    <row r="237" spans="1:9" x14ac:dyDescent="0.3">
      <c r="A237" s="1">
        <v>41501</v>
      </c>
      <c r="B237" s="75">
        <f>VLOOKUP($A237,FedFundsRates!$A$2:$MM$3000,MATCH(B$2,FedFundsRates!$A$2:$MM$2,0),FALSE)</f>
        <v>0.11666666666666665</v>
      </c>
      <c r="C237" s="75">
        <f>VLOOKUP($A237,NaturalRateMeasures!$A$2:$MK$3000,MATCH(C$2,NaturalRateMeasures!$A$2:$MK$2,0),FALSE)</f>
        <v>2</v>
      </c>
      <c r="D237" s="75">
        <f>VLOOKUP($A237,InflationTargetMeasures!$A$2:$MM$3000,MATCH(D$2,InflationTargetMeasures!$A$2:$MM$2,0),FALSE)</f>
        <v>2</v>
      </c>
      <c r="E237" s="75">
        <f>VLOOKUP($A237,GapMeasures!$A$2:$LA$3000,MATCH(E$2,GapMeasures!$A$2:$LA$2,0),FALSE)</f>
        <v>-3.3999999999999986</v>
      </c>
      <c r="F237" s="75">
        <f>VLOOKUP($A237,InflationMeasures!$A$2:$LN$3000,MATCH(F$2,InflationMeasures!$A$2:$LN$2,0),FALSE)</f>
        <v>1.5168291712802207</v>
      </c>
      <c r="G237" s="23">
        <v>41501</v>
      </c>
      <c r="H237" s="22">
        <f t="shared" si="3"/>
        <v>1.5752437569203317</v>
      </c>
      <c r="I237" s="22">
        <f>VLOOKUP($A237,FedFundsRates!$A$2:$MM$3000,MATCH("FedFundsRate",FedFundsRates!$A$2:$MM$2,0),FALSE)</f>
        <v>8.3333333333333329E-2</v>
      </c>
    </row>
    <row r="238" spans="1:9" x14ac:dyDescent="0.3">
      <c r="A238" s="1">
        <v>41593</v>
      </c>
      <c r="B238" s="75">
        <f>VLOOKUP($A238,FedFundsRates!$A$2:$MM$3000,MATCH(B$2,FedFundsRates!$A$2:$MM$2,0),FALSE)</f>
        <v>8.3333333333333329E-2</v>
      </c>
      <c r="C238" s="75">
        <f>VLOOKUP($A238,NaturalRateMeasures!$A$2:$MK$3000,MATCH(C$2,NaturalRateMeasures!$A$2:$MK$2,0),FALSE)</f>
        <v>2</v>
      </c>
      <c r="D238" s="75">
        <f>VLOOKUP($A238,InflationTargetMeasures!$A$2:$MM$3000,MATCH(D$2,InflationTargetMeasures!$A$2:$MM$2,0),FALSE)</f>
        <v>2</v>
      </c>
      <c r="E238" s="75">
        <f>VLOOKUP($A238,GapMeasures!$A$2:$LA$3000,MATCH(E$2,GapMeasures!$A$2:$LA$2,0),FALSE)</f>
        <v>-2.8666666666666671</v>
      </c>
      <c r="F238" s="75">
        <f>VLOOKUP($A238,InflationMeasures!$A$2:$LN$3000,MATCH(F$2,InflationMeasures!$A$2:$LN$2,0),FALSE)</f>
        <v>1.5058596885535458</v>
      </c>
      <c r="G238" s="23">
        <v>41593</v>
      </c>
      <c r="H238" s="22">
        <f t="shared" si="3"/>
        <v>1.8254561994969851</v>
      </c>
      <c r="I238" s="22">
        <f>VLOOKUP($A238,FedFundsRates!$A$2:$MM$3000,MATCH("FedFundsRate",FedFundsRates!$A$2:$MM$2,0),FALSE)</f>
        <v>8.666666666666667E-2</v>
      </c>
    </row>
    <row r="239" spans="1:9" x14ac:dyDescent="0.3">
      <c r="A239" s="1">
        <v>41685</v>
      </c>
      <c r="B239" s="75">
        <f>VLOOKUP($A239,FedFundsRates!$A$2:$MM$3000,MATCH(B$2,FedFundsRates!$A$2:$MM$2,0),FALSE)</f>
        <v>8.666666666666667E-2</v>
      </c>
      <c r="C239" s="75">
        <f>VLOOKUP($A239,NaturalRateMeasures!$A$2:$MK$3000,MATCH(C$2,NaturalRateMeasures!$A$2:$MK$2,0),FALSE)</f>
        <v>2</v>
      </c>
      <c r="D239" s="75">
        <f>VLOOKUP($A239,InflationTargetMeasures!$A$2:$MM$3000,MATCH(D$2,InflationTargetMeasures!$A$2:$MM$2,0),FALSE)</f>
        <v>2</v>
      </c>
      <c r="E239" s="75">
        <f>VLOOKUP($A239,GapMeasures!$A$2:$LA$3000,MATCH(E$2,GapMeasures!$A$2:$LA$2,0),FALSE)</f>
        <v>-2.4666666666666668</v>
      </c>
      <c r="F239" s="75">
        <f>VLOOKUP($A239,InflationMeasures!$A$2:$LN$3000,MATCH(F$2,InflationMeasures!$A$2:$LN$2,0),FALSE)</f>
        <v>1.4307188775999791</v>
      </c>
      <c r="G239" s="23">
        <v>41685</v>
      </c>
      <c r="H239" s="22">
        <f t="shared" si="3"/>
        <v>1.9127449830666352</v>
      </c>
      <c r="I239" s="22">
        <f>VLOOKUP($A239,FedFundsRates!$A$2:$MM$3000,MATCH("FedFundsRate",FedFundsRates!$A$2:$MM$2,0),FALSE)</f>
        <v>7.3333333333333348E-2</v>
      </c>
    </row>
    <row r="240" spans="1:9" x14ac:dyDescent="0.3">
      <c r="A240" s="1">
        <v>41774</v>
      </c>
      <c r="B240" s="75">
        <f>VLOOKUP($A240,FedFundsRates!$A$2:$MM$3000,MATCH(B$2,FedFundsRates!$A$2:$MM$2,0),FALSE)</f>
        <v>7.3333333333333348E-2</v>
      </c>
      <c r="C240" s="75">
        <f>VLOOKUP($A240,NaturalRateMeasures!$A$2:$MK$3000,MATCH(C$2,NaturalRateMeasures!$A$2:$MK$2,0),FALSE)</f>
        <v>1.8333333333333335</v>
      </c>
      <c r="D240" s="75">
        <f>VLOOKUP($A240,InflationTargetMeasures!$A$2:$MM$3000,MATCH(D$2,InflationTargetMeasures!$A$2:$MM$2,0),FALSE)</f>
        <v>2</v>
      </c>
      <c r="E240" s="75">
        <f>VLOOKUP($A240,GapMeasures!$A$2:$LA$3000,MATCH(E$2,GapMeasures!$A$2:$LA$2,0),FALSE)</f>
        <v>-1.6666666666666661</v>
      </c>
      <c r="F240" s="75">
        <f>VLOOKUP($A240,InflationMeasures!$A$2:$LN$3000,MATCH(F$2,InflationMeasures!$A$2:$LN$2,0),FALSE)</f>
        <v>1.5872172138118756</v>
      </c>
      <c r="G240" s="23">
        <v>41774</v>
      </c>
      <c r="H240" s="22">
        <f t="shared" si="3"/>
        <v>2.3808258207178139</v>
      </c>
      <c r="I240" s="22">
        <f>VLOOKUP($A240,FedFundsRates!$A$2:$MM$3000,MATCH("FedFundsRate",FedFundsRates!$A$2:$MM$2,0),FALSE)</f>
        <v>9.3333333333333338E-2</v>
      </c>
    </row>
    <row r="241" spans="1:9" x14ac:dyDescent="0.3">
      <c r="A241" s="1">
        <v>41866</v>
      </c>
      <c r="B241" s="75">
        <f>VLOOKUP($A241,FedFundsRates!$A$2:$MM$3000,MATCH(B$2,FedFundsRates!$A$2:$MM$2,0),FALSE)</f>
        <v>9.3333333333333338E-2</v>
      </c>
      <c r="C241" s="75">
        <f>VLOOKUP($A241,NaturalRateMeasures!$A$2:$MK$3000,MATCH(C$2,NaturalRateMeasures!$A$2:$MK$2,0),FALSE)</f>
        <v>1.75</v>
      </c>
      <c r="D241" s="75">
        <f>VLOOKUP($A241,InflationTargetMeasures!$A$2:$MM$3000,MATCH(D$2,InflationTargetMeasures!$A$2:$MM$2,0),FALSE)</f>
        <v>2</v>
      </c>
      <c r="E241" s="75">
        <f>VLOOKUP($A241,GapMeasures!$A$2:$LA$3000,MATCH(E$2,GapMeasures!$A$2:$LA$2,0),FALSE)</f>
        <v>-1.4333333333333371</v>
      </c>
      <c r="F241" s="75">
        <f>VLOOKUP($A241,InflationMeasures!$A$2:$LN$3000,MATCH(F$2,InflationMeasures!$A$2:$LN$2,0),FALSE)</f>
        <v>1.5682910816019691</v>
      </c>
      <c r="G241" s="23">
        <v>41866</v>
      </c>
      <c r="H241" s="22">
        <f t="shared" si="3"/>
        <v>2.385769955736285</v>
      </c>
      <c r="I241" s="22">
        <f>VLOOKUP($A241,FedFundsRates!$A$2:$MM$3000,MATCH("FedFundsRate",FedFundsRates!$A$2:$MM$2,0),FALSE)</f>
        <v>9.0000000000000011E-2</v>
      </c>
    </row>
    <row r="242" spans="1:9" x14ac:dyDescent="0.3">
      <c r="A242" s="1">
        <v>41958</v>
      </c>
      <c r="B242" s="75">
        <f>VLOOKUP($A242,FedFundsRates!$A$2:$MM$3000,MATCH(B$2,FedFundsRates!$A$2:$MM$2,0),FALSE)</f>
        <v>9.0000000000000011E-2</v>
      </c>
      <c r="C242" s="75">
        <f>VLOOKUP($A242,NaturalRateMeasures!$A$2:$MK$3000,MATCH(C$2,NaturalRateMeasures!$A$2:$MK$2,0),FALSE)</f>
        <v>1.75</v>
      </c>
      <c r="D242" s="75">
        <f>VLOOKUP($A242,InflationTargetMeasures!$A$2:$MM$3000,MATCH(D$2,InflationTargetMeasures!$A$2:$MM$2,0),FALSE)</f>
        <v>2</v>
      </c>
      <c r="E242" s="75">
        <f>VLOOKUP($A242,GapMeasures!$A$2:$LA$3000,MATCH(E$2,GapMeasures!$A$2:$LA$2,0),FALSE)</f>
        <v>-0.70000000000000284</v>
      </c>
      <c r="F242" s="75">
        <f>VLOOKUP($A242,InflationMeasures!$A$2:$LN$3000,MATCH(F$2,InflationMeasures!$A$2:$LN$2,0),FALSE)</f>
        <v>1.4054954555998478</v>
      </c>
      <c r="G242" s="23">
        <v>41958</v>
      </c>
      <c r="H242" s="22">
        <f t="shared" si="3"/>
        <v>2.5082431833997703</v>
      </c>
      <c r="I242" s="22">
        <f>VLOOKUP($A242,FedFundsRates!$A$2:$MM$3000,MATCH("FedFundsRate",FedFundsRates!$A$2:$MM$2,0),FALSE)</f>
        <v>9.9999999999999992E-2</v>
      </c>
    </row>
    <row r="243" spans="1:9" x14ac:dyDescent="0.3">
      <c r="A243" s="1">
        <v>42050</v>
      </c>
      <c r="B243" s="75">
        <f>VLOOKUP($A243,FedFundsRates!$A$2:$MM$3000,MATCH(B$2,FedFundsRates!$A$2:$MM$2,0),FALSE)</f>
        <v>9.9999999999999992E-2</v>
      </c>
      <c r="C243" s="75">
        <f>VLOOKUP($A243,NaturalRateMeasures!$A$2:$MK$3000,MATCH(C$2,NaturalRateMeasures!$A$2:$MK$2,0),FALSE)</f>
        <v>1.75</v>
      </c>
      <c r="D243" s="75">
        <f>VLOOKUP($A243,InflationTargetMeasures!$A$2:$MM$3000,MATCH(D$2,InflationTargetMeasures!$A$2:$MM$2,0),FALSE)</f>
        <v>2</v>
      </c>
      <c r="E243" s="75">
        <f>VLOOKUP($A243,GapMeasures!$A$2:$LA$3000,MATCH(E$2,GapMeasures!$A$2:$LA$2,0),FALSE)</f>
        <v>-0.70000000000000284</v>
      </c>
      <c r="F243" s="75">
        <f>VLOOKUP($A243,InflationMeasures!$A$2:$LN$3000,MATCH(F$2,InflationMeasures!$A$2:$LN$2,0),FALSE)</f>
        <v>1.2560305231183122</v>
      </c>
      <c r="G243" s="23">
        <v>42050</v>
      </c>
      <c r="H243" s="22">
        <f t="shared" si="3"/>
        <v>2.2840457846774669</v>
      </c>
      <c r="I243" s="22">
        <f>VLOOKUP($A243,FedFundsRates!$A$2:$MM$3000,MATCH("FedFundsRate",FedFundsRates!$A$2:$MM$2,0),FALSE)</f>
        <v>0.11</v>
      </c>
    </row>
    <row r="244" spans="1:9" x14ac:dyDescent="0.3">
      <c r="A244" s="1">
        <v>42139</v>
      </c>
      <c r="B244" s="75">
        <f>VLOOKUP($A244,FedFundsRates!$A$2:$MM$3000,MATCH(B$2,FedFundsRates!$A$2:$MM$2,0),FALSE)</f>
        <v>0.11</v>
      </c>
      <c r="C244" s="75">
        <f>VLOOKUP($A244,NaturalRateMeasures!$A$2:$MK$3000,MATCH(C$2,NaturalRateMeasures!$A$2:$MK$2,0),FALSE)</f>
        <v>1.75</v>
      </c>
      <c r="D244" s="75">
        <f>VLOOKUP($A244,InflationTargetMeasures!$A$2:$MM$3000,MATCH(D$2,InflationTargetMeasures!$A$2:$MM$2,0),FALSE)</f>
        <v>2</v>
      </c>
      <c r="E244" s="75">
        <f>VLOOKUP($A244,GapMeasures!$A$2:$LA$3000,MATCH(E$2,GapMeasures!$A$2:$LA$2,0),FALSE)</f>
        <v>-0.66666666666666785</v>
      </c>
      <c r="F244" s="75">
        <f>VLOOKUP($A244,InflationMeasures!$A$2:$LN$3000,MATCH(F$2,InflationMeasures!$A$2:$LN$2,0),FALSE)</f>
        <v>1.2641669370114128</v>
      </c>
      <c r="G244" s="23">
        <v>42139</v>
      </c>
      <c r="H244" s="22">
        <f t="shared" si="3"/>
        <v>2.3129170721837853</v>
      </c>
      <c r="I244" s="22">
        <f>VLOOKUP($A244,FedFundsRates!$A$2:$MM$3000,MATCH("FedFundsRate",FedFundsRates!$A$2:$MM$2,0),FALSE)</f>
        <v>0.12333333333333334</v>
      </c>
    </row>
    <row r="245" spans="1:9" x14ac:dyDescent="0.3">
      <c r="A245" s="1">
        <v>42231</v>
      </c>
      <c r="B245" s="75">
        <f>VLOOKUP($A245,FedFundsRates!$A$2:$MM$3000,MATCH(B$2,FedFundsRates!$A$2:$MM$2,0),FALSE)</f>
        <v>0.12333333333333334</v>
      </c>
      <c r="C245" s="75">
        <f>VLOOKUP($A245,NaturalRateMeasures!$A$2:$MK$3000,MATCH(C$2,NaturalRateMeasures!$A$2:$MK$2,0),FALSE)</f>
        <v>1.5833333333333335</v>
      </c>
      <c r="D245" s="75">
        <f>VLOOKUP($A245,InflationTargetMeasures!$A$2:$MM$3000,MATCH(D$2,InflationTargetMeasures!$A$2:$MM$2,0),FALSE)</f>
        <v>2</v>
      </c>
      <c r="E245" s="75">
        <f>VLOOKUP($A245,GapMeasures!$A$2:$LA$3000,MATCH(E$2,GapMeasures!$A$2:$LA$2,0),FALSE)</f>
        <v>-6.6666666666668206E-2</v>
      </c>
      <c r="F245" s="75">
        <f>VLOOKUP($A245,InflationMeasures!$A$2:$LN$3000,MATCH(F$2,InflationMeasures!$A$2:$LN$2,0),FALSE)</f>
        <v>1.211489339519356</v>
      </c>
      <c r="G245" s="23">
        <v>42231</v>
      </c>
      <c r="H245" s="22">
        <f t="shared" si="3"/>
        <v>2.3672340092790334</v>
      </c>
      <c r="I245" s="22">
        <f>VLOOKUP($A245,FedFundsRates!$A$2:$MM$3000,MATCH("FedFundsRate",FedFundsRates!$A$2:$MM$2,0),FALSE)</f>
        <v>0.13666666666666669</v>
      </c>
    </row>
    <row r="246" spans="1:9" x14ac:dyDescent="0.3">
      <c r="A246" s="1">
        <v>42323</v>
      </c>
      <c r="B246" s="75">
        <f>VLOOKUP($A246,FedFundsRates!$A$2:$MM$3000,MATCH(B$2,FedFundsRates!$A$2:$MM$2,0),FALSE)</f>
        <v>0.13666666666666669</v>
      </c>
      <c r="C246" s="75">
        <f>VLOOKUP($A246,NaturalRateMeasures!$A$2:$MK$3000,MATCH(C$2,NaturalRateMeasures!$A$2:$MK$2,0),FALSE)</f>
        <v>1.5</v>
      </c>
      <c r="D246" s="75">
        <f>VLOOKUP($A246,InflationTargetMeasures!$A$2:$MM$3000,MATCH(D$2,InflationTargetMeasures!$A$2:$MM$2,0),FALSE)</f>
        <v>2</v>
      </c>
      <c r="E246" s="75">
        <f>VLOOKUP($A246,GapMeasures!$A$2:$LA$3000,MATCH(E$2,GapMeasures!$A$2:$LA$2,0),FALSE)</f>
        <v>-0.16666666666666607</v>
      </c>
      <c r="F246" s="75">
        <f>VLOOKUP($A246,InflationMeasures!$A$2:$LN$3000,MATCH(F$2,InflationMeasures!$A$2:$LN$2,0),FALSE)</f>
        <v>1.1894983103717172</v>
      </c>
      <c r="G246" s="23">
        <v>42323</v>
      </c>
      <c r="H246" s="22">
        <f t="shared" si="3"/>
        <v>2.2009141322242427</v>
      </c>
      <c r="I246" s="22">
        <f>VLOOKUP($A246,FedFundsRates!$A$2:$MM$3000,MATCH("FedFundsRate",FedFundsRates!$A$2:$MM$2,0),FALSE)</f>
        <v>0.16</v>
      </c>
    </row>
    <row r="247" spans="1:9" x14ac:dyDescent="0.3">
      <c r="A247" s="1">
        <v>42415</v>
      </c>
      <c r="B247" s="75">
        <f>VLOOKUP($A247,FedFundsRates!$A$2:$MM$3000,MATCH(B$2,FedFundsRates!$A$2:$MM$2,0),FALSE)</f>
        <v>0.16</v>
      </c>
      <c r="C247" s="75">
        <f>VLOOKUP($A247,NaturalRateMeasures!$A$2:$MK$3000,MATCH(C$2,NaturalRateMeasures!$A$2:$MK$2,0),FALSE)</f>
        <v>1.3333333333333335</v>
      </c>
      <c r="D247" s="75">
        <f>VLOOKUP($A247,InflationTargetMeasures!$A$2:$MM$3000,MATCH(D$2,InflationTargetMeasures!$A$2:$MM$2,0),FALSE)</f>
        <v>2</v>
      </c>
      <c r="E247" s="75">
        <f>VLOOKUP($A247,GapMeasures!$A$2:$LA$3000,MATCH(E$2,GapMeasures!$A$2:$LA$2,0),FALSE)</f>
        <v>-6.666666666666643E-2</v>
      </c>
      <c r="F247" s="75">
        <f>VLOOKUP($A247,InflationMeasures!$A$2:$LN$3000,MATCH(F$2,InflationMeasures!$A$2:$LN$2,0),FALSE)</f>
        <v>1.442866633449591</v>
      </c>
      <c r="G247" s="23">
        <v>42415</v>
      </c>
      <c r="H247" s="22">
        <f t="shared" si="3"/>
        <v>2.4642999501743867</v>
      </c>
      <c r="I247" s="22">
        <f>VLOOKUP($A247,FedFundsRates!$A$2:$MM$3000,MATCH("FedFundsRate",FedFundsRates!$A$2:$MM$2,0),FALSE)</f>
        <v>0.36000000000000004</v>
      </c>
    </row>
    <row r="248" spans="1:9" x14ac:dyDescent="0.3">
      <c r="A248" s="1">
        <v>42505</v>
      </c>
      <c r="B248" s="75">
        <f>VLOOKUP($A248,FedFundsRates!$A$2:$MM$3000,MATCH(B$2,FedFundsRates!$A$2:$MM$2,0),FALSE)</f>
        <v>0.36000000000000004</v>
      </c>
      <c r="C248" s="75">
        <f>VLOOKUP($A248,NaturalRateMeasures!$A$2:$MK$3000,MATCH(C$2,NaturalRateMeasures!$A$2:$MK$2,0),FALSE)</f>
        <v>1.0833333333333335</v>
      </c>
      <c r="D248" s="75">
        <f>VLOOKUP($A248,InflationTargetMeasures!$A$2:$MM$3000,MATCH(D$2,InflationTargetMeasures!$A$2:$MM$2,0),FALSE)</f>
        <v>2</v>
      </c>
      <c r="E248" s="75">
        <f>VLOOKUP($A248,GapMeasures!$A$2:$LA$3000,MATCH(E$2,GapMeasures!$A$2:$LA$2,0),FALSE)</f>
        <v>-0.16666666666666607</v>
      </c>
      <c r="F248" s="75">
        <f>VLOOKUP($A248,InflationMeasures!$A$2:$LN$3000,MATCH(F$2,InflationMeasures!$A$2:$LN$2,0),FALSE)</f>
        <v>1.547046969462107</v>
      </c>
      <c r="G248" s="23">
        <v>42505</v>
      </c>
      <c r="H248" s="22">
        <f t="shared" si="3"/>
        <v>2.3205704541931609</v>
      </c>
      <c r="I248" s="22">
        <f>VLOOKUP($A248,FedFundsRates!$A$2:$MM$3000,MATCH("FedFundsRate",FedFundsRates!$A$2:$MM$2,0),FALSE)</f>
        <v>0.37333333333333335</v>
      </c>
    </row>
    <row r="249" spans="1:9" x14ac:dyDescent="0.3">
      <c r="A249" s="1">
        <v>42597</v>
      </c>
      <c r="B249" s="75">
        <f>VLOOKUP($A249,FedFundsRates!$A$2:$MM$3000,MATCH(B$2,FedFundsRates!$A$2:$MM$2,0),FALSE)</f>
        <v>0.37333333333333335</v>
      </c>
      <c r="C249" s="75">
        <f>VLOOKUP($A249,NaturalRateMeasures!$A$2:$MK$3000,MATCH(C$2,NaturalRateMeasures!$A$2:$MK$2,0),FALSE)</f>
        <v>0.91666666666666652</v>
      </c>
      <c r="D249" s="75">
        <f>VLOOKUP($A249,InflationTargetMeasures!$A$2:$MM$3000,MATCH(D$2,InflationTargetMeasures!$A$2:$MM$2,0),FALSE)</f>
        <v>2</v>
      </c>
      <c r="E249" s="75">
        <f>VLOOKUP($A249,GapMeasures!$A$2:$LA$3000,MATCH(E$2,GapMeasures!$A$2:$LA$2,0),FALSE)</f>
        <v>-9.9999999999999645E-2</v>
      </c>
      <c r="F249" s="75">
        <f>VLOOKUP($A249,InflationMeasures!$A$2:$LN$3000,MATCH(F$2,InflationMeasures!$A$2:$LN$2,0),FALSE)</f>
        <v>1.6605375114599807</v>
      </c>
      <c r="G249" s="23">
        <v>42597</v>
      </c>
      <c r="H249" s="22">
        <f t="shared" si="3"/>
        <v>2.3574729338566378</v>
      </c>
      <c r="I249" s="22">
        <f>VLOOKUP($A249,FedFundsRates!$A$2:$MM$3000,MATCH("FedFundsRate",FedFundsRates!$A$2:$MM$2,0),FALSE)</f>
        <v>0.39666666666666667</v>
      </c>
    </row>
    <row r="250" spans="1:9" x14ac:dyDescent="0.3">
      <c r="A250" s="1">
        <v>42689</v>
      </c>
      <c r="B250" s="75">
        <f>VLOOKUP($A250,FedFundsRates!$A$2:$MM$3000,MATCH(B$2,FedFundsRates!$A$2:$MM$2,0),FALSE)</f>
        <v>0.39666666666666667</v>
      </c>
      <c r="C250" s="75">
        <f>VLOOKUP($A250,NaturalRateMeasures!$A$2:$MK$3000,MATCH(C$2,NaturalRateMeasures!$A$2:$MK$2,0),FALSE)</f>
        <v>0.95833333333333348</v>
      </c>
      <c r="D250" s="75">
        <f>VLOOKUP($A250,InflationTargetMeasures!$A$2:$MM$3000,MATCH(D$2,InflationTargetMeasures!$A$2:$MM$2,0),FALSE)</f>
        <v>2</v>
      </c>
      <c r="E250" s="75">
        <f>VLOOKUP($A250,GapMeasures!$A$2:$LA$3000,MATCH(E$2,GapMeasures!$A$2:$LA$2,0),FALSE)</f>
        <v>0.16666666666666607</v>
      </c>
      <c r="F250" s="75">
        <f>VLOOKUP($A250,InflationMeasures!$A$2:$LN$3000,MATCH(F$2,InflationMeasures!$A$2:$LN$2,0),FALSE)</f>
        <v>1.7560805187065265</v>
      </c>
      <c r="G250" s="23">
        <v>42689</v>
      </c>
      <c r="H250" s="22">
        <f t="shared" si="3"/>
        <v>2.6757874447264562</v>
      </c>
      <c r="I250" s="22">
        <f>VLOOKUP($A250,FedFundsRates!$A$2:$MM$3000,MATCH("FedFundsRate",FedFundsRates!$A$2:$MM$2,0),FALSE)</f>
        <v>0.45</v>
      </c>
    </row>
    <row r="251" spans="1:9" x14ac:dyDescent="0.3">
      <c r="A251" s="1">
        <v>42781</v>
      </c>
      <c r="B251" s="75">
        <f>VLOOKUP($A251,FedFundsRates!$A$2:$MM$3000,MATCH(B$2,FedFundsRates!$A$2:$MM$2,0),FALSE)</f>
        <v>0.45</v>
      </c>
      <c r="C251" s="75">
        <f>VLOOKUP($A251,NaturalRateMeasures!$A$2:$MK$3000,MATCH(C$2,NaturalRateMeasures!$A$2:$MK$2,0),FALSE)</f>
        <v>1</v>
      </c>
      <c r="D251" s="75">
        <f>VLOOKUP($A251,InflationTargetMeasures!$A$2:$MM$3000,MATCH(D$2,InflationTargetMeasures!$A$2:$MM$2,0),FALSE)</f>
        <v>2</v>
      </c>
      <c r="E251" s="75">
        <f>VLOOKUP($A251,GapMeasures!$A$2:$LA$3000,MATCH(E$2,GapMeasures!$A$2:$LA$2,0),FALSE)</f>
        <v>0.56666666666666465</v>
      </c>
      <c r="F251" s="75">
        <f>VLOOKUP($A251,InflationMeasures!$A$2:$LN$3000,MATCH(F$2,InflationMeasures!$A$2:$LN$2,0),FALSE)</f>
        <v>1.8030002251192112</v>
      </c>
      <c r="G251" s="23">
        <v>42781</v>
      </c>
      <c r="H251" s="22">
        <f t="shared" si="3"/>
        <v>2.9878336710121491</v>
      </c>
      <c r="I251" s="22">
        <f>VLOOKUP($A251,FedFundsRates!$A$2:$MM$3000,MATCH("FedFundsRate",FedFundsRates!$A$2:$MM$2,0),FALSE)</f>
        <v>0.70000000000000007</v>
      </c>
    </row>
    <row r="252" spans="1:9" x14ac:dyDescent="0.3">
      <c r="A252" s="1">
        <v>42870</v>
      </c>
      <c r="B252" s="75">
        <f>VLOOKUP($A252,FedFundsRates!$A$2:$MM$3000,MATCH(B$2,FedFundsRates!$A$2:$MM$2,0),FALSE)</f>
        <v>0.70000000000000007</v>
      </c>
      <c r="C252" s="75">
        <f>VLOOKUP($A252,NaturalRateMeasures!$A$2:$MK$3000,MATCH(C$2,NaturalRateMeasures!$A$2:$MK$2,0),FALSE)</f>
        <v>1</v>
      </c>
      <c r="D252" s="75">
        <f>VLOOKUP($A252,InflationTargetMeasures!$A$2:$MM$3000,MATCH(D$2,InflationTargetMeasures!$A$2:$MM$2,0),FALSE)</f>
        <v>2</v>
      </c>
      <c r="E252" s="75">
        <f>VLOOKUP($A252,GapMeasures!$A$2:$LA$3000,MATCH(E$2,GapMeasures!$A$2:$LA$2,0),FALSE)</f>
        <v>0.69999999999999929</v>
      </c>
      <c r="F252" s="75">
        <f>VLOOKUP($A252,InflationMeasures!$A$2:$LN$3000,MATCH(F$2,InflationMeasures!$A$2:$LN$2,0),FALSE)</f>
        <v>1.5865746677250492</v>
      </c>
      <c r="G252" s="23">
        <v>42870</v>
      </c>
      <c r="H252" s="22">
        <f t="shared" si="3"/>
        <v>2.7298620015875734</v>
      </c>
      <c r="I252" s="22">
        <f>VLOOKUP($A252,FedFundsRates!$A$2:$MM$3000,MATCH("FedFundsRate",FedFundsRates!$A$2:$MM$2,0),FALSE)</f>
        <v>0.95000000000000007</v>
      </c>
    </row>
    <row r="253" spans="1:9" x14ac:dyDescent="0.3">
      <c r="A253" s="1">
        <v>42962</v>
      </c>
      <c r="B253" s="75">
        <f>VLOOKUP($A253,FedFundsRates!$A$2:$MM$3000,MATCH(B$2,FedFundsRates!$A$2:$MM$2,0),FALSE)</f>
        <v>0.95000000000000007</v>
      </c>
      <c r="C253" s="75">
        <f>VLOOKUP($A253,NaturalRateMeasures!$A$2:$MK$3000,MATCH(C$2,NaturalRateMeasures!$A$2:$MK$2,0),FALSE)</f>
        <v>0.83333333333333348</v>
      </c>
      <c r="D253" s="75">
        <f>VLOOKUP($A253,InflationTargetMeasures!$A$2:$MM$3000,MATCH(D$2,InflationTargetMeasures!$A$2:$MM$2,0),FALSE)</f>
        <v>2</v>
      </c>
      <c r="E253" s="75">
        <f>VLOOKUP($A253,GapMeasures!$A$2:$LA$3000,MATCH(E$2,GapMeasures!$A$2:$LA$2,0),FALSE)</f>
        <v>0.63333333333333464</v>
      </c>
      <c r="F253" s="75">
        <f>VLOOKUP($A253,InflationMeasures!$A$2:$LN$3000,MATCH(F$2,InflationMeasures!$A$2:$LN$2,0),FALSE)</f>
        <v>1.4530494786653136</v>
      </c>
      <c r="G253" s="23">
        <v>42962</v>
      </c>
      <c r="H253" s="22">
        <f t="shared" si="3"/>
        <v>2.3295742179979713</v>
      </c>
      <c r="I253" s="22">
        <f>VLOOKUP($A253,FedFundsRates!$A$2:$MM$3000,MATCH("FedFundsRate",FedFundsRates!$A$2:$MM$2,0),FALSE)</f>
        <v>1.1533333333333331</v>
      </c>
    </row>
    <row r="254" spans="1:9" x14ac:dyDescent="0.3">
      <c r="A254" s="1">
        <v>43054</v>
      </c>
      <c r="B254" s="75">
        <f>VLOOKUP($A254,FedFundsRates!$A$2:$MM$3000,MATCH(B$2,FedFundsRates!$A$2:$MM$2,0),FALSE)</f>
        <v>1.1533333333333331</v>
      </c>
      <c r="C254" s="75">
        <f>VLOOKUP($A254,NaturalRateMeasures!$A$2:$MK$3000,MATCH(C$2,NaturalRateMeasures!$A$2:$MK$2,0),FALSE)</f>
        <v>0.75</v>
      </c>
      <c r="D254" s="75">
        <f>VLOOKUP($A254,InflationTargetMeasures!$A$2:$MM$3000,MATCH(D$2,InflationTargetMeasures!$A$2:$MM$2,0),FALSE)</f>
        <v>2</v>
      </c>
      <c r="E254" s="75">
        <f>VLOOKUP($A254,GapMeasures!$A$2:$LA$3000,MATCH(E$2,GapMeasures!$A$2:$LA$2,0),FALSE)</f>
        <v>0.83333333333333393</v>
      </c>
      <c r="F254" s="75">
        <f>VLOOKUP($A254,InflationMeasures!$A$2:$LN$3000,MATCH(F$2,InflationMeasures!$A$2:$LN$2,0),FALSE)</f>
        <v>1.5551157248454794</v>
      </c>
      <c r="G254" s="23">
        <v>43054</v>
      </c>
      <c r="H254" s="22">
        <f t="shared" ref="H254" si="4">$L$29*B254 + (1-$L$29)*(C254+D254+1.5*(F254-D254)+$L$31*E254)</f>
        <v>2.4993402539348861</v>
      </c>
      <c r="I254" s="22">
        <f>VLOOKUP($A254,FedFundsRates!$A$2:$MM$3000,MATCH("FedFundsRate",FedFundsRates!$A$2:$MM$2,0),FALSE)</f>
        <v>1.2033333333333331</v>
      </c>
    </row>
    <row r="255" spans="1:9" x14ac:dyDescent="0.3">
      <c r="A255" s="1">
        <v>43146</v>
      </c>
      <c r="B255" s="75">
        <f>VLOOKUP($A255,FedFundsRates!$A$2:$MM$3000,MATCH(B$2,FedFundsRates!$A$2:$MM$2,0),FALSE)</f>
        <v>1.2033333333333331</v>
      </c>
      <c r="C255" s="75">
        <f>VLOOKUP($A255,NaturalRateMeasures!$A$2:$MK$3000,MATCH(C$2,NaturalRateMeasures!$A$2:$MK$2,0),FALSE)</f>
        <v>0.83333333333333348</v>
      </c>
      <c r="D255" s="75">
        <f>VLOOKUP($A255,InflationTargetMeasures!$A$2:$MM$3000,MATCH(D$2,InflationTargetMeasures!$A$2:$MM$2,0),FALSE)</f>
        <v>2</v>
      </c>
      <c r="E255" s="75">
        <f>VLOOKUP($A255,GapMeasures!$A$2:$LA$3000,MATCH(E$2,GapMeasures!$A$2:$LA$2,0),FALSE)</f>
        <v>0.96666666666666679</v>
      </c>
      <c r="F255" s="75">
        <f>VLOOKUP($A255,InflationMeasures!$A$2:$LN$3000,MATCH(F$2,InflationMeasures!$A$2:$LN$2,0),FALSE)</f>
        <v>1.7288517208105425</v>
      </c>
      <c r="G255" s="23">
        <v>43146</v>
      </c>
      <c r="H255" s="22">
        <f t="shared" ref="H255" si="5">$L$29*B255 + (1-$L$29)*(C255+D255+1.5*(F255-D255)+$L$31*E255)</f>
        <v>2.9099442478824806</v>
      </c>
      <c r="I255" s="22">
        <f>VLOOKUP($A255,FedFundsRates!$A$2:$MM$3000,MATCH("FedFundsRate",FedFundsRates!$A$2:$MM$2,0),FALSE)</f>
        <v>1.4466666666666665</v>
      </c>
    </row>
    <row r="256" spans="1:9" x14ac:dyDescent="0.3">
      <c r="A256" s="1">
        <v>43235</v>
      </c>
      <c r="B256" s="75">
        <f>VLOOKUP($A256,FedFundsRates!$A$2:$MM$3000,MATCH(B$2,FedFundsRates!$A$2:$MM$2,0),FALSE)</f>
        <v>1.4466666666666665</v>
      </c>
      <c r="C256" s="75">
        <f>VLOOKUP($A256,NaturalRateMeasures!$A$2:$MK$3000,MATCH(C$2,NaturalRateMeasures!$A$2:$MK$2,0),FALSE)</f>
        <v>0.875</v>
      </c>
      <c r="D256" s="75">
        <f>VLOOKUP($A256,InflationTargetMeasures!$A$2:$MM$3000,MATCH(D$2,InflationTargetMeasures!$A$2:$MM$2,0),FALSE)</f>
        <v>2</v>
      </c>
      <c r="E256" s="75">
        <f>VLOOKUP($A256,GapMeasures!$A$2:$LA$3000,MATCH(E$2,GapMeasures!$A$2:$LA$2,0),FALSE)</f>
        <v>1.0666666666666647</v>
      </c>
      <c r="F256" s="75">
        <f>VLOOKUP($A256,InflationMeasures!$A$2:$LN$3000,MATCH(F$2,InflationMeasures!$A$2:$LN$2,0),FALSE)</f>
        <v>1.9334608950020593</v>
      </c>
      <c r="G256" s="23">
        <v>43235</v>
      </c>
      <c r="H256" s="22">
        <f t="shared" ref="H256" si="6">$L$29*B256 + (1-$L$29)*(C256+D256+1.5*(F256-D256)+$L$31*E256)</f>
        <v>3.3085246758364213</v>
      </c>
      <c r="I256" s="22">
        <f>VLOOKUP($A256,FedFundsRates!$A$2:$MM$3000,MATCH("FedFundsRate",FedFundsRates!$A$2:$MM$2,0),FALSE)</f>
        <v>1.7366666666666666</v>
      </c>
    </row>
    <row r="257" spans="1:9" x14ac:dyDescent="0.3">
      <c r="A257" s="1">
        <v>43327</v>
      </c>
      <c r="B257" s="75">
        <f>VLOOKUP($A257,FedFundsRates!$A$2:$MM$3000,MATCH(B$2,FedFundsRates!$A$2:$MM$2,0),FALSE)</f>
        <v>1.7366666666666666</v>
      </c>
      <c r="C257" s="75">
        <f>VLOOKUP($A257,NaturalRateMeasures!$A$2:$MK$3000,MATCH(C$2,NaturalRateMeasures!$A$2:$MK$2,0),FALSE)</f>
        <v>0.95833333333333348</v>
      </c>
      <c r="D257" s="75">
        <f>VLOOKUP($A257,InflationTargetMeasures!$A$2:$MM$3000,MATCH(D$2,InflationTargetMeasures!$A$2:$MM$2,0),FALSE)</f>
        <v>2</v>
      </c>
      <c r="E257" s="75">
        <f>VLOOKUP($A257,GapMeasures!$A$2:$LA$3000,MATCH(E$2,GapMeasures!$A$2:$LA$2,0),FALSE)</f>
        <v>1.3666666666666645</v>
      </c>
      <c r="F257" s="75">
        <f>VLOOKUP($A257,InflationMeasures!$A$2:$LN$3000,MATCH(F$2,InflationMeasures!$A$2:$LN$2,0),FALSE)</f>
        <v>1.9506007610638809</v>
      </c>
      <c r="G257" s="23">
        <v>43327</v>
      </c>
      <c r="H257" s="22">
        <f t="shared" ref="H257" si="7">$L$29*B257 + (1-$L$29)*(C257+D257+1.5*(F257-D257)+$L$31*E257)</f>
        <v>3.5675678082624871</v>
      </c>
      <c r="I257" s="22">
        <f>VLOOKUP($A257,FedFundsRates!$A$2:$MM$3000,MATCH("FedFundsRate",FedFundsRates!$A$2:$MM$2,0),FALSE)</f>
        <v>1.9233333333333331</v>
      </c>
    </row>
    <row r="258" spans="1:9" x14ac:dyDescent="0.3">
      <c r="A258" s="1">
        <v>43419</v>
      </c>
      <c r="B258" s="75">
        <f>VLOOKUP($A258,FedFundsRates!$A$2:$MM$3000,MATCH(B$2,FedFundsRates!$A$2:$MM$2,0),FALSE)</f>
        <v>1.9233333333333331</v>
      </c>
      <c r="C258" s="75">
        <f>VLOOKUP($A258,NaturalRateMeasures!$A$2:$MK$3000,MATCH(C$2,NaturalRateMeasures!$A$2:$MK$2,0),FALSE)</f>
        <v>0.83333333333333348</v>
      </c>
      <c r="D258" s="75">
        <f>VLOOKUP($A258,InflationTargetMeasures!$A$2:$MM$3000,MATCH(D$2,InflationTargetMeasures!$A$2:$MM$2,0),FALSE)</f>
        <v>2</v>
      </c>
      <c r="E258" s="75">
        <f>VLOOKUP($A258,GapMeasures!$A$2:$LA$3000,MATCH(E$2,GapMeasures!$A$2:$LA$2,0),FALSE)</f>
        <v>1.0999999999999988</v>
      </c>
      <c r="F258" s="75">
        <f>VLOOKUP($A258,InflationMeasures!$A$2:$LN$3000,MATCH(F$2,InflationMeasures!$A$2:$LN$2,0),FALSE)</f>
        <v>1.9727945270861635</v>
      </c>
      <c r="G258" s="23">
        <v>43419</v>
      </c>
      <c r="H258" s="22">
        <f t="shared" ref="H258" si="8">$L$29*B258 + (1-$L$29)*(C258+D258+1.5*(F258-D258)+$L$31*E258)</f>
        <v>3.3425251239625782</v>
      </c>
      <c r="I258" s="22">
        <f>VLOOKUP($A258,FedFundsRates!$A$2:$MM$3000,MATCH("FedFundsRate",FedFundsRates!$A$2:$MM$2,0),FALSE)</f>
        <v>2.2200000000000002</v>
      </c>
    </row>
    <row r="259" spans="1:9" x14ac:dyDescent="0.3">
      <c r="A259" s="1">
        <v>43511</v>
      </c>
      <c r="B259" s="75">
        <f>VLOOKUP($A259,FedFundsRates!$A$2:$MM$3000,MATCH(B$2,FedFundsRates!$A$2:$MM$2,0),FALSE)</f>
        <v>2.2200000000000002</v>
      </c>
      <c r="C259" s="75">
        <f>VLOOKUP($A259,NaturalRateMeasures!$A$2:$MK$3000,MATCH(C$2,NaturalRateMeasures!$A$2:$MK$2,0),FALSE)</f>
        <v>0.75</v>
      </c>
      <c r="D259" s="75">
        <f>VLOOKUP($A259,InflationTargetMeasures!$A$2:$MM$3000,MATCH(D$2,InflationTargetMeasures!$A$2:$MM$2,0),FALSE)</f>
        <v>2</v>
      </c>
      <c r="E259" s="75">
        <f>VLOOKUP($A259,GapMeasures!$A$2:$LA$3000,MATCH(E$2,GapMeasures!$A$2:$LA$2,0),FALSE)</f>
        <v>0.89999999999999947</v>
      </c>
      <c r="F259" s="75">
        <f>VLOOKUP($A259,InflationMeasures!$A$2:$LN$3000,MATCH(F$2,InflationMeasures!$A$2:$LN$2,0),FALSE)</f>
        <v>1.733064579875121</v>
      </c>
      <c r="G259" s="23">
        <v>43511</v>
      </c>
      <c r="H259" s="22">
        <f t="shared" ref="H259:H260" si="9">$L$29*B259 + (1-$L$29)*(C259+D259+1.5*(F259-D259)+$L$31*E259)</f>
        <v>2.7995968698126812</v>
      </c>
      <c r="I259" s="22">
        <f>VLOOKUP($A259,FedFundsRates!$A$2:$MM$3000,MATCH("FedFundsRate",FedFundsRates!$A$2:$MM$2,0),FALSE)</f>
        <v>2.4033333333333333</v>
      </c>
    </row>
    <row r="260" spans="1:9" x14ac:dyDescent="0.3">
      <c r="A260" s="1">
        <v>43600</v>
      </c>
      <c r="B260" s="75">
        <f>VLOOKUP($A260,FedFundsRates!$A$2:$MM$3000,MATCH(B$2,FedFundsRates!$A$2:$MM$2,0),FALSE)</f>
        <v>2.4033333333333333</v>
      </c>
      <c r="C260" s="75">
        <f>VLOOKUP($A260,NaturalRateMeasures!$A$2:$MK$3000,MATCH(C$2,NaturalRateMeasures!$A$2:$MK$2,0),FALSE)</f>
        <v>0.58333333333333348</v>
      </c>
      <c r="D260" s="75">
        <f>VLOOKUP($A260,InflationTargetMeasures!$A$2:$MM$3000,MATCH(D$2,InflationTargetMeasures!$A$2:$MM$2,0),FALSE)</f>
        <v>2</v>
      </c>
      <c r="E260" s="75">
        <f>VLOOKUP($A260,GapMeasures!$A$2:$LA$3000,MATCH(E$2,GapMeasures!$A$2:$LA$2,0),FALSE)</f>
        <v>1.2000000000000002</v>
      </c>
      <c r="F260" s="75">
        <f>VLOOKUP($A260,InflationMeasures!$A$2:$LN$3000,MATCH(F$2,InflationMeasures!$A$2:$LN$2,0),FALSE)</f>
        <v>1.6333991803520354</v>
      </c>
      <c r="G260" s="23">
        <v>43600</v>
      </c>
      <c r="H260" s="22">
        <f t="shared" si="9"/>
        <v>2.6334321038613866</v>
      </c>
      <c r="I260" s="22">
        <f>VLOOKUP($A260,FedFundsRates!$A$2:$MM$3000,MATCH("FedFundsRate",FedFundsRates!$A$2:$MM$2,0),FALSE)</f>
        <v>2.3966666666666669</v>
      </c>
    </row>
    <row r="261" spans="1:9" x14ac:dyDescent="0.3">
      <c r="A261" s="1">
        <v>43692</v>
      </c>
      <c r="B261" s="75">
        <f>VLOOKUP($A261,FedFundsRates!$A$2:$MM$3000,MATCH(B$2,FedFundsRates!$A$2:$MM$2,0),FALSE)</f>
        <v>2.3966666666666669</v>
      </c>
      <c r="C261" s="75">
        <f>VLOOKUP($A261,NaturalRateMeasures!$A$2:$MK$3000,MATCH(C$2,NaturalRateMeasures!$A$2:$MK$2,0),FALSE)</f>
        <v>0.5</v>
      </c>
      <c r="D261" s="75">
        <f>VLOOKUP($A261,InflationTargetMeasures!$A$2:$MM$3000,MATCH(D$2,InflationTargetMeasures!$A$2:$MM$2,0),FALSE)</f>
        <v>2</v>
      </c>
      <c r="E261" s="75">
        <f>VLOOKUP($A261,GapMeasures!$A$2:$LA$3000,MATCH(E$2,GapMeasures!$A$2:$LA$2,0),FALSE)</f>
        <v>1.0666666666666673</v>
      </c>
      <c r="F261" s="75">
        <f>VLOOKUP($A261,InflationMeasures!$A$2:$LN$3000,MATCH(F$2,InflationMeasures!$A$2:$LN$2,0),FALSE)</f>
        <v>1.6908969787217565</v>
      </c>
      <c r="G261" s="23">
        <v>43692</v>
      </c>
      <c r="H261" s="22">
        <f t="shared" ref="H261:H262" si="10">$L$29*B261 + (1-$L$29)*(C261+D261+1.5*(F261-D261)+$L$31*E261)</f>
        <v>2.5696788014159684</v>
      </c>
      <c r="I261" s="22">
        <f>VLOOKUP($A261,FedFundsRates!$A$2:$MM$3000,MATCH("FedFundsRate",FedFundsRates!$A$2:$MM$2,0),FALSE)</f>
        <v>2.19</v>
      </c>
    </row>
    <row r="262" spans="1:9" x14ac:dyDescent="0.3">
      <c r="A262" s="1">
        <v>43784</v>
      </c>
      <c r="B262" s="75">
        <f>VLOOKUP($A262,FedFundsRates!$A$2:$MM$3000,MATCH(B$2,FedFundsRates!$A$2:$MM$2,0),FALSE)</f>
        <v>2.19</v>
      </c>
      <c r="C262" s="75">
        <f>VLOOKUP($A262,NaturalRateMeasures!$A$2:$MK$3000,MATCH(C$2,NaturalRateMeasures!$A$2:$MK$2,0),FALSE)</f>
        <v>0.5</v>
      </c>
      <c r="D262" s="75">
        <f>VLOOKUP($A262,InflationTargetMeasures!$A$2:$MM$3000,MATCH(D$2,InflationTargetMeasures!$A$2:$MM$2,0),FALSE)</f>
        <v>2</v>
      </c>
      <c r="E262" s="75">
        <f>VLOOKUP($A262,GapMeasures!$A$2:$LA$3000,MATCH(E$2,GapMeasures!$A$2:$LA$2,0),FALSE)</f>
        <v>1.0333333333333323</v>
      </c>
      <c r="F262" s="75">
        <f>VLOOKUP($A262,InflationMeasures!$A$2:$LN$3000,MATCH(F$2,InflationMeasures!$A$2:$LN$2,0),FALSE)</f>
        <v>1.5397066853888752</v>
      </c>
      <c r="G262" s="23">
        <v>43784</v>
      </c>
      <c r="H262" s="22">
        <f t="shared" si="10"/>
        <v>2.326226694749979</v>
      </c>
      <c r="I262" s="22">
        <f>VLOOKUP($A262,FedFundsRates!$A$2:$MM$3000,MATCH("FedFundsRate",FedFundsRates!$A$2:$MM$2,0),FALSE)</f>
        <v>1.6433333333333333</v>
      </c>
    </row>
    <row r="263" spans="1:9" x14ac:dyDescent="0.3">
      <c r="A263" s="1">
        <v>43876</v>
      </c>
      <c r="B263" s="75">
        <f>VLOOKUP($A263,FedFundsRates!$A$2:$MM$3000,MATCH(B$2,FedFundsRates!$A$2:$MM$2,0),FALSE)</f>
        <v>1.6433333333333333</v>
      </c>
      <c r="C263" s="75">
        <f>VLOOKUP($A263,NaturalRateMeasures!$A$2:$MK$3000,MATCH(C$2,NaturalRateMeasures!$A$2:$MK$2,0),FALSE)</f>
        <v>0.5</v>
      </c>
      <c r="D263" s="75">
        <f>VLOOKUP($A263,InflationTargetMeasures!$A$2:$MM$3000,MATCH(D$2,InflationTargetMeasures!$A$2:$MM$2,0),FALSE)</f>
        <v>2</v>
      </c>
      <c r="E263" s="75">
        <f>VLOOKUP($A263,GapMeasures!$A$2:$LA$3000,MATCH(E$2,GapMeasures!$A$2:$LA$2,0),FALSE)</f>
        <v>0.63333333333333197</v>
      </c>
      <c r="F263" s="75">
        <f>VLOOKUP($A263,InflationMeasures!$A$2:$LN$3000,MATCH(F$2,InflationMeasures!$A$2:$LN$2,0),FALSE)</f>
        <v>1.5665973854431803</v>
      </c>
      <c r="G263" s="23">
        <v>43876</v>
      </c>
      <c r="H263" s="22">
        <f t="shared" ref="H263" si="11">$L$29*B263 + (1-$L$29)*(C263+D263+1.5*(F263-D263)+$L$31*E263)</f>
        <v>2.1665627448314364</v>
      </c>
      <c r="I263" s="22">
        <f>VLOOKUP($A263,FedFundsRates!$A$2:$MM$3000,MATCH("FedFundsRate",FedFundsRates!$A$2:$MM$2,0),FALSE)</f>
        <v>1.26</v>
      </c>
    </row>
    <row r="264" spans="1:9" x14ac:dyDescent="0.3">
      <c r="A264" s="1">
        <v>43966</v>
      </c>
      <c r="B264" s="75">
        <f>VLOOKUP($A264,FedFundsRates!$A$2:$MM$3000,MATCH(B$2,FedFundsRates!$A$2:$MM$2,0),FALSE)</f>
        <v>1.26</v>
      </c>
      <c r="C264" s="75">
        <f>VLOOKUP($A264,NaturalRateMeasures!$A$2:$MK$3000,MATCH(C$2,NaturalRateMeasures!$A$2:$MK$2,0),FALSE)</f>
        <v>0.5</v>
      </c>
      <c r="D264" s="75">
        <f>VLOOKUP($A264,InflationTargetMeasures!$A$2:$MM$3000,MATCH(D$2,InflationTargetMeasures!$A$2:$MM$2,0),FALSE)</f>
        <v>2</v>
      </c>
      <c r="E264" s="75">
        <f>VLOOKUP($A264,GapMeasures!$A$2:$LA$3000,MATCH(E$2,GapMeasures!$A$2:$LA$2,0),FALSE)</f>
        <v>-17.649999999999999</v>
      </c>
      <c r="F264" s="75">
        <f>VLOOKUP($A264,InflationMeasures!$A$2:$LN$3000,MATCH(F$2,InflationMeasures!$A$2:$LN$2,0),FALSE)</f>
        <v>0.93121754518290523</v>
      </c>
      <c r="G264" s="23">
        <v>43966</v>
      </c>
      <c r="H264" s="22">
        <f t="shared" ref="H264" si="12">$L$29*B264 + (1-$L$29)*(C264+D264+1.5*(F264-D264)+$L$31*E264)</f>
        <v>-7.9281736822256414</v>
      </c>
      <c r="I264" s="22">
        <f>VLOOKUP($A264,FedFundsRates!$A$2:$MM$3000,MATCH("FedFundsRate",FedFundsRates!$A$2:$MM$2,0),FALSE)</f>
        <v>0.06</v>
      </c>
    </row>
    <row r="265" spans="1:9" x14ac:dyDescent="0.3">
      <c r="A265" s="1">
        <v>44058</v>
      </c>
      <c r="B265" s="75">
        <f>VLOOKUP($A265,FedFundsRates!$A$2:$MM$3000,MATCH(B$2,FedFundsRates!$A$2:$MM$2,0),FALSE)</f>
        <v>0.06</v>
      </c>
      <c r="C265" s="75">
        <f>VLOOKUP($A265,NaturalRateMeasures!$A$2:$MK$3000,MATCH(C$2,NaturalRateMeasures!$A$2:$MK$2,0),FALSE)</f>
        <v>0.5</v>
      </c>
      <c r="D265" s="75">
        <f>VLOOKUP($A265,InflationTargetMeasures!$A$2:$MM$3000,MATCH(D$2,InflationTargetMeasures!$A$2:$MM$2,0),FALSE)</f>
        <v>2</v>
      </c>
      <c r="E265" s="75">
        <f>VLOOKUP($A265,GapMeasures!$A$2:$LA$3000,MATCH(E$2,GapMeasures!$A$2:$LA$2,0),FALSE)</f>
        <v>-9.4333333333333353</v>
      </c>
      <c r="F265" s="75">
        <f>VLOOKUP($A265,InflationMeasures!$A$2:$LN$3000,MATCH(F$2,InflationMeasures!$A$2:$LN$2,0),FALSE)</f>
        <v>1.3256006628003192</v>
      </c>
      <c r="G265" s="23">
        <v>44058</v>
      </c>
      <c r="H265" s="22">
        <f t="shared" ref="H265" si="13">$L$29*B265 + (1-$L$29)*(C265+D265+1.5*(F265-D265)+$L$31*E265)</f>
        <v>-3.2282656724661889</v>
      </c>
      <c r="I265" s="22">
        <f>VLOOKUP($A265,FedFundsRates!$A$2:$MM$3000,MATCH("FedFundsRate",FedFundsRates!$A$2:$MM$2,0),FALSE)</f>
        <v>9.3333333333333338E-2</v>
      </c>
    </row>
    <row r="266" spans="1:9" x14ac:dyDescent="0.3">
      <c r="A266" s="1">
        <v>44150</v>
      </c>
      <c r="B266" s="75">
        <f>VLOOKUP($A266,FedFundsRates!$A$2:$MM$3000,MATCH(B$2,FedFundsRates!$A$2:$MM$2,0),FALSE)</f>
        <v>9.3333333333333338E-2</v>
      </c>
      <c r="C266" s="75">
        <f>VLOOKUP($A266,NaturalRateMeasures!$A$2:$MK$3000,MATCH(C$2,NaturalRateMeasures!$A$2:$MK$2,0),FALSE)</f>
        <v>0.5</v>
      </c>
      <c r="D266" s="75">
        <f>VLOOKUP($A266,InflationTargetMeasures!$A$2:$MM$3000,MATCH(D$2,InflationTargetMeasures!$A$2:$MM$2,0),FALSE)</f>
        <v>2</v>
      </c>
      <c r="E266" s="75">
        <f>VLOOKUP($A266,GapMeasures!$A$2:$LA$3000,MATCH(E$2,GapMeasures!$A$2:$LA$2,0),FALSE)</f>
        <v>-5.3333333333333339</v>
      </c>
      <c r="F266" s="75">
        <f>VLOOKUP($A266,InflationMeasures!$A$2:$LN$3000,MATCH(F$2,InflationMeasures!$A$2:$LN$2,0),FALSE)</f>
        <v>1.4491361842294825</v>
      </c>
      <c r="G266" s="23">
        <v>44150</v>
      </c>
      <c r="H266" s="22">
        <f t="shared" ref="H266" si="14">$L$29*B266 + (1-$L$29)*(C266+D266+1.5*(F266-D266)+$L$31*E266)</f>
        <v>-0.99296239032244316</v>
      </c>
      <c r="I266" s="22">
        <f>VLOOKUP($A266,FedFundsRates!$A$2:$MM$3000,MATCH("FedFundsRate",FedFundsRates!$A$2:$MM$2,0),FALSE)</f>
        <v>9.0000000000000011E-2</v>
      </c>
    </row>
    <row r="267" spans="1:9" x14ac:dyDescent="0.3">
      <c r="A267" s="1">
        <v>44242</v>
      </c>
      <c r="B267" s="75">
        <f>VLOOKUP($A267,FedFundsRates!$A$2:$MM$3000,MATCH(B$2,FedFundsRates!$A$2:$MM$2,0),FALSE)</f>
        <v>9.0000000000000011E-2</v>
      </c>
      <c r="C267" s="75">
        <f>VLOOKUP($A267,NaturalRateMeasures!$A$2:$MK$3000,MATCH(C$2,NaturalRateMeasures!$A$2:$MK$2,0),FALSE)</f>
        <v>0.5</v>
      </c>
      <c r="D267" s="75">
        <f>VLOOKUP($A267,InflationTargetMeasures!$A$2:$MM$3000,MATCH(D$2,InflationTargetMeasures!$A$2:$MM$2,0),FALSE)</f>
        <v>2</v>
      </c>
      <c r="E267" s="75">
        <f>VLOOKUP($A267,GapMeasures!$A$2:$LA$3000,MATCH(E$2,GapMeasures!$A$2:$LA$2,0),FALSE)</f>
        <v>-4.2666666666666675</v>
      </c>
      <c r="F267" s="75">
        <f>VLOOKUP($A267,InflationMeasures!$A$2:$LN$3000,MATCH(F$2,InflationMeasures!$A$2:$LN$2,0),FALSE)</f>
        <v>1.9077217308151928</v>
      </c>
      <c r="G267" s="23">
        <v>44242</v>
      </c>
      <c r="H267" s="22">
        <f t="shared" ref="H267" si="15">$L$29*B267 + (1-$L$29)*(C267+D267+1.5*(F267-D267)+$L$31*E267)</f>
        <v>0.22824926288945546</v>
      </c>
      <c r="I267" s="22">
        <f>VLOOKUP($A267,FedFundsRates!$A$2:$MM$3000,MATCH("FedFundsRate",FedFundsRates!$A$2:$MM$2,0),FALSE)</f>
        <v>0.08</v>
      </c>
    </row>
    <row r="268" spans="1:9" x14ac:dyDescent="0.3">
      <c r="A268" s="1">
        <v>44331</v>
      </c>
      <c r="B268" s="75">
        <f>VLOOKUP($A268,FedFundsRates!$A$2:$MM$3000,MATCH(B$2,FedFundsRates!$A$2:$MM$2,0),FALSE)</f>
        <v>0.08</v>
      </c>
      <c r="C268" s="75">
        <f>VLOOKUP($A268,NaturalRateMeasures!$A$2:$MK$3000,MATCH(C$2,NaturalRateMeasures!$A$2:$MK$2,0),FALSE)</f>
        <v>0.5</v>
      </c>
      <c r="D268" s="75">
        <f>VLOOKUP($A268,InflationTargetMeasures!$A$2:$MM$3000,MATCH(D$2,InflationTargetMeasures!$A$2:$MM$2,0),FALSE)</f>
        <v>2</v>
      </c>
      <c r="E268" s="75">
        <f>VLOOKUP($A268,GapMeasures!$A$2:$LA$3000,MATCH(E$2,GapMeasures!$A$2:$LA$2,0),FALSE)</f>
        <v>-3.7666666666666657</v>
      </c>
      <c r="F268" s="75">
        <f>VLOOKUP($A268,InflationMeasures!$A$2:$LN$3000,MATCH(F$2,InflationMeasures!$A$2:$LN$2,0),FALSE)</f>
        <v>3.6052349199049427</v>
      </c>
      <c r="G268" s="23">
        <v>44331</v>
      </c>
      <c r="H268" s="22">
        <f t="shared" ref="H268" si="16">$L$29*B268 + (1-$L$29)*(C268+D268+1.5*(F268-D268)+$L$31*E268)</f>
        <v>3.0245190465240812</v>
      </c>
      <c r="I268" s="22">
        <f>VLOOKUP($A268,FedFundsRates!$A$2:$MM$3000,MATCH("FedFundsRate",FedFundsRates!$A$2:$MM$2,0),FALSE)</f>
        <v>7.0000000000000007E-2</v>
      </c>
    </row>
    <row r="269" spans="1:9" x14ac:dyDescent="0.3">
      <c r="A269" s="1">
        <v>44423</v>
      </c>
      <c r="B269" s="75">
        <f>VLOOKUP($A269,FedFundsRates!$A$2:$MM$3000,MATCH(B$2,FedFundsRates!$A$2:$MM$2,0),FALSE)</f>
        <v>7.0000000000000007E-2</v>
      </c>
      <c r="C269" s="75">
        <f>VLOOKUP($A269,NaturalRateMeasures!$A$2:$MK$3000,MATCH(C$2,NaturalRateMeasures!$A$2:$MK$2,0),FALSE)</f>
        <v>0.5</v>
      </c>
      <c r="D269" s="75">
        <f>VLOOKUP($A269,InflationTargetMeasures!$A$2:$MM$3000,MATCH(D$2,InflationTargetMeasures!$A$2:$MM$2,0),FALSE)</f>
        <v>2</v>
      </c>
      <c r="E269" s="75">
        <f>VLOOKUP($A269,GapMeasures!$A$2:$LA$3000,MATCH(E$2,GapMeasures!$A$2:$LA$2,0),FALSE)</f>
        <v>-2.1666666666666679</v>
      </c>
      <c r="F269" s="75">
        <f>VLOOKUP($A269,InflationMeasures!$A$2:$LN$3000,MATCH(F$2,InflationMeasures!$A$2:$LN$2,0),FALSE)</f>
        <v>4.0331628287284538</v>
      </c>
      <c r="G269" s="23">
        <v>44423</v>
      </c>
      <c r="H269" s="22">
        <f t="shared" ref="H269" si="17">$L$29*B269 + (1-$L$29)*(C269+D269+1.5*(F269-D269)+$L$31*E269)</f>
        <v>4.4664109097593467</v>
      </c>
      <c r="I269" s="22">
        <f>VLOOKUP($A269,FedFundsRates!$A$2:$MM$3000,MATCH("FedFundsRate",FedFundsRates!$A$2:$MM$2,0),FALSE)</f>
        <v>9.0000000000000011E-2</v>
      </c>
    </row>
    <row r="270" spans="1:9" x14ac:dyDescent="0.3">
      <c r="A270" s="1">
        <v>44515</v>
      </c>
      <c r="B270" s="75">
        <f>VLOOKUP($A270,FedFundsRates!$A$2:$MM$3000,MATCH(B$2,FedFundsRates!$A$2:$MM$2,0),FALSE)</f>
        <v>9.0000000000000011E-2</v>
      </c>
      <c r="C270" s="75">
        <f>VLOOKUP($A270,NaturalRateMeasures!$A$2:$MK$3000,MATCH(C$2,NaturalRateMeasures!$A$2:$MK$2,0),FALSE)</f>
        <v>0.5</v>
      </c>
      <c r="D270" s="75">
        <f>VLOOKUP($A270,InflationTargetMeasures!$A$2:$MM$3000,MATCH(D$2,InflationTargetMeasures!$A$2:$MM$2,0),FALSE)</f>
        <v>2</v>
      </c>
      <c r="E270" s="75">
        <f>VLOOKUP($A270,GapMeasures!$A$2:$LA$3000,MATCH(E$2,GapMeasures!$A$2:$LA$2,0),FALSE)</f>
        <v>-0.36666666666666714</v>
      </c>
      <c r="F270" s="75">
        <f>VLOOKUP($A270,InflationMeasures!$A$2:$LN$3000,MATCH(F$2,InflationMeasures!$A$2:$LN$2,0),FALSE)</f>
        <v>4.8977659977281318</v>
      </c>
      <c r="G270" s="23">
        <v>44515</v>
      </c>
      <c r="H270" s="22">
        <f t="shared" ref="H270" si="18">$L$29*B270 + (1-$L$29)*(C270+D270+1.5*(F270-D270)+$L$31*E270)</f>
        <v>6.6633156632588637</v>
      </c>
      <c r="I270" s="22">
        <f>VLOOKUP($A270,FedFundsRates!$A$2:$MM$3000,MATCH("FedFundsRate",FedFundsRates!$A$2:$MM$2,0),FALSE)</f>
        <v>0.08</v>
      </c>
    </row>
    <row r="271" spans="1:9" x14ac:dyDescent="0.3">
      <c r="A271" s="1">
        <v>44607</v>
      </c>
      <c r="B271" s="75">
        <f>VLOOKUP($A271,FedFundsRates!$A$2:$MM$3000,MATCH(B$2,FedFundsRates!$A$2:$MM$2,0),FALSE)</f>
        <v>0.08</v>
      </c>
      <c r="C271" s="75">
        <f>VLOOKUP($A271,NaturalRateMeasures!$A$2:$MK$3000,MATCH(C$2,NaturalRateMeasures!$A$2:$MK$2,0),FALSE)</f>
        <v>0.41666666666666652</v>
      </c>
      <c r="D271" s="75">
        <f>VLOOKUP($A271,InflationTargetMeasures!$A$2:$MM$3000,MATCH(D$2,InflationTargetMeasures!$A$2:$MM$2,0),FALSE)</f>
        <v>2</v>
      </c>
      <c r="E271" s="75">
        <f>VLOOKUP($A271,GapMeasures!$A$2:$LA$3000,MATCH(E$2,GapMeasures!$A$2:$LA$2,0),FALSE)</f>
        <v>0.19999999999999929</v>
      </c>
      <c r="F271" s="75">
        <f>VLOOKUP($A271,InflationMeasures!$A$2:$LN$3000,MATCH(F$2,InflationMeasures!$A$2:$LN$2,0),FALSE)</f>
        <v>5.4987332269869738</v>
      </c>
      <c r="G271" s="23">
        <v>44607</v>
      </c>
      <c r="H271" s="22">
        <f t="shared" ref="H271" si="19">$L$29*B271 + (1-$L$29)*(C271+D271+1.5*(F271-D271)+$L$31*E271)</f>
        <v>7.7647665071471259</v>
      </c>
      <c r="I271" s="22">
        <f>VLOOKUP($A271,FedFundsRates!$A$2:$MM$3000,MATCH("FedFundsRate",FedFundsRates!$A$2:$MM$2,0),FALSE)</f>
        <v>0.12</v>
      </c>
    </row>
    <row r="272" spans="1:9" x14ac:dyDescent="0.3">
      <c r="A272" s="1">
        <v>44696</v>
      </c>
      <c r="B272" s="75">
        <f>VLOOKUP($A272,FedFundsRates!$A$2:$MM$3000,MATCH(B$2,FedFundsRates!$A$2:$MM$2,0),FALSE)</f>
        <v>0.12</v>
      </c>
      <c r="C272" s="75">
        <f>VLOOKUP($A272,NaturalRateMeasures!$A$2:$MK$3000,MATCH(C$2,NaturalRateMeasures!$A$2:$MK$2,0),FALSE)</f>
        <v>0.45833333333333348</v>
      </c>
      <c r="D272" s="75">
        <f>VLOOKUP($A272,InflationTargetMeasures!$A$2:$MM$3000,MATCH(D$2,InflationTargetMeasures!$A$2:$MM$2,0),FALSE)</f>
        <v>2</v>
      </c>
      <c r="E272" s="75">
        <f>VLOOKUP($A272,GapMeasures!$A$2:$LA$3000,MATCH(E$2,GapMeasures!$A$2:$LA$2,0),FALSE)</f>
        <v>0.5</v>
      </c>
      <c r="F272" s="75">
        <f>VLOOKUP($A272,InflationMeasures!$A$2:$LN$3000,MATCH(F$2,InflationMeasures!$A$2:$LN$2,0),FALSE)</f>
        <v>5.1738965590582442</v>
      </c>
      <c r="G272" s="23">
        <v>44696</v>
      </c>
      <c r="H272" s="22">
        <f t="shared" ref="H272" si="20">$L$29*B272 + (1-$L$29)*(C272+D272+1.5*(F272-D272)+$L$31*E272)</f>
        <v>7.4691781719206993</v>
      </c>
      <c r="I272" s="22">
        <f>VLOOKUP($A272,FedFundsRates!$A$2:$MM$3000,MATCH("FedFundsRate",FedFundsRates!$A$2:$MM$2,0),FALSE)</f>
        <v>0.77</v>
      </c>
    </row>
    <row r="273" spans="1:9" x14ac:dyDescent="0.3">
      <c r="A273" s="1">
        <v>44788</v>
      </c>
      <c r="B273" s="75">
        <f>VLOOKUP($A273,FedFundsRates!$A$2:$MM$3000,MATCH(B$2,FedFundsRates!$A$2:$MM$2,0),FALSE)</f>
        <v>0.77</v>
      </c>
      <c r="C273" s="75">
        <f>VLOOKUP($A273,NaturalRateMeasures!$A$2:$MK$3000,MATCH(C$2,NaturalRateMeasures!$A$2:$MK$2,0),FALSE)</f>
        <v>0.5</v>
      </c>
      <c r="D273" s="75">
        <f>VLOOKUP($A273,InflationTargetMeasures!$A$2:$MM$3000,MATCH(D$2,InflationTargetMeasures!$A$2:$MM$2,0),FALSE)</f>
        <v>2</v>
      </c>
      <c r="E273" s="75">
        <f>VLOOKUP($A273,GapMeasures!$A$2:$LA$3000,MATCH(E$2,GapMeasures!$A$2:$LA$2,0),FALSE)</f>
        <v>0.83333333333333304</v>
      </c>
      <c r="F273" s="75">
        <f>VLOOKUP($A273,InflationMeasures!$A$2:$LN$3000,MATCH(F$2,InflationMeasures!$A$2:$LN$2,0),FALSE)</f>
        <v>5.2147687808444587</v>
      </c>
      <c r="G273" s="23">
        <v>44788</v>
      </c>
      <c r="H273" s="22">
        <f t="shared" ref="H273" si="21">$L$29*B273 + (1-$L$29)*(C273+D273+1.5*(F273-D273)+$L$31*E273)</f>
        <v>7.7388198379333542</v>
      </c>
      <c r="I273" s="22">
        <f>VLOOKUP($A273,FedFundsRates!$A$2:$MM$3000,MATCH("FedFundsRate",FedFundsRates!$A$2:$MM$2,0),FALSE)</f>
        <v>2.19</v>
      </c>
    </row>
    <row r="274" spans="1:9" x14ac:dyDescent="0.3">
      <c r="A274" s="1">
        <v>44880</v>
      </c>
      <c r="B274" s="75">
        <f>VLOOKUP($A274,FedFundsRates!$A$2:$MM$3000,MATCH(B$2,FedFundsRates!$A$2:$MM$2,0),FALSE)</f>
        <v>2.19</v>
      </c>
      <c r="C274" s="75">
        <f>VLOOKUP($A274,NaturalRateMeasures!$A$2:$MK$3000,MATCH(C$2,NaturalRateMeasures!$A$2:$MK$2,0),FALSE)</f>
        <v>0.5</v>
      </c>
      <c r="D274" s="75">
        <f>VLOOKUP($A274,InflationTargetMeasures!$A$2:$MM$3000,MATCH(D$2,InflationTargetMeasures!$A$2:$MM$2,0),FALSE)</f>
        <v>2</v>
      </c>
      <c r="E274" s="75">
        <f>VLOOKUP($A274,GapMeasures!$A$2:$LA$3000,MATCH(E$2,GapMeasures!$A$2:$LA$2,0),FALSE)</f>
        <v>0.89999999999999947</v>
      </c>
      <c r="F274" s="75">
        <f>VLOOKUP($A274,InflationMeasures!$A$2:$LN$3000,MATCH(F$2,InflationMeasures!$A$2:$LN$2,0),FALSE)</f>
        <v>5.0923168552710063</v>
      </c>
      <c r="G274" s="23">
        <v>44880</v>
      </c>
      <c r="H274" s="22">
        <f t="shared" ref="H274" si="22">$L$29*B274 + (1-$L$29)*(C274+D274+1.5*(F274-D274)+$L$31*E274)</f>
        <v>7.5884752829065096</v>
      </c>
      <c r="I274" s="22">
        <f>VLOOKUP($A274,FedFundsRates!$A$2:$MM$3000,MATCH("FedFundsRate",FedFundsRates!$A$2:$MM$2,0),FALSE)</f>
        <v>3.6533333333333329</v>
      </c>
    </row>
    <row r="275" spans="1:9" x14ac:dyDescent="0.3">
      <c r="A275" s="1">
        <v>44972</v>
      </c>
      <c r="B275" s="75">
        <f>VLOOKUP($A275,FedFundsRates!$A$2:$MM$3000,MATCH(B$2,FedFundsRates!$A$2:$MM$2,0),FALSE)</f>
        <v>3.6533333333333329</v>
      </c>
      <c r="C275" s="75">
        <f>VLOOKUP($A275,NaturalRateMeasures!$A$2:$MK$3000,MATCH(C$2,NaturalRateMeasures!$A$2:$MK$2,0),FALSE)</f>
        <v>0.5</v>
      </c>
      <c r="D275" s="75">
        <f>VLOOKUP($A275,InflationTargetMeasures!$A$2:$MM$3000,MATCH(D$2,InflationTargetMeasures!$A$2:$MM$2,0),FALSE)</f>
        <v>2</v>
      </c>
      <c r="E275" s="75">
        <f>VLOOKUP($A275,GapMeasures!$A$2:$LA$3000,MATCH(E$2,GapMeasures!$A$2:$LA$2,0),FALSE)</f>
        <v>1.0999999999999996</v>
      </c>
      <c r="F275" s="75">
        <f>VLOOKUP($A275,InflationMeasures!$A$2:$LN$3000,MATCH(F$2,InflationMeasures!$A$2:$LN$2,0),FALSE)</f>
        <v>4.8421239882593614</v>
      </c>
      <c r="G275" s="23">
        <v>44972</v>
      </c>
      <c r="H275" s="22">
        <f t="shared" ref="H275" si="23">$L$29*B275 + (1-$L$29)*(C275+D275+1.5*(F275-D275)+$L$31*E275)</f>
        <v>7.3131859823890419</v>
      </c>
      <c r="I275" s="22">
        <f>VLOOKUP($A275,FedFundsRates!$A$2:$MM$3000,MATCH("FedFundsRate",FedFundsRates!$A$2:$MM$2,0),FALSE)</f>
        <v>4.5166666666666666</v>
      </c>
    </row>
    <row r="276" spans="1:9" x14ac:dyDescent="0.3">
      <c r="A276" s="1">
        <v>45061</v>
      </c>
      <c r="B276" s="75">
        <f>VLOOKUP($A276,FedFundsRates!$A$2:$MM$3000,MATCH(B$2,FedFundsRates!$A$2:$MM$2,0),FALSE)</f>
        <v>4.5166666666666666</v>
      </c>
      <c r="C276" s="75">
        <f>VLOOKUP($A276,NaturalRateMeasures!$A$2:$MK$3000,MATCH(C$2,NaturalRateMeasures!$A$2:$MK$2,0),FALSE)</f>
        <v>0.5</v>
      </c>
      <c r="D276" s="75">
        <f>VLOOKUP($A276,InflationTargetMeasures!$A$2:$MM$3000,MATCH(D$2,InflationTargetMeasures!$A$2:$MM$2,0),FALSE)</f>
        <v>2</v>
      </c>
      <c r="E276" s="75">
        <f>VLOOKUP($A276,GapMeasures!$A$2:$LA$3000,MATCH(E$2,GapMeasures!$A$2:$LA$2,0),FALSE)</f>
        <v>0.96666666666666679</v>
      </c>
      <c r="F276" s="75">
        <f>VLOOKUP($A276,InflationMeasures!$A$2:$LN$3000,MATCH(F$2,InflationMeasures!$A$2:$LN$2,0),FALSE)</f>
        <v>4.5755886542282909</v>
      </c>
      <c r="G276" s="23">
        <v>45061</v>
      </c>
      <c r="H276" s="22">
        <f t="shared" ref="H276:H277" si="24">$L$29*B276 + (1-$L$29)*(C276+D276+1.5*(F276-D276)+$L$31*E276)</f>
        <v>6.8467163146757697</v>
      </c>
      <c r="I276" s="22">
        <f>VLOOKUP($A276,FedFundsRates!$A$2:$MM$3000,MATCH("FedFundsRate",FedFundsRates!$A$2:$MM$2,0),FALSE)</f>
        <v>4.99</v>
      </c>
    </row>
    <row r="277" spans="1:9" x14ac:dyDescent="0.3">
      <c r="A277" s="1">
        <v>45153</v>
      </c>
      <c r="B277" s="75">
        <f>VLOOKUP($A277,FedFundsRates!$A$2:$MM$3000,MATCH(B$2,FedFundsRates!$A$2:$MM$2,0),FALSE)</f>
        <v>4.99</v>
      </c>
      <c r="C277" s="75">
        <f>VLOOKUP($A277,NaturalRateMeasures!$A$2:$MK$3000,MATCH(C$2,NaturalRateMeasures!$A$2:$MK$2,0),FALSE)</f>
        <v>0.5</v>
      </c>
      <c r="D277" s="75">
        <f>VLOOKUP($A277,InflationTargetMeasures!$A$2:$MM$3000,MATCH(D$2,InflationTargetMeasures!$A$2:$MM$2,0),FALSE)</f>
        <v>2</v>
      </c>
      <c r="E277" s="75">
        <f>VLOOKUP($A277,GapMeasures!$A$2:$LA$3000,MATCH(E$2,GapMeasures!$A$2:$LA$2,0),FALSE)</f>
        <v>0.70000000000000018</v>
      </c>
      <c r="F277" s="75">
        <f>VLOOKUP($A277,InflationMeasures!$A$2:$LN$3000,MATCH(F$2,InflationMeasures!$A$2:$LN$2,0),FALSE)</f>
        <v>3.9559532568993694</v>
      </c>
      <c r="G277" s="23">
        <v>45153</v>
      </c>
      <c r="H277" s="22">
        <f t="shared" si="24"/>
        <v>5.7839298853490533</v>
      </c>
      <c r="I277" s="22">
        <f>VLOOKUP($A277,FedFundsRates!$A$2:$MM$3000,MATCH("FedFundsRate",FedFundsRates!$A$2:$MM$2,0),FALSE)</f>
        <v>5.26</v>
      </c>
    </row>
  </sheetData>
  <pageMargins left="0.7" right="0.7" top="0.75" bottom="0.75" header="0.3" footer="0.3"/>
  <pageSetup orientation="portrait" r:id="rId1"/>
  <ignoredErrors>
    <ignoredError sqref="I264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299"/>
  <sheetViews>
    <sheetView zoomScale="75" zoomScaleNormal="75" workbookViewId="0">
      <pane ySplit="10" topLeftCell="A257" activePane="bottomLeft" state="frozen"/>
      <selection pane="bottomLeft" activeCell="J258" sqref="J258"/>
    </sheetView>
  </sheetViews>
  <sheetFormatPr defaultColWidth="9.109375" defaultRowHeight="14.4" x14ac:dyDescent="0.3"/>
  <cols>
    <col min="1" max="1" width="12.109375" customWidth="1"/>
    <col min="2" max="3" width="18" style="75" bestFit="1" customWidth="1"/>
    <col min="4" max="7" width="16.88671875" style="75" bestFit="1" customWidth="1"/>
    <col min="8" max="10" width="17.44140625" style="75" bestFit="1" customWidth="1"/>
    <col min="13" max="15" width="15.5546875" style="4" customWidth="1"/>
    <col min="16" max="21" width="15.5546875" customWidth="1"/>
    <col min="22" max="22" width="14" style="80" customWidth="1"/>
    <col min="23" max="23" width="15.77734375" customWidth="1"/>
  </cols>
  <sheetData>
    <row r="1" spans="1:26" x14ac:dyDescent="0.3">
      <c r="B1" s="75" t="s">
        <v>54</v>
      </c>
      <c r="C1" s="75" t="s">
        <v>55</v>
      </c>
      <c r="D1" s="75" t="s">
        <v>56</v>
      </c>
      <c r="E1" s="75" t="s">
        <v>57</v>
      </c>
      <c r="F1" s="75" t="s">
        <v>58</v>
      </c>
      <c r="G1" s="75" t="s">
        <v>59</v>
      </c>
      <c r="H1" s="75" t="s">
        <v>60</v>
      </c>
      <c r="I1" s="75" t="s">
        <v>61</v>
      </c>
      <c r="J1" s="75" t="s">
        <v>62</v>
      </c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64"/>
      <c r="Z1" s="64"/>
    </row>
    <row r="2" spans="1:26" x14ac:dyDescent="0.3">
      <c r="B2" s="75" t="s">
        <v>26</v>
      </c>
      <c r="C2" s="75" t="s">
        <v>27</v>
      </c>
      <c r="D2" s="75" t="s">
        <v>28</v>
      </c>
      <c r="E2" s="75" t="s">
        <v>29</v>
      </c>
      <c r="F2" s="75" t="s">
        <v>30</v>
      </c>
      <c r="G2" s="75" t="s">
        <v>31</v>
      </c>
      <c r="H2" s="75" t="s">
        <v>32</v>
      </c>
      <c r="I2" s="75" t="s">
        <v>33</v>
      </c>
      <c r="J2" s="75" t="s">
        <v>34</v>
      </c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64"/>
      <c r="Z2" s="64"/>
    </row>
    <row r="3" spans="1:26" x14ac:dyDescent="0.3">
      <c r="A3" s="1">
        <v>20135</v>
      </c>
      <c r="B3" s="75" t="e">
        <v>#N/A</v>
      </c>
      <c r="C3" s="75" t="e">
        <v>#N/A</v>
      </c>
      <c r="D3" s="75" t="e">
        <v>#N/A</v>
      </c>
      <c r="E3" s="75" t="e">
        <v>#N/A</v>
      </c>
      <c r="F3" s="75" t="e">
        <v>#N/A</v>
      </c>
      <c r="G3" s="75" t="e">
        <v>#N/A</v>
      </c>
      <c r="H3" s="75" t="e">
        <v>#N/A</v>
      </c>
      <c r="I3" s="75" t="e">
        <v>#N/A</v>
      </c>
      <c r="J3" s="75" t="e">
        <v>#N/A</v>
      </c>
      <c r="M3"/>
      <c r="N3"/>
      <c r="O3"/>
      <c r="V3"/>
      <c r="Y3" s="63"/>
      <c r="Z3" s="63"/>
    </row>
    <row r="4" spans="1:26" x14ac:dyDescent="0.3">
      <c r="A4" s="1">
        <v>20224</v>
      </c>
      <c r="B4" s="75" t="e">
        <v>#N/A</v>
      </c>
      <c r="C4" s="75" t="e">
        <v>#N/A</v>
      </c>
      <c r="D4" s="75" t="e">
        <v>#N/A</v>
      </c>
      <c r="E4" s="75" t="e">
        <v>#N/A</v>
      </c>
      <c r="F4" s="75" t="e">
        <v>#N/A</v>
      </c>
      <c r="G4" s="75" t="e">
        <v>#N/A</v>
      </c>
      <c r="H4" s="75" t="e">
        <v>#N/A</v>
      </c>
      <c r="I4" s="75" t="e">
        <v>#N/A</v>
      </c>
      <c r="J4" s="75" t="e">
        <v>#N/A</v>
      </c>
      <c r="M4"/>
      <c r="N4"/>
      <c r="O4"/>
      <c r="V4"/>
      <c r="Y4" s="63"/>
      <c r="Z4" s="63"/>
    </row>
    <row r="5" spans="1:26" x14ac:dyDescent="0.3">
      <c r="A5" s="1">
        <v>20316</v>
      </c>
      <c r="B5" s="75" t="e">
        <v>#N/A</v>
      </c>
      <c r="C5" s="75" t="e">
        <v>#N/A</v>
      </c>
      <c r="D5" s="75" t="e">
        <v>#N/A</v>
      </c>
      <c r="E5" s="75" t="e">
        <v>#N/A</v>
      </c>
      <c r="F5" s="75" t="e">
        <v>#N/A</v>
      </c>
      <c r="G5" s="75" t="e">
        <v>#N/A</v>
      </c>
      <c r="H5" s="75" t="e">
        <v>#N/A</v>
      </c>
      <c r="I5" s="75" t="e">
        <v>#N/A</v>
      </c>
      <c r="J5" s="75" t="e">
        <v>#N/A</v>
      </c>
      <c r="M5"/>
      <c r="N5"/>
      <c r="O5"/>
      <c r="V5"/>
      <c r="Y5" s="63"/>
      <c r="Z5" s="63"/>
    </row>
    <row r="6" spans="1:26" x14ac:dyDescent="0.3">
      <c r="A6" s="1">
        <v>20408</v>
      </c>
      <c r="B6" s="75" t="e">
        <v>#N/A</v>
      </c>
      <c r="C6" s="75" t="e">
        <v>#N/A</v>
      </c>
      <c r="D6" s="75" t="e">
        <v>#N/A</v>
      </c>
      <c r="E6" s="75" t="e">
        <v>#N/A</v>
      </c>
      <c r="F6" s="75" t="e">
        <v>#N/A</v>
      </c>
      <c r="G6" s="75" t="e">
        <v>#N/A</v>
      </c>
      <c r="H6" s="75" t="e">
        <v>#N/A</v>
      </c>
      <c r="I6" s="75" t="e">
        <v>#N/A</v>
      </c>
      <c r="J6" s="75" t="e">
        <v>#N/A</v>
      </c>
      <c r="M6"/>
      <c r="N6"/>
      <c r="O6"/>
      <c r="V6"/>
      <c r="Y6" s="63"/>
      <c r="Z6" s="63"/>
    </row>
    <row r="7" spans="1:26" x14ac:dyDescent="0.3">
      <c r="A7" s="1">
        <v>20500</v>
      </c>
      <c r="B7" s="75" t="e">
        <v>#N/A</v>
      </c>
      <c r="C7" s="75">
        <v>1.182202479042771</v>
      </c>
      <c r="D7" s="75" t="e">
        <v>#N/A</v>
      </c>
      <c r="E7" s="75" t="e">
        <v>#N/A</v>
      </c>
      <c r="F7" s="75" t="e">
        <v>#N/A</v>
      </c>
      <c r="G7" s="75" t="e">
        <v>#N/A</v>
      </c>
      <c r="H7" s="75" t="e">
        <v>#N/A</v>
      </c>
      <c r="I7" s="75" t="e">
        <v>#N/A</v>
      </c>
      <c r="J7" s="75" t="e">
        <v>#N/A</v>
      </c>
      <c r="M7"/>
      <c r="N7"/>
      <c r="O7"/>
      <c r="V7"/>
      <c r="Y7" s="63"/>
      <c r="Z7" s="63"/>
    </row>
    <row r="8" spans="1:26" x14ac:dyDescent="0.3">
      <c r="A8" s="1">
        <v>20590</v>
      </c>
      <c r="B8" s="75" t="e">
        <v>#N/A</v>
      </c>
      <c r="C8" s="75">
        <v>1.7607902082886095</v>
      </c>
      <c r="D8" s="75" t="e">
        <v>#N/A</v>
      </c>
      <c r="E8" s="75" t="e">
        <v>#N/A</v>
      </c>
      <c r="F8" s="75" t="e">
        <v>#N/A</v>
      </c>
      <c r="G8" s="75" t="e">
        <v>#N/A</v>
      </c>
      <c r="H8" s="75" t="e">
        <v>#N/A</v>
      </c>
      <c r="I8" s="75" t="e">
        <v>#N/A</v>
      </c>
      <c r="J8" s="75" t="e">
        <v>#N/A</v>
      </c>
      <c r="M8"/>
      <c r="N8"/>
      <c r="O8"/>
      <c r="V8"/>
      <c r="Y8" s="63"/>
      <c r="Z8" s="63"/>
    </row>
    <row r="9" spans="1:26" x14ac:dyDescent="0.3">
      <c r="A9" s="1">
        <v>20682</v>
      </c>
      <c r="B9" s="75" t="e">
        <v>#N/A</v>
      </c>
      <c r="C9" s="75">
        <v>2.3527734207899664</v>
      </c>
      <c r="D9" s="75" t="e">
        <v>#N/A</v>
      </c>
      <c r="E9" s="75" t="e">
        <v>#N/A</v>
      </c>
      <c r="F9" s="75" t="e">
        <v>#N/A</v>
      </c>
      <c r="G9" s="75" t="e">
        <v>#N/A</v>
      </c>
      <c r="H9" s="75" t="e">
        <v>#N/A</v>
      </c>
      <c r="I9" s="75" t="e">
        <v>#N/A</v>
      </c>
      <c r="J9" s="75" t="e">
        <v>#N/A</v>
      </c>
      <c r="M9"/>
      <c r="N9"/>
      <c r="O9"/>
      <c r="V9"/>
      <c r="Y9" s="63"/>
      <c r="Z9" s="63"/>
    </row>
    <row r="10" spans="1:26" x14ac:dyDescent="0.3">
      <c r="A10" s="1">
        <v>20774</v>
      </c>
      <c r="B10" s="75" t="e">
        <v>#N/A</v>
      </c>
      <c r="C10" s="75">
        <v>2.6734926052332186</v>
      </c>
      <c r="D10" s="75" t="e">
        <v>#N/A</v>
      </c>
      <c r="E10" s="75" t="e">
        <v>#N/A</v>
      </c>
      <c r="F10" s="75" t="e">
        <v>#N/A</v>
      </c>
      <c r="G10" s="75" t="e">
        <v>#N/A</v>
      </c>
      <c r="H10" s="75" t="e">
        <v>#N/A</v>
      </c>
      <c r="I10" s="75" t="e">
        <v>#N/A</v>
      </c>
      <c r="J10" s="75" t="e">
        <v>#N/A</v>
      </c>
      <c r="M10"/>
      <c r="N10"/>
      <c r="O10"/>
      <c r="V10"/>
      <c r="Y10" s="63"/>
      <c r="Z10" s="63"/>
    </row>
    <row r="11" spans="1:26" x14ac:dyDescent="0.3">
      <c r="A11" s="1">
        <v>20866</v>
      </c>
      <c r="B11" s="75" t="e">
        <v>#N/A</v>
      </c>
      <c r="C11" s="75">
        <v>3.1723551904829339</v>
      </c>
      <c r="D11" s="75" t="e">
        <v>#N/A</v>
      </c>
      <c r="E11" s="75" t="e">
        <v>#N/A</v>
      </c>
      <c r="F11" s="75" t="e">
        <v>#N/A</v>
      </c>
      <c r="G11" s="75" t="e">
        <v>#N/A</v>
      </c>
      <c r="H11" s="75" t="e">
        <v>#N/A</v>
      </c>
      <c r="I11" s="75" t="e">
        <v>#N/A</v>
      </c>
      <c r="J11" s="75" t="e">
        <v>#N/A</v>
      </c>
      <c r="M11"/>
      <c r="N11"/>
      <c r="O11"/>
      <c r="V11"/>
      <c r="Y11" s="63"/>
      <c r="Z11" s="63"/>
    </row>
    <row r="12" spans="1:26" x14ac:dyDescent="0.3">
      <c r="A12" s="1">
        <v>20955</v>
      </c>
      <c r="B12" s="75" t="e">
        <v>#N/A</v>
      </c>
      <c r="C12" s="75">
        <v>3.1300555672786112</v>
      </c>
      <c r="D12" s="75" t="e">
        <v>#N/A</v>
      </c>
      <c r="E12" s="75" t="e">
        <v>#N/A</v>
      </c>
      <c r="F12" s="75" t="e">
        <v>#N/A</v>
      </c>
      <c r="G12" s="75" t="e">
        <v>#N/A</v>
      </c>
      <c r="H12" s="75" t="e">
        <v>#N/A</v>
      </c>
      <c r="I12" s="75" t="e">
        <v>#N/A</v>
      </c>
      <c r="J12" s="75" t="e">
        <v>#N/A</v>
      </c>
      <c r="M12"/>
      <c r="N12"/>
      <c r="O12"/>
      <c r="V12"/>
      <c r="Y12" s="63"/>
      <c r="Z12" s="63"/>
    </row>
    <row r="13" spans="1:26" x14ac:dyDescent="0.3">
      <c r="A13" s="1">
        <v>21047</v>
      </c>
      <c r="B13" s="75" t="e">
        <v>#N/A</v>
      </c>
      <c r="C13" s="75">
        <v>2.9604346614656052</v>
      </c>
      <c r="D13" s="75" t="e">
        <v>#N/A</v>
      </c>
      <c r="E13" s="75" t="e">
        <v>#N/A</v>
      </c>
      <c r="F13" s="75" t="e">
        <v>#N/A</v>
      </c>
      <c r="G13" s="75" t="e">
        <v>#N/A</v>
      </c>
      <c r="H13" s="75" t="e">
        <v>#N/A</v>
      </c>
      <c r="I13" s="75" t="e">
        <v>#N/A</v>
      </c>
      <c r="J13" s="75" t="e">
        <v>#N/A</v>
      </c>
      <c r="M13"/>
      <c r="N13"/>
      <c r="O13"/>
      <c r="V13"/>
      <c r="Y13" s="63"/>
      <c r="Z13" s="63"/>
    </row>
    <row r="14" spans="1:26" x14ac:dyDescent="0.3">
      <c r="A14" s="1">
        <v>21139</v>
      </c>
      <c r="B14" s="75" t="e">
        <v>#N/A</v>
      </c>
      <c r="C14" s="75">
        <v>2.8947368421052611</v>
      </c>
      <c r="D14" s="75" t="e">
        <v>#N/A</v>
      </c>
      <c r="E14" s="75" t="e">
        <v>#N/A</v>
      </c>
      <c r="F14" s="75" t="e">
        <v>#N/A</v>
      </c>
      <c r="G14" s="75" t="e">
        <v>#N/A</v>
      </c>
      <c r="H14" s="75" t="e">
        <v>#N/A</v>
      </c>
      <c r="I14" s="75" t="e">
        <v>#N/A</v>
      </c>
      <c r="J14" s="75" t="e">
        <v>#N/A</v>
      </c>
      <c r="M14"/>
      <c r="N14"/>
      <c r="O14"/>
      <c r="V14"/>
      <c r="Y14" s="63"/>
      <c r="Z14" s="63"/>
    </row>
    <row r="15" spans="1:26" x14ac:dyDescent="0.3">
      <c r="A15" s="1">
        <v>21231</v>
      </c>
      <c r="B15" s="75" t="e">
        <v>#N/A</v>
      </c>
      <c r="C15" s="75">
        <v>3.2326698695950506</v>
      </c>
      <c r="D15" s="75" t="e">
        <v>#N/A</v>
      </c>
      <c r="E15" s="75" t="e">
        <v>#N/A</v>
      </c>
      <c r="F15" s="75" t="e">
        <v>#N/A</v>
      </c>
      <c r="G15" s="75" t="e">
        <v>#N/A</v>
      </c>
      <c r="H15" s="75" t="e">
        <v>#N/A</v>
      </c>
      <c r="I15" s="75" t="e">
        <v>#N/A</v>
      </c>
      <c r="J15" s="75" t="e">
        <v>#N/A</v>
      </c>
      <c r="M15"/>
      <c r="N15"/>
      <c r="O15"/>
      <c r="V15"/>
      <c r="Y15" s="63"/>
      <c r="Z15" s="63"/>
    </row>
    <row r="16" spans="1:26" x14ac:dyDescent="0.3">
      <c r="A16" s="1">
        <v>21320</v>
      </c>
      <c r="B16" s="75" t="e">
        <v>#N/A</v>
      </c>
      <c r="C16" s="75">
        <v>2.7758832355749608</v>
      </c>
      <c r="D16" s="75" t="e">
        <v>#N/A</v>
      </c>
      <c r="E16" s="75" t="e">
        <v>#N/A</v>
      </c>
      <c r="F16" s="75" t="e">
        <v>#N/A</v>
      </c>
      <c r="G16" s="75" t="e">
        <v>#N/A</v>
      </c>
      <c r="H16" s="75" t="e">
        <v>#N/A</v>
      </c>
      <c r="I16" s="75" t="e">
        <v>#N/A</v>
      </c>
      <c r="J16" s="75" t="e">
        <v>#N/A</v>
      </c>
      <c r="M16"/>
      <c r="N16"/>
      <c r="O16"/>
      <c r="V16"/>
      <c r="Y16" s="63"/>
      <c r="Z16" s="63"/>
    </row>
    <row r="17" spans="1:26" x14ac:dyDescent="0.3">
      <c r="A17" s="1">
        <v>21412</v>
      </c>
      <c r="B17" s="75" t="e">
        <v>#N/A</v>
      </c>
      <c r="C17" s="75">
        <v>2.0228671943711474</v>
      </c>
      <c r="D17" s="75" t="e">
        <v>#N/A</v>
      </c>
      <c r="E17" s="75" t="e">
        <v>#N/A</v>
      </c>
      <c r="F17" s="75" t="e">
        <v>#N/A</v>
      </c>
      <c r="G17" s="75" t="e">
        <v>#N/A</v>
      </c>
      <c r="H17" s="75" t="e">
        <v>#N/A</v>
      </c>
      <c r="I17" s="75" t="e">
        <v>#N/A</v>
      </c>
      <c r="J17" s="75" t="e">
        <v>#N/A</v>
      </c>
      <c r="M17"/>
      <c r="N17"/>
      <c r="O17"/>
      <c r="V17"/>
      <c r="Y17" s="63"/>
      <c r="Z17" s="63"/>
    </row>
    <row r="18" spans="1:26" x14ac:dyDescent="0.3">
      <c r="A18" s="1">
        <v>21504</v>
      </c>
      <c r="B18" s="75" t="e">
        <v>#N/A</v>
      </c>
      <c r="C18" s="75">
        <v>1.4537622829452035</v>
      </c>
      <c r="D18" s="75" t="e">
        <v>#N/A</v>
      </c>
      <c r="E18" s="75" t="e">
        <v>#N/A</v>
      </c>
      <c r="F18" s="75" t="e">
        <v>#N/A</v>
      </c>
      <c r="G18" s="75" t="e">
        <v>#N/A</v>
      </c>
      <c r="H18" s="75" t="e">
        <v>#N/A</v>
      </c>
      <c r="I18" s="75" t="e">
        <v>#N/A</v>
      </c>
      <c r="J18" s="75" t="e">
        <v>#N/A</v>
      </c>
      <c r="M18"/>
      <c r="N18"/>
      <c r="O18"/>
      <c r="V18"/>
      <c r="Y18" s="63"/>
      <c r="Z18" s="63"/>
    </row>
    <row r="19" spans="1:26" x14ac:dyDescent="0.3">
      <c r="A19" s="1">
        <v>21596</v>
      </c>
      <c r="B19" s="75" t="e">
        <v>#N/A</v>
      </c>
      <c r="C19" s="75">
        <v>0.90419519978723883</v>
      </c>
      <c r="D19" s="75" t="e">
        <v>#N/A</v>
      </c>
      <c r="E19" s="75" t="e">
        <v>#N/A</v>
      </c>
      <c r="F19" s="75" t="e">
        <v>#N/A</v>
      </c>
      <c r="G19" s="75" t="e">
        <v>#N/A</v>
      </c>
      <c r="H19" s="75" t="e">
        <v>#N/A</v>
      </c>
      <c r="I19" s="75" t="e">
        <v>#N/A</v>
      </c>
      <c r="J19" s="75" t="e">
        <v>#N/A</v>
      </c>
      <c r="M19"/>
      <c r="N19"/>
      <c r="O19"/>
      <c r="V19"/>
      <c r="Y19" s="63"/>
      <c r="Z19" s="63"/>
    </row>
    <row r="20" spans="1:26" x14ac:dyDescent="0.3">
      <c r="A20" s="1">
        <v>21685</v>
      </c>
      <c r="B20" s="75" t="e">
        <v>#N/A</v>
      </c>
      <c r="C20" s="75">
        <v>1.1281438715243119</v>
      </c>
      <c r="D20" s="75" t="e">
        <v>#N/A</v>
      </c>
      <c r="E20" s="75" t="e">
        <v>#N/A</v>
      </c>
      <c r="F20" s="75" t="e">
        <v>#N/A</v>
      </c>
      <c r="G20" s="75" t="e">
        <v>#N/A</v>
      </c>
      <c r="H20" s="75" t="e">
        <v>#N/A</v>
      </c>
      <c r="I20" s="75" t="e">
        <v>#N/A</v>
      </c>
      <c r="J20" s="75" t="e">
        <v>#N/A</v>
      </c>
      <c r="M20"/>
      <c r="N20"/>
      <c r="O20"/>
      <c r="V20"/>
      <c r="Y20" s="63"/>
      <c r="Z20" s="63"/>
    </row>
    <row r="21" spans="1:26" x14ac:dyDescent="0.3">
      <c r="A21" s="1">
        <v>21777</v>
      </c>
      <c r="B21" s="75" t="e">
        <v>#N/A</v>
      </c>
      <c r="C21" s="75">
        <v>1.6644562334217516</v>
      </c>
      <c r="D21" s="75" t="e">
        <v>#N/A</v>
      </c>
      <c r="E21" s="75" t="e">
        <v>#N/A</v>
      </c>
      <c r="F21" s="75" t="e">
        <v>#N/A</v>
      </c>
      <c r="G21" s="75" t="e">
        <v>#N/A</v>
      </c>
      <c r="H21" s="75" t="e">
        <v>#N/A</v>
      </c>
      <c r="I21" s="75" t="e">
        <v>#N/A</v>
      </c>
      <c r="J21" s="75" t="e">
        <v>#N/A</v>
      </c>
      <c r="M21"/>
      <c r="N21"/>
      <c r="O21"/>
      <c r="V21"/>
      <c r="Y21" s="63"/>
      <c r="Z21" s="63"/>
    </row>
    <row r="22" spans="1:26" x14ac:dyDescent="0.3">
      <c r="A22" s="1">
        <v>21869</v>
      </c>
      <c r="B22" s="75" t="e">
        <v>#N/A</v>
      </c>
      <c r="C22" s="75">
        <v>2.2621732784927628</v>
      </c>
      <c r="D22" s="75" t="e">
        <v>#N/A</v>
      </c>
      <c r="E22" s="75" t="e">
        <v>#N/A</v>
      </c>
      <c r="F22" s="75" t="e">
        <v>#N/A</v>
      </c>
      <c r="G22" s="75" t="e">
        <v>#N/A</v>
      </c>
      <c r="H22" s="75" t="e">
        <v>#N/A</v>
      </c>
      <c r="I22" s="75" t="e">
        <v>#N/A</v>
      </c>
      <c r="J22" s="75" t="e">
        <v>#N/A</v>
      </c>
      <c r="M22"/>
      <c r="N22"/>
      <c r="O22"/>
      <c r="V22"/>
      <c r="Y22" s="63"/>
      <c r="Z22" s="63"/>
    </row>
    <row r="23" spans="1:26" x14ac:dyDescent="0.3">
      <c r="A23" s="1">
        <v>21961</v>
      </c>
      <c r="B23" s="75">
        <v>2.1076377699001059</v>
      </c>
      <c r="C23" s="75">
        <v>1.6999406997430411</v>
      </c>
      <c r="D23" s="75" t="e">
        <v>#N/A</v>
      </c>
      <c r="E23" s="75" t="e">
        <v>#N/A</v>
      </c>
      <c r="F23" s="75" t="e">
        <v>#N/A</v>
      </c>
      <c r="G23" s="75" t="e">
        <v>#N/A</v>
      </c>
      <c r="H23" s="75" t="e">
        <v>#N/A</v>
      </c>
      <c r="I23" s="75" t="e">
        <v>#N/A</v>
      </c>
      <c r="J23" s="75" t="e">
        <v>#N/A</v>
      </c>
      <c r="M23"/>
      <c r="N23"/>
      <c r="O23"/>
      <c r="V23"/>
      <c r="Y23" s="63"/>
      <c r="Z23" s="63"/>
    </row>
    <row r="24" spans="1:26" x14ac:dyDescent="0.3">
      <c r="A24" s="1">
        <v>22051</v>
      </c>
      <c r="B24" s="75">
        <v>1.9489678163867152</v>
      </c>
      <c r="C24" s="75">
        <v>1.8111424634162265</v>
      </c>
      <c r="D24" s="75" t="e">
        <v>#N/A</v>
      </c>
      <c r="E24" s="75" t="e">
        <v>#N/A</v>
      </c>
      <c r="F24" s="75" t="e">
        <v>#N/A</v>
      </c>
      <c r="G24" s="75" t="e">
        <v>#N/A</v>
      </c>
      <c r="H24" s="75" t="e">
        <v>#N/A</v>
      </c>
      <c r="I24" s="75" t="e">
        <v>#N/A</v>
      </c>
      <c r="J24" s="75" t="e">
        <v>#N/A</v>
      </c>
      <c r="M24"/>
      <c r="N24"/>
      <c r="O24"/>
      <c r="V24"/>
      <c r="Y24" s="63"/>
      <c r="Z24" s="63"/>
    </row>
    <row r="25" spans="1:26" x14ac:dyDescent="0.3">
      <c r="A25" s="1">
        <v>22143</v>
      </c>
      <c r="B25" s="75">
        <v>1.6749458667685735</v>
      </c>
      <c r="C25" s="75">
        <v>1.5850238079707868</v>
      </c>
      <c r="D25" s="75" t="e">
        <v>#N/A</v>
      </c>
      <c r="E25" s="75" t="e">
        <v>#N/A</v>
      </c>
      <c r="F25" s="75" t="e">
        <v>#N/A</v>
      </c>
      <c r="G25" s="75" t="e">
        <v>#N/A</v>
      </c>
      <c r="H25" s="75" t="e">
        <v>#N/A</v>
      </c>
      <c r="I25" s="75" t="e">
        <v>#N/A</v>
      </c>
      <c r="J25" s="75" t="e">
        <v>#N/A</v>
      </c>
      <c r="M25"/>
      <c r="N25"/>
      <c r="O25"/>
      <c r="V25"/>
      <c r="Y25" s="63"/>
      <c r="Z25" s="63"/>
    </row>
    <row r="26" spans="1:26" x14ac:dyDescent="0.3">
      <c r="A26" s="1">
        <v>22235</v>
      </c>
      <c r="B26" s="75">
        <v>1.4183499018552537</v>
      </c>
      <c r="C26" s="75">
        <v>1.472591631527731</v>
      </c>
      <c r="D26" s="75" t="e">
        <v>#N/A</v>
      </c>
      <c r="E26" s="75" t="e">
        <v>#N/A</v>
      </c>
      <c r="F26" s="75" t="e">
        <v>#N/A</v>
      </c>
      <c r="G26" s="75" t="e">
        <v>#N/A</v>
      </c>
      <c r="H26" s="75" t="e">
        <v>#N/A</v>
      </c>
      <c r="I26" s="75" t="e">
        <v>#N/A</v>
      </c>
      <c r="J26" s="75" t="e">
        <v>#N/A</v>
      </c>
      <c r="M26"/>
      <c r="N26"/>
      <c r="O26"/>
      <c r="V26"/>
      <c r="Y26" s="63"/>
      <c r="Z26" s="63"/>
    </row>
    <row r="27" spans="1:26" x14ac:dyDescent="0.3">
      <c r="A27" s="1">
        <v>22327</v>
      </c>
      <c r="B27" s="75">
        <v>1.2750915288473719</v>
      </c>
      <c r="C27" s="75">
        <v>1.5289925494007095</v>
      </c>
      <c r="D27" s="75" t="e">
        <v>#N/A</v>
      </c>
      <c r="E27" s="75" t="e">
        <v>#N/A</v>
      </c>
      <c r="F27" s="75" t="e">
        <v>#N/A</v>
      </c>
      <c r="G27" s="75" t="e">
        <v>#N/A</v>
      </c>
      <c r="H27" s="75" t="e">
        <v>#N/A</v>
      </c>
      <c r="I27" s="75" t="e">
        <v>#N/A</v>
      </c>
      <c r="J27" s="75" t="e">
        <v>#N/A</v>
      </c>
      <c r="M27"/>
      <c r="N27"/>
      <c r="O27"/>
      <c r="V27"/>
      <c r="Y27" s="63"/>
      <c r="Z27" s="63"/>
    </row>
    <row r="28" spans="1:26" x14ac:dyDescent="0.3">
      <c r="A28" s="1">
        <v>22416</v>
      </c>
      <c r="B28" s="75">
        <v>1.2262608476921288</v>
      </c>
      <c r="C28" s="75">
        <v>0.9990331936835295</v>
      </c>
      <c r="D28" s="75" t="e">
        <v>#N/A</v>
      </c>
      <c r="E28" s="75" t="e">
        <v>#N/A</v>
      </c>
      <c r="F28" s="75" t="e">
        <v>#N/A</v>
      </c>
      <c r="G28" s="75" t="e">
        <v>#N/A</v>
      </c>
      <c r="H28" s="75" t="e">
        <v>#N/A</v>
      </c>
      <c r="I28" s="75" t="e">
        <v>#N/A</v>
      </c>
      <c r="J28" s="75" t="e">
        <v>#N/A</v>
      </c>
      <c r="M28"/>
      <c r="N28"/>
      <c r="O28"/>
      <c r="V28"/>
      <c r="Y28" s="63"/>
      <c r="Z28" s="63"/>
    </row>
    <row r="29" spans="1:26" x14ac:dyDescent="0.3">
      <c r="A29" s="1">
        <v>22508</v>
      </c>
      <c r="B29" s="75">
        <v>1.2652677732539974</v>
      </c>
      <c r="C29" s="75">
        <v>0.97598561705407594</v>
      </c>
      <c r="D29" s="75" t="e">
        <v>#N/A</v>
      </c>
      <c r="E29" s="75" t="e">
        <v>#N/A</v>
      </c>
      <c r="F29" s="75" t="e">
        <v>#N/A</v>
      </c>
      <c r="G29" s="75" t="e">
        <v>#N/A</v>
      </c>
      <c r="H29" s="75" t="e">
        <v>#N/A</v>
      </c>
      <c r="I29" s="75" t="e">
        <v>#N/A</v>
      </c>
      <c r="J29" s="75" t="e">
        <v>#N/A</v>
      </c>
      <c r="M29"/>
      <c r="N29"/>
      <c r="O29"/>
      <c r="V29"/>
      <c r="Y29" s="63"/>
      <c r="Z29" s="63"/>
    </row>
    <row r="30" spans="1:26" x14ac:dyDescent="0.3">
      <c r="A30" s="1">
        <v>22600</v>
      </c>
      <c r="B30" s="75">
        <v>1.1799962539801534</v>
      </c>
      <c r="C30" s="75">
        <v>0.64569748114051695</v>
      </c>
      <c r="D30" s="75" t="e">
        <v>#N/A</v>
      </c>
      <c r="E30" s="75" t="e">
        <v>#N/A</v>
      </c>
      <c r="F30" s="75" t="e">
        <v>#N/A</v>
      </c>
      <c r="G30" s="75" t="e">
        <v>#N/A</v>
      </c>
      <c r="H30" s="75" t="e">
        <v>#N/A</v>
      </c>
      <c r="I30" s="75" t="e">
        <v>#N/A</v>
      </c>
      <c r="J30" s="75" t="e">
        <v>#N/A</v>
      </c>
      <c r="M30"/>
      <c r="N30"/>
      <c r="O30"/>
      <c r="V30"/>
      <c r="Y30" s="63"/>
      <c r="Z30" s="63"/>
    </row>
    <row r="31" spans="1:26" x14ac:dyDescent="0.3">
      <c r="A31" s="1">
        <v>22692</v>
      </c>
      <c r="B31" s="75">
        <v>1.3836948391922066</v>
      </c>
      <c r="C31" s="75">
        <v>0.89336991895858642</v>
      </c>
      <c r="D31" s="75" t="e">
        <v>#N/A</v>
      </c>
      <c r="E31" s="75" t="e">
        <v>#N/A</v>
      </c>
      <c r="F31" s="75" t="e">
        <v>#N/A</v>
      </c>
      <c r="G31" s="75" t="e">
        <v>#N/A</v>
      </c>
      <c r="H31" s="75" t="e">
        <v>#N/A</v>
      </c>
      <c r="I31" s="75" t="e">
        <v>#N/A</v>
      </c>
      <c r="J31" s="75" t="e">
        <v>#N/A</v>
      </c>
      <c r="M31"/>
      <c r="N31"/>
      <c r="O31"/>
      <c r="V31"/>
      <c r="Y31" s="63"/>
      <c r="Z31" s="63"/>
    </row>
    <row r="32" spans="1:26" x14ac:dyDescent="0.3">
      <c r="A32" s="1">
        <v>22781</v>
      </c>
      <c r="B32" s="75">
        <v>1.4350500093184948</v>
      </c>
      <c r="C32" s="75">
        <v>1.2571793235481854</v>
      </c>
      <c r="D32" s="75" t="e">
        <v>#N/A</v>
      </c>
      <c r="E32" s="75" t="e">
        <v>#N/A</v>
      </c>
      <c r="F32" s="75" t="e">
        <v>#N/A</v>
      </c>
      <c r="G32" s="75" t="e">
        <v>#N/A</v>
      </c>
      <c r="H32" s="75" t="e">
        <v>#N/A</v>
      </c>
      <c r="I32" s="75" t="e">
        <v>#N/A</v>
      </c>
      <c r="J32" s="75" t="e">
        <v>#N/A</v>
      </c>
      <c r="M32"/>
      <c r="N32"/>
      <c r="O32"/>
      <c r="V32"/>
      <c r="Y32" s="63"/>
      <c r="Z32" s="63"/>
    </row>
    <row r="33" spans="1:26" x14ac:dyDescent="0.3">
      <c r="A33" s="1">
        <v>22873</v>
      </c>
      <c r="B33" s="75">
        <v>1.3298694872270644</v>
      </c>
      <c r="C33" s="75">
        <v>1.1700368815973583</v>
      </c>
      <c r="D33" s="75" t="e">
        <v>#N/A</v>
      </c>
      <c r="E33" s="75" t="e">
        <v>#N/A</v>
      </c>
      <c r="F33" s="75" t="e">
        <v>#N/A</v>
      </c>
      <c r="G33" s="75" t="e">
        <v>#N/A</v>
      </c>
      <c r="H33" s="75" t="e">
        <v>#N/A</v>
      </c>
      <c r="I33" s="75" t="e">
        <v>#N/A</v>
      </c>
      <c r="J33" s="75" t="e">
        <v>#N/A</v>
      </c>
      <c r="M33"/>
      <c r="N33"/>
      <c r="O33"/>
      <c r="V33"/>
      <c r="Y33" s="63"/>
      <c r="Z33" s="63"/>
    </row>
    <row r="34" spans="1:26" x14ac:dyDescent="0.3">
      <c r="A34" s="1">
        <v>22965</v>
      </c>
      <c r="B34" s="75">
        <v>1.2773047019622341</v>
      </c>
      <c r="C34" s="75">
        <v>1.3656863367845995</v>
      </c>
      <c r="D34" s="75" t="e">
        <v>#N/A</v>
      </c>
      <c r="E34" s="75" t="e">
        <v>#N/A</v>
      </c>
      <c r="F34" s="75" t="e">
        <v>#N/A</v>
      </c>
      <c r="G34" s="75" t="e">
        <v>#N/A</v>
      </c>
      <c r="H34" s="75" t="e">
        <v>#N/A</v>
      </c>
      <c r="I34" s="75" t="e">
        <v>#N/A</v>
      </c>
      <c r="J34" s="75" t="e">
        <v>#N/A</v>
      </c>
      <c r="M34"/>
      <c r="N34"/>
      <c r="O34"/>
      <c r="V34"/>
      <c r="Y34" s="63"/>
      <c r="Z34" s="63"/>
    </row>
    <row r="35" spans="1:26" x14ac:dyDescent="0.3">
      <c r="A35" s="1">
        <v>23057</v>
      </c>
      <c r="B35" s="75">
        <v>1.2357063814090852</v>
      </c>
      <c r="C35" s="75">
        <v>1.2206691543861892</v>
      </c>
      <c r="D35" s="75" t="e">
        <v>#N/A</v>
      </c>
      <c r="E35" s="75" t="e">
        <v>#N/A</v>
      </c>
      <c r="F35" s="75" t="e">
        <v>#N/A</v>
      </c>
      <c r="G35" s="75" t="e">
        <v>#N/A</v>
      </c>
      <c r="H35" s="75" t="e">
        <v>#N/A</v>
      </c>
      <c r="I35" s="75" t="e">
        <v>#N/A</v>
      </c>
      <c r="J35" s="75" t="e">
        <v>#N/A</v>
      </c>
      <c r="M35"/>
      <c r="N35"/>
      <c r="O35"/>
      <c r="V35"/>
      <c r="Y35" s="63"/>
      <c r="Z35" s="63"/>
    </row>
    <row r="36" spans="1:26" x14ac:dyDescent="0.3">
      <c r="A36" s="1">
        <v>23146</v>
      </c>
      <c r="B36" s="75">
        <v>1.2310142087212261</v>
      </c>
      <c r="C36" s="75">
        <v>1.0209869540555916</v>
      </c>
      <c r="D36" s="75" t="e">
        <v>#N/A</v>
      </c>
      <c r="E36" s="75" t="e">
        <v>#N/A</v>
      </c>
      <c r="F36" s="75" t="e">
        <v>#N/A</v>
      </c>
      <c r="G36" s="75" t="e">
        <v>#N/A</v>
      </c>
      <c r="H36" s="75" t="e">
        <v>#N/A</v>
      </c>
      <c r="I36" s="75" t="e">
        <v>#N/A</v>
      </c>
      <c r="J36" s="75" t="e">
        <v>#N/A</v>
      </c>
      <c r="M36"/>
      <c r="N36"/>
      <c r="O36"/>
      <c r="V36"/>
      <c r="Y36" s="63"/>
      <c r="Z36" s="63"/>
    </row>
    <row r="37" spans="1:26" x14ac:dyDescent="0.3">
      <c r="A37" s="1">
        <v>23238</v>
      </c>
      <c r="B37" s="75">
        <v>1.2879990233182648</v>
      </c>
      <c r="C37" s="75">
        <v>1.2382149591451785</v>
      </c>
      <c r="D37" s="75" t="e">
        <v>#N/A</v>
      </c>
      <c r="E37" s="75" t="e">
        <v>#N/A</v>
      </c>
      <c r="F37" s="75" t="e">
        <v>#N/A</v>
      </c>
      <c r="G37" s="75" t="e">
        <v>#N/A</v>
      </c>
      <c r="H37" s="75" t="e">
        <v>#N/A</v>
      </c>
      <c r="I37" s="75" t="e">
        <v>#N/A</v>
      </c>
      <c r="J37" s="75" t="e">
        <v>#N/A</v>
      </c>
      <c r="M37"/>
      <c r="N37"/>
      <c r="O37"/>
      <c r="V37"/>
      <c r="Y37" s="63"/>
      <c r="Z37" s="63"/>
    </row>
    <row r="38" spans="1:26" x14ac:dyDescent="0.3">
      <c r="A38" s="1">
        <v>23330</v>
      </c>
      <c r="B38" s="75">
        <v>1.5841101565831739</v>
      </c>
      <c r="C38" s="75">
        <v>1.3034214813886447</v>
      </c>
      <c r="D38" s="75" t="e">
        <v>#N/A</v>
      </c>
      <c r="E38" s="75" t="e">
        <v>#N/A</v>
      </c>
      <c r="F38" s="75" t="e">
        <v>#N/A</v>
      </c>
      <c r="G38" s="75" t="e">
        <v>#N/A</v>
      </c>
      <c r="H38" s="75" t="e">
        <v>#N/A</v>
      </c>
      <c r="I38" s="75" t="e">
        <v>#N/A</v>
      </c>
      <c r="J38" s="75" t="e">
        <v>#N/A</v>
      </c>
      <c r="M38"/>
      <c r="N38"/>
      <c r="O38"/>
      <c r="V38"/>
      <c r="Y38" s="63"/>
      <c r="Z38" s="63"/>
    </row>
    <row r="39" spans="1:26" x14ac:dyDescent="0.3">
      <c r="A39" s="1">
        <v>23422</v>
      </c>
      <c r="B39" s="75">
        <v>1.6821521831541952</v>
      </c>
      <c r="C39" s="75">
        <v>1.4933766558360206</v>
      </c>
      <c r="D39" s="75" t="e">
        <v>#N/A</v>
      </c>
      <c r="E39" s="75" t="e">
        <v>#N/A</v>
      </c>
      <c r="F39" s="75" t="e">
        <v>#N/A</v>
      </c>
      <c r="G39" s="75" t="e">
        <v>#N/A</v>
      </c>
      <c r="H39" s="75" t="e">
        <v>#N/A</v>
      </c>
      <c r="I39" s="75" t="e">
        <v>#N/A</v>
      </c>
      <c r="J39" s="75" t="e">
        <v>#N/A</v>
      </c>
      <c r="M39"/>
      <c r="N39"/>
      <c r="O39"/>
      <c r="V39"/>
      <c r="Y39" s="63"/>
      <c r="Z39" s="63"/>
    </row>
    <row r="40" spans="1:26" x14ac:dyDescent="0.3">
      <c r="A40" s="1">
        <v>23512</v>
      </c>
      <c r="B40" s="75">
        <v>1.603242785407466</v>
      </c>
      <c r="C40" s="75">
        <v>1.5534344001497224</v>
      </c>
      <c r="D40" s="75" t="e">
        <v>#N/A</v>
      </c>
      <c r="E40" s="75" t="e">
        <v>#N/A</v>
      </c>
      <c r="F40" s="75" t="e">
        <v>#N/A</v>
      </c>
      <c r="G40" s="75" t="e">
        <v>#N/A</v>
      </c>
      <c r="H40" s="75" t="e">
        <v>#N/A</v>
      </c>
      <c r="I40" s="75" t="e">
        <v>#N/A</v>
      </c>
      <c r="J40" s="75" t="e">
        <v>#N/A</v>
      </c>
      <c r="M40"/>
      <c r="N40"/>
      <c r="O40"/>
      <c r="V40"/>
      <c r="Y40" s="63"/>
      <c r="Z40" s="63"/>
    </row>
    <row r="41" spans="1:26" x14ac:dyDescent="0.3">
      <c r="A41" s="1">
        <v>23604</v>
      </c>
      <c r="B41" s="75">
        <v>1.4885795214849562</v>
      </c>
      <c r="C41" s="75">
        <v>1.3906996957844475</v>
      </c>
      <c r="D41" s="75" t="e">
        <v>#N/A</v>
      </c>
      <c r="E41" s="75" t="e">
        <v>#N/A</v>
      </c>
      <c r="F41" s="75" t="e">
        <v>#N/A</v>
      </c>
      <c r="G41" s="75" t="e">
        <v>#N/A</v>
      </c>
      <c r="H41" s="75" t="e">
        <v>#N/A</v>
      </c>
      <c r="I41" s="75" t="e">
        <v>#N/A</v>
      </c>
      <c r="J41" s="75" t="e">
        <v>#N/A</v>
      </c>
      <c r="M41"/>
      <c r="N41"/>
      <c r="O41"/>
      <c r="V41"/>
      <c r="Y41" s="63"/>
      <c r="Z41" s="63"/>
    </row>
    <row r="42" spans="1:26" x14ac:dyDescent="0.3">
      <c r="A42" s="1">
        <v>23696</v>
      </c>
      <c r="B42" s="75">
        <v>1.259521381874884</v>
      </c>
      <c r="C42" s="75">
        <v>1.3546950389706769</v>
      </c>
      <c r="D42" s="75" t="e">
        <v>#N/A</v>
      </c>
      <c r="E42" s="75" t="e">
        <v>#N/A</v>
      </c>
      <c r="F42" s="75" t="e">
        <v>#N/A</v>
      </c>
      <c r="G42" s="75" t="e">
        <v>#N/A</v>
      </c>
      <c r="H42" s="75" t="e">
        <v>#N/A</v>
      </c>
      <c r="I42" s="75" t="e">
        <v>#N/A</v>
      </c>
      <c r="J42" s="75" t="e">
        <v>#N/A</v>
      </c>
      <c r="M42"/>
      <c r="N42"/>
      <c r="O42"/>
      <c r="V42"/>
      <c r="Y42" s="63"/>
      <c r="Z42" s="63"/>
    </row>
    <row r="43" spans="1:26" x14ac:dyDescent="0.3">
      <c r="A43" s="1">
        <v>23788</v>
      </c>
      <c r="B43" s="75">
        <v>1.2123745819397902</v>
      </c>
      <c r="C43" s="75">
        <v>1.2005171458474351</v>
      </c>
      <c r="D43" s="75" t="e">
        <v>#N/A</v>
      </c>
      <c r="E43" s="75" t="e">
        <v>#N/A</v>
      </c>
      <c r="F43" s="75" t="e">
        <v>#N/A</v>
      </c>
      <c r="G43" s="75" t="e">
        <v>#N/A</v>
      </c>
      <c r="H43" s="75" t="e">
        <v>#N/A</v>
      </c>
      <c r="I43" s="75" t="e">
        <v>#N/A</v>
      </c>
      <c r="J43" s="75" t="e">
        <v>#N/A</v>
      </c>
      <c r="M43"/>
      <c r="N43"/>
      <c r="O43"/>
      <c r="V43"/>
      <c r="Y43" s="63"/>
      <c r="Z43" s="63"/>
    </row>
    <row r="44" spans="1:26" x14ac:dyDescent="0.3">
      <c r="A44" s="1">
        <v>23877</v>
      </c>
      <c r="B44" s="75">
        <v>1.220674050256032</v>
      </c>
      <c r="C44" s="75">
        <v>1.4989556456567188</v>
      </c>
      <c r="D44" s="75" t="e">
        <v>#N/A</v>
      </c>
      <c r="E44" s="75" t="e">
        <v>#N/A</v>
      </c>
      <c r="F44" s="75" t="e">
        <v>#N/A</v>
      </c>
      <c r="G44" s="75" t="e">
        <v>#N/A</v>
      </c>
      <c r="H44" s="75" t="e">
        <v>#N/A</v>
      </c>
      <c r="I44" s="75" t="e">
        <v>#N/A</v>
      </c>
      <c r="J44" s="75" t="e">
        <v>#N/A</v>
      </c>
      <c r="M44"/>
      <c r="N44"/>
      <c r="O44"/>
      <c r="V44"/>
      <c r="Y44" s="63"/>
      <c r="Z44" s="63"/>
    </row>
    <row r="45" spans="1:26" x14ac:dyDescent="0.3">
      <c r="A45" s="1">
        <v>23969</v>
      </c>
      <c r="B45" s="75">
        <v>1.2589073634204251</v>
      </c>
      <c r="C45" s="75">
        <v>1.543077582511776</v>
      </c>
      <c r="D45" s="75" t="e">
        <v>#N/A</v>
      </c>
      <c r="E45" s="75" t="e">
        <v>#N/A</v>
      </c>
      <c r="F45" s="75" t="e">
        <v>#N/A</v>
      </c>
      <c r="G45" s="75" t="e">
        <v>#N/A</v>
      </c>
      <c r="H45" s="75" t="e">
        <v>#N/A</v>
      </c>
      <c r="I45" s="75" t="e">
        <v>#N/A</v>
      </c>
      <c r="J45" s="75" t="e">
        <v>#N/A</v>
      </c>
      <c r="M45"/>
      <c r="N45"/>
      <c r="O45"/>
      <c r="V45"/>
      <c r="Y45" s="63"/>
      <c r="Z45" s="63"/>
    </row>
    <row r="46" spans="1:26" x14ac:dyDescent="0.3">
      <c r="A46" s="1">
        <v>24061</v>
      </c>
      <c r="B46" s="75">
        <v>1.3386246520168399</v>
      </c>
      <c r="C46" s="75">
        <v>1.5196826365578175</v>
      </c>
      <c r="D46" s="75" t="e">
        <v>#N/A</v>
      </c>
      <c r="E46" s="75" t="e">
        <v>#N/A</v>
      </c>
      <c r="F46" s="75" t="e">
        <v>#N/A</v>
      </c>
      <c r="G46" s="75" t="e">
        <v>#N/A</v>
      </c>
      <c r="H46" s="75" t="e">
        <v>#N/A</v>
      </c>
      <c r="I46" s="75" t="e">
        <v>#N/A</v>
      </c>
      <c r="J46" s="75" t="e">
        <v>#N/A</v>
      </c>
      <c r="M46"/>
      <c r="N46"/>
      <c r="O46"/>
      <c r="V46"/>
      <c r="Y46" s="63"/>
      <c r="Z46" s="63"/>
    </row>
    <row r="47" spans="1:26" x14ac:dyDescent="0.3">
      <c r="A47" s="1">
        <v>24153</v>
      </c>
      <c r="B47" s="75">
        <v>1.4633858500029628</v>
      </c>
      <c r="C47" s="75">
        <v>1.9771261710670673</v>
      </c>
      <c r="D47" s="75" t="e">
        <v>#N/A</v>
      </c>
      <c r="E47" s="75" t="e">
        <v>#N/A</v>
      </c>
      <c r="F47" s="75" t="e">
        <v>#N/A</v>
      </c>
      <c r="G47" s="75" t="e">
        <v>#N/A</v>
      </c>
      <c r="H47" s="75" t="e">
        <v>#N/A</v>
      </c>
      <c r="I47" s="75" t="e">
        <v>#N/A</v>
      </c>
      <c r="J47" s="75" t="e">
        <v>#N/A</v>
      </c>
      <c r="M47"/>
      <c r="N47"/>
      <c r="O47"/>
      <c r="V47"/>
      <c r="Y47" s="63"/>
      <c r="Z47" s="63"/>
    </row>
    <row r="48" spans="1:26" x14ac:dyDescent="0.3">
      <c r="A48" s="1">
        <v>24242</v>
      </c>
      <c r="B48" s="75">
        <v>1.9707041590681929</v>
      </c>
      <c r="C48" s="75">
        <v>2.2818060767461734</v>
      </c>
      <c r="D48" s="75" t="e">
        <v>#N/A</v>
      </c>
      <c r="E48" s="75" t="e">
        <v>#N/A</v>
      </c>
      <c r="F48" s="75" t="e">
        <v>#N/A</v>
      </c>
      <c r="G48" s="75" t="e">
        <v>#N/A</v>
      </c>
      <c r="H48" s="75" t="e">
        <v>#N/A</v>
      </c>
      <c r="I48" s="75" t="e">
        <v>#N/A</v>
      </c>
      <c r="J48" s="75" t="e">
        <v>#N/A</v>
      </c>
      <c r="M48"/>
      <c r="N48"/>
      <c r="O48"/>
      <c r="V48"/>
      <c r="Y48" s="63"/>
      <c r="Z48" s="63"/>
    </row>
    <row r="49" spans="1:26" x14ac:dyDescent="0.3">
      <c r="A49" s="1">
        <v>24334</v>
      </c>
      <c r="B49" s="75">
        <v>2.4923762608491717</v>
      </c>
      <c r="C49" s="75">
        <v>2.6834710245432047</v>
      </c>
      <c r="D49" s="75" t="e">
        <v>#N/A</v>
      </c>
      <c r="E49" s="75" t="e">
        <v>#N/A</v>
      </c>
      <c r="F49" s="75" t="e">
        <v>#N/A</v>
      </c>
      <c r="G49" s="75" t="e">
        <v>#N/A</v>
      </c>
      <c r="H49" s="75" t="e">
        <v>#N/A</v>
      </c>
      <c r="I49" s="75" t="e">
        <v>#N/A</v>
      </c>
      <c r="J49" s="75" t="e">
        <v>#N/A</v>
      </c>
      <c r="M49"/>
      <c r="N49"/>
      <c r="O49"/>
      <c r="V49"/>
      <c r="Y49" s="63"/>
      <c r="Z49" s="63"/>
    </row>
    <row r="50" spans="1:26" x14ac:dyDescent="0.3">
      <c r="A50" s="1">
        <v>24426</v>
      </c>
      <c r="B50" s="75">
        <v>3.0334911450113911</v>
      </c>
      <c r="C50" s="75">
        <v>3.1621979078994888</v>
      </c>
      <c r="D50" s="75" t="e">
        <v>#N/A</v>
      </c>
      <c r="E50" s="75" t="e">
        <v>#N/A</v>
      </c>
      <c r="F50" s="75" t="e">
        <v>#N/A</v>
      </c>
      <c r="G50" s="75" t="e">
        <v>#N/A</v>
      </c>
      <c r="H50" s="75" t="e">
        <v>#N/A</v>
      </c>
      <c r="I50" s="75" t="e">
        <v>#N/A</v>
      </c>
      <c r="J50" s="75" t="e">
        <v>#N/A</v>
      </c>
      <c r="M50"/>
      <c r="N50"/>
      <c r="O50"/>
      <c r="V50"/>
      <c r="Y50" s="63"/>
      <c r="Z50" s="63"/>
    </row>
    <row r="51" spans="1:26" x14ac:dyDescent="0.3">
      <c r="A51" s="1">
        <v>24518</v>
      </c>
      <c r="B51" s="75">
        <v>3.0822913637685412</v>
      </c>
      <c r="C51" s="75">
        <v>2.6606216071108912</v>
      </c>
      <c r="D51" s="75" t="e">
        <v>#N/A</v>
      </c>
      <c r="E51" s="75" t="e">
        <v>#N/A</v>
      </c>
      <c r="F51" s="75" t="e">
        <v>#N/A</v>
      </c>
      <c r="G51" s="75" t="e">
        <v>#N/A</v>
      </c>
      <c r="H51" s="75" t="e">
        <v>#N/A</v>
      </c>
      <c r="I51" s="75" t="e">
        <v>#N/A</v>
      </c>
      <c r="J51" s="75" t="e">
        <v>#N/A</v>
      </c>
      <c r="M51"/>
      <c r="N51"/>
      <c r="O51"/>
      <c r="V51"/>
      <c r="Y51" s="63"/>
      <c r="Z51" s="63"/>
    </row>
    <row r="52" spans="1:26" x14ac:dyDescent="0.3">
      <c r="A52" s="1">
        <v>24607</v>
      </c>
      <c r="B52" s="75">
        <v>2.9421945309795916</v>
      </c>
      <c r="C52" s="75">
        <v>2.3196638854370066</v>
      </c>
      <c r="D52" s="75" t="e">
        <v>#N/A</v>
      </c>
      <c r="E52" s="75" t="e">
        <v>#N/A</v>
      </c>
      <c r="F52" s="75" t="e">
        <v>#N/A</v>
      </c>
      <c r="G52" s="75" t="e">
        <v>#N/A</v>
      </c>
      <c r="H52" s="75" t="e">
        <v>#N/A</v>
      </c>
      <c r="I52" s="75" t="e">
        <v>#N/A</v>
      </c>
      <c r="J52" s="75" t="e">
        <v>#N/A</v>
      </c>
      <c r="M52"/>
      <c r="N52"/>
      <c r="O52"/>
      <c r="V52"/>
      <c r="Y52" s="63"/>
      <c r="Z52" s="63"/>
    </row>
    <row r="53" spans="1:26" x14ac:dyDescent="0.3">
      <c r="A53" s="1">
        <v>24699</v>
      </c>
      <c r="B53" s="75">
        <v>3.0268352692109701</v>
      </c>
      <c r="C53" s="75">
        <v>2.4900164435048389</v>
      </c>
      <c r="D53" s="75" t="e">
        <v>#N/A</v>
      </c>
      <c r="E53" s="75" t="e">
        <v>#N/A</v>
      </c>
      <c r="F53" s="75" t="e">
        <v>#N/A</v>
      </c>
      <c r="G53" s="75" t="e">
        <v>#N/A</v>
      </c>
      <c r="H53" s="75" t="e">
        <v>#N/A</v>
      </c>
      <c r="I53" s="75" t="e">
        <v>#N/A</v>
      </c>
      <c r="J53" s="75" t="e">
        <v>#N/A</v>
      </c>
      <c r="M53"/>
      <c r="N53"/>
      <c r="O53"/>
      <c r="V53"/>
      <c r="Y53" s="63"/>
      <c r="Z53" s="63"/>
    </row>
    <row r="54" spans="1:26" x14ac:dyDescent="0.3">
      <c r="A54" s="1">
        <v>24791</v>
      </c>
      <c r="B54" s="75">
        <v>3.1767642387111383</v>
      </c>
      <c r="C54" s="75">
        <v>2.5757575757575868</v>
      </c>
      <c r="D54" s="75" t="e">
        <v>#N/A</v>
      </c>
      <c r="E54" s="75" t="e">
        <v>#N/A</v>
      </c>
      <c r="F54" s="75" t="e">
        <v>#N/A</v>
      </c>
      <c r="G54" s="75" t="e">
        <v>#N/A</v>
      </c>
      <c r="H54" s="75" t="e">
        <v>#N/A</v>
      </c>
      <c r="I54" s="75" t="e">
        <v>#N/A</v>
      </c>
      <c r="J54" s="75" t="e">
        <v>#N/A</v>
      </c>
      <c r="M54"/>
      <c r="N54"/>
      <c r="O54"/>
      <c r="V54"/>
      <c r="Y54" s="63"/>
      <c r="Z54" s="63"/>
    </row>
    <row r="55" spans="1:26" x14ac:dyDescent="0.3">
      <c r="A55" s="1">
        <v>24883</v>
      </c>
      <c r="B55" s="75">
        <v>3.7799717912552877</v>
      </c>
      <c r="C55" s="75">
        <v>3.3703294787611249</v>
      </c>
      <c r="D55" s="75" t="e">
        <v>#N/A</v>
      </c>
      <c r="E55" s="75" t="e">
        <v>#N/A</v>
      </c>
      <c r="F55" s="75" t="e">
        <v>#N/A</v>
      </c>
      <c r="G55" s="75" t="e">
        <v>#N/A</v>
      </c>
      <c r="H55" s="75" t="e">
        <v>#N/A</v>
      </c>
      <c r="I55" s="75" t="e">
        <v>#N/A</v>
      </c>
      <c r="J55" s="75" t="e">
        <v>#N/A</v>
      </c>
      <c r="M55"/>
      <c r="N55"/>
      <c r="O55"/>
      <c r="V55"/>
      <c r="Y55" s="63"/>
      <c r="Z55" s="63"/>
    </row>
    <row r="56" spans="1:26" x14ac:dyDescent="0.3">
      <c r="A56" s="1">
        <v>24973</v>
      </c>
      <c r="B56" s="75">
        <v>4.2871553463349032</v>
      </c>
      <c r="C56" s="75">
        <v>3.9326817419466753</v>
      </c>
      <c r="D56" s="75" t="e">
        <v>#N/A</v>
      </c>
      <c r="E56" s="75" t="e">
        <v>#N/A</v>
      </c>
      <c r="F56" s="75" t="e">
        <v>#N/A</v>
      </c>
      <c r="G56" s="75" t="e">
        <v>#N/A</v>
      </c>
      <c r="H56" s="75" t="e">
        <v>#N/A</v>
      </c>
      <c r="I56" s="75" t="e">
        <v>#N/A</v>
      </c>
      <c r="J56" s="75" t="e">
        <v>#N/A</v>
      </c>
      <c r="M56"/>
      <c r="N56"/>
      <c r="O56"/>
      <c r="V56"/>
      <c r="Y56" s="63"/>
      <c r="Z56" s="63"/>
    </row>
    <row r="57" spans="1:26" x14ac:dyDescent="0.3">
      <c r="A57" s="1">
        <v>25065</v>
      </c>
      <c r="B57" s="75">
        <v>4.504054204154162</v>
      </c>
      <c r="C57" s="75">
        <v>4.0396516158606399</v>
      </c>
      <c r="D57" s="75" t="e">
        <v>#N/A</v>
      </c>
      <c r="E57" s="75" t="e">
        <v>#N/A</v>
      </c>
      <c r="F57" s="75" t="e">
        <v>#N/A</v>
      </c>
      <c r="G57" s="75" t="e">
        <v>#N/A</v>
      </c>
      <c r="H57" s="75" t="e">
        <v>#N/A</v>
      </c>
      <c r="I57" s="75" t="e">
        <v>#N/A</v>
      </c>
      <c r="J57" s="75" t="e">
        <v>#N/A</v>
      </c>
      <c r="M57"/>
      <c r="N57"/>
      <c r="O57"/>
      <c r="V57"/>
      <c r="Y57" s="63"/>
      <c r="Z57" s="63"/>
    </row>
    <row r="58" spans="1:26" x14ac:dyDescent="0.3">
      <c r="A58" s="1">
        <v>25157</v>
      </c>
      <c r="B58" s="75">
        <v>4.6624147789751547</v>
      </c>
      <c r="C58" s="75">
        <v>4.2949664810816968</v>
      </c>
      <c r="D58" s="75" t="e">
        <v>#N/A</v>
      </c>
      <c r="E58" s="75" t="e">
        <v>#N/A</v>
      </c>
      <c r="F58" s="75" t="e">
        <v>#N/A</v>
      </c>
      <c r="G58" s="75" t="e">
        <v>#N/A</v>
      </c>
      <c r="H58" s="75" t="e">
        <v>#N/A</v>
      </c>
      <c r="I58" s="75" t="e">
        <v>#N/A</v>
      </c>
      <c r="J58" s="75" t="e">
        <v>#N/A</v>
      </c>
      <c r="M58"/>
      <c r="N58"/>
      <c r="O58"/>
      <c r="V58"/>
      <c r="Y58" s="63"/>
      <c r="Z58" s="63"/>
    </row>
    <row r="59" spans="1:26" x14ac:dyDescent="0.3">
      <c r="A59" s="1">
        <v>25249</v>
      </c>
      <c r="B59" s="75">
        <v>4.6153846153846212</v>
      </c>
      <c r="C59" s="75">
        <v>4.1992242396986956</v>
      </c>
      <c r="D59" s="75" t="e">
        <v>#N/A</v>
      </c>
      <c r="E59" s="75" t="e">
        <v>#N/A</v>
      </c>
      <c r="F59" s="75" t="e">
        <v>#N/A</v>
      </c>
      <c r="G59" s="75" t="e">
        <v>#N/A</v>
      </c>
      <c r="H59" s="75" t="e">
        <v>#N/A</v>
      </c>
      <c r="I59" s="75" t="e">
        <v>#N/A</v>
      </c>
      <c r="J59" s="75" t="e">
        <v>#N/A</v>
      </c>
      <c r="M59"/>
      <c r="N59"/>
      <c r="O59"/>
      <c r="V59"/>
      <c r="Y59" s="63"/>
      <c r="Z59" s="63"/>
    </row>
    <row r="60" spans="1:26" x14ac:dyDescent="0.3">
      <c r="A60" s="1">
        <v>25338</v>
      </c>
      <c r="B60" s="75">
        <v>4.648288462571859</v>
      </c>
      <c r="C60" s="75">
        <v>4.4571810138556378</v>
      </c>
      <c r="D60" s="75" t="e">
        <v>#N/A</v>
      </c>
      <c r="E60" s="75" t="e">
        <v>#N/A</v>
      </c>
      <c r="F60" s="75" t="e">
        <v>#N/A</v>
      </c>
      <c r="G60" s="75" t="e">
        <v>#N/A</v>
      </c>
      <c r="H60" s="75" t="e">
        <v>#N/A</v>
      </c>
      <c r="I60" s="75" t="e">
        <v>#N/A</v>
      </c>
      <c r="J60" s="75" t="e">
        <v>#N/A</v>
      </c>
      <c r="M60"/>
      <c r="N60"/>
      <c r="O60"/>
      <c r="V60"/>
      <c r="Y60" s="63"/>
      <c r="Z60" s="63"/>
    </row>
    <row r="61" spans="1:26" x14ac:dyDescent="0.3">
      <c r="A61" s="1">
        <v>25430</v>
      </c>
      <c r="B61" s="75">
        <v>4.6872508901525389</v>
      </c>
      <c r="C61" s="75">
        <v>4.6538525086743388</v>
      </c>
      <c r="D61" s="75" t="e">
        <v>#N/A</v>
      </c>
      <c r="E61" s="75" t="e">
        <v>#N/A</v>
      </c>
      <c r="F61" s="75" t="e">
        <v>#N/A</v>
      </c>
      <c r="G61" s="75" t="e">
        <v>#N/A</v>
      </c>
      <c r="H61" s="75" t="e">
        <v>#N/A</v>
      </c>
      <c r="I61" s="75" t="e">
        <v>#N/A</v>
      </c>
      <c r="J61" s="75" t="e">
        <v>#N/A</v>
      </c>
      <c r="M61"/>
      <c r="N61"/>
      <c r="O61"/>
      <c r="V61"/>
      <c r="Y61" s="63"/>
      <c r="Z61" s="63"/>
    </row>
    <row r="62" spans="1:26" x14ac:dyDescent="0.3">
      <c r="A62" s="1">
        <v>25522</v>
      </c>
      <c r="B62" s="75">
        <v>4.6963647825173371</v>
      </c>
      <c r="C62" s="75">
        <v>4.7009478156661899</v>
      </c>
      <c r="D62" s="75" t="e">
        <v>#N/A</v>
      </c>
      <c r="E62" s="75" t="e">
        <v>#N/A</v>
      </c>
      <c r="F62" s="75" t="e">
        <v>#N/A</v>
      </c>
      <c r="G62" s="75" t="e">
        <v>#N/A</v>
      </c>
      <c r="H62" s="75" t="e">
        <v>#N/A</v>
      </c>
      <c r="I62" s="75" t="e">
        <v>#N/A</v>
      </c>
      <c r="J62" s="75" t="e">
        <v>#N/A</v>
      </c>
      <c r="M62"/>
      <c r="N62"/>
      <c r="O62"/>
      <c r="V62"/>
      <c r="Y62" s="63"/>
      <c r="Z62" s="63"/>
    </row>
    <row r="63" spans="1:26" x14ac:dyDescent="0.3">
      <c r="A63" s="1">
        <v>25614</v>
      </c>
      <c r="B63" s="75">
        <v>4.6975680731656588</v>
      </c>
      <c r="C63" s="75">
        <v>4.8985757444971911</v>
      </c>
      <c r="D63" s="75" t="e">
        <v>#N/A</v>
      </c>
      <c r="E63" s="75" t="e">
        <v>#N/A</v>
      </c>
      <c r="F63" s="75" t="e">
        <v>#N/A</v>
      </c>
      <c r="G63" s="75" t="e">
        <v>#N/A</v>
      </c>
      <c r="H63" s="75" t="e">
        <v>#N/A</v>
      </c>
      <c r="I63" s="75" t="e">
        <v>#N/A</v>
      </c>
      <c r="J63" s="75" t="e">
        <v>#N/A</v>
      </c>
      <c r="M63"/>
      <c r="N63"/>
      <c r="O63"/>
      <c r="V63"/>
      <c r="Y63" s="63"/>
      <c r="Z63" s="63"/>
    </row>
    <row r="64" spans="1:26" x14ac:dyDescent="0.3">
      <c r="A64" s="1">
        <v>25703</v>
      </c>
      <c r="B64" s="75">
        <v>4.6266817294854601</v>
      </c>
      <c r="C64" s="75">
        <v>4.7251225229064664</v>
      </c>
      <c r="D64" s="75" t="e">
        <v>#N/A</v>
      </c>
      <c r="E64" s="75" t="e">
        <v>#N/A</v>
      </c>
      <c r="F64" s="75" t="e">
        <v>#N/A</v>
      </c>
      <c r="G64" s="75" t="e">
        <v>#N/A</v>
      </c>
      <c r="H64" s="75" t="e">
        <v>#N/A</v>
      </c>
      <c r="I64" s="75" t="e">
        <v>#N/A</v>
      </c>
      <c r="J64" s="75" t="e">
        <v>#N/A</v>
      </c>
      <c r="M64"/>
      <c r="N64"/>
      <c r="O64"/>
      <c r="V64"/>
      <c r="Y64" s="63"/>
      <c r="Z64" s="63"/>
    </row>
    <row r="65" spans="1:26" x14ac:dyDescent="0.3">
      <c r="A65" s="1">
        <v>25795</v>
      </c>
      <c r="B65" s="75">
        <v>4.5839890349763879</v>
      </c>
      <c r="C65" s="75">
        <v>4.4679507420271491</v>
      </c>
      <c r="D65" s="75" t="e">
        <v>#N/A</v>
      </c>
      <c r="E65" s="75" t="e">
        <v>#N/A</v>
      </c>
      <c r="F65" s="75" t="e">
        <v>#N/A</v>
      </c>
      <c r="G65" s="75" t="e">
        <v>#N/A</v>
      </c>
      <c r="H65" s="75" t="e">
        <v>#N/A</v>
      </c>
      <c r="I65" s="75" t="e">
        <v>#N/A</v>
      </c>
      <c r="J65" s="75" t="e">
        <v>#N/A</v>
      </c>
      <c r="M65"/>
      <c r="N65"/>
      <c r="O65"/>
      <c r="V65"/>
      <c r="Y65" s="63"/>
      <c r="Z65" s="63"/>
    </row>
    <row r="66" spans="1:26" x14ac:dyDescent="0.3">
      <c r="A66" s="1">
        <v>25887</v>
      </c>
      <c r="B66" s="75">
        <v>4.8268941294530743</v>
      </c>
      <c r="C66" s="75">
        <v>4.6147442900993818</v>
      </c>
      <c r="D66" s="75" t="e">
        <v>#N/A</v>
      </c>
      <c r="E66" s="75" t="e">
        <v>#N/A</v>
      </c>
      <c r="F66" s="75" t="e">
        <v>#N/A</v>
      </c>
      <c r="G66" s="75" t="e">
        <v>#N/A</v>
      </c>
      <c r="H66" s="75" t="e">
        <v>#N/A</v>
      </c>
      <c r="I66" s="75" t="e">
        <v>#N/A</v>
      </c>
      <c r="J66" s="75" t="e">
        <v>#N/A</v>
      </c>
      <c r="M66"/>
      <c r="N66"/>
      <c r="O66"/>
      <c r="V66"/>
      <c r="Y66" s="63"/>
      <c r="Z66" s="63"/>
    </row>
    <row r="67" spans="1:26" x14ac:dyDescent="0.3">
      <c r="A67" s="1">
        <v>25979</v>
      </c>
      <c r="B67" s="75">
        <v>5.0029779630732518</v>
      </c>
      <c r="C67" s="75">
        <v>4.3972433655626419</v>
      </c>
      <c r="D67" s="75" t="e">
        <v>#N/A</v>
      </c>
      <c r="E67" s="75" t="e">
        <v>#N/A</v>
      </c>
      <c r="F67" s="75" t="e">
        <v>#N/A</v>
      </c>
      <c r="G67" s="75" t="e">
        <v>#N/A</v>
      </c>
      <c r="H67" s="75" t="e">
        <v>#N/A</v>
      </c>
      <c r="I67" s="75" t="e">
        <v>#N/A</v>
      </c>
      <c r="J67" s="75" t="e">
        <v>#N/A</v>
      </c>
      <c r="M67"/>
      <c r="N67"/>
      <c r="O67"/>
      <c r="V67"/>
      <c r="Y67" s="63"/>
      <c r="Z67" s="63"/>
    </row>
    <row r="68" spans="1:26" x14ac:dyDescent="0.3">
      <c r="A68" s="1">
        <v>26068</v>
      </c>
      <c r="B68" s="75">
        <v>5.0159509202453822</v>
      </c>
      <c r="C68" s="75">
        <v>4.4305407192634538</v>
      </c>
      <c r="D68" s="75" t="e">
        <v>#N/A</v>
      </c>
      <c r="E68" s="75" t="e">
        <v>#N/A</v>
      </c>
      <c r="F68" s="75" t="e">
        <v>#N/A</v>
      </c>
      <c r="G68" s="75" t="e">
        <v>#N/A</v>
      </c>
      <c r="H68" s="75" t="e">
        <v>#N/A</v>
      </c>
      <c r="I68" s="75" t="e">
        <v>#N/A</v>
      </c>
      <c r="J68" s="75" t="e">
        <v>#N/A</v>
      </c>
      <c r="M68"/>
      <c r="N68"/>
      <c r="O68"/>
      <c r="V68"/>
      <c r="Y68" s="63"/>
      <c r="Z68" s="63"/>
    </row>
    <row r="69" spans="1:26" x14ac:dyDescent="0.3">
      <c r="A69" s="1">
        <v>26160</v>
      </c>
      <c r="B69" s="75">
        <v>4.8393359867973995</v>
      </c>
      <c r="C69" s="75">
        <v>4.4380635736235075</v>
      </c>
      <c r="D69" s="75" t="e">
        <v>#N/A</v>
      </c>
      <c r="E69" s="75" t="e">
        <v>#N/A</v>
      </c>
      <c r="F69" s="75" t="e">
        <v>#N/A</v>
      </c>
      <c r="G69" s="75" t="e">
        <v>#N/A</v>
      </c>
      <c r="H69" s="75" t="e">
        <v>#N/A</v>
      </c>
      <c r="I69" s="75" t="e">
        <v>#N/A</v>
      </c>
      <c r="J69" s="75" t="e">
        <v>#N/A</v>
      </c>
      <c r="M69"/>
      <c r="N69"/>
      <c r="O69"/>
      <c r="V69"/>
      <c r="Y69" s="63"/>
      <c r="Z69" s="63"/>
    </row>
    <row r="70" spans="1:26" x14ac:dyDescent="0.3">
      <c r="A70" s="1">
        <v>26252</v>
      </c>
      <c r="B70" s="75">
        <v>3.9728125598315289</v>
      </c>
      <c r="C70" s="75">
        <v>3.7398050527153393</v>
      </c>
      <c r="D70" s="75" t="e">
        <v>#N/A</v>
      </c>
      <c r="E70" s="75" t="e">
        <v>#N/A</v>
      </c>
      <c r="F70" s="75" t="e">
        <v>#N/A</v>
      </c>
      <c r="G70" s="75" t="e">
        <v>#N/A</v>
      </c>
      <c r="H70" s="75" t="e">
        <v>#N/A</v>
      </c>
      <c r="I70" s="75" t="e">
        <v>#N/A</v>
      </c>
      <c r="J70" s="75" t="e">
        <v>#N/A</v>
      </c>
      <c r="M70"/>
      <c r="N70"/>
      <c r="O70"/>
      <c r="V70"/>
      <c r="Y70" s="63"/>
      <c r="Z70" s="63"/>
    </row>
    <row r="71" spans="1:26" x14ac:dyDescent="0.3">
      <c r="A71" s="1">
        <v>26344</v>
      </c>
      <c r="B71" s="75">
        <v>3.6632633768198142</v>
      </c>
      <c r="C71" s="75">
        <v>3.8474801714370122</v>
      </c>
      <c r="D71" s="75" t="e">
        <v>#N/A</v>
      </c>
      <c r="E71" s="75" t="e">
        <v>#N/A</v>
      </c>
      <c r="F71" s="75" t="e">
        <v>#N/A</v>
      </c>
      <c r="G71" s="75" t="e">
        <v>#N/A</v>
      </c>
      <c r="H71" s="75" t="e">
        <v>#N/A</v>
      </c>
      <c r="I71" s="75" t="e">
        <v>#N/A</v>
      </c>
      <c r="J71" s="75" t="e">
        <v>#N/A</v>
      </c>
      <c r="M71"/>
      <c r="N71"/>
      <c r="O71"/>
      <c r="V71"/>
      <c r="Y71" s="63"/>
      <c r="Z71" s="63"/>
    </row>
    <row r="72" spans="1:26" x14ac:dyDescent="0.3">
      <c r="A72" s="1">
        <v>26434</v>
      </c>
      <c r="B72" s="75">
        <v>3.1873627143992334</v>
      </c>
      <c r="C72" s="75">
        <v>3.2732586458840807</v>
      </c>
      <c r="D72" s="75" t="e">
        <v>#N/A</v>
      </c>
      <c r="E72" s="75" t="e">
        <v>#N/A</v>
      </c>
      <c r="F72" s="75" t="e">
        <v>#N/A</v>
      </c>
      <c r="G72" s="75" t="e">
        <v>#N/A</v>
      </c>
      <c r="H72" s="75" t="e">
        <v>#N/A</v>
      </c>
      <c r="I72" s="75" t="e">
        <v>#N/A</v>
      </c>
      <c r="J72" s="75" t="e">
        <v>#N/A</v>
      </c>
      <c r="M72"/>
      <c r="N72"/>
      <c r="O72"/>
      <c r="V72"/>
      <c r="Y72" s="63"/>
      <c r="Z72" s="63"/>
    </row>
    <row r="73" spans="1:26" x14ac:dyDescent="0.3">
      <c r="A73" s="1">
        <v>26526</v>
      </c>
      <c r="B73" s="75">
        <v>2.9908792073707113</v>
      </c>
      <c r="C73" s="75">
        <v>3.1641906231912209</v>
      </c>
      <c r="D73" s="75" t="e">
        <v>#N/A</v>
      </c>
      <c r="E73" s="75" t="e">
        <v>#N/A</v>
      </c>
      <c r="F73" s="75" t="e">
        <v>#N/A</v>
      </c>
      <c r="G73" s="75" t="e">
        <v>#N/A</v>
      </c>
      <c r="H73" s="75" t="e">
        <v>#N/A</v>
      </c>
      <c r="I73" s="75" t="e">
        <v>#N/A</v>
      </c>
      <c r="J73" s="75" t="e">
        <v>#N/A</v>
      </c>
      <c r="M73"/>
      <c r="N73"/>
      <c r="O73"/>
      <c r="V73"/>
      <c r="Y73" s="63"/>
      <c r="Z73" s="63"/>
    </row>
    <row r="74" spans="1:26" x14ac:dyDescent="0.3">
      <c r="A74" s="1">
        <v>26618</v>
      </c>
      <c r="B74" s="75">
        <v>3.0522051376484782</v>
      </c>
      <c r="C74" s="75">
        <v>3.3652924256951211</v>
      </c>
      <c r="D74" s="75" t="e">
        <v>#N/A</v>
      </c>
      <c r="E74" s="75" t="e">
        <v>#N/A</v>
      </c>
      <c r="F74" s="75" t="e">
        <v>#N/A</v>
      </c>
      <c r="G74" s="75" t="e">
        <v>#N/A</v>
      </c>
      <c r="H74" s="75" t="e">
        <v>#N/A</v>
      </c>
      <c r="I74" s="75" t="e">
        <v>#N/A</v>
      </c>
      <c r="J74" s="75" t="e">
        <v>#N/A</v>
      </c>
      <c r="M74"/>
      <c r="N74"/>
      <c r="O74"/>
      <c r="V74"/>
      <c r="Y74" s="63"/>
      <c r="Z74" s="63"/>
    </row>
    <row r="75" spans="1:26" x14ac:dyDescent="0.3">
      <c r="A75" s="1">
        <v>26710</v>
      </c>
      <c r="B75" s="75">
        <v>2.7814509142309873</v>
      </c>
      <c r="C75" s="75">
        <v>3.5246679316888185</v>
      </c>
      <c r="D75" s="75" t="e">
        <v>#N/A</v>
      </c>
      <c r="E75" s="75" t="e">
        <v>#N/A</v>
      </c>
      <c r="F75" s="75" t="e">
        <v>#N/A</v>
      </c>
      <c r="G75" s="75" t="e">
        <v>#N/A</v>
      </c>
      <c r="H75" s="75" t="e">
        <v>#N/A</v>
      </c>
      <c r="I75" s="75" t="e">
        <v>#N/A</v>
      </c>
      <c r="J75" s="75" t="e">
        <v>#N/A</v>
      </c>
      <c r="M75"/>
      <c r="N75"/>
      <c r="O75"/>
      <c r="V75"/>
      <c r="Y75" s="63"/>
      <c r="Z75" s="63"/>
    </row>
    <row r="76" spans="1:26" x14ac:dyDescent="0.3">
      <c r="A76" s="1">
        <v>26799</v>
      </c>
      <c r="B76" s="75">
        <v>3.482947597264352</v>
      </c>
      <c r="C76" s="75">
        <v>4.9051976228657646</v>
      </c>
      <c r="D76" s="75" t="e">
        <v>#N/A</v>
      </c>
      <c r="E76" s="75" t="e">
        <v>#N/A</v>
      </c>
      <c r="F76" s="75" t="e">
        <v>#N/A</v>
      </c>
      <c r="G76" s="75" t="e">
        <v>#N/A</v>
      </c>
      <c r="H76" s="75" t="e">
        <v>#N/A</v>
      </c>
      <c r="I76" s="75" t="e">
        <v>#N/A</v>
      </c>
      <c r="J76" s="75" t="e">
        <v>#N/A</v>
      </c>
      <c r="M76"/>
      <c r="N76"/>
      <c r="O76"/>
      <c r="V76"/>
      <c r="Y76" s="63"/>
      <c r="Z76" s="63"/>
    </row>
    <row r="77" spans="1:26" x14ac:dyDescent="0.3">
      <c r="A77" s="1">
        <v>26891</v>
      </c>
      <c r="B77" s="75">
        <v>4.0773207462351024</v>
      </c>
      <c r="C77" s="75">
        <v>5.8864783991022795</v>
      </c>
      <c r="D77" s="75" t="e">
        <v>#N/A</v>
      </c>
      <c r="E77" s="75" t="e">
        <v>#N/A</v>
      </c>
      <c r="F77" s="75" t="e">
        <v>#N/A</v>
      </c>
      <c r="G77" s="75" t="e">
        <v>#N/A</v>
      </c>
      <c r="H77" s="75" t="e">
        <v>#N/A</v>
      </c>
      <c r="I77" s="75" t="e">
        <v>#N/A</v>
      </c>
      <c r="J77" s="75" t="e">
        <v>#N/A</v>
      </c>
      <c r="M77"/>
      <c r="N77"/>
      <c r="O77"/>
      <c r="V77"/>
      <c r="Y77" s="63"/>
      <c r="Z77" s="63"/>
    </row>
    <row r="78" spans="1:26" x14ac:dyDescent="0.3">
      <c r="A78" s="1">
        <v>26983</v>
      </c>
      <c r="B78" s="75">
        <v>4.8648648648648596</v>
      </c>
      <c r="C78" s="75">
        <v>7.1792969112327132</v>
      </c>
      <c r="D78" s="75" t="e">
        <v>#N/A</v>
      </c>
      <c r="E78" s="75" t="e">
        <v>#N/A</v>
      </c>
      <c r="F78" s="75" t="e">
        <v>#N/A</v>
      </c>
      <c r="G78" s="75" t="e">
        <v>#N/A</v>
      </c>
      <c r="H78" s="75" t="e">
        <v>#N/A</v>
      </c>
      <c r="I78" s="75" t="e">
        <v>#N/A</v>
      </c>
      <c r="J78" s="75" t="e">
        <v>#N/A</v>
      </c>
      <c r="M78"/>
      <c r="N78"/>
      <c r="O78"/>
      <c r="V78"/>
      <c r="Y78" s="63"/>
      <c r="Z78" s="63"/>
    </row>
    <row r="79" spans="1:26" x14ac:dyDescent="0.3">
      <c r="A79" s="1">
        <v>27075</v>
      </c>
      <c r="B79" s="75">
        <v>5.9269775076527198</v>
      </c>
      <c r="C79" s="75">
        <v>9.0500847729459544</v>
      </c>
      <c r="D79" s="75" t="e">
        <v>#N/A</v>
      </c>
      <c r="E79" s="75" t="e">
        <v>#N/A</v>
      </c>
      <c r="F79" s="75" t="e">
        <v>#N/A</v>
      </c>
      <c r="G79" s="75" t="e">
        <v>#N/A</v>
      </c>
      <c r="H79" s="75" t="e">
        <v>#N/A</v>
      </c>
      <c r="I79" s="75" t="e">
        <v>#N/A</v>
      </c>
      <c r="J79" s="75" t="e">
        <v>#N/A</v>
      </c>
      <c r="M79"/>
      <c r="N79"/>
      <c r="O79"/>
      <c r="V79"/>
      <c r="Y79" s="63"/>
      <c r="Z79" s="63"/>
    </row>
    <row r="80" spans="1:26" x14ac:dyDescent="0.3">
      <c r="A80" s="1">
        <v>27164</v>
      </c>
      <c r="B80" s="75">
        <v>7.0990896358543498</v>
      </c>
      <c r="C80" s="75">
        <v>10.026076791655436</v>
      </c>
      <c r="D80" s="75" t="e">
        <v>#N/A</v>
      </c>
      <c r="E80" s="75" t="e">
        <v>#N/A</v>
      </c>
      <c r="F80" s="75" t="e">
        <v>#N/A</v>
      </c>
      <c r="G80" s="75" t="e">
        <v>#N/A</v>
      </c>
      <c r="H80" s="75" t="e">
        <v>#N/A</v>
      </c>
      <c r="I80" s="75" t="e">
        <v>#N/A</v>
      </c>
      <c r="J80" s="75" t="e">
        <v>#N/A</v>
      </c>
      <c r="M80"/>
      <c r="N80"/>
      <c r="O80"/>
      <c r="V80"/>
      <c r="Y80" s="63"/>
      <c r="Z80" s="63"/>
    </row>
    <row r="81" spans="1:26" x14ac:dyDescent="0.3">
      <c r="A81" s="1">
        <v>27256</v>
      </c>
      <c r="B81" s="75">
        <v>8.7119903248099604</v>
      </c>
      <c r="C81" s="75">
        <v>10.972755773391629</v>
      </c>
      <c r="D81" s="75" t="e">
        <v>#N/A</v>
      </c>
      <c r="E81" s="75" t="e">
        <v>#N/A</v>
      </c>
      <c r="F81" s="75" t="e">
        <v>#N/A</v>
      </c>
      <c r="G81" s="75" t="e">
        <v>#N/A</v>
      </c>
      <c r="H81" s="75" t="e">
        <v>#N/A</v>
      </c>
      <c r="I81" s="75" t="e">
        <v>#N/A</v>
      </c>
      <c r="J81" s="75" t="e">
        <v>#N/A</v>
      </c>
      <c r="M81"/>
      <c r="N81"/>
      <c r="O81"/>
      <c r="V81"/>
      <c r="Y81" s="63"/>
      <c r="Z81" s="63"/>
    </row>
    <row r="82" spans="1:26" x14ac:dyDescent="0.3">
      <c r="A82" s="1">
        <v>27348</v>
      </c>
      <c r="B82" s="75">
        <v>9.8406747891283999</v>
      </c>
      <c r="C82" s="75">
        <v>11.51449588922544</v>
      </c>
      <c r="D82" s="75" t="e">
        <v>#N/A</v>
      </c>
      <c r="E82" s="75" t="e">
        <v>#N/A</v>
      </c>
      <c r="F82" s="75" t="e">
        <v>#N/A</v>
      </c>
      <c r="G82" s="75" t="e">
        <v>#N/A</v>
      </c>
      <c r="H82" s="75" t="e">
        <v>#N/A</v>
      </c>
      <c r="I82" s="75" t="e">
        <v>#N/A</v>
      </c>
      <c r="J82" s="75" t="e">
        <v>#N/A</v>
      </c>
      <c r="M82"/>
      <c r="N82"/>
      <c r="O82"/>
      <c r="V82"/>
      <c r="Y82" s="63"/>
      <c r="Z82" s="63"/>
    </row>
    <row r="83" spans="1:26" x14ac:dyDescent="0.3">
      <c r="A83" s="1">
        <v>27440</v>
      </c>
      <c r="B83" s="75">
        <v>10.097583448506931</v>
      </c>
      <c r="C83" s="75">
        <v>10.328599041936304</v>
      </c>
      <c r="D83" s="75" t="e">
        <v>#N/A</v>
      </c>
      <c r="E83" s="75" t="e">
        <v>#N/A</v>
      </c>
      <c r="F83" s="75" t="e">
        <v>#N/A</v>
      </c>
      <c r="G83" s="75" t="e">
        <v>#N/A</v>
      </c>
      <c r="H83" s="75" t="e">
        <v>#N/A</v>
      </c>
      <c r="I83" s="75" t="e">
        <v>#N/A</v>
      </c>
      <c r="J83" s="75" t="e">
        <v>#N/A</v>
      </c>
      <c r="M83"/>
      <c r="N83"/>
      <c r="O83"/>
      <c r="V83"/>
      <c r="Y83" s="63"/>
      <c r="Z83" s="63"/>
    </row>
    <row r="84" spans="1:26" x14ac:dyDescent="0.3">
      <c r="A84" s="1">
        <v>27529</v>
      </c>
      <c r="B84" s="75">
        <v>9.0641601961585661</v>
      </c>
      <c r="C84" s="75">
        <v>8.6057535142203267</v>
      </c>
      <c r="D84" s="75" t="e">
        <v>#N/A</v>
      </c>
      <c r="E84" s="75" t="e">
        <v>#N/A</v>
      </c>
      <c r="F84" s="75" t="e">
        <v>#N/A</v>
      </c>
      <c r="G84" s="75" t="e">
        <v>#N/A</v>
      </c>
      <c r="H84" s="75" t="e">
        <v>#N/A</v>
      </c>
      <c r="I84" s="75" t="e">
        <v>#N/A</v>
      </c>
      <c r="J84" s="75" t="e">
        <v>#N/A</v>
      </c>
      <c r="M84"/>
      <c r="N84"/>
      <c r="O84"/>
      <c r="V84"/>
      <c r="Y84" s="63"/>
      <c r="Z84" s="63"/>
    </row>
    <row r="85" spans="1:26" x14ac:dyDescent="0.3">
      <c r="A85" s="1">
        <v>27621</v>
      </c>
      <c r="B85" s="75">
        <v>7.6284318010250596</v>
      </c>
      <c r="C85" s="75">
        <v>7.7351583638389343</v>
      </c>
      <c r="D85" s="75" t="e">
        <v>#N/A</v>
      </c>
      <c r="E85" s="75" t="e">
        <v>#N/A</v>
      </c>
      <c r="F85" s="75" t="e">
        <v>#N/A</v>
      </c>
      <c r="G85" s="75" t="e">
        <v>#N/A</v>
      </c>
      <c r="H85" s="75" t="e">
        <v>#N/A</v>
      </c>
      <c r="I85" s="75" t="e">
        <v>#N/A</v>
      </c>
      <c r="J85" s="75" t="e">
        <v>#N/A</v>
      </c>
      <c r="M85"/>
      <c r="N85"/>
      <c r="O85"/>
      <c r="V85"/>
      <c r="Y85" s="63"/>
      <c r="Z85" s="63"/>
    </row>
    <row r="86" spans="1:26" x14ac:dyDescent="0.3">
      <c r="A86" s="1">
        <v>27713</v>
      </c>
      <c r="B86" s="75">
        <v>6.7716413279553356</v>
      </c>
      <c r="C86" s="75">
        <v>6.8255015327305824</v>
      </c>
      <c r="D86" s="75" t="e">
        <v>#N/A</v>
      </c>
      <c r="E86" s="75" t="e">
        <v>#N/A</v>
      </c>
      <c r="F86" s="75" t="e">
        <v>#N/A</v>
      </c>
      <c r="G86" s="75" t="e">
        <v>#N/A</v>
      </c>
      <c r="H86" s="75" t="e">
        <v>#N/A</v>
      </c>
      <c r="I86" s="75" t="e">
        <v>#N/A</v>
      </c>
      <c r="J86" s="75" t="e">
        <v>#N/A</v>
      </c>
      <c r="M86"/>
      <c r="N86"/>
      <c r="O86"/>
      <c r="V86"/>
      <c r="Y86" s="63"/>
      <c r="Z86" s="63"/>
    </row>
    <row r="87" spans="1:26" x14ac:dyDescent="0.3">
      <c r="A87" s="1">
        <v>27805</v>
      </c>
      <c r="B87" s="75">
        <v>6.318472306755929</v>
      </c>
      <c r="C87" s="75">
        <v>6.0062461913467313</v>
      </c>
      <c r="D87" s="75" t="e">
        <v>#N/A</v>
      </c>
      <c r="E87" s="75" t="e">
        <v>#N/A</v>
      </c>
      <c r="F87" s="75" t="e">
        <v>#N/A</v>
      </c>
      <c r="G87" s="75" t="e">
        <v>#N/A</v>
      </c>
      <c r="H87" s="75" t="e">
        <v>#N/A</v>
      </c>
      <c r="I87" s="75" t="e">
        <v>#N/A</v>
      </c>
      <c r="J87" s="75" t="e">
        <v>#N/A</v>
      </c>
      <c r="M87"/>
      <c r="N87"/>
      <c r="O87"/>
      <c r="V87"/>
      <c r="Y87" s="63"/>
      <c r="Z87" s="63"/>
    </row>
    <row r="88" spans="1:26" x14ac:dyDescent="0.3">
      <c r="A88" s="1">
        <v>27895</v>
      </c>
      <c r="B88" s="75">
        <v>5.9802158273381201</v>
      </c>
      <c r="C88" s="75">
        <v>5.5986153961923302</v>
      </c>
      <c r="D88" s="75" t="e">
        <v>#N/A</v>
      </c>
      <c r="E88" s="75" t="e">
        <v>#N/A</v>
      </c>
      <c r="F88" s="75" t="e">
        <v>#N/A</v>
      </c>
      <c r="G88" s="75" t="e">
        <v>#N/A</v>
      </c>
      <c r="H88" s="75" t="e">
        <v>#N/A</v>
      </c>
      <c r="I88" s="75" t="e">
        <v>#N/A</v>
      </c>
      <c r="J88" s="75" t="e">
        <v>#N/A</v>
      </c>
      <c r="M88"/>
      <c r="N88"/>
      <c r="O88"/>
      <c r="V88"/>
      <c r="Y88" s="63"/>
      <c r="Z88" s="63"/>
    </row>
    <row r="89" spans="1:26" x14ac:dyDescent="0.3">
      <c r="A89" s="1">
        <v>27987</v>
      </c>
      <c r="B89" s="75">
        <v>6.0467348370187191</v>
      </c>
      <c r="C89" s="75">
        <v>5.2297237405820596</v>
      </c>
      <c r="D89" s="75" t="e">
        <v>#N/A</v>
      </c>
      <c r="E89" s="75" t="e">
        <v>#N/A</v>
      </c>
      <c r="F89" s="75" t="e">
        <v>#N/A</v>
      </c>
      <c r="G89" s="75" t="e">
        <v>#N/A</v>
      </c>
      <c r="H89" s="75" t="e">
        <v>#N/A</v>
      </c>
      <c r="I89" s="75" t="e">
        <v>#N/A</v>
      </c>
      <c r="J89" s="75" t="e">
        <v>#N/A</v>
      </c>
      <c r="M89"/>
      <c r="N89"/>
      <c r="O89"/>
      <c r="V89"/>
      <c r="Y89" s="63"/>
      <c r="Z89" s="63"/>
    </row>
    <row r="90" spans="1:26" x14ac:dyDescent="0.3">
      <c r="A90" s="1">
        <v>28079</v>
      </c>
      <c r="B90" s="75">
        <v>5.9789320741009622</v>
      </c>
      <c r="C90" s="75">
        <v>5.1289502361060668</v>
      </c>
      <c r="D90" s="75" t="e">
        <v>#N/A</v>
      </c>
      <c r="E90" s="75" t="e">
        <v>#N/A</v>
      </c>
      <c r="F90" s="75" t="e">
        <v>#N/A</v>
      </c>
      <c r="G90" s="75" t="e">
        <v>#N/A</v>
      </c>
      <c r="H90" s="75" t="e">
        <v>#N/A</v>
      </c>
      <c r="I90" s="75" t="e">
        <v>#N/A</v>
      </c>
      <c r="J90" s="75" t="e">
        <v>#N/A</v>
      </c>
      <c r="M90"/>
      <c r="N90"/>
      <c r="O90"/>
      <c r="V90"/>
      <c r="Y90" s="63"/>
      <c r="Z90" s="63"/>
    </row>
    <row r="91" spans="1:26" x14ac:dyDescent="0.3">
      <c r="A91" s="1">
        <v>28171</v>
      </c>
      <c r="B91" s="75">
        <v>6.146910444023046</v>
      </c>
      <c r="C91" s="75">
        <v>5.8635432759673867</v>
      </c>
      <c r="D91" s="75" t="e">
        <v>#N/A</v>
      </c>
      <c r="E91" s="75" t="e">
        <v>#N/A</v>
      </c>
      <c r="F91" s="75" t="e">
        <v>#N/A</v>
      </c>
      <c r="G91" s="75" t="e">
        <v>#N/A</v>
      </c>
      <c r="H91" s="75" t="e">
        <v>#N/A</v>
      </c>
      <c r="I91" s="75" t="e">
        <v>#N/A</v>
      </c>
      <c r="J91" s="75" t="e">
        <v>#N/A</v>
      </c>
      <c r="M91"/>
      <c r="N91"/>
      <c r="O91"/>
      <c r="V91"/>
      <c r="Y91" s="63"/>
      <c r="Z91" s="63"/>
    </row>
    <row r="92" spans="1:26" x14ac:dyDescent="0.3">
      <c r="A92" s="1">
        <v>28260</v>
      </c>
      <c r="B92" s="75">
        <v>6.4948380709942022</v>
      </c>
      <c r="C92" s="75">
        <v>6.7804460913561071</v>
      </c>
      <c r="D92" s="75" t="e">
        <v>#N/A</v>
      </c>
      <c r="E92" s="75" t="e">
        <v>#N/A</v>
      </c>
      <c r="F92" s="75" t="e">
        <v>#N/A</v>
      </c>
      <c r="G92" s="75" t="e">
        <v>#N/A</v>
      </c>
      <c r="H92" s="75" t="e">
        <v>#N/A</v>
      </c>
      <c r="I92" s="75" t="e">
        <v>#N/A</v>
      </c>
      <c r="J92" s="75" t="e">
        <v>#N/A</v>
      </c>
      <c r="M92"/>
      <c r="N92"/>
      <c r="O92"/>
      <c r="V92"/>
      <c r="Y92" s="63"/>
      <c r="Z92" s="63"/>
    </row>
    <row r="93" spans="1:26" x14ac:dyDescent="0.3">
      <c r="A93" s="1">
        <v>28352</v>
      </c>
      <c r="B93" s="75">
        <v>6.5965816131165811</v>
      </c>
      <c r="C93" s="75">
        <v>6.7668117366278313</v>
      </c>
      <c r="D93" s="75" t="e">
        <v>#N/A</v>
      </c>
      <c r="E93" s="75" t="e">
        <v>#N/A</v>
      </c>
      <c r="F93" s="75" t="e">
        <v>#N/A</v>
      </c>
      <c r="G93" s="75" t="e">
        <v>#N/A</v>
      </c>
      <c r="H93" s="75" t="e">
        <v>#N/A</v>
      </c>
      <c r="I93" s="75" t="e">
        <v>#N/A</v>
      </c>
      <c r="J93" s="75" t="e">
        <v>#N/A</v>
      </c>
      <c r="M93"/>
      <c r="N93"/>
      <c r="O93"/>
      <c r="V93"/>
      <c r="Y93" s="63"/>
      <c r="Z93" s="63"/>
    </row>
    <row r="94" spans="1:26" x14ac:dyDescent="0.3">
      <c r="A94" s="1">
        <v>28444</v>
      </c>
      <c r="B94" s="75">
        <v>6.4813545379764248</v>
      </c>
      <c r="C94" s="75">
        <v>6.5994057079676649</v>
      </c>
      <c r="D94" s="75" t="e">
        <v>#N/A</v>
      </c>
      <c r="E94" s="75" t="e">
        <v>#N/A</v>
      </c>
      <c r="F94" s="75" t="e">
        <v>#N/A</v>
      </c>
      <c r="G94" s="75" t="e">
        <v>#N/A</v>
      </c>
      <c r="H94" s="75" t="e">
        <v>#N/A</v>
      </c>
      <c r="I94" s="75" t="e">
        <v>#N/A</v>
      </c>
      <c r="J94" s="75" t="e">
        <v>#N/A</v>
      </c>
      <c r="M94"/>
      <c r="N94"/>
      <c r="O94"/>
      <c r="V94"/>
      <c r="Y94" s="63"/>
      <c r="Z94" s="63"/>
    </row>
    <row r="95" spans="1:26" x14ac:dyDescent="0.3">
      <c r="A95" s="1">
        <v>28536</v>
      </c>
      <c r="B95" s="75">
        <v>6.3538611925708643</v>
      </c>
      <c r="C95" s="75">
        <v>6.4245715255387692</v>
      </c>
      <c r="D95" s="75" t="e">
        <v>#N/A</v>
      </c>
      <c r="E95" s="75" t="e">
        <v>#N/A</v>
      </c>
      <c r="F95" s="75" t="e">
        <v>#N/A</v>
      </c>
      <c r="G95" s="75" t="e">
        <v>#N/A</v>
      </c>
      <c r="H95" s="75" t="e">
        <v>#N/A</v>
      </c>
      <c r="I95" s="75" t="e">
        <v>#N/A</v>
      </c>
      <c r="J95" s="75" t="e">
        <v>#N/A</v>
      </c>
      <c r="M95"/>
      <c r="N95"/>
      <c r="O95"/>
      <c r="V95"/>
      <c r="Y95" s="63"/>
      <c r="Z95" s="63"/>
    </row>
    <row r="96" spans="1:26" x14ac:dyDescent="0.3">
      <c r="A96" s="1">
        <v>28625</v>
      </c>
      <c r="B96" s="75">
        <v>6.5568872215397755</v>
      </c>
      <c r="C96" s="75">
        <v>6.7836764656812099</v>
      </c>
      <c r="D96" s="75" t="e">
        <v>#N/A</v>
      </c>
      <c r="E96" s="75" t="e">
        <v>#N/A</v>
      </c>
      <c r="F96" s="75" t="e">
        <v>#N/A</v>
      </c>
      <c r="G96" s="75" t="e">
        <v>#N/A</v>
      </c>
      <c r="H96" s="75" t="e">
        <v>#N/A</v>
      </c>
      <c r="I96" s="75" t="e">
        <v>#N/A</v>
      </c>
      <c r="J96" s="75" t="e">
        <v>#N/A</v>
      </c>
      <c r="M96"/>
      <c r="N96"/>
      <c r="O96"/>
      <c r="V96"/>
      <c r="Y96" s="63"/>
      <c r="Z96" s="63"/>
    </row>
    <row r="97" spans="1:26" x14ac:dyDescent="0.3">
      <c r="A97" s="1">
        <v>28717</v>
      </c>
      <c r="B97" s="75">
        <v>6.6128926915289599</v>
      </c>
      <c r="C97" s="75">
        <v>7.0479947403024212</v>
      </c>
      <c r="D97" s="75" t="e">
        <v>#N/A</v>
      </c>
      <c r="E97" s="75" t="e">
        <v>#N/A</v>
      </c>
      <c r="F97" s="75" t="e">
        <v>#N/A</v>
      </c>
      <c r="G97" s="75" t="e">
        <v>#N/A</v>
      </c>
      <c r="H97" s="75" t="e">
        <v>#N/A</v>
      </c>
      <c r="I97" s="75" t="e">
        <v>#N/A</v>
      </c>
      <c r="J97" s="75" t="e">
        <v>#N/A</v>
      </c>
      <c r="M97"/>
      <c r="N97"/>
      <c r="O97"/>
      <c r="V97"/>
      <c r="Y97" s="63"/>
      <c r="Z97" s="63"/>
    </row>
    <row r="98" spans="1:26" x14ac:dyDescent="0.3">
      <c r="A98" s="1">
        <v>28809</v>
      </c>
      <c r="B98" s="75">
        <v>6.9720281971223486</v>
      </c>
      <c r="C98" s="75">
        <v>7.5424607805004484</v>
      </c>
      <c r="D98" s="75" t="e">
        <v>#N/A</v>
      </c>
      <c r="E98" s="75" t="e">
        <v>#N/A</v>
      </c>
      <c r="F98" s="75" t="e">
        <v>#N/A</v>
      </c>
      <c r="G98" s="75" t="e">
        <v>#N/A</v>
      </c>
      <c r="H98" s="75" t="e">
        <v>#N/A</v>
      </c>
      <c r="I98" s="75" t="e">
        <v>#N/A</v>
      </c>
      <c r="J98" s="75" t="e">
        <v>#N/A</v>
      </c>
      <c r="M98"/>
      <c r="N98"/>
      <c r="O98"/>
      <c r="V98"/>
      <c r="Y98" s="63"/>
      <c r="Z98" s="63"/>
    </row>
    <row r="99" spans="1:26" x14ac:dyDescent="0.3">
      <c r="A99" s="1">
        <v>28901</v>
      </c>
      <c r="B99" s="75">
        <v>6.7666075050709873</v>
      </c>
      <c r="C99" s="75">
        <v>7.8002423623955597</v>
      </c>
      <c r="D99" s="75" t="e">
        <v>#N/A</v>
      </c>
      <c r="E99" s="75" t="e">
        <v>#N/A</v>
      </c>
      <c r="F99" s="75" t="e">
        <v>#N/A</v>
      </c>
      <c r="G99" s="75" t="e">
        <v>#N/A</v>
      </c>
      <c r="H99" s="75" t="e">
        <v>#N/A</v>
      </c>
      <c r="I99" s="75" t="e">
        <v>#N/A</v>
      </c>
      <c r="J99" s="75" t="e">
        <v>#N/A</v>
      </c>
      <c r="M99"/>
      <c r="N99"/>
      <c r="O99"/>
      <c r="V99"/>
      <c r="Y99" s="63"/>
      <c r="Z99" s="63"/>
    </row>
    <row r="100" spans="1:26" x14ac:dyDescent="0.3">
      <c r="A100" s="1">
        <v>28990</v>
      </c>
      <c r="B100" s="75">
        <v>7.2625872382851453</v>
      </c>
      <c r="C100" s="75">
        <v>8.5182176113992814</v>
      </c>
      <c r="D100" s="75" t="e">
        <v>#N/A</v>
      </c>
      <c r="E100" s="75" t="e">
        <v>#N/A</v>
      </c>
      <c r="F100" s="75" t="e">
        <v>#N/A</v>
      </c>
      <c r="G100" s="75" t="e">
        <v>#N/A</v>
      </c>
      <c r="H100" s="75" t="e">
        <v>#N/A</v>
      </c>
      <c r="I100" s="75" t="e">
        <v>#N/A</v>
      </c>
      <c r="J100" s="75" t="e">
        <v>#N/A</v>
      </c>
      <c r="M100"/>
      <c r="N100"/>
      <c r="O100"/>
      <c r="V100"/>
      <c r="Y100" s="63"/>
      <c r="Z100" s="63"/>
    </row>
    <row r="101" spans="1:26" x14ac:dyDescent="0.3">
      <c r="A101" s="1">
        <v>29082</v>
      </c>
      <c r="B101" s="75">
        <v>7.4003736943670351</v>
      </c>
      <c r="C101" s="75">
        <v>9.292470212504611</v>
      </c>
      <c r="D101" s="75" t="e">
        <v>#N/A</v>
      </c>
      <c r="E101" s="75" t="e">
        <v>#N/A</v>
      </c>
      <c r="F101" s="75" t="e">
        <v>#N/A</v>
      </c>
      <c r="G101" s="75" t="e">
        <v>#N/A</v>
      </c>
      <c r="H101" s="75" t="e">
        <v>#N/A</v>
      </c>
      <c r="I101" s="75" t="e">
        <v>#N/A</v>
      </c>
      <c r="J101" s="75" t="e">
        <v>#N/A</v>
      </c>
      <c r="M101"/>
      <c r="N101"/>
      <c r="O101"/>
      <c r="V101"/>
      <c r="Y101" s="63"/>
      <c r="Z101" s="63"/>
    </row>
    <row r="102" spans="1:26" x14ac:dyDescent="0.3">
      <c r="A102" s="1">
        <v>29174</v>
      </c>
      <c r="B102" s="75">
        <v>7.7061956489032024</v>
      </c>
      <c r="C102" s="75">
        <v>9.8616594834081805</v>
      </c>
      <c r="D102" s="75" t="e">
        <v>#N/A</v>
      </c>
      <c r="E102" s="75" t="e">
        <v>#N/A</v>
      </c>
      <c r="F102" s="75" t="e">
        <v>#N/A</v>
      </c>
      <c r="G102" s="75" t="e">
        <v>#N/A</v>
      </c>
      <c r="H102" s="75" t="e">
        <v>#N/A</v>
      </c>
      <c r="I102" s="75" t="e">
        <v>#N/A</v>
      </c>
      <c r="J102" s="75" t="e">
        <v>#N/A</v>
      </c>
      <c r="M102"/>
      <c r="N102"/>
      <c r="O102"/>
      <c r="V102"/>
      <c r="Y102" s="63"/>
      <c r="Z102" s="63"/>
    </row>
    <row r="103" spans="1:26" x14ac:dyDescent="0.3">
      <c r="A103" s="1">
        <v>29266</v>
      </c>
      <c r="B103" s="75">
        <v>8.8550479413423755</v>
      </c>
      <c r="C103" s="75">
        <v>11.066737664181758</v>
      </c>
      <c r="D103" s="75" t="e">
        <v>#N/A</v>
      </c>
      <c r="E103" s="75" t="e">
        <v>#N/A</v>
      </c>
      <c r="F103" s="75" t="e">
        <v>#N/A</v>
      </c>
      <c r="G103" s="75" t="e">
        <v>#N/A</v>
      </c>
      <c r="H103" s="75" t="e">
        <v>#N/A</v>
      </c>
      <c r="I103" s="75" t="e">
        <v>#N/A</v>
      </c>
      <c r="J103" s="75" t="e">
        <v>#N/A</v>
      </c>
      <c r="M103"/>
      <c r="N103"/>
      <c r="O103"/>
      <c r="V103"/>
      <c r="Y103" s="63"/>
      <c r="Z103" s="63"/>
    </row>
    <row r="104" spans="1:26" x14ac:dyDescent="0.3">
      <c r="A104" s="1">
        <v>29356</v>
      </c>
      <c r="B104" s="75">
        <v>8.8970865890144459</v>
      </c>
      <c r="C104" s="75">
        <v>10.757889887122785</v>
      </c>
      <c r="D104" s="75" t="e">
        <v>#N/A</v>
      </c>
      <c r="E104" s="75" t="e">
        <v>#N/A</v>
      </c>
      <c r="F104" s="75" t="e">
        <v>#N/A</v>
      </c>
      <c r="G104" s="75" t="e">
        <v>#N/A</v>
      </c>
      <c r="H104" s="75" t="e">
        <v>#N/A</v>
      </c>
      <c r="I104" s="75" t="e">
        <v>#N/A</v>
      </c>
      <c r="J104" s="75" t="e">
        <v>#N/A</v>
      </c>
      <c r="M104"/>
      <c r="N104"/>
      <c r="O104"/>
      <c r="V104"/>
      <c r="Y104" s="63"/>
      <c r="Z104" s="63"/>
    </row>
    <row r="105" spans="1:26" x14ac:dyDescent="0.3">
      <c r="A105" s="1">
        <v>29448</v>
      </c>
      <c r="B105" s="75">
        <v>9.3032541425434268</v>
      </c>
      <c r="C105" s="75">
        <v>10.604102275920191</v>
      </c>
      <c r="D105" s="75" t="e">
        <v>#N/A</v>
      </c>
      <c r="E105" s="75" t="e">
        <v>#N/A</v>
      </c>
      <c r="F105" s="75" t="e">
        <v>#N/A</v>
      </c>
      <c r="G105" s="75" t="e">
        <v>#N/A</v>
      </c>
      <c r="H105" s="75" t="e">
        <v>#N/A</v>
      </c>
      <c r="I105" s="75" t="e">
        <v>#N/A</v>
      </c>
      <c r="J105" s="75" t="e">
        <v>#N/A</v>
      </c>
      <c r="M105"/>
      <c r="N105"/>
      <c r="O105"/>
      <c r="V105"/>
      <c r="Y105" s="63"/>
      <c r="Z105" s="63"/>
    </row>
    <row r="106" spans="1:26" x14ac:dyDescent="0.3">
      <c r="A106" s="1">
        <v>29540</v>
      </c>
      <c r="B106" s="75">
        <v>9.6803933620159821</v>
      </c>
      <c r="C106" s="75">
        <v>10.66363062741762</v>
      </c>
      <c r="D106" s="75" t="e">
        <v>#N/A</v>
      </c>
      <c r="E106" s="75" t="e">
        <v>#N/A</v>
      </c>
      <c r="F106" s="75" t="e">
        <v>#N/A</v>
      </c>
      <c r="G106" s="75" t="e">
        <v>#N/A</v>
      </c>
      <c r="H106" s="75" t="e">
        <v>#N/A</v>
      </c>
      <c r="I106" s="75" t="e">
        <v>#N/A</v>
      </c>
      <c r="J106" s="75" t="e">
        <v>#N/A</v>
      </c>
      <c r="M106"/>
      <c r="N106"/>
      <c r="O106"/>
      <c r="V106"/>
      <c r="Y106" s="63"/>
      <c r="Z106" s="63"/>
    </row>
    <row r="107" spans="1:26" x14ac:dyDescent="0.3">
      <c r="A107" s="1">
        <v>29632</v>
      </c>
      <c r="B107" s="75">
        <v>9.4327788382874154</v>
      </c>
      <c r="C107" s="75">
        <v>10.225063257424427</v>
      </c>
      <c r="D107" s="75" t="e">
        <v>#N/A</v>
      </c>
      <c r="E107" s="75" t="e">
        <v>#N/A</v>
      </c>
      <c r="F107" s="75" t="e">
        <v>#N/A</v>
      </c>
      <c r="G107" s="75" t="e">
        <v>#N/A</v>
      </c>
      <c r="H107" s="75" t="e">
        <v>#N/A</v>
      </c>
      <c r="I107" s="75" t="e">
        <v>#N/A</v>
      </c>
      <c r="J107" s="75" t="e">
        <v>#N/A</v>
      </c>
      <c r="M107"/>
      <c r="N107"/>
      <c r="O107"/>
      <c r="V107"/>
      <c r="Y107" s="63"/>
      <c r="Z107" s="63"/>
    </row>
    <row r="108" spans="1:26" x14ac:dyDescent="0.3">
      <c r="A108" s="1">
        <v>29721</v>
      </c>
      <c r="B108" s="75">
        <v>9.063750333422238</v>
      </c>
      <c r="C108" s="75">
        <v>9.3957986688852024</v>
      </c>
      <c r="D108" s="75" t="e">
        <v>#N/A</v>
      </c>
      <c r="E108" s="75" t="e">
        <v>#N/A</v>
      </c>
      <c r="F108" s="75" t="e">
        <v>#N/A</v>
      </c>
      <c r="G108" s="75" t="e">
        <v>#N/A</v>
      </c>
      <c r="H108" s="75" t="e">
        <v>#N/A</v>
      </c>
      <c r="I108" s="75" t="e">
        <v>#N/A</v>
      </c>
      <c r="J108" s="75" t="e">
        <v>#N/A</v>
      </c>
      <c r="M108"/>
      <c r="N108"/>
      <c r="O108"/>
      <c r="V108"/>
      <c r="Y108" s="63"/>
      <c r="Z108" s="63"/>
    </row>
    <row r="109" spans="1:26" x14ac:dyDescent="0.3">
      <c r="A109" s="1">
        <v>29813</v>
      </c>
      <c r="B109" s="75">
        <v>8.6523157208088683</v>
      </c>
      <c r="C109" s="75">
        <v>8.6576567422010022</v>
      </c>
      <c r="D109" s="75">
        <v>7.9103747477674462</v>
      </c>
      <c r="E109" s="75" t="e">
        <v>#N/A</v>
      </c>
      <c r="F109" s="75" t="e">
        <v>#N/A</v>
      </c>
      <c r="G109" s="75" t="e">
        <v>#N/A</v>
      </c>
      <c r="H109" s="75" t="e">
        <v>#N/A</v>
      </c>
      <c r="I109" s="75" t="e">
        <v>#N/A</v>
      </c>
      <c r="J109" s="75" t="e">
        <v>#N/A</v>
      </c>
      <c r="M109"/>
      <c r="N109"/>
      <c r="O109"/>
      <c r="V109"/>
      <c r="Y109" s="63"/>
      <c r="Z109" s="63"/>
    </row>
    <row r="110" spans="1:26" x14ac:dyDescent="0.3">
      <c r="A110" s="1">
        <v>29905</v>
      </c>
      <c r="B110" s="75">
        <v>7.952316666242143</v>
      </c>
      <c r="C110" s="75">
        <v>7.6577916604690266</v>
      </c>
      <c r="D110" s="75">
        <v>7.7964822006551975</v>
      </c>
      <c r="E110" s="75" t="e">
        <v>#N/A</v>
      </c>
      <c r="F110" s="75" t="e">
        <v>#N/A</v>
      </c>
      <c r="G110" s="75" t="e">
        <v>#N/A</v>
      </c>
      <c r="H110" s="75" t="e">
        <v>#N/A</v>
      </c>
      <c r="I110" s="75" t="e">
        <v>#N/A</v>
      </c>
      <c r="J110" s="75" t="e">
        <v>#N/A</v>
      </c>
      <c r="M110"/>
      <c r="N110"/>
      <c r="O110"/>
      <c r="V110"/>
      <c r="Y110" s="63"/>
      <c r="Z110" s="63"/>
    </row>
    <row r="111" spans="1:26" x14ac:dyDescent="0.3">
      <c r="A111" s="1">
        <v>29997</v>
      </c>
      <c r="B111" s="75">
        <v>7.1594108998479955</v>
      </c>
      <c r="C111" s="75">
        <v>6.2705393388749142</v>
      </c>
      <c r="D111" s="75">
        <v>6.1495182865193847</v>
      </c>
      <c r="E111" s="75" t="e">
        <v>#N/A</v>
      </c>
      <c r="F111" s="75" t="e">
        <v>#N/A</v>
      </c>
      <c r="G111" s="75" t="e">
        <v>#N/A</v>
      </c>
      <c r="H111" s="75" t="e">
        <v>#N/A</v>
      </c>
      <c r="I111" s="75" t="e">
        <v>#N/A</v>
      </c>
      <c r="J111" s="75" t="e">
        <v>#N/A</v>
      </c>
      <c r="M111"/>
      <c r="N111"/>
      <c r="O111"/>
      <c r="V111"/>
      <c r="Y111" s="63"/>
      <c r="Z111" s="63"/>
    </row>
    <row r="112" spans="1:26" x14ac:dyDescent="0.3">
      <c r="A112" s="1">
        <v>30086</v>
      </c>
      <c r="B112" s="75">
        <v>6.5936216004695902</v>
      </c>
      <c r="C112" s="75">
        <v>5.5230761918342086</v>
      </c>
      <c r="D112" s="75">
        <v>5.0811238171376454</v>
      </c>
      <c r="E112" s="75" t="e">
        <v>#N/A</v>
      </c>
      <c r="F112" s="75" t="e">
        <v>#N/A</v>
      </c>
      <c r="G112" s="75" t="e">
        <v>#N/A</v>
      </c>
      <c r="H112" s="75" t="e">
        <v>#N/A</v>
      </c>
      <c r="I112" s="75" t="e">
        <v>#N/A</v>
      </c>
      <c r="J112" s="75" t="e">
        <v>#N/A</v>
      </c>
      <c r="M112"/>
      <c r="N112"/>
      <c r="O112"/>
      <c r="V112"/>
      <c r="Y112" s="63"/>
      <c r="Z112" s="63"/>
    </row>
    <row r="113" spans="1:26" x14ac:dyDescent="0.3">
      <c r="A113" s="1">
        <v>30178</v>
      </c>
      <c r="B113" s="75">
        <v>6.3423068610263922</v>
      </c>
      <c r="C113" s="75">
        <v>5.4498269896193774</v>
      </c>
      <c r="D113" s="75">
        <v>6.0478820645333391</v>
      </c>
      <c r="E113" s="75" t="e">
        <v>#N/A</v>
      </c>
      <c r="F113" s="75" t="e">
        <v>#N/A</v>
      </c>
      <c r="G113" s="75" t="e">
        <v>#N/A</v>
      </c>
      <c r="H113" s="75" t="e">
        <v>#N/A</v>
      </c>
      <c r="I113" s="75" t="e">
        <v>#N/A</v>
      </c>
      <c r="J113" s="75" t="e">
        <v>#N/A</v>
      </c>
      <c r="M113"/>
      <c r="N113"/>
      <c r="O113"/>
      <c r="V113"/>
      <c r="Y113" s="63"/>
      <c r="Z113" s="63"/>
    </row>
    <row r="114" spans="1:26" x14ac:dyDescent="0.3">
      <c r="A114" s="1">
        <v>30270</v>
      </c>
      <c r="B114" s="75">
        <v>5.9413416389419771</v>
      </c>
      <c r="C114" s="75">
        <v>5.0061021944872941</v>
      </c>
      <c r="D114" s="75">
        <v>4.6982085709346038</v>
      </c>
      <c r="E114" s="75" t="e">
        <v>#N/A</v>
      </c>
      <c r="F114" s="75" t="e">
        <v>#N/A</v>
      </c>
      <c r="G114" s="75" t="e">
        <v>#N/A</v>
      </c>
      <c r="H114" s="75" t="e">
        <v>#N/A</v>
      </c>
      <c r="I114" s="75" t="e">
        <v>#N/A</v>
      </c>
      <c r="J114" s="75" t="e">
        <v>#N/A</v>
      </c>
      <c r="M114"/>
      <c r="N114"/>
      <c r="O114"/>
      <c r="V114"/>
      <c r="Y114" s="63"/>
      <c r="Z114" s="63"/>
    </row>
    <row r="115" spans="1:26" x14ac:dyDescent="0.3">
      <c r="A115" s="1">
        <v>30362</v>
      </c>
      <c r="B115" s="75">
        <v>5.7834519324682532</v>
      </c>
      <c r="C115" s="75">
        <v>4.5453511903408517</v>
      </c>
      <c r="D115" s="75">
        <v>3.6979483402518669</v>
      </c>
      <c r="E115" s="75" t="e">
        <v>#N/A</v>
      </c>
      <c r="F115" s="75" t="e">
        <v>#N/A</v>
      </c>
      <c r="G115" s="75" t="e">
        <v>#N/A</v>
      </c>
      <c r="H115" s="75" t="e">
        <v>#N/A</v>
      </c>
      <c r="I115" s="75" t="e">
        <v>#N/A</v>
      </c>
      <c r="J115" s="75" t="e">
        <v>#N/A</v>
      </c>
      <c r="M115"/>
      <c r="N115"/>
      <c r="O115"/>
      <c r="V115"/>
      <c r="Y115" s="63"/>
      <c r="Z115" s="63"/>
    </row>
    <row r="116" spans="1:26" x14ac:dyDescent="0.3">
      <c r="A116" s="1">
        <v>30451</v>
      </c>
      <c r="B116" s="75">
        <v>5.1693281938326008</v>
      </c>
      <c r="C116" s="75">
        <v>4.4952930048196116</v>
      </c>
      <c r="D116" s="75">
        <v>4.1994971461609358</v>
      </c>
      <c r="E116" s="75" t="e">
        <v>#N/A</v>
      </c>
      <c r="F116" s="75" t="e">
        <v>#N/A</v>
      </c>
      <c r="G116" s="75" t="e">
        <v>#N/A</v>
      </c>
      <c r="H116" s="75" t="e">
        <v>#N/A</v>
      </c>
      <c r="I116" s="75" t="e">
        <v>#N/A</v>
      </c>
      <c r="J116" s="75" t="e">
        <v>#N/A</v>
      </c>
      <c r="M116"/>
      <c r="N116"/>
      <c r="O116"/>
      <c r="V116"/>
      <c r="Y116" s="63"/>
      <c r="Z116" s="63"/>
    </row>
    <row r="117" spans="1:26" x14ac:dyDescent="0.3">
      <c r="A117" s="1">
        <v>30543</v>
      </c>
      <c r="B117" s="75">
        <v>5.0833295695768221</v>
      </c>
      <c r="C117" s="75">
        <v>4.2236658315411457</v>
      </c>
      <c r="D117" s="75">
        <v>4.2374917803374439</v>
      </c>
      <c r="E117" s="75" t="e">
        <v>#N/A</v>
      </c>
      <c r="F117" s="75" t="e">
        <v>#N/A</v>
      </c>
      <c r="G117" s="75" t="e">
        <v>#N/A</v>
      </c>
      <c r="H117" s="75" t="e">
        <v>#N/A</v>
      </c>
      <c r="I117" s="75" t="e">
        <v>#N/A</v>
      </c>
      <c r="J117" s="75" t="e">
        <v>#N/A</v>
      </c>
      <c r="M117"/>
      <c r="N117"/>
      <c r="O117"/>
      <c r="V117"/>
      <c r="Y117" s="63"/>
      <c r="Z117" s="63"/>
    </row>
    <row r="118" spans="1:26" x14ac:dyDescent="0.3">
      <c r="A118" s="1">
        <v>30635</v>
      </c>
      <c r="B118" s="75">
        <v>4.4678055190538801</v>
      </c>
      <c r="C118" s="75">
        <v>3.7652683055196201</v>
      </c>
      <c r="D118" s="75">
        <v>4.7249910763856544</v>
      </c>
      <c r="E118" s="75" t="e">
        <v>#N/A</v>
      </c>
      <c r="F118" s="75" t="e">
        <v>#N/A</v>
      </c>
      <c r="G118" s="75" t="e">
        <v>#N/A</v>
      </c>
      <c r="H118" s="75" t="e">
        <v>#N/A</v>
      </c>
      <c r="I118" s="75" t="e">
        <v>#N/A</v>
      </c>
      <c r="J118" s="75" t="e">
        <v>#N/A</v>
      </c>
      <c r="M118"/>
      <c r="N118"/>
      <c r="O118"/>
      <c r="V118"/>
      <c r="Y118" s="63"/>
      <c r="Z118" s="63"/>
    </row>
    <row r="119" spans="1:26" x14ac:dyDescent="0.3">
      <c r="A119" s="1">
        <v>30727</v>
      </c>
      <c r="B119" s="75">
        <v>4.1548506232276017</v>
      </c>
      <c r="C119" s="75">
        <v>4.0280133977119492</v>
      </c>
      <c r="D119" s="75">
        <v>4.2621449851537268</v>
      </c>
      <c r="E119" s="75" t="e">
        <v>#N/A</v>
      </c>
      <c r="F119" s="75" t="e">
        <v>#N/A</v>
      </c>
      <c r="G119" s="75" t="e">
        <v>#N/A</v>
      </c>
      <c r="H119" s="75" t="e">
        <v>#N/A</v>
      </c>
      <c r="I119" s="75" t="e">
        <v>#N/A</v>
      </c>
      <c r="J119" s="75" t="e">
        <v>#N/A</v>
      </c>
      <c r="M119"/>
      <c r="N119"/>
      <c r="O119"/>
      <c r="V119"/>
      <c r="Y119" s="63"/>
      <c r="Z119" s="63"/>
    </row>
    <row r="120" spans="1:26" x14ac:dyDescent="0.3">
      <c r="A120" s="1">
        <v>30817</v>
      </c>
      <c r="B120" s="75">
        <v>4.5749067347339301</v>
      </c>
      <c r="C120" s="75">
        <v>4.0842277684382866</v>
      </c>
      <c r="D120" s="75">
        <v>4.6868893813916683</v>
      </c>
      <c r="E120" s="75" t="e">
        <v>#N/A</v>
      </c>
      <c r="F120" s="75" t="e">
        <v>#N/A</v>
      </c>
      <c r="G120" s="75" t="e">
        <v>#N/A</v>
      </c>
      <c r="H120" s="75" t="e">
        <v>#N/A</v>
      </c>
      <c r="I120" s="75" t="e">
        <v>#N/A</v>
      </c>
      <c r="J120" s="75" t="e">
        <v>#N/A</v>
      </c>
      <c r="M120"/>
      <c r="N120"/>
      <c r="O120"/>
      <c r="V120"/>
      <c r="Y120" s="63"/>
      <c r="Z120" s="63"/>
    </row>
    <row r="121" spans="1:26" x14ac:dyDescent="0.3">
      <c r="A121" s="1">
        <v>30909</v>
      </c>
      <c r="B121" s="75">
        <v>3.9778221907033728</v>
      </c>
      <c r="C121" s="75">
        <v>3.5270592239618592</v>
      </c>
      <c r="D121" s="75">
        <v>4.2484553607321178</v>
      </c>
      <c r="E121" s="75" t="e">
        <v>#N/A</v>
      </c>
      <c r="F121" s="75" t="e">
        <v>#N/A</v>
      </c>
      <c r="G121" s="75" t="e">
        <v>#N/A</v>
      </c>
      <c r="H121" s="75" t="e">
        <v>#N/A</v>
      </c>
      <c r="I121" s="75" t="e">
        <v>#N/A</v>
      </c>
      <c r="J121" s="75" t="e">
        <v>#N/A</v>
      </c>
      <c r="M121"/>
      <c r="N121"/>
      <c r="O121"/>
      <c r="V121"/>
      <c r="Y121" s="63"/>
      <c r="Z121" s="63"/>
    </row>
    <row r="122" spans="1:26" x14ac:dyDescent="0.3">
      <c r="A122" s="1">
        <v>31001</v>
      </c>
      <c r="B122" s="75">
        <v>3.886579255942868</v>
      </c>
      <c r="C122" s="75">
        <v>3.4828183777843691</v>
      </c>
      <c r="D122" s="75">
        <v>3.94974838469816</v>
      </c>
      <c r="E122" s="75" t="e">
        <v>#N/A</v>
      </c>
      <c r="F122" s="75" t="e">
        <v>#N/A</v>
      </c>
      <c r="G122" s="75" t="e">
        <v>#N/A</v>
      </c>
      <c r="H122" s="75" t="e">
        <v>#N/A</v>
      </c>
      <c r="I122" s="75" t="e">
        <v>#N/A</v>
      </c>
      <c r="J122" s="75" t="e">
        <v>#N/A</v>
      </c>
      <c r="M122"/>
      <c r="N122"/>
      <c r="O122"/>
      <c r="V122"/>
      <c r="Y122" s="63"/>
      <c r="Z122" s="63"/>
    </row>
    <row r="123" spans="1:26" x14ac:dyDescent="0.3">
      <c r="A123" s="1">
        <v>31093</v>
      </c>
      <c r="B123" s="75">
        <v>4.250828426095965</v>
      </c>
      <c r="C123" s="75">
        <v>3.5835249843194639</v>
      </c>
      <c r="D123" s="75">
        <v>3.4869677287591498</v>
      </c>
      <c r="E123" s="75" t="e">
        <v>#N/A</v>
      </c>
      <c r="F123" s="75" t="e">
        <v>#N/A</v>
      </c>
      <c r="G123" s="75" t="e">
        <v>#N/A</v>
      </c>
      <c r="H123" s="75" t="e">
        <v>#N/A</v>
      </c>
      <c r="I123" s="75" t="e">
        <v>#N/A</v>
      </c>
      <c r="J123" s="75" t="e">
        <v>#N/A</v>
      </c>
      <c r="M123"/>
      <c r="N123"/>
      <c r="O123"/>
      <c r="V123"/>
      <c r="Y123" s="63"/>
      <c r="Z123" s="63"/>
    </row>
    <row r="124" spans="1:26" x14ac:dyDescent="0.3">
      <c r="A124" s="1">
        <v>31182</v>
      </c>
      <c r="B124" s="75">
        <v>3.9366629115033192</v>
      </c>
      <c r="C124" s="75">
        <v>3.4207856211045051</v>
      </c>
      <c r="D124" s="75">
        <v>3.9371563172568296</v>
      </c>
      <c r="E124" s="75" t="e">
        <v>#N/A</v>
      </c>
      <c r="F124" s="75" t="e">
        <v>#N/A</v>
      </c>
      <c r="G124" s="75" t="e">
        <v>#N/A</v>
      </c>
      <c r="H124" s="75" t="e">
        <v>#N/A</v>
      </c>
      <c r="I124" s="75" t="e">
        <v>#N/A</v>
      </c>
      <c r="J124" s="75" t="e">
        <v>#N/A</v>
      </c>
      <c r="M124"/>
      <c r="N124"/>
      <c r="O124"/>
      <c r="V124"/>
      <c r="Y124" s="63"/>
      <c r="Z124" s="63"/>
    </row>
    <row r="125" spans="1:26" x14ac:dyDescent="0.3">
      <c r="A125" s="1">
        <v>31274</v>
      </c>
      <c r="B125" s="75">
        <v>4.0281911375661394</v>
      </c>
      <c r="C125" s="75">
        <v>3.4336086795709653</v>
      </c>
      <c r="D125" s="75">
        <v>3.6994466958077625</v>
      </c>
      <c r="E125" s="75" t="e">
        <v>#N/A</v>
      </c>
      <c r="F125" s="75" t="e">
        <v>#N/A</v>
      </c>
      <c r="G125" s="75" t="e">
        <v>#N/A</v>
      </c>
      <c r="H125" s="75" t="e">
        <v>#N/A</v>
      </c>
      <c r="I125" s="75" t="e">
        <v>#N/A</v>
      </c>
      <c r="J125" s="75" t="e">
        <v>#N/A</v>
      </c>
      <c r="M125"/>
      <c r="N125"/>
      <c r="O125"/>
      <c r="V125"/>
      <c r="Y125" s="63"/>
      <c r="Z125" s="63"/>
    </row>
    <row r="126" spans="1:26" x14ac:dyDescent="0.3">
      <c r="A126" s="1">
        <v>31366</v>
      </c>
      <c r="B126" s="75">
        <v>4.0346412740108306</v>
      </c>
      <c r="C126" s="75">
        <v>3.5167258914348798</v>
      </c>
      <c r="D126" s="75">
        <v>3.2995897662628453</v>
      </c>
      <c r="E126" s="75" t="e">
        <v>#N/A</v>
      </c>
      <c r="F126" s="75" t="e">
        <v>#N/A</v>
      </c>
      <c r="G126" s="75" t="e">
        <v>#N/A</v>
      </c>
      <c r="H126" s="75" t="e">
        <v>#N/A</v>
      </c>
      <c r="I126" s="75" t="e">
        <v>#N/A</v>
      </c>
      <c r="J126" s="75" t="e">
        <v>#N/A</v>
      </c>
      <c r="M126"/>
      <c r="N126"/>
      <c r="O126"/>
      <c r="V126"/>
      <c r="Y126" s="63"/>
      <c r="Z126" s="63"/>
    </row>
    <row r="127" spans="1:26" x14ac:dyDescent="0.3">
      <c r="A127" s="1">
        <v>31458</v>
      </c>
      <c r="B127" s="75">
        <v>3.7414208491081791</v>
      </c>
      <c r="C127" s="75">
        <v>3.0336670434361279</v>
      </c>
      <c r="D127" s="75">
        <v>3.0873164255774137</v>
      </c>
      <c r="E127" s="75" t="e">
        <v>#N/A</v>
      </c>
      <c r="F127" s="75" t="e">
        <v>#N/A</v>
      </c>
      <c r="G127" s="75" t="e">
        <v>#N/A</v>
      </c>
      <c r="H127" s="75" t="e">
        <v>#N/A</v>
      </c>
      <c r="I127" s="75" t="e">
        <v>#N/A</v>
      </c>
      <c r="J127" s="75" t="e">
        <v>#N/A</v>
      </c>
      <c r="M127"/>
      <c r="N127"/>
      <c r="O127"/>
      <c r="V127"/>
      <c r="Y127" s="63"/>
      <c r="Z127" s="63"/>
    </row>
    <row r="128" spans="1:26" x14ac:dyDescent="0.3">
      <c r="A128" s="1">
        <v>31547</v>
      </c>
      <c r="B128" s="75">
        <v>3.5547259187892699</v>
      </c>
      <c r="C128" s="75">
        <v>2.0983081389528424</v>
      </c>
      <c r="D128" s="75">
        <v>1.9605819914784053</v>
      </c>
      <c r="E128" s="75" t="e">
        <v>#N/A</v>
      </c>
      <c r="F128" s="75" t="e">
        <v>#N/A</v>
      </c>
      <c r="G128" s="75" t="e">
        <v>#N/A</v>
      </c>
      <c r="H128" s="75" t="e">
        <v>#N/A</v>
      </c>
      <c r="I128" s="75" t="e">
        <v>#N/A</v>
      </c>
      <c r="J128" s="75" t="e">
        <v>#N/A</v>
      </c>
      <c r="M128"/>
      <c r="N128"/>
      <c r="O128"/>
      <c r="V128"/>
      <c r="Y128" s="63"/>
      <c r="Z128" s="63"/>
    </row>
    <row r="129" spans="1:26" x14ac:dyDescent="0.3">
      <c r="A129" s="1">
        <v>31639</v>
      </c>
      <c r="B129" s="75">
        <v>3.2066437526076408</v>
      </c>
      <c r="C129" s="75">
        <v>1.8396010886624126</v>
      </c>
      <c r="D129" s="75">
        <v>2.9997092076572311</v>
      </c>
      <c r="E129" s="75" t="e">
        <v>#N/A</v>
      </c>
      <c r="F129" s="75" t="e">
        <v>#N/A</v>
      </c>
      <c r="G129" s="75" t="e">
        <v>#N/A</v>
      </c>
      <c r="H129" s="75" t="e">
        <v>#N/A</v>
      </c>
      <c r="I129" s="75" t="e">
        <v>#N/A</v>
      </c>
      <c r="J129" s="75" t="e">
        <v>#N/A</v>
      </c>
      <c r="M129"/>
      <c r="N129"/>
      <c r="O129"/>
      <c r="V129"/>
      <c r="Y129" s="63"/>
      <c r="Z129" s="63"/>
    </row>
    <row r="130" spans="1:26" x14ac:dyDescent="0.3">
      <c r="A130" s="1">
        <v>31731</v>
      </c>
      <c r="B130" s="75">
        <v>3.3061111768651008</v>
      </c>
      <c r="C130" s="75">
        <v>1.7459753787878673</v>
      </c>
      <c r="D130" s="75">
        <v>3.1121894324411707</v>
      </c>
      <c r="E130" s="75" t="e">
        <v>#N/A</v>
      </c>
      <c r="F130" s="75" t="e">
        <v>#N/A</v>
      </c>
      <c r="G130" s="75" t="e">
        <v>#N/A</v>
      </c>
      <c r="H130" s="75" t="e">
        <v>#N/A</v>
      </c>
      <c r="I130" s="75" t="e">
        <v>#N/A</v>
      </c>
      <c r="J130" s="75" t="e">
        <v>#N/A</v>
      </c>
      <c r="M130"/>
      <c r="N130"/>
      <c r="O130"/>
      <c r="V130"/>
      <c r="Y130" s="63"/>
      <c r="Z130" s="63"/>
    </row>
    <row r="131" spans="1:26" x14ac:dyDescent="0.3">
      <c r="A131" s="1">
        <v>31823</v>
      </c>
      <c r="B131" s="75">
        <v>2.8492808493198796</v>
      </c>
      <c r="C131" s="75">
        <v>1.9864046858777185</v>
      </c>
      <c r="D131" s="75">
        <v>3.4244605981479275</v>
      </c>
      <c r="E131" s="75" t="e">
        <v>#N/A</v>
      </c>
      <c r="F131" s="75" t="e">
        <v>#N/A</v>
      </c>
      <c r="G131" s="75" t="e">
        <v>#N/A</v>
      </c>
      <c r="H131" s="75" t="e">
        <v>#N/A</v>
      </c>
      <c r="I131" s="75" t="e">
        <v>#N/A</v>
      </c>
      <c r="J131" s="75" t="e">
        <v>#N/A</v>
      </c>
      <c r="M131"/>
      <c r="N131"/>
      <c r="O131"/>
      <c r="V131"/>
      <c r="Y131" s="63"/>
      <c r="Z131" s="63"/>
    </row>
    <row r="132" spans="1:26" x14ac:dyDescent="0.3">
      <c r="A132" s="1">
        <v>31912</v>
      </c>
      <c r="B132" s="75">
        <v>3.141959993797494</v>
      </c>
      <c r="C132" s="75">
        <v>3.080815013825422</v>
      </c>
      <c r="D132" s="75">
        <v>4.0124797801022742</v>
      </c>
      <c r="E132" s="75" t="e">
        <v>#N/A</v>
      </c>
      <c r="F132" s="75" t="e">
        <v>#N/A</v>
      </c>
      <c r="G132" s="75" t="e">
        <v>#N/A</v>
      </c>
      <c r="H132" s="75" t="e">
        <v>#N/A</v>
      </c>
      <c r="I132" s="75" t="e">
        <v>#N/A</v>
      </c>
      <c r="J132" s="75" t="e">
        <v>#N/A</v>
      </c>
      <c r="M132"/>
      <c r="N132"/>
      <c r="O132"/>
      <c r="V132"/>
      <c r="Y132" s="63"/>
      <c r="Z132" s="63"/>
    </row>
    <row r="133" spans="1:26" x14ac:dyDescent="0.3">
      <c r="A133" s="1">
        <v>32004</v>
      </c>
      <c r="B133" s="75">
        <v>3.3553429456946393</v>
      </c>
      <c r="C133" s="75">
        <v>3.5093537249087925</v>
      </c>
      <c r="D133" s="75">
        <v>4.0497482583012783</v>
      </c>
      <c r="E133" s="75" t="e">
        <v>#N/A</v>
      </c>
      <c r="F133" s="75" t="e">
        <v>#N/A</v>
      </c>
      <c r="G133" s="75" t="e">
        <v>#N/A</v>
      </c>
      <c r="H133" s="75" t="e">
        <v>#N/A</v>
      </c>
      <c r="I133" s="75" t="e">
        <v>#N/A</v>
      </c>
      <c r="J133" s="75" t="e">
        <v>#N/A</v>
      </c>
      <c r="M133"/>
      <c r="N133"/>
      <c r="O133"/>
      <c r="V133"/>
      <c r="Y133" s="63"/>
      <c r="Z133" s="63"/>
    </row>
    <row r="134" spans="1:26" x14ac:dyDescent="0.3">
      <c r="A134" s="1">
        <v>32096</v>
      </c>
      <c r="B134" s="75">
        <v>3.5631086499904541</v>
      </c>
      <c r="C134" s="75">
        <v>3.7752312256413401</v>
      </c>
      <c r="D134" s="75">
        <v>3.9999281379301648</v>
      </c>
      <c r="E134" s="75" t="e">
        <v>#N/A</v>
      </c>
      <c r="F134" s="75" t="e">
        <v>#N/A</v>
      </c>
      <c r="G134" s="75" t="e">
        <v>#N/A</v>
      </c>
      <c r="H134" s="75" t="e">
        <v>#N/A</v>
      </c>
      <c r="I134" s="75" t="e">
        <v>#N/A</v>
      </c>
      <c r="J134" s="75" t="e">
        <v>#N/A</v>
      </c>
      <c r="M134"/>
      <c r="N134"/>
      <c r="O134"/>
      <c r="V134"/>
      <c r="Y134" s="63"/>
      <c r="Z134" s="63"/>
    </row>
    <row r="135" spans="1:26" x14ac:dyDescent="0.3">
      <c r="A135" s="1">
        <v>32188</v>
      </c>
      <c r="B135" s="75">
        <v>3.9031517428511853</v>
      </c>
      <c r="C135" s="75">
        <v>3.6149901077582092</v>
      </c>
      <c r="D135" s="75">
        <v>3.6748406371850511</v>
      </c>
      <c r="E135" s="75" t="e">
        <v>#N/A</v>
      </c>
      <c r="F135" s="75" t="e">
        <v>#N/A</v>
      </c>
      <c r="G135" s="75" t="e">
        <v>#N/A</v>
      </c>
      <c r="H135" s="75" t="e">
        <v>#N/A</v>
      </c>
      <c r="I135" s="75" t="e">
        <v>#N/A</v>
      </c>
      <c r="J135" s="75" t="e">
        <v>#N/A</v>
      </c>
      <c r="M135"/>
      <c r="N135"/>
      <c r="O135"/>
      <c r="V135"/>
      <c r="Y135" s="63"/>
      <c r="Z135" s="63"/>
    </row>
    <row r="136" spans="1:26" x14ac:dyDescent="0.3">
      <c r="A136" s="1">
        <v>32278</v>
      </c>
      <c r="B136" s="75">
        <v>4.151241238043335</v>
      </c>
      <c r="C136" s="75">
        <v>3.7573244045354226</v>
      </c>
      <c r="D136" s="75">
        <v>4.1373061728109066</v>
      </c>
      <c r="E136" s="75" t="e">
        <v>#N/A</v>
      </c>
      <c r="F136" s="75" t="e">
        <v>#N/A</v>
      </c>
      <c r="G136" s="75" t="e">
        <v>#N/A</v>
      </c>
      <c r="H136" s="75" t="e">
        <v>#N/A</v>
      </c>
      <c r="I136" s="75" t="e">
        <v>#N/A</v>
      </c>
      <c r="J136" s="75" t="e">
        <v>#N/A</v>
      </c>
      <c r="M136"/>
      <c r="N136"/>
      <c r="O136"/>
      <c r="V136"/>
      <c r="Y136" s="63"/>
      <c r="Z136" s="63"/>
    </row>
    <row r="137" spans="1:26" x14ac:dyDescent="0.3">
      <c r="A137" s="1">
        <v>32370</v>
      </c>
      <c r="B137" s="75">
        <v>4.4160923821940923</v>
      </c>
      <c r="C137" s="75">
        <v>4.0499792695337655</v>
      </c>
      <c r="D137" s="75">
        <v>4.6499404477937771</v>
      </c>
      <c r="E137" s="75" t="e">
        <v>#N/A</v>
      </c>
      <c r="F137" s="75" t="e">
        <v>#N/A</v>
      </c>
      <c r="G137" s="75" t="e">
        <v>#N/A</v>
      </c>
      <c r="H137" s="75" t="e">
        <v>#N/A</v>
      </c>
      <c r="I137" s="75" t="e">
        <v>#N/A</v>
      </c>
      <c r="J137" s="75" t="e">
        <v>#N/A</v>
      </c>
      <c r="M137"/>
      <c r="N137"/>
      <c r="O137"/>
      <c r="V137"/>
      <c r="Y137" s="63"/>
      <c r="Z137" s="63"/>
    </row>
    <row r="138" spans="1:26" x14ac:dyDescent="0.3">
      <c r="A138" s="1">
        <v>32462</v>
      </c>
      <c r="B138" s="75">
        <v>4.5191385795412709</v>
      </c>
      <c r="C138" s="75">
        <v>4.202167414050817</v>
      </c>
      <c r="D138" s="75">
        <v>4.5999821315093063</v>
      </c>
      <c r="E138" s="75" t="e">
        <v>#N/A</v>
      </c>
      <c r="F138" s="75" t="e">
        <v>#N/A</v>
      </c>
      <c r="G138" s="75" t="e">
        <v>#N/A</v>
      </c>
      <c r="H138" s="75" t="e">
        <v>#N/A</v>
      </c>
      <c r="I138" s="75" t="e">
        <v>#N/A</v>
      </c>
      <c r="J138" s="75" t="e">
        <v>#N/A</v>
      </c>
      <c r="M138"/>
      <c r="N138"/>
      <c r="O138"/>
      <c r="V138"/>
      <c r="Y138" s="63"/>
      <c r="Z138" s="63"/>
    </row>
    <row r="139" spans="1:26" x14ac:dyDescent="0.3">
      <c r="A139" s="1">
        <v>32554</v>
      </c>
      <c r="B139" s="75">
        <v>4.6532013587055721</v>
      </c>
      <c r="C139" s="75">
        <v>4.573345939232154</v>
      </c>
      <c r="D139" s="75">
        <v>4.5249015761035576</v>
      </c>
      <c r="E139" s="75" t="e">
        <v>#N/A</v>
      </c>
      <c r="F139" s="75" t="e">
        <v>#N/A</v>
      </c>
      <c r="G139" s="75" t="e">
        <v>#N/A</v>
      </c>
      <c r="H139" s="75" t="e">
        <v>#N/A</v>
      </c>
      <c r="I139" s="75" t="e">
        <v>#N/A</v>
      </c>
      <c r="J139" s="75" t="e">
        <v>#N/A</v>
      </c>
      <c r="M139"/>
      <c r="N139"/>
      <c r="O139"/>
      <c r="V139"/>
      <c r="Y139" s="63"/>
      <c r="Z139" s="63"/>
    </row>
    <row r="140" spans="1:26" x14ac:dyDescent="0.3">
      <c r="A140" s="1">
        <v>32643</v>
      </c>
      <c r="B140" s="75">
        <v>4.3394319945148085</v>
      </c>
      <c r="C140" s="75">
        <v>4.8240708483837214</v>
      </c>
      <c r="D140" s="75">
        <v>4.9368048443685257</v>
      </c>
      <c r="E140" s="75" t="e">
        <v>#N/A</v>
      </c>
      <c r="F140" s="75" t="e">
        <v>#N/A</v>
      </c>
      <c r="G140" s="75" t="e">
        <v>#N/A</v>
      </c>
      <c r="H140" s="75" t="e">
        <v>#N/A</v>
      </c>
      <c r="I140" s="75" t="e">
        <v>#N/A</v>
      </c>
      <c r="J140" s="75" t="e">
        <v>#N/A</v>
      </c>
      <c r="M140"/>
      <c r="N140"/>
      <c r="O140"/>
      <c r="V140"/>
      <c r="Y140" s="63"/>
      <c r="Z140" s="63"/>
    </row>
    <row r="141" spans="1:26" x14ac:dyDescent="0.3">
      <c r="A141" s="1">
        <v>32735</v>
      </c>
      <c r="B141" s="75">
        <v>3.918945434437493</v>
      </c>
      <c r="C141" s="75">
        <v>4.1585915850102406</v>
      </c>
      <c r="D141" s="75">
        <v>4.2749132710076525</v>
      </c>
      <c r="E141" s="75" t="e">
        <v>#N/A</v>
      </c>
      <c r="F141" s="75" t="e">
        <v>#N/A</v>
      </c>
      <c r="G141" s="75" t="e">
        <v>#N/A</v>
      </c>
      <c r="H141" s="75" t="e">
        <v>#N/A</v>
      </c>
      <c r="I141" s="75" t="e">
        <v>#N/A</v>
      </c>
      <c r="J141" s="75" t="e">
        <v>#N/A</v>
      </c>
      <c r="M141"/>
      <c r="N141"/>
      <c r="O141"/>
      <c r="V141"/>
      <c r="Y141" s="63"/>
      <c r="Z141" s="63"/>
    </row>
    <row r="142" spans="1:26" x14ac:dyDescent="0.3">
      <c r="A142" s="1">
        <v>32827</v>
      </c>
      <c r="B142" s="75">
        <v>3.7116093636988978</v>
      </c>
      <c r="C142" s="75">
        <v>3.9269128010184895</v>
      </c>
      <c r="D142" s="75">
        <v>3.8499639711688465</v>
      </c>
      <c r="E142" s="75" t="e">
        <v>#N/A</v>
      </c>
      <c r="F142" s="75" t="e">
        <v>#N/A</v>
      </c>
      <c r="G142" s="75" t="e">
        <v>#N/A</v>
      </c>
      <c r="H142" s="75" t="e">
        <v>#N/A</v>
      </c>
      <c r="I142" s="75" t="e">
        <v>#N/A</v>
      </c>
      <c r="J142" s="75" t="e">
        <v>#N/A</v>
      </c>
      <c r="M142"/>
      <c r="N142"/>
      <c r="O142"/>
      <c r="V142"/>
      <c r="Y142" s="63"/>
      <c r="Z142" s="63"/>
    </row>
    <row r="143" spans="1:26" x14ac:dyDescent="0.3">
      <c r="A143" s="1">
        <v>32919</v>
      </c>
      <c r="B143" s="75">
        <v>3.7727288591072661</v>
      </c>
      <c r="C143" s="75">
        <v>4.235064704839564</v>
      </c>
      <c r="D143" s="75">
        <v>4.1496534920470678</v>
      </c>
      <c r="E143" s="75" t="e">
        <v>#N/A</v>
      </c>
      <c r="F143" s="75" t="e">
        <v>#N/A</v>
      </c>
      <c r="G143" s="75" t="e">
        <v>#N/A</v>
      </c>
      <c r="H143" s="75" t="e">
        <v>#N/A</v>
      </c>
      <c r="I143" s="75" t="e">
        <v>#N/A</v>
      </c>
      <c r="J143" s="75" t="e">
        <v>#N/A</v>
      </c>
      <c r="M143"/>
      <c r="N143"/>
      <c r="O143"/>
      <c r="V143"/>
      <c r="Y143" s="63"/>
      <c r="Z143" s="63"/>
    </row>
    <row r="144" spans="1:26" x14ac:dyDescent="0.3">
      <c r="A144" s="1">
        <v>33008</v>
      </c>
      <c r="B144" s="75">
        <v>3.9860272882909387</v>
      </c>
      <c r="C144" s="75">
        <v>3.7834528598915451</v>
      </c>
      <c r="D144" s="75">
        <v>3.8247752693624131</v>
      </c>
      <c r="E144" s="75" t="e">
        <v>#N/A</v>
      </c>
      <c r="F144" s="75" t="e">
        <v>#N/A</v>
      </c>
      <c r="G144" s="75" t="e">
        <v>#N/A</v>
      </c>
      <c r="H144" s="75" t="e">
        <v>#N/A</v>
      </c>
      <c r="I144" s="75" t="e">
        <v>#N/A</v>
      </c>
      <c r="J144" s="75" t="e">
        <v>#N/A</v>
      </c>
      <c r="M144"/>
      <c r="N144"/>
      <c r="O144"/>
      <c r="V144"/>
      <c r="Y144" s="63"/>
      <c r="Z144" s="63"/>
    </row>
    <row r="145" spans="1:26" x14ac:dyDescent="0.3">
      <c r="A145" s="1">
        <v>33100</v>
      </c>
      <c r="B145" s="75">
        <v>4.2603590923135037</v>
      </c>
      <c r="C145" s="75">
        <v>4.4864103500443564</v>
      </c>
      <c r="D145" s="75">
        <v>4.5232996954800324</v>
      </c>
      <c r="E145" s="75" t="e">
        <v>#N/A</v>
      </c>
      <c r="F145" s="75" t="e">
        <v>#N/A</v>
      </c>
      <c r="G145" s="75" t="e">
        <v>#N/A</v>
      </c>
      <c r="H145" s="75" t="e">
        <v>#N/A</v>
      </c>
      <c r="I145" s="75" t="e">
        <v>#N/A</v>
      </c>
      <c r="J145" s="75" t="e">
        <v>#N/A</v>
      </c>
      <c r="M145"/>
      <c r="N145"/>
      <c r="O145"/>
      <c r="V145"/>
      <c r="Y145" s="63"/>
      <c r="Z145" s="63"/>
    </row>
    <row r="146" spans="1:26" x14ac:dyDescent="0.3">
      <c r="A146" s="1">
        <v>33192</v>
      </c>
      <c r="B146" s="75">
        <v>4.1826129849807048</v>
      </c>
      <c r="C146" s="75">
        <v>5.0432202073879662</v>
      </c>
      <c r="D146" s="75">
        <v>5.0402413662877015</v>
      </c>
      <c r="E146" s="75" t="e">
        <v>#N/A</v>
      </c>
      <c r="F146" s="75" t="e">
        <v>#N/A</v>
      </c>
      <c r="G146" s="75" t="e">
        <v>#N/A</v>
      </c>
      <c r="H146" s="75" t="e">
        <v>#N/A</v>
      </c>
      <c r="I146" s="75" t="e">
        <v>#N/A</v>
      </c>
      <c r="J146" s="75" t="e">
        <v>#N/A</v>
      </c>
      <c r="M146"/>
      <c r="N146"/>
      <c r="O146"/>
      <c r="V146"/>
      <c r="Y146" s="63"/>
      <c r="Z146" s="63"/>
    </row>
    <row r="147" spans="1:26" x14ac:dyDescent="0.3">
      <c r="A147" s="1">
        <v>33284</v>
      </c>
      <c r="B147" s="75">
        <v>3.9096657025627257</v>
      </c>
      <c r="C147" s="75">
        <v>4.0868041973503022</v>
      </c>
      <c r="D147" s="75">
        <v>3.3623711540276773</v>
      </c>
      <c r="E147" s="75" t="e">
        <v>#N/A</v>
      </c>
      <c r="F147" s="75" t="e">
        <v>#N/A</v>
      </c>
      <c r="G147" s="75" t="e">
        <v>#N/A</v>
      </c>
      <c r="H147" s="75" t="e">
        <v>#N/A</v>
      </c>
      <c r="I147" s="75" t="e">
        <v>#N/A</v>
      </c>
      <c r="J147" s="75" t="e">
        <v>#N/A</v>
      </c>
      <c r="M147"/>
      <c r="N147"/>
      <c r="O147"/>
      <c r="V147"/>
      <c r="Y147" s="63"/>
      <c r="Z147" s="63"/>
    </row>
    <row r="148" spans="1:26" x14ac:dyDescent="0.3">
      <c r="A148" s="1">
        <v>33373</v>
      </c>
      <c r="B148" s="75">
        <v>3.5555112086742557</v>
      </c>
      <c r="C148" s="75">
        <v>3.7129422075405039</v>
      </c>
      <c r="D148" s="75">
        <v>3.2864568093199491</v>
      </c>
      <c r="E148" s="75" t="e">
        <v>#N/A</v>
      </c>
      <c r="F148" s="75" t="e">
        <v>#N/A</v>
      </c>
      <c r="G148" s="75" t="e">
        <v>#N/A</v>
      </c>
      <c r="H148" s="75" t="e">
        <v>#N/A</v>
      </c>
      <c r="I148" s="75" t="e">
        <v>#N/A</v>
      </c>
      <c r="J148" s="75" t="e">
        <v>#N/A</v>
      </c>
      <c r="M148"/>
      <c r="N148"/>
      <c r="O148"/>
      <c r="V148"/>
      <c r="Y148" s="63"/>
      <c r="Z148" s="63"/>
    </row>
    <row r="149" spans="1:26" x14ac:dyDescent="0.3">
      <c r="A149" s="1">
        <v>33465</v>
      </c>
      <c r="B149" s="75">
        <v>3.4408956206782859</v>
      </c>
      <c r="C149" s="75">
        <v>3.107161282806592</v>
      </c>
      <c r="D149" s="75">
        <v>3.3221569351450935</v>
      </c>
      <c r="E149" s="75" t="e">
        <v>#N/A</v>
      </c>
      <c r="F149" s="75" t="e">
        <v>#N/A</v>
      </c>
      <c r="G149" s="75" t="e">
        <v>#N/A</v>
      </c>
      <c r="H149" s="75" t="e">
        <v>#N/A</v>
      </c>
      <c r="I149" s="75" t="e">
        <v>#N/A</v>
      </c>
      <c r="J149" s="75" t="e">
        <v>#N/A</v>
      </c>
      <c r="M149"/>
      <c r="N149"/>
      <c r="O149"/>
      <c r="V149"/>
      <c r="Y149" s="63"/>
      <c r="Z149" s="63"/>
    </row>
    <row r="150" spans="1:26" x14ac:dyDescent="0.3">
      <c r="A150" s="1">
        <v>33557</v>
      </c>
      <c r="B150" s="75">
        <v>3.3877551020408125</v>
      </c>
      <c r="C150" s="75">
        <v>2.4999178739200545</v>
      </c>
      <c r="D150" s="75">
        <v>3.1248942030714604</v>
      </c>
      <c r="E150" s="75" t="e">
        <v>#N/A</v>
      </c>
      <c r="F150" s="75" t="e">
        <v>#N/A</v>
      </c>
      <c r="G150" s="75" t="e">
        <v>#N/A</v>
      </c>
      <c r="H150" s="75" t="e">
        <v>#N/A</v>
      </c>
      <c r="I150" s="75" t="e">
        <v>#N/A</v>
      </c>
      <c r="J150" s="75" t="e">
        <v>#N/A</v>
      </c>
      <c r="M150"/>
      <c r="N150"/>
      <c r="O150"/>
      <c r="V150"/>
      <c r="Y150" s="63"/>
      <c r="Z150" s="63"/>
    </row>
    <row r="151" spans="1:26" x14ac:dyDescent="0.3">
      <c r="A151" s="1">
        <v>33649</v>
      </c>
      <c r="B151" s="75">
        <v>3.2625054617837046</v>
      </c>
      <c r="C151" s="75">
        <v>2.6028561158132124</v>
      </c>
      <c r="D151" s="75">
        <v>2.9748214099381336</v>
      </c>
      <c r="E151" s="75" t="e">
        <v>#N/A</v>
      </c>
      <c r="F151" s="75" t="e">
        <v>#N/A</v>
      </c>
      <c r="G151" s="75" t="e">
        <v>#N/A</v>
      </c>
      <c r="H151" s="75" t="e">
        <v>#N/A</v>
      </c>
      <c r="I151" s="75" t="e">
        <v>#N/A</v>
      </c>
      <c r="J151" s="75" t="e">
        <v>#N/A</v>
      </c>
      <c r="M151"/>
      <c r="N151"/>
      <c r="O151"/>
      <c r="V151"/>
      <c r="Y151" s="63"/>
      <c r="Z151" s="63"/>
    </row>
    <row r="152" spans="1:26" x14ac:dyDescent="0.3">
      <c r="A152" s="1">
        <v>33739</v>
      </c>
      <c r="B152" s="75">
        <v>3.1957603982656124</v>
      </c>
      <c r="C152" s="75">
        <v>2.7236089443577693</v>
      </c>
      <c r="D152" s="75">
        <v>3.1249486342576409</v>
      </c>
      <c r="E152" s="75" t="e">
        <v>#N/A</v>
      </c>
      <c r="F152" s="75" t="e">
        <v>#N/A</v>
      </c>
      <c r="G152" s="75" t="e">
        <v>#N/A</v>
      </c>
      <c r="H152" s="75" t="e">
        <v>#N/A</v>
      </c>
      <c r="I152" s="75" t="e">
        <v>#N/A</v>
      </c>
      <c r="J152" s="75" t="e">
        <v>#N/A</v>
      </c>
      <c r="M152"/>
      <c r="N152"/>
      <c r="O152"/>
      <c r="V152"/>
      <c r="Y152" s="63"/>
      <c r="Z152" s="63"/>
    </row>
    <row r="153" spans="1:26" x14ac:dyDescent="0.3">
      <c r="A153" s="1">
        <v>33831</v>
      </c>
      <c r="B153" s="75">
        <v>2.8807894318001015</v>
      </c>
      <c r="C153" s="75">
        <v>2.6810214029764134</v>
      </c>
      <c r="D153" s="75">
        <v>2.924893998002676</v>
      </c>
      <c r="E153" s="75" t="e">
        <v>#N/A</v>
      </c>
      <c r="F153" s="75" t="e">
        <v>#N/A</v>
      </c>
      <c r="G153" s="75" t="e">
        <v>#N/A</v>
      </c>
      <c r="H153" s="75" t="e">
        <v>#N/A</v>
      </c>
      <c r="I153" s="75" t="e">
        <v>#N/A</v>
      </c>
      <c r="J153" s="75" t="e">
        <v>#N/A</v>
      </c>
      <c r="M153"/>
      <c r="N153"/>
      <c r="O153"/>
      <c r="V153"/>
      <c r="Y153" s="63"/>
      <c r="Z153" s="63"/>
    </row>
    <row r="154" spans="1:26" x14ac:dyDescent="0.3">
      <c r="A154" s="1">
        <v>33923</v>
      </c>
      <c r="B154" s="75">
        <v>2.825108566916712</v>
      </c>
      <c r="C154" s="75">
        <v>2.6520735850265931</v>
      </c>
      <c r="D154" s="75">
        <v>2.874966691615211</v>
      </c>
      <c r="E154" s="75" t="e">
        <v>#N/A</v>
      </c>
      <c r="F154" s="75" t="e">
        <v>#N/A</v>
      </c>
      <c r="G154" s="75" t="e">
        <v>#N/A</v>
      </c>
      <c r="H154" s="75" t="e">
        <v>#N/A</v>
      </c>
      <c r="I154" s="75" t="e">
        <v>#N/A</v>
      </c>
      <c r="J154" s="75" t="e">
        <v>#N/A</v>
      </c>
      <c r="M154"/>
      <c r="N154"/>
      <c r="O154"/>
      <c r="V154"/>
      <c r="Y154" s="63"/>
      <c r="Z154" s="63"/>
    </row>
    <row r="155" spans="1:26" x14ac:dyDescent="0.3">
      <c r="A155" s="1">
        <v>34015</v>
      </c>
      <c r="B155" s="75">
        <v>2.7488285351596309</v>
      </c>
      <c r="C155" s="75">
        <v>2.6212278047615278</v>
      </c>
      <c r="D155" s="75">
        <v>2.8374553007150309</v>
      </c>
      <c r="E155" s="75" t="e">
        <v>#N/A</v>
      </c>
      <c r="F155" s="75" t="e">
        <v>#N/A</v>
      </c>
      <c r="G155" s="75" t="e">
        <v>#N/A</v>
      </c>
      <c r="H155" s="75" t="e">
        <v>#N/A</v>
      </c>
      <c r="I155" s="75" t="e">
        <v>#N/A</v>
      </c>
      <c r="J155" s="75" t="e">
        <v>#N/A</v>
      </c>
      <c r="M155"/>
      <c r="N155"/>
      <c r="O155"/>
      <c r="V155"/>
      <c r="Y155" s="63"/>
      <c r="Z155" s="63"/>
    </row>
    <row r="156" spans="1:26" x14ac:dyDescent="0.3">
      <c r="A156" s="1">
        <v>34104</v>
      </c>
      <c r="B156" s="75">
        <v>2.8026766262060354</v>
      </c>
      <c r="C156" s="75">
        <v>2.629247611213037</v>
      </c>
      <c r="D156" s="75">
        <v>2.999927442714168</v>
      </c>
      <c r="E156" s="75" t="e">
        <v>#N/A</v>
      </c>
      <c r="F156" s="75" t="e">
        <v>#N/A</v>
      </c>
      <c r="G156" s="75" t="e">
        <v>#N/A</v>
      </c>
      <c r="H156" s="75" t="e">
        <v>#N/A</v>
      </c>
      <c r="I156" s="75" t="e">
        <v>#N/A</v>
      </c>
      <c r="J156" s="75" t="e">
        <v>#N/A</v>
      </c>
      <c r="M156"/>
      <c r="N156"/>
      <c r="O156"/>
      <c r="V156"/>
      <c r="Y156" s="63"/>
      <c r="Z156" s="63"/>
    </row>
    <row r="157" spans="1:26" x14ac:dyDescent="0.3">
      <c r="A157" s="1">
        <v>34196</v>
      </c>
      <c r="B157" s="75">
        <v>2.7691831683168466</v>
      </c>
      <c r="C157" s="75">
        <v>2.4208127014069047</v>
      </c>
      <c r="D157" s="75">
        <v>2.837115146227676</v>
      </c>
      <c r="E157" s="75" t="e">
        <v>#N/A</v>
      </c>
      <c r="F157" s="75" t="e">
        <v>#N/A</v>
      </c>
      <c r="G157" s="75" t="e">
        <v>#N/A</v>
      </c>
      <c r="H157" s="75" t="e">
        <v>#N/A</v>
      </c>
      <c r="I157" s="75" t="e">
        <v>#N/A</v>
      </c>
      <c r="J157" s="75" t="e">
        <v>#N/A</v>
      </c>
      <c r="M157"/>
      <c r="N157"/>
      <c r="O157"/>
      <c r="V157"/>
      <c r="Y157" s="63"/>
      <c r="Z157" s="63"/>
    </row>
    <row r="158" spans="1:26" x14ac:dyDescent="0.3">
      <c r="A158" s="1">
        <v>34288</v>
      </c>
      <c r="B158" s="75">
        <v>2.5463034063335055</v>
      </c>
      <c r="C158" s="75">
        <v>2.2978816403627977</v>
      </c>
      <c r="D158" s="75">
        <v>2.7174979677637827</v>
      </c>
      <c r="E158" s="75" t="e">
        <v>#N/A</v>
      </c>
      <c r="F158" s="75" t="e">
        <v>#N/A</v>
      </c>
      <c r="G158" s="75" t="e">
        <v>#N/A</v>
      </c>
      <c r="H158" s="75" t="e">
        <v>#N/A</v>
      </c>
      <c r="I158" s="75" t="e">
        <v>#N/A</v>
      </c>
      <c r="J158" s="75" t="e">
        <v>#N/A</v>
      </c>
      <c r="M158"/>
      <c r="N158"/>
      <c r="O158"/>
      <c r="V158"/>
      <c r="Y158" s="63"/>
      <c r="Z158" s="63"/>
    </row>
    <row r="159" spans="1:26" x14ac:dyDescent="0.3">
      <c r="A159" s="1">
        <v>34380</v>
      </c>
      <c r="B159" s="75">
        <v>2.3061787898662311</v>
      </c>
      <c r="C159" s="75">
        <v>2.0561443801306645</v>
      </c>
      <c r="D159" s="75">
        <v>2.7999211576472343</v>
      </c>
      <c r="E159" s="75" t="e">
        <v>#N/A</v>
      </c>
      <c r="F159" s="75" t="e">
        <v>#N/A</v>
      </c>
      <c r="G159" s="75" t="e">
        <v>#N/A</v>
      </c>
      <c r="H159" s="75" t="e">
        <v>#N/A</v>
      </c>
      <c r="I159" s="75" t="e">
        <v>#N/A</v>
      </c>
      <c r="J159" s="75" t="e">
        <v>#N/A</v>
      </c>
      <c r="M159"/>
      <c r="N159"/>
      <c r="O159"/>
      <c r="V159"/>
      <c r="Y159" s="63"/>
      <c r="Z159" s="63"/>
    </row>
    <row r="160" spans="1:26" x14ac:dyDescent="0.3">
      <c r="A160" s="1">
        <v>34469</v>
      </c>
      <c r="B160" s="75">
        <v>2.2176473259563068</v>
      </c>
      <c r="C160" s="75">
        <v>1.9406850201930004</v>
      </c>
      <c r="D160" s="75">
        <v>2.9249666901481124</v>
      </c>
      <c r="E160" s="75" t="e">
        <v>#N/A</v>
      </c>
      <c r="F160" s="75" t="e">
        <v>#N/A</v>
      </c>
      <c r="G160" s="75" t="e">
        <v>#N/A</v>
      </c>
      <c r="H160" s="75" t="e">
        <v>#N/A</v>
      </c>
      <c r="I160" s="75" t="e">
        <v>#N/A</v>
      </c>
      <c r="J160" s="75" t="e">
        <v>#N/A</v>
      </c>
      <c r="M160"/>
      <c r="N160"/>
      <c r="O160"/>
      <c r="V160"/>
      <c r="Y160" s="63"/>
      <c r="Z160" s="63"/>
    </row>
    <row r="161" spans="1:26" x14ac:dyDescent="0.3">
      <c r="A161" s="1">
        <v>34561</v>
      </c>
      <c r="B161" s="75">
        <v>2.21737166942646</v>
      </c>
      <c r="C161" s="75">
        <v>2.2285319622438848</v>
      </c>
      <c r="D161" s="75">
        <v>2.999999999999992</v>
      </c>
      <c r="E161" s="75" t="e">
        <v>#N/A</v>
      </c>
      <c r="F161" s="75" t="e">
        <v>#N/A</v>
      </c>
      <c r="G161" s="75" t="e">
        <v>#N/A</v>
      </c>
      <c r="H161" s="75" t="e">
        <v>#N/A</v>
      </c>
      <c r="I161" s="75" t="e">
        <v>#N/A</v>
      </c>
      <c r="J161" s="75" t="e">
        <v>#N/A</v>
      </c>
      <c r="M161"/>
      <c r="N161"/>
      <c r="O161"/>
      <c r="V161"/>
      <c r="Y161" s="63"/>
      <c r="Z161" s="63"/>
    </row>
    <row r="162" spans="1:26" x14ac:dyDescent="0.3">
      <c r="A162" s="1">
        <v>34653</v>
      </c>
      <c r="B162" s="75">
        <v>2.2105073983106571</v>
      </c>
      <c r="C162" s="75">
        <v>2.1196075140009984</v>
      </c>
      <c r="D162" s="75">
        <v>3.0624432995303934</v>
      </c>
      <c r="E162" s="75" t="e">
        <v>#N/A</v>
      </c>
      <c r="F162" s="75" t="e">
        <v>#N/A</v>
      </c>
      <c r="G162" s="75" t="e">
        <v>#N/A</v>
      </c>
      <c r="H162" s="75" t="e">
        <v>#N/A</v>
      </c>
      <c r="I162" s="75" t="e">
        <v>#N/A</v>
      </c>
      <c r="J162" s="75" t="e">
        <v>#N/A</v>
      </c>
      <c r="M162"/>
      <c r="N162"/>
      <c r="O162"/>
      <c r="V162"/>
      <c r="Y162" s="63"/>
      <c r="Z162" s="63"/>
    </row>
    <row r="163" spans="1:26" x14ac:dyDescent="0.3">
      <c r="A163" s="1">
        <v>34745</v>
      </c>
      <c r="B163" s="75">
        <v>2.2825195676481336</v>
      </c>
      <c r="C163" s="75">
        <v>2.2519234862999005</v>
      </c>
      <c r="D163" s="75">
        <v>3.0124432720829324</v>
      </c>
      <c r="E163" s="75" t="e">
        <v>#N/A</v>
      </c>
      <c r="F163" s="75" t="e">
        <v>#N/A</v>
      </c>
      <c r="G163" s="75" t="e">
        <v>#N/A</v>
      </c>
      <c r="H163" s="75" t="e">
        <v>#N/A</v>
      </c>
      <c r="I163" s="75" t="e">
        <v>#N/A</v>
      </c>
      <c r="J163" s="75" t="e">
        <v>#N/A</v>
      </c>
      <c r="M163"/>
      <c r="N163"/>
      <c r="O163"/>
      <c r="V163"/>
      <c r="Y163" s="63"/>
      <c r="Z163" s="63"/>
    </row>
    <row r="164" spans="1:26" x14ac:dyDescent="0.3">
      <c r="A164" s="1">
        <v>34834</v>
      </c>
      <c r="B164" s="75">
        <v>2.2021147409886588</v>
      </c>
      <c r="C164" s="75">
        <v>2.2772292199053412</v>
      </c>
      <c r="D164" s="75">
        <v>3.1749425926715595</v>
      </c>
      <c r="E164" s="75" t="e">
        <v>#N/A</v>
      </c>
      <c r="F164" s="75" t="e">
        <v>#N/A</v>
      </c>
      <c r="G164" s="75" t="e">
        <v>#N/A</v>
      </c>
      <c r="H164" s="75" t="e">
        <v>#N/A</v>
      </c>
      <c r="I164" s="75" t="e">
        <v>#N/A</v>
      </c>
      <c r="J164" s="75" t="e">
        <v>#N/A</v>
      </c>
      <c r="M164"/>
      <c r="N164"/>
      <c r="O164"/>
      <c r="V164"/>
      <c r="Y164" s="63"/>
      <c r="Z164" s="63"/>
    </row>
    <row r="165" spans="1:26" x14ac:dyDescent="0.3">
      <c r="A165" s="1">
        <v>34926</v>
      </c>
      <c r="B165" s="75">
        <v>2.1191994462689268</v>
      </c>
      <c r="C165" s="75">
        <v>1.9637575630189197</v>
      </c>
      <c r="D165" s="75">
        <v>2.8748696277414725</v>
      </c>
      <c r="E165" s="75" t="e">
        <v>#N/A</v>
      </c>
      <c r="F165" s="75" t="e">
        <v>#N/A</v>
      </c>
      <c r="G165" s="75" t="e">
        <v>#N/A</v>
      </c>
      <c r="H165" s="75" t="e">
        <v>#N/A</v>
      </c>
      <c r="I165" s="75" t="e">
        <v>#N/A</v>
      </c>
      <c r="J165" s="75" t="e">
        <v>#N/A</v>
      </c>
      <c r="M165"/>
      <c r="N165"/>
      <c r="O165"/>
      <c r="V165"/>
      <c r="Y165" s="63"/>
      <c r="Z165" s="63"/>
    </row>
    <row r="166" spans="1:26" x14ac:dyDescent="0.3">
      <c r="A166" s="1">
        <v>35018</v>
      </c>
      <c r="B166" s="75">
        <v>2.112882428789109</v>
      </c>
      <c r="C166" s="75">
        <v>1.9336521219366354</v>
      </c>
      <c r="D166" s="75">
        <v>2.5498905226729045</v>
      </c>
      <c r="E166" s="75" t="e">
        <v>#N/A</v>
      </c>
      <c r="F166" s="75" t="e">
        <v>#N/A</v>
      </c>
      <c r="G166" s="75" t="e">
        <v>#N/A</v>
      </c>
      <c r="H166" s="75" t="e">
        <v>#N/A</v>
      </c>
      <c r="I166" s="75" t="e">
        <v>#N/A</v>
      </c>
      <c r="J166" s="75" t="e">
        <v>#N/A</v>
      </c>
      <c r="M166"/>
      <c r="N166"/>
      <c r="O166"/>
      <c r="V166"/>
      <c r="Y166" s="63"/>
      <c r="Z166" s="63"/>
    </row>
    <row r="167" spans="1:26" x14ac:dyDescent="0.3">
      <c r="A167" s="1">
        <v>35110</v>
      </c>
      <c r="B167" s="75">
        <v>1.9794187097338378</v>
      </c>
      <c r="C167" s="75">
        <v>2.0015762784957092</v>
      </c>
      <c r="D167" s="75">
        <v>2.4499878345491615</v>
      </c>
      <c r="E167" s="75">
        <v>2.1435228331780021</v>
      </c>
      <c r="F167" s="75">
        <v>2.1435228331780021</v>
      </c>
      <c r="G167" s="75">
        <v>2.1435228331780021</v>
      </c>
      <c r="H167" s="75">
        <v>1.9012115632166315</v>
      </c>
      <c r="I167" s="75">
        <v>1.8943626059136243</v>
      </c>
      <c r="J167" s="75">
        <v>1.8905138110013819</v>
      </c>
      <c r="M167"/>
      <c r="N167"/>
      <c r="O167"/>
      <c r="V167"/>
      <c r="Y167" s="63"/>
      <c r="Z167" s="63"/>
    </row>
    <row r="168" spans="1:26" x14ac:dyDescent="0.3">
      <c r="A168" s="1">
        <v>35200</v>
      </c>
      <c r="B168" s="75">
        <v>1.8590700302841601</v>
      </c>
      <c r="C168" s="75">
        <v>2.089031475923675</v>
      </c>
      <c r="D168" s="75">
        <v>2.6746514037237938</v>
      </c>
      <c r="E168" s="75">
        <v>1.8518518518518601</v>
      </c>
      <c r="F168" s="75">
        <v>1.8518518518518601</v>
      </c>
      <c r="G168" s="75">
        <v>1.8518518518518601</v>
      </c>
      <c r="H168" s="75">
        <v>2.0270888546933596</v>
      </c>
      <c r="I168" s="75">
        <v>2.0345453209949405</v>
      </c>
      <c r="J168" s="75">
        <v>2.0335168558931693</v>
      </c>
      <c r="M168"/>
      <c r="N168"/>
      <c r="O168"/>
      <c r="V168"/>
      <c r="Y168" s="63"/>
      <c r="Z168" s="63"/>
    </row>
    <row r="169" spans="1:26" x14ac:dyDescent="0.3">
      <c r="A169" s="1">
        <v>35292</v>
      </c>
      <c r="B169" s="75">
        <v>1.8387124686337408</v>
      </c>
      <c r="C169" s="75">
        <v>2.1070455716704739</v>
      </c>
      <c r="D169" s="75">
        <v>2.624893688904562</v>
      </c>
      <c r="E169" s="75">
        <v>1.8433179723502224</v>
      </c>
      <c r="F169" s="75">
        <v>1.8433179723502224</v>
      </c>
      <c r="G169" s="75">
        <v>1.8433179723502224</v>
      </c>
      <c r="H169" s="75">
        <v>2.0393491668997399</v>
      </c>
      <c r="I169" s="75">
        <v>2.026496928134236</v>
      </c>
      <c r="J169" s="75">
        <v>2.0498141168710848</v>
      </c>
      <c r="M169"/>
      <c r="N169"/>
      <c r="O169"/>
      <c r="V169"/>
      <c r="Y169" s="63"/>
      <c r="Z169" s="63"/>
    </row>
    <row r="170" spans="1:26" x14ac:dyDescent="0.3">
      <c r="A170" s="1">
        <v>35384</v>
      </c>
      <c r="B170" s="75">
        <v>1.9070167886354072</v>
      </c>
      <c r="C170" s="75">
        <v>2.352889436186123</v>
      </c>
      <c r="D170" s="75">
        <v>2.7249909032096458</v>
      </c>
      <c r="E170" s="75">
        <v>2.0183486238532167</v>
      </c>
      <c r="F170" s="75">
        <v>1.9266055045871422</v>
      </c>
      <c r="G170" s="75">
        <v>1.9266055045871422</v>
      </c>
      <c r="H170" s="75">
        <v>2.323359885970433</v>
      </c>
      <c r="I170" s="75">
        <v>2.3036934775824802</v>
      </c>
      <c r="J170" s="75">
        <v>2.2741468483727045</v>
      </c>
      <c r="M170"/>
      <c r="N170"/>
      <c r="O170"/>
      <c r="V170"/>
      <c r="Y170" s="63"/>
      <c r="Z170" s="63"/>
    </row>
    <row r="171" spans="1:26" x14ac:dyDescent="0.3">
      <c r="A171" s="1">
        <v>35476</v>
      </c>
      <c r="B171" s="75">
        <v>1.9066948716482734</v>
      </c>
      <c r="C171" s="75">
        <v>2.236379805519495</v>
      </c>
      <c r="D171" s="75">
        <v>2.7249909032096458</v>
      </c>
      <c r="E171" s="75">
        <v>2.0743854518870508</v>
      </c>
      <c r="F171" s="75">
        <v>2.0652471899844649</v>
      </c>
      <c r="G171" s="75">
        <v>2.046970666179293</v>
      </c>
      <c r="H171" s="75">
        <v>2.2005281659954523</v>
      </c>
      <c r="I171" s="75">
        <v>2.2005281659954523</v>
      </c>
      <c r="J171" s="75">
        <v>2.1717979435079915</v>
      </c>
      <c r="M171"/>
      <c r="N171"/>
      <c r="O171"/>
      <c r="V171"/>
      <c r="Y171" s="63"/>
      <c r="Z171" s="63"/>
    </row>
    <row r="172" spans="1:26" x14ac:dyDescent="0.3">
      <c r="A172" s="1">
        <v>35565</v>
      </c>
      <c r="B172" s="75">
        <v>1.9545920109252268</v>
      </c>
      <c r="C172" s="75">
        <v>1.8116781555928663</v>
      </c>
      <c r="D172" s="75">
        <v>2.5497445840725224</v>
      </c>
      <c r="E172" s="75">
        <v>2.2077452044878765</v>
      </c>
      <c r="F172" s="75">
        <v>2.2348896127397655</v>
      </c>
      <c r="G172" s="75">
        <v>2.2167933405718543</v>
      </c>
      <c r="H172" s="75">
        <v>2.1309195088258459</v>
      </c>
      <c r="I172" s="75">
        <v>2.1504386903061112</v>
      </c>
      <c r="J172" s="75">
        <v>2.142445921728009</v>
      </c>
      <c r="M172"/>
      <c r="N172"/>
      <c r="O172"/>
      <c r="V172"/>
      <c r="Y172" s="63"/>
      <c r="Z172" s="63"/>
    </row>
    <row r="173" spans="1:26" x14ac:dyDescent="0.3">
      <c r="A173" s="1">
        <v>35657</v>
      </c>
      <c r="B173" s="75">
        <v>1.7276293243836394</v>
      </c>
      <c r="C173" s="75">
        <v>1.646814524269602</v>
      </c>
      <c r="D173" s="75">
        <v>2.3745763788228684</v>
      </c>
      <c r="E173" s="75">
        <v>1.8433594101249895</v>
      </c>
      <c r="F173" s="75">
        <v>1.8973113928603569</v>
      </c>
      <c r="G173" s="75">
        <v>1.8613434043701194</v>
      </c>
      <c r="H173" s="75">
        <v>1.8816817381818618</v>
      </c>
      <c r="I173" s="75">
        <v>1.9203251800550714</v>
      </c>
      <c r="J173" s="75">
        <v>1.8948788722103815</v>
      </c>
      <c r="M173"/>
      <c r="N173"/>
      <c r="O173"/>
      <c r="V173"/>
      <c r="Y173" s="63"/>
      <c r="Z173" s="63"/>
    </row>
    <row r="174" spans="1:26" x14ac:dyDescent="0.3">
      <c r="A174" s="1">
        <v>35749</v>
      </c>
      <c r="B174" s="75">
        <v>1.4728452949210658</v>
      </c>
      <c r="C174" s="75">
        <v>1.2761569200360867</v>
      </c>
      <c r="D174" s="75">
        <v>2.2749664968335308</v>
      </c>
      <c r="E174" s="75">
        <v>1.5643157236077565</v>
      </c>
      <c r="F174" s="75">
        <v>1.5553767766157023</v>
      </c>
      <c r="G174" s="75">
        <v>1.528559935639584</v>
      </c>
      <c r="H174" s="75">
        <v>1.4867951136672275</v>
      </c>
      <c r="I174" s="75">
        <v>1.4795095449189999</v>
      </c>
      <c r="J174" s="75">
        <v>1.4609650037512578</v>
      </c>
      <c r="M174"/>
      <c r="N174"/>
      <c r="O174"/>
      <c r="V174"/>
      <c r="Y174" s="63"/>
      <c r="Z174" s="63"/>
    </row>
    <row r="175" spans="1:26" x14ac:dyDescent="0.3">
      <c r="A175" s="1">
        <v>35841</v>
      </c>
      <c r="B175" s="75">
        <v>1.3731100451625622</v>
      </c>
      <c r="C175" s="75">
        <v>0.83847875996407861</v>
      </c>
      <c r="D175" s="75">
        <v>1.8322445528016542</v>
      </c>
      <c r="E175" s="75">
        <v>1.3877768881772168</v>
      </c>
      <c r="F175" s="75">
        <v>1.4233609109509882</v>
      </c>
      <c r="G175" s="75">
        <v>1.4589449337247595</v>
      </c>
      <c r="H175" s="75">
        <v>0.99352882629046846</v>
      </c>
      <c r="I175" s="75">
        <v>1.0211225166396387</v>
      </c>
      <c r="J175" s="75">
        <v>1.0515546073723625</v>
      </c>
      <c r="M175"/>
      <c r="N175"/>
      <c r="O175"/>
      <c r="V175"/>
      <c r="Y175" s="63"/>
      <c r="Z175" s="63"/>
    </row>
    <row r="176" spans="1:26" x14ac:dyDescent="0.3">
      <c r="A176" s="1">
        <v>35930</v>
      </c>
      <c r="B176" s="75">
        <v>1.1552951025533664</v>
      </c>
      <c r="C176" s="75">
        <v>0.76810377935507823</v>
      </c>
      <c r="D176" s="75">
        <v>1.8993870115378122</v>
      </c>
      <c r="E176" s="75">
        <v>1.1066488174922062</v>
      </c>
      <c r="F176" s="75">
        <v>1.0798750557786674</v>
      </c>
      <c r="G176" s="75">
        <v>1.0709504685408433</v>
      </c>
      <c r="H176" s="75">
        <v>0.85482902913713854</v>
      </c>
      <c r="I176" s="75">
        <v>0.83210353134646198</v>
      </c>
      <c r="J176" s="75">
        <v>0.82924212382831097</v>
      </c>
      <c r="M176"/>
      <c r="N176"/>
      <c r="O176"/>
      <c r="V176"/>
      <c r="Y176" s="63"/>
      <c r="Z176" s="63"/>
    </row>
    <row r="177" spans="1:26" x14ac:dyDescent="0.3">
      <c r="A177" s="1">
        <v>36022</v>
      </c>
      <c r="B177" s="75">
        <v>1.2792850480949802</v>
      </c>
      <c r="C177" s="75">
        <v>0.81432300533423874</v>
      </c>
      <c r="D177" s="75">
        <v>2.0497920919841377</v>
      </c>
      <c r="E177" s="75">
        <v>1.0950854700854773</v>
      </c>
      <c r="F177" s="75">
        <v>1.0950854700854773</v>
      </c>
      <c r="G177" s="75">
        <v>1.1128917378917302</v>
      </c>
      <c r="H177" s="75">
        <v>0.73338951365433669</v>
      </c>
      <c r="I177" s="75">
        <v>0.73798724939626581</v>
      </c>
      <c r="J177" s="75">
        <v>0.74854716979724234</v>
      </c>
      <c r="M177"/>
      <c r="N177"/>
      <c r="O177"/>
      <c r="V177"/>
      <c r="Y177" s="63"/>
      <c r="Z177" s="63"/>
    </row>
    <row r="178" spans="1:26" x14ac:dyDescent="0.3">
      <c r="A178" s="1">
        <v>36114</v>
      </c>
      <c r="B178" s="75">
        <v>1.2794005411780995</v>
      </c>
      <c r="C178" s="75">
        <v>0.76226842030830966</v>
      </c>
      <c r="D178" s="75">
        <v>1.8873263500933104</v>
      </c>
      <c r="E178" s="75">
        <v>1.181277200461861</v>
      </c>
      <c r="F178" s="75">
        <v>1.1635136335376162</v>
      </c>
      <c r="G178" s="75">
        <v>1.1990407673860837</v>
      </c>
      <c r="H178" s="75">
        <v>0.77424103132799349</v>
      </c>
      <c r="I178" s="75">
        <v>0.71774850293484516</v>
      </c>
      <c r="J178" s="75">
        <v>0.74743420398100113</v>
      </c>
      <c r="M178"/>
      <c r="N178"/>
      <c r="O178"/>
      <c r="V178"/>
      <c r="Y178" s="63"/>
      <c r="Z178" s="63"/>
    </row>
    <row r="179" spans="1:26" x14ac:dyDescent="0.3">
      <c r="A179" s="1">
        <v>36206</v>
      </c>
      <c r="B179" s="75">
        <v>1.2369080066964688</v>
      </c>
      <c r="C179" s="75">
        <v>0.95453581276956356</v>
      </c>
      <c r="D179" s="75">
        <v>1.7873997365437713</v>
      </c>
      <c r="E179" s="75">
        <v>1.1869961909823701</v>
      </c>
      <c r="F179" s="75">
        <v>1.20471255204182</v>
      </c>
      <c r="G179" s="75">
        <v>1.2578616352201255</v>
      </c>
      <c r="H179" s="75">
        <v>0.99834654486585794</v>
      </c>
      <c r="I179" s="75">
        <v>1.0106871203184875</v>
      </c>
      <c r="J179" s="75">
        <v>1.0568033610103056</v>
      </c>
      <c r="M179"/>
      <c r="N179"/>
      <c r="O179"/>
      <c r="V179"/>
      <c r="Y179" s="63"/>
      <c r="Z179" s="63"/>
    </row>
    <row r="180" spans="1:26" x14ac:dyDescent="0.3">
      <c r="A180" s="1">
        <v>36295</v>
      </c>
      <c r="B180" s="75">
        <v>1.2786559629231142</v>
      </c>
      <c r="C180" s="75">
        <v>1.345228180624769</v>
      </c>
      <c r="D180" s="75">
        <v>2.024771322540964</v>
      </c>
      <c r="E180" s="75">
        <v>1.3333333333333419</v>
      </c>
      <c r="F180" s="75">
        <v>1.3245033112582849</v>
      </c>
      <c r="G180" s="75">
        <v>1.236203090507737</v>
      </c>
      <c r="H180" s="75">
        <v>1.4550385119434628</v>
      </c>
      <c r="I180" s="75">
        <v>1.4466859106853303</v>
      </c>
      <c r="J180" s="75">
        <v>1.3771657041314889</v>
      </c>
      <c r="M180"/>
      <c r="N180"/>
      <c r="O180"/>
      <c r="V180"/>
      <c r="Y180" s="63"/>
      <c r="Z180" s="63"/>
    </row>
    <row r="181" spans="1:26" x14ac:dyDescent="0.3">
      <c r="A181" s="1">
        <v>36387</v>
      </c>
      <c r="B181" s="75">
        <v>1.2906152069932286</v>
      </c>
      <c r="C181" s="75">
        <v>1.5887534828741279</v>
      </c>
      <c r="D181" s="75">
        <v>2.0049751943421183</v>
      </c>
      <c r="E181" s="75">
        <v>1.318723940657418</v>
      </c>
      <c r="F181" s="75">
        <v>1.3090274410937797</v>
      </c>
      <c r="G181" s="75">
        <v>1.2993309415301191</v>
      </c>
      <c r="H181" s="75">
        <v>1.6734773302198969</v>
      </c>
      <c r="I181" s="75">
        <v>1.6734773302198969</v>
      </c>
      <c r="J181" s="75">
        <v>1.6637478108581405</v>
      </c>
      <c r="M181"/>
      <c r="N181"/>
      <c r="O181"/>
      <c r="V181"/>
      <c r="Y181" s="63"/>
      <c r="Z181" s="63"/>
    </row>
    <row r="182" spans="1:26" x14ac:dyDescent="0.3">
      <c r="A182" s="1">
        <v>36479</v>
      </c>
      <c r="B182" s="75">
        <v>1.4454628906517719</v>
      </c>
      <c r="C182" s="75">
        <v>1.9368692893935391</v>
      </c>
      <c r="D182" s="75">
        <v>2.2124977140650541</v>
      </c>
      <c r="E182" s="75">
        <v>1.5076833864888339</v>
      </c>
      <c r="F182" s="75">
        <v>1.4883541123030808</v>
      </c>
      <c r="G182" s="75">
        <v>1.4830508474576121</v>
      </c>
      <c r="H182" s="75">
        <v>1.9887466045789726</v>
      </c>
      <c r="I182" s="75">
        <v>1.9887466045789726</v>
      </c>
      <c r="J182" s="75">
        <v>1.9928412498790848</v>
      </c>
      <c r="M182"/>
      <c r="N182"/>
      <c r="O182"/>
      <c r="V182"/>
      <c r="Y182" s="63"/>
      <c r="Z182" s="63"/>
    </row>
    <row r="183" spans="1:26" x14ac:dyDescent="0.3">
      <c r="A183" s="1">
        <v>36571</v>
      </c>
      <c r="B183" s="75">
        <v>1.7206270243675714</v>
      </c>
      <c r="C183" s="75">
        <v>2.5619834710743694</v>
      </c>
      <c r="D183" s="75">
        <v>2.1624916116681607</v>
      </c>
      <c r="E183" s="75">
        <v>1.5735943197083158</v>
      </c>
      <c r="F183" s="75">
        <v>1.5544041450777257</v>
      </c>
      <c r="G183" s="75">
        <v>1.6599501055459598</v>
      </c>
      <c r="H183" s="75">
        <v>2.4387892808945377</v>
      </c>
      <c r="I183" s="75">
        <v>2.4195103142471641</v>
      </c>
      <c r="J183" s="75">
        <v>2.506265664160412</v>
      </c>
      <c r="M183"/>
      <c r="N183"/>
      <c r="O183"/>
      <c r="V183"/>
      <c r="Y183" s="63"/>
      <c r="Z183" s="63"/>
    </row>
    <row r="184" spans="1:26" x14ac:dyDescent="0.3">
      <c r="A184" s="1">
        <v>36661</v>
      </c>
      <c r="B184" s="75">
        <v>1.7214845080013585</v>
      </c>
      <c r="C184" s="75">
        <v>2.468104072650279</v>
      </c>
      <c r="D184" s="75">
        <v>2.4496477682538158</v>
      </c>
      <c r="E184" s="75">
        <v>1.7060617613419593</v>
      </c>
      <c r="F184" s="75">
        <v>1.696530690049558</v>
      </c>
      <c r="G184" s="75">
        <v>1.6393442622950838</v>
      </c>
      <c r="H184" s="75">
        <v>2.4760994263862468</v>
      </c>
      <c r="I184" s="75">
        <v>2.4665391969407313</v>
      </c>
      <c r="J184" s="75">
        <v>2.4187380497131983</v>
      </c>
      <c r="M184"/>
      <c r="N184"/>
      <c r="O184"/>
      <c r="V184"/>
      <c r="Y184" s="63"/>
      <c r="Z184" s="63"/>
    </row>
    <row r="185" spans="1:26" x14ac:dyDescent="0.3">
      <c r="A185" s="1">
        <v>36753</v>
      </c>
      <c r="B185" s="75">
        <v>1.8386593391682027</v>
      </c>
      <c r="C185" s="75">
        <v>2.5640315274757297</v>
      </c>
      <c r="D185" s="75">
        <v>2.4874734033233041</v>
      </c>
      <c r="E185" s="75">
        <v>1.7007125890736496</v>
      </c>
      <c r="F185" s="75">
        <v>1.6912114014251856</v>
      </c>
      <c r="G185" s="75">
        <v>1.5961995249406336</v>
      </c>
      <c r="H185" s="75">
        <v>2.4738344433872683</v>
      </c>
      <c r="I185" s="75">
        <v>2.4643196955280722</v>
      </c>
      <c r="J185" s="75">
        <v>2.388201712654614</v>
      </c>
      <c r="M185"/>
      <c r="N185"/>
      <c r="O185"/>
      <c r="V185"/>
      <c r="Y185" s="63"/>
      <c r="Z185" s="63"/>
    </row>
    <row r="186" spans="1:26" x14ac:dyDescent="0.3">
      <c r="A186" s="1">
        <v>36845</v>
      </c>
      <c r="B186" s="75">
        <v>1.8624564436400926</v>
      </c>
      <c r="C186" s="75">
        <v>2.5210315438736419</v>
      </c>
      <c r="D186" s="75">
        <v>2.4748936224345046</v>
      </c>
      <c r="E186" s="75">
        <v>1.6557857886271066</v>
      </c>
      <c r="F186" s="75">
        <v>1.5611694578484325</v>
      </c>
      <c r="G186" s="75">
        <v>1.5611694578484325</v>
      </c>
      <c r="H186" s="75">
        <v>2.3753193905555081</v>
      </c>
      <c r="I186" s="75">
        <v>2.3185388473549784</v>
      </c>
      <c r="J186" s="75">
        <v>2.3185388473549784</v>
      </c>
      <c r="M186"/>
      <c r="N186"/>
      <c r="O186"/>
      <c r="V186"/>
      <c r="Y186" s="63"/>
      <c r="Z186" s="63"/>
    </row>
    <row r="187" spans="1:26" x14ac:dyDescent="0.3">
      <c r="A187" s="1">
        <v>36937</v>
      </c>
      <c r="B187" s="75">
        <v>1.9911326078194236</v>
      </c>
      <c r="C187" s="75">
        <v>2.44881792977234</v>
      </c>
      <c r="D187" s="75">
        <v>2.224942114000295</v>
      </c>
      <c r="E187" s="75">
        <v>1.6939582156973332</v>
      </c>
      <c r="F187" s="75">
        <v>1.6657255787690506</v>
      </c>
      <c r="G187" s="75">
        <v>1.6657255787690506</v>
      </c>
      <c r="H187" s="75">
        <v>2.2612122349408903</v>
      </c>
      <c r="I187" s="75">
        <v>2.2424469881779041</v>
      </c>
      <c r="J187" s="75">
        <v>2.2424469881779041</v>
      </c>
      <c r="M187"/>
      <c r="N187"/>
      <c r="O187"/>
      <c r="V187"/>
      <c r="Y187" s="63"/>
      <c r="Z187" s="63"/>
    </row>
    <row r="188" spans="1:26" x14ac:dyDescent="0.3">
      <c r="A188" s="1">
        <v>37026</v>
      </c>
      <c r="B188" s="75">
        <v>2.0217167186600493</v>
      </c>
      <c r="C188" s="75">
        <v>2.4399195302305277</v>
      </c>
      <c r="D188" s="75">
        <v>2.3497386316712836</v>
      </c>
      <c r="E188" s="75">
        <v>1.7038007863696025</v>
      </c>
      <c r="F188" s="75">
        <v>1.6476315296760857</v>
      </c>
      <c r="G188" s="75">
        <v>1.5821007302003531</v>
      </c>
      <c r="H188" s="75">
        <v>2.3225445387557109</v>
      </c>
      <c r="I188" s="75">
        <v>2.2759070982184548</v>
      </c>
      <c r="J188" s="75">
        <v>2.219942169573752</v>
      </c>
      <c r="M188"/>
      <c r="N188"/>
      <c r="O188"/>
      <c r="V188"/>
      <c r="Y188" s="63"/>
      <c r="Z188" s="63"/>
    </row>
    <row r="189" spans="1:26" x14ac:dyDescent="0.3">
      <c r="A189" s="1">
        <v>37118</v>
      </c>
      <c r="B189" s="75">
        <v>1.7921385742838192</v>
      </c>
      <c r="C189" s="75">
        <v>1.8354447475756874</v>
      </c>
      <c r="D189" s="75">
        <v>2.2249664626610048</v>
      </c>
      <c r="E189" s="75">
        <v>1.2494172494172506</v>
      </c>
      <c r="F189" s="75">
        <v>1.2773892773892737</v>
      </c>
      <c r="G189" s="75">
        <v>1.296037296037289</v>
      </c>
      <c r="H189" s="75">
        <v>1.5206305053314884</v>
      </c>
      <c r="I189" s="75">
        <v>1.5391747797867561</v>
      </c>
      <c r="J189" s="75">
        <v>1.5577190542420016</v>
      </c>
      <c r="M189"/>
      <c r="N189"/>
      <c r="O189"/>
      <c r="V189"/>
      <c r="Y189" s="63"/>
      <c r="Z189" s="63"/>
    </row>
    <row r="190" spans="1:26" x14ac:dyDescent="0.3">
      <c r="A190" s="1">
        <v>37210</v>
      </c>
      <c r="B190" s="75">
        <v>1.7806711658556518</v>
      </c>
      <c r="C190" s="75">
        <v>1.3053988718775278</v>
      </c>
      <c r="D190" s="75">
        <v>1.6372706480793144</v>
      </c>
      <c r="E190" s="75">
        <v>1.6163492800743029</v>
      </c>
      <c r="F190" s="75">
        <v>1.5606130980027721</v>
      </c>
      <c r="G190" s="75">
        <v>1.5977705527171482</v>
      </c>
      <c r="H190" s="75">
        <v>1.2826427978222865</v>
      </c>
      <c r="I190" s="75">
        <v>1.2549598597397793</v>
      </c>
      <c r="J190" s="75">
        <v>1.2826427978222865</v>
      </c>
      <c r="M190"/>
      <c r="N190"/>
      <c r="O190"/>
      <c r="V190"/>
      <c r="Y190" s="63"/>
      <c r="Z190" s="63"/>
    </row>
    <row r="191" spans="1:26" x14ac:dyDescent="0.3">
      <c r="A191" s="1">
        <v>37302</v>
      </c>
      <c r="B191" s="75">
        <v>1.4332384866687642</v>
      </c>
      <c r="C191" s="75">
        <v>0.76254465952114714</v>
      </c>
      <c r="D191" s="75">
        <v>1.6494472920034144</v>
      </c>
      <c r="E191" s="75">
        <v>1.1723437644235224</v>
      </c>
      <c r="F191" s="75">
        <v>1.2092679774762249</v>
      </c>
      <c r="G191" s="75">
        <v>1.3015785101079924</v>
      </c>
      <c r="H191" s="75">
        <v>0.64084958344776677</v>
      </c>
      <c r="I191" s="75">
        <v>0.66831456559552915</v>
      </c>
      <c r="J191" s="75">
        <v>0.74155451798956218</v>
      </c>
      <c r="M191"/>
      <c r="N191"/>
      <c r="O191"/>
      <c r="V191"/>
      <c r="Y191" s="63"/>
      <c r="Z191" s="63"/>
    </row>
    <row r="192" spans="1:26" x14ac:dyDescent="0.3">
      <c r="A192" s="1">
        <v>37391</v>
      </c>
      <c r="B192" s="75">
        <v>1.6076326460977342</v>
      </c>
      <c r="C192" s="75">
        <v>1.037644467444232</v>
      </c>
      <c r="D192" s="75">
        <v>2.1744793459763772</v>
      </c>
      <c r="E192" s="75">
        <v>1.6393442622950838</v>
      </c>
      <c r="F192" s="75">
        <v>1.6301344630686998</v>
      </c>
      <c r="G192" s="75">
        <v>1.6946030576533433</v>
      </c>
      <c r="H192" s="75">
        <v>1.094491061656333</v>
      </c>
      <c r="I192" s="75">
        <v>1.0853703028091966</v>
      </c>
      <c r="J192" s="75">
        <v>1.1400948558920154</v>
      </c>
      <c r="M192"/>
      <c r="N192"/>
      <c r="O192"/>
      <c r="V192"/>
      <c r="Y192" s="63"/>
      <c r="Z192" s="63"/>
    </row>
    <row r="193" spans="1:26" x14ac:dyDescent="0.3">
      <c r="A193" s="1">
        <v>37483</v>
      </c>
      <c r="B193" s="75">
        <v>1.8862491000720016</v>
      </c>
      <c r="C193" s="75">
        <v>1.5092638028673333</v>
      </c>
      <c r="D193" s="75">
        <v>1.8873876351190091</v>
      </c>
      <c r="E193" s="75">
        <v>1.9948519948519872</v>
      </c>
      <c r="F193" s="75">
        <v>1.9672733958448152</v>
      </c>
      <c r="G193" s="75">
        <v>1.9580805295090986</v>
      </c>
      <c r="H193" s="75">
        <v>1.6237912789637043</v>
      </c>
      <c r="I193" s="75">
        <v>1.5964240102171123</v>
      </c>
      <c r="J193" s="75">
        <v>1.5873015873015817</v>
      </c>
      <c r="M193"/>
      <c r="N193"/>
      <c r="O193"/>
      <c r="V193"/>
      <c r="Y193" s="63"/>
      <c r="Z193" s="63"/>
    </row>
    <row r="194" spans="1:26" x14ac:dyDescent="0.3">
      <c r="A194" s="1">
        <v>37575</v>
      </c>
      <c r="B194" s="75">
        <v>1.7573341670574782</v>
      </c>
      <c r="C194" s="75">
        <v>1.9408208717785591</v>
      </c>
      <c r="D194" s="75">
        <v>1.9124854809207894</v>
      </c>
      <c r="E194" s="75">
        <v>1.6526661796932185</v>
      </c>
      <c r="F194" s="75">
        <v>1.59788166544923</v>
      </c>
      <c r="G194" s="75">
        <v>1.6526661796932185</v>
      </c>
      <c r="H194" s="75">
        <v>1.8754552075746611</v>
      </c>
      <c r="I194" s="75">
        <v>1.7935178441369271</v>
      </c>
      <c r="J194" s="75">
        <v>1.8481427530954164</v>
      </c>
      <c r="M194"/>
      <c r="N194"/>
      <c r="O194"/>
      <c r="V194"/>
      <c r="Y194" s="63"/>
      <c r="Z194" s="63"/>
    </row>
    <row r="195" spans="1:26" x14ac:dyDescent="0.3">
      <c r="A195" s="1">
        <v>37667</v>
      </c>
      <c r="B195" s="75">
        <v>1.7584415584415591</v>
      </c>
      <c r="C195" s="75">
        <v>2.5137595258255541</v>
      </c>
      <c r="D195" s="75">
        <v>1.8998289103052348</v>
      </c>
      <c r="E195" s="75">
        <v>1.5194249840778884</v>
      </c>
      <c r="F195" s="75">
        <v>1.4830315712855979</v>
      </c>
      <c r="G195" s="75">
        <v>1.4830315712855979</v>
      </c>
      <c r="H195" s="75">
        <v>2.2789177410568406</v>
      </c>
      <c r="I195" s="75">
        <v>2.2516796804067596</v>
      </c>
      <c r="J195" s="75">
        <v>2.2516796804067596</v>
      </c>
      <c r="M195"/>
      <c r="N195"/>
      <c r="O195"/>
      <c r="V195"/>
      <c r="Y195" s="63"/>
      <c r="Z195" s="63"/>
    </row>
    <row r="196" spans="1:26" x14ac:dyDescent="0.3">
      <c r="A196" s="1">
        <v>37756</v>
      </c>
      <c r="B196" s="75">
        <v>1.5847799132052032</v>
      </c>
      <c r="C196" s="75">
        <v>1.860923238558021</v>
      </c>
      <c r="D196" s="75">
        <v>1.7199088243782581</v>
      </c>
      <c r="E196" s="75">
        <v>1.3041115739902187</v>
      </c>
      <c r="F196" s="75">
        <v>1.2497735917406327</v>
      </c>
      <c r="G196" s="75">
        <v>1.2859989132403493</v>
      </c>
      <c r="H196" s="75">
        <v>1.776535305257454</v>
      </c>
      <c r="I196" s="75">
        <v>1.7314455766976211</v>
      </c>
      <c r="J196" s="75">
        <v>1.7584994138335253</v>
      </c>
      <c r="M196"/>
      <c r="N196"/>
      <c r="O196"/>
      <c r="V196"/>
      <c r="Y196" s="63"/>
      <c r="Z196" s="63"/>
    </row>
    <row r="197" spans="1:26" x14ac:dyDescent="0.3">
      <c r="A197" s="1">
        <v>37848</v>
      </c>
      <c r="B197" s="75">
        <v>1.5095842540726601</v>
      </c>
      <c r="C197" s="75">
        <v>2.0042070055788397</v>
      </c>
      <c r="D197" s="75">
        <v>1.3997356874987268</v>
      </c>
      <c r="E197" s="75">
        <v>1.2983500135244741</v>
      </c>
      <c r="F197" s="75">
        <v>1.2743447944217223</v>
      </c>
      <c r="G197" s="75">
        <v>1.0494795929174572</v>
      </c>
      <c r="H197" s="75">
        <v>1.9306752873563315</v>
      </c>
      <c r="I197" s="75">
        <v>1.9127155172413701</v>
      </c>
      <c r="J197" s="75">
        <v>1.6971694567323059</v>
      </c>
      <c r="M197"/>
      <c r="N197"/>
      <c r="O197"/>
      <c r="V197"/>
      <c r="Y197" s="63"/>
      <c r="Z197" s="63"/>
    </row>
    <row r="198" spans="1:26" x14ac:dyDescent="0.3">
      <c r="A198" s="1">
        <v>37940</v>
      </c>
      <c r="B198" s="75">
        <v>1.6028061910309255</v>
      </c>
      <c r="C198" s="75">
        <v>2.0300145651269252</v>
      </c>
      <c r="D198" s="75">
        <v>1.8249663312678412</v>
      </c>
      <c r="E198" s="75">
        <v>0.86048943334324779</v>
      </c>
      <c r="F198" s="75">
        <v>0.86336732442466868</v>
      </c>
      <c r="G198" s="75">
        <v>0.97272718551846271</v>
      </c>
      <c r="H198" s="75">
        <v>1.4174256019500397</v>
      </c>
      <c r="I198" s="75">
        <v>1.4318205809813467</v>
      </c>
      <c r="J198" s="75">
        <v>1.520109785706758</v>
      </c>
      <c r="M198"/>
      <c r="N198"/>
      <c r="O198"/>
      <c r="V198"/>
      <c r="Y198" s="63"/>
      <c r="Z198" s="63"/>
    </row>
    <row r="199" spans="1:26" x14ac:dyDescent="0.3">
      <c r="A199" s="1">
        <v>38032</v>
      </c>
      <c r="B199" s="75">
        <v>1.8467468157337352</v>
      </c>
      <c r="C199" s="75">
        <v>2.0365494811832141</v>
      </c>
      <c r="D199" s="75">
        <v>1.3024482358825364</v>
      </c>
      <c r="E199" s="75">
        <v>1.2519861400922538</v>
      </c>
      <c r="F199" s="75">
        <v>1.1868981756226304</v>
      </c>
      <c r="G199" s="75">
        <v>1.2500717881960943</v>
      </c>
      <c r="H199" s="75">
        <v>1.6135027209393193</v>
      </c>
      <c r="I199" s="75">
        <v>1.5601322824439823</v>
      </c>
      <c r="J199" s="75">
        <v>1.6106435903056493</v>
      </c>
      <c r="M199"/>
      <c r="N199"/>
      <c r="O199"/>
      <c r="V199"/>
      <c r="Y199" s="63"/>
      <c r="Z199" s="63"/>
    </row>
    <row r="200" spans="1:26" x14ac:dyDescent="0.3">
      <c r="A200" s="1">
        <v>38122</v>
      </c>
      <c r="B200" s="75">
        <v>2.0432035193449494</v>
      </c>
      <c r="C200" s="75">
        <v>2.6198396121812184</v>
      </c>
      <c r="D200" s="75">
        <v>2.0069042976673117</v>
      </c>
      <c r="E200" s="75">
        <v>1.5513774669093428</v>
      </c>
      <c r="F200" s="75">
        <v>1.5208835609258786</v>
      </c>
      <c r="G200" s="75">
        <v>1.509448346182074</v>
      </c>
      <c r="H200" s="75">
        <v>2.3321205673085155</v>
      </c>
      <c r="I200" s="75">
        <v>2.3026722016928014</v>
      </c>
      <c r="J200" s="75">
        <v>2.2893511921725285</v>
      </c>
      <c r="M200"/>
      <c r="N200"/>
      <c r="O200"/>
      <c r="V200"/>
      <c r="Y200" s="63"/>
      <c r="Z200" s="63"/>
    </row>
    <row r="201" spans="1:26" x14ac:dyDescent="0.3">
      <c r="A201" s="1">
        <v>38214</v>
      </c>
      <c r="B201" s="75">
        <v>1.9415018162028064</v>
      </c>
      <c r="C201" s="75">
        <v>2.448990047775812</v>
      </c>
      <c r="D201" s="75">
        <v>2.1745527370737543</v>
      </c>
      <c r="E201" s="75">
        <v>1.4556829634700508</v>
      </c>
      <c r="F201" s="75">
        <v>1.4547321581379391</v>
      </c>
      <c r="G201" s="75">
        <v>1.501321619411633</v>
      </c>
      <c r="H201" s="75">
        <v>2.1676806479387745</v>
      </c>
      <c r="I201" s="75">
        <v>2.1676806479387745</v>
      </c>
      <c r="J201" s="75">
        <v>2.2064737106037624</v>
      </c>
      <c r="M201"/>
      <c r="N201"/>
      <c r="O201"/>
      <c r="V201"/>
      <c r="Y201" s="63"/>
      <c r="Z201" s="63"/>
    </row>
    <row r="202" spans="1:26" x14ac:dyDescent="0.3">
      <c r="A202" s="1">
        <v>38306</v>
      </c>
      <c r="B202" s="75">
        <v>2.0374220374220542</v>
      </c>
      <c r="C202" s="75">
        <v>2.8193787679875681</v>
      </c>
      <c r="D202" s="75">
        <v>2.0224095823226378</v>
      </c>
      <c r="E202" s="75">
        <v>1.5673713836269254</v>
      </c>
      <c r="F202" s="75">
        <v>1.5626332597344694</v>
      </c>
      <c r="G202" s="75">
        <v>1.6014858756526751</v>
      </c>
      <c r="H202" s="75">
        <v>2.5206358190651423</v>
      </c>
      <c r="I202" s="75">
        <v>2.544219612282439</v>
      </c>
      <c r="J202" s="75">
        <v>2.574406867600576</v>
      </c>
      <c r="M202"/>
      <c r="N202"/>
      <c r="O202"/>
      <c r="V202"/>
      <c r="Y202" s="63"/>
      <c r="Z202" s="63"/>
    </row>
    <row r="203" spans="1:26" x14ac:dyDescent="0.3">
      <c r="A203" s="1">
        <v>38398</v>
      </c>
      <c r="B203" s="75">
        <v>2.2017267954035802</v>
      </c>
      <c r="C203" s="75">
        <v>2.6257873567580026</v>
      </c>
      <c r="D203" s="75">
        <v>1.9124854809207894</v>
      </c>
      <c r="E203" s="75">
        <v>1.6336572996106691</v>
      </c>
      <c r="F203" s="75">
        <v>1.6176318096548847</v>
      </c>
      <c r="G203" s="75">
        <v>1.5667273121482639</v>
      </c>
      <c r="H203" s="75">
        <v>2.2917836421486149</v>
      </c>
      <c r="I203" s="75">
        <v>2.278682388171438</v>
      </c>
      <c r="J203" s="75">
        <v>2.237507018528917</v>
      </c>
      <c r="M203"/>
      <c r="N203"/>
      <c r="O203"/>
      <c r="V203"/>
      <c r="Y203" s="63"/>
      <c r="Z203" s="63"/>
    </row>
    <row r="204" spans="1:26" x14ac:dyDescent="0.3">
      <c r="A204" s="1">
        <v>38487</v>
      </c>
      <c r="B204" s="75">
        <v>2.1231528321164372</v>
      </c>
      <c r="C204" s="75">
        <v>2.5831092795939536</v>
      </c>
      <c r="D204" s="75">
        <v>2.2991982699909768</v>
      </c>
      <c r="E204" s="75">
        <v>1.9884823214853409</v>
      </c>
      <c r="F204" s="75">
        <v>1.9454780023558937</v>
      </c>
      <c r="G204" s="75">
        <v>1.9791335564572021</v>
      </c>
      <c r="H204" s="75">
        <v>2.5460500143400289</v>
      </c>
      <c r="I204" s="75">
        <v>2.5108938004792414</v>
      </c>
      <c r="J204" s="75">
        <v>2.53772354263615</v>
      </c>
      <c r="M204"/>
      <c r="N204"/>
      <c r="O204"/>
      <c r="V204"/>
      <c r="Y204" s="63"/>
      <c r="Z204" s="63"/>
    </row>
    <row r="205" spans="1:26" x14ac:dyDescent="0.3">
      <c r="A205" s="1">
        <v>38579</v>
      </c>
      <c r="B205" s="75">
        <v>2.1553169035942732</v>
      </c>
      <c r="C205" s="75">
        <v>3.1843470650746886</v>
      </c>
      <c r="D205" s="75">
        <v>2.2398755421809806</v>
      </c>
      <c r="E205" s="75">
        <v>1.9476890404068525</v>
      </c>
      <c r="F205" s="75">
        <v>1.9160192999124526</v>
      </c>
      <c r="G205" s="75">
        <v>1.9486205033625748</v>
      </c>
      <c r="H205" s="75">
        <v>3.0944655433059243</v>
      </c>
      <c r="I205" s="75">
        <v>3.0704988754101992</v>
      </c>
      <c r="J205" s="75">
        <v>3.0990745179012569</v>
      </c>
      <c r="M205"/>
      <c r="N205"/>
      <c r="O205"/>
      <c r="V205"/>
      <c r="Y205" s="63"/>
      <c r="Z205" s="63"/>
    </row>
    <row r="206" spans="1:26" x14ac:dyDescent="0.3">
      <c r="A206" s="1">
        <v>38671</v>
      </c>
      <c r="B206" s="75">
        <v>2.283223432367687</v>
      </c>
      <c r="C206" s="75">
        <v>3.12387658208233</v>
      </c>
      <c r="D206" s="75">
        <v>2.4654249352862871</v>
      </c>
      <c r="E206" s="75">
        <v>1.9049824041489138</v>
      </c>
      <c r="F206" s="75">
        <v>1.897573624745319</v>
      </c>
      <c r="G206" s="75">
        <v>1.958696054824971</v>
      </c>
      <c r="H206" s="75">
        <v>2.9727603680734793</v>
      </c>
      <c r="I206" s="75">
        <v>2.9791632365585574</v>
      </c>
      <c r="J206" s="75">
        <v>3.028556793443471</v>
      </c>
      <c r="M206"/>
      <c r="N206"/>
      <c r="O206"/>
      <c r="V206"/>
      <c r="Y206" s="63"/>
      <c r="Z206" s="63"/>
    </row>
    <row r="207" spans="1:26" x14ac:dyDescent="0.3">
      <c r="A207" s="1">
        <v>38763</v>
      </c>
      <c r="B207" s="75">
        <v>2.149390617719904</v>
      </c>
      <c r="C207" s="75">
        <v>3.0602183933545302</v>
      </c>
      <c r="D207" s="75">
        <v>2.054789274436442</v>
      </c>
      <c r="E207" s="75">
        <v>1.8753970372961781</v>
      </c>
      <c r="F207" s="75">
        <v>1.8634283767734239</v>
      </c>
      <c r="G207" s="75">
        <v>1.8744763711021406</v>
      </c>
      <c r="H207" s="75">
        <v>2.965361664968702</v>
      </c>
      <c r="I207" s="75">
        <v>2.9562654635424179</v>
      </c>
      <c r="J207" s="75">
        <v>2.9644520448260714</v>
      </c>
      <c r="M207"/>
      <c r="N207"/>
      <c r="O207"/>
      <c r="V207"/>
      <c r="Y207" s="63"/>
      <c r="Z207" s="63"/>
    </row>
    <row r="208" spans="1:26" x14ac:dyDescent="0.3">
      <c r="A208" s="1">
        <v>38852</v>
      </c>
      <c r="B208" s="75">
        <v>2.4560162026304733</v>
      </c>
      <c r="C208" s="75">
        <v>3.3129210042865953</v>
      </c>
      <c r="D208" s="75">
        <v>2.3716051460390357</v>
      </c>
      <c r="E208" s="75">
        <v>2.2653662464088953</v>
      </c>
      <c r="F208" s="75">
        <v>2.2562169481600725</v>
      </c>
      <c r="G208" s="75">
        <v>2.2324287727131242</v>
      </c>
      <c r="H208" s="75">
        <v>3.3017847485127039</v>
      </c>
      <c r="I208" s="75">
        <v>3.2936722552731279</v>
      </c>
      <c r="J208" s="75">
        <v>3.2747431043807396</v>
      </c>
      <c r="M208"/>
      <c r="N208"/>
      <c r="O208"/>
      <c r="V208"/>
      <c r="Y208" s="63"/>
      <c r="Z208" s="63"/>
    </row>
    <row r="209" spans="1:26" x14ac:dyDescent="0.3">
      <c r="A209" s="1">
        <v>38944</v>
      </c>
      <c r="B209" s="75">
        <v>2.6081355355428437</v>
      </c>
      <c r="C209" s="75">
        <v>2.9443125090873989</v>
      </c>
      <c r="D209" s="75">
        <v>2.6041891842799263</v>
      </c>
      <c r="E209" s="75">
        <v>2.4140633543542567</v>
      </c>
      <c r="F209" s="75">
        <v>2.3940145080742159</v>
      </c>
      <c r="G209" s="75">
        <v>2.3739656617941973</v>
      </c>
      <c r="H209" s="75">
        <v>2.8652502520813528</v>
      </c>
      <c r="I209" s="75">
        <v>2.8482961085779079</v>
      </c>
      <c r="J209" s="75">
        <v>2.8322342884167462</v>
      </c>
      <c r="M209"/>
      <c r="N209"/>
      <c r="O209"/>
      <c r="V209"/>
      <c r="Y209" s="63"/>
      <c r="Z209" s="63"/>
    </row>
    <row r="210" spans="1:26" x14ac:dyDescent="0.3">
      <c r="A210" s="1">
        <v>39036</v>
      </c>
      <c r="B210" s="75">
        <v>2.3662638384179813</v>
      </c>
      <c r="C210" s="75">
        <v>1.9629999158542688</v>
      </c>
      <c r="D210" s="75">
        <v>1.611817295027185</v>
      </c>
      <c r="E210" s="75">
        <v>2.2650292524769355</v>
      </c>
      <c r="F210" s="75">
        <v>2.2188411309750133</v>
      </c>
      <c r="G210" s="75">
        <v>2.1916716477385911</v>
      </c>
      <c r="H210" s="75">
        <v>1.8950501891506377</v>
      </c>
      <c r="I210" s="75">
        <v>1.8764452083314787</v>
      </c>
      <c r="J210" s="75">
        <v>1.8542964216420099</v>
      </c>
      <c r="M210"/>
      <c r="N210"/>
      <c r="O210"/>
      <c r="V210"/>
      <c r="Y210" s="63"/>
      <c r="Z210" s="63"/>
    </row>
    <row r="211" spans="1:26" x14ac:dyDescent="0.3">
      <c r="A211" s="1">
        <v>39128</v>
      </c>
      <c r="B211" s="75">
        <v>2.4786642820275873</v>
      </c>
      <c r="C211" s="75">
        <v>2.3630427763360773</v>
      </c>
      <c r="D211" s="75">
        <v>2.0148036656358448</v>
      </c>
      <c r="E211" s="75">
        <v>2.2372795833595971</v>
      </c>
      <c r="F211" s="75">
        <v>2.2291702332789542</v>
      </c>
      <c r="G211" s="75">
        <v>2.2787273726606827</v>
      </c>
      <c r="H211" s="75">
        <v>2.1790294856538495</v>
      </c>
      <c r="I211" s="75">
        <v>2.1737405791352638</v>
      </c>
      <c r="J211" s="75">
        <v>2.2125258936048331</v>
      </c>
      <c r="M211"/>
      <c r="N211"/>
      <c r="O211"/>
      <c r="V211"/>
      <c r="Y211" s="63"/>
      <c r="Z211" s="63"/>
    </row>
    <row r="212" spans="1:26" x14ac:dyDescent="0.3">
      <c r="A212" s="1">
        <v>39217</v>
      </c>
      <c r="B212" s="75">
        <v>2.0910985412325056</v>
      </c>
      <c r="C212" s="75">
        <v>2.3341829174322815</v>
      </c>
      <c r="D212" s="75">
        <v>2.3836297343487134</v>
      </c>
      <c r="E212" s="75">
        <v>2.0219717353022748</v>
      </c>
      <c r="F212" s="75">
        <v>1.9978367941646979</v>
      </c>
      <c r="G212" s="75">
        <v>2.006775661252691</v>
      </c>
      <c r="H212" s="75">
        <v>2.3476061742391252</v>
      </c>
      <c r="I212" s="75">
        <v>2.3275486177727345</v>
      </c>
      <c r="J212" s="75">
        <v>2.3327810238074509</v>
      </c>
      <c r="M212"/>
      <c r="N212"/>
      <c r="O212"/>
      <c r="V212"/>
      <c r="Y212" s="63"/>
      <c r="Z212" s="63"/>
    </row>
    <row r="213" spans="1:26" x14ac:dyDescent="0.3">
      <c r="A213" s="1">
        <v>39309</v>
      </c>
      <c r="B213" s="75">
        <v>2.0431852369502623</v>
      </c>
      <c r="C213" s="75">
        <v>2.177444033803333</v>
      </c>
      <c r="D213" s="75">
        <v>1.9774444687062465</v>
      </c>
      <c r="E213" s="75">
        <v>1.8734613709684433</v>
      </c>
      <c r="F213" s="75">
        <v>1.8779050649223583</v>
      </c>
      <c r="G213" s="75">
        <v>1.9223420044614636</v>
      </c>
      <c r="H213" s="75">
        <v>2.0986777117307565</v>
      </c>
      <c r="I213" s="75">
        <v>2.102143736027573</v>
      </c>
      <c r="J213" s="75">
        <v>2.1376704850700978</v>
      </c>
      <c r="M213"/>
      <c r="N213"/>
      <c r="O213"/>
      <c r="V213"/>
      <c r="Y213" s="63"/>
      <c r="Z213" s="63"/>
    </row>
    <row r="214" spans="1:26" x14ac:dyDescent="0.3">
      <c r="A214" s="1">
        <v>39401</v>
      </c>
      <c r="B214" s="75">
        <v>2.3068486042150838</v>
      </c>
      <c r="C214" s="75">
        <v>3.3859140317370473</v>
      </c>
      <c r="D214" s="75">
        <v>2.2121312353787337</v>
      </c>
      <c r="E214" s="75">
        <v>2.1264550826168405</v>
      </c>
      <c r="F214" s="75">
        <v>2.1193786929908143</v>
      </c>
      <c r="G214" s="75">
        <v>2.0795740013445085</v>
      </c>
      <c r="H214" s="75">
        <v>3.354958616676651</v>
      </c>
      <c r="I214" s="75">
        <v>3.4001198509679309</v>
      </c>
      <c r="J214" s="75">
        <v>3.366248925249482</v>
      </c>
      <c r="M214"/>
      <c r="N214"/>
      <c r="O214"/>
      <c r="V214"/>
      <c r="Y214" s="63"/>
      <c r="Z214" s="63"/>
    </row>
    <row r="215" spans="1:26" x14ac:dyDescent="0.3">
      <c r="A215" s="1">
        <v>39493</v>
      </c>
      <c r="B215" s="75">
        <v>2.1446308095951938</v>
      </c>
      <c r="C215" s="75">
        <v>3.283993597906476</v>
      </c>
      <c r="D215" s="75">
        <v>2.4998294106389762</v>
      </c>
      <c r="E215" s="75">
        <v>2.0126615668689007</v>
      </c>
      <c r="F215" s="75">
        <v>1.9950760573287596</v>
      </c>
      <c r="G215" s="75">
        <v>2.0425569330871252</v>
      </c>
      <c r="H215" s="75">
        <v>3.378139827261073</v>
      </c>
      <c r="I215" s="75">
        <v>3.3635009343058186</v>
      </c>
      <c r="J215" s="75">
        <v>3.4013898337193815</v>
      </c>
      <c r="M215"/>
      <c r="N215"/>
      <c r="O215"/>
      <c r="V215"/>
      <c r="Y215" s="63"/>
      <c r="Z215" s="63"/>
    </row>
    <row r="216" spans="1:26" x14ac:dyDescent="0.3">
      <c r="A216" s="1">
        <v>39583</v>
      </c>
      <c r="B216" s="75">
        <v>2.1485810266997918</v>
      </c>
      <c r="C216" s="75">
        <v>3.4115657291135859</v>
      </c>
      <c r="D216" s="75">
        <v>2.6070583112161039</v>
      </c>
      <c r="E216" s="75">
        <v>2.2372833863101071</v>
      </c>
      <c r="F216" s="75">
        <v>2.2372833863101071</v>
      </c>
      <c r="G216" s="75">
        <v>2.2600502622569074</v>
      </c>
      <c r="H216" s="75">
        <v>3.6538559950872518</v>
      </c>
      <c r="I216" s="75">
        <v>3.6538559950872518</v>
      </c>
      <c r="J216" s="75">
        <v>3.6657967009535497</v>
      </c>
      <c r="M216"/>
      <c r="N216"/>
      <c r="O216"/>
      <c r="V216"/>
      <c r="Y216" s="63"/>
      <c r="Z216" s="63"/>
    </row>
    <row r="217" spans="1:26" x14ac:dyDescent="0.3">
      <c r="A217" s="1">
        <v>39675</v>
      </c>
      <c r="B217" s="75">
        <v>2.1682607484446059</v>
      </c>
      <c r="C217" s="75">
        <v>3.9268764686909652</v>
      </c>
      <c r="D217" s="75">
        <v>2.7719399998759497</v>
      </c>
      <c r="E217" s="75">
        <v>2.4521546730315258</v>
      </c>
      <c r="F217" s="75">
        <v>2.3894352639877381</v>
      </c>
      <c r="G217" s="75">
        <v>2.3380401926879513</v>
      </c>
      <c r="H217" s="75">
        <v>4.3935271130551401</v>
      </c>
      <c r="I217" s="75">
        <v>4.3418186133645342</v>
      </c>
      <c r="J217" s="75">
        <v>4.299434597224705</v>
      </c>
      <c r="M217"/>
      <c r="N217"/>
      <c r="O217"/>
      <c r="V217"/>
      <c r="Y217" s="63"/>
      <c r="Z217" s="63"/>
    </row>
    <row r="218" spans="1:26" x14ac:dyDescent="0.3">
      <c r="A218" s="1">
        <v>39767</v>
      </c>
      <c r="B218" s="75">
        <v>1.3867914740567366</v>
      </c>
      <c r="C218" s="75">
        <v>1.239537482609987</v>
      </c>
      <c r="D218" s="75">
        <v>0.79300983553720616</v>
      </c>
      <c r="E218" s="75">
        <v>1.8448299743749619</v>
      </c>
      <c r="F218" s="75">
        <v>1.897638340605301</v>
      </c>
      <c r="G218" s="75">
        <v>1.9365953320866991</v>
      </c>
      <c r="H218" s="75">
        <v>1.7438203001149066</v>
      </c>
      <c r="I218" s="75">
        <v>1.8864126286476379</v>
      </c>
      <c r="J218" s="75">
        <v>1.9233188783855049</v>
      </c>
      <c r="M218"/>
      <c r="N218"/>
      <c r="O218"/>
      <c r="V218"/>
      <c r="Y218" s="63"/>
      <c r="Z218" s="63"/>
    </row>
    <row r="219" spans="1:26" x14ac:dyDescent="0.3">
      <c r="A219" s="1">
        <v>39859</v>
      </c>
      <c r="B219" s="75">
        <v>0.85199582602315527</v>
      </c>
      <c r="C219" s="75">
        <v>-0.2567640937471749</v>
      </c>
      <c r="D219" s="75">
        <v>0.4352684420904529</v>
      </c>
      <c r="E219" s="75">
        <v>1.7536458961070256</v>
      </c>
      <c r="F219" s="75">
        <v>1.7553676888376168</v>
      </c>
      <c r="G219" s="75">
        <v>1.7811945797964857</v>
      </c>
      <c r="H219" s="75">
        <v>0.7681883557942415</v>
      </c>
      <c r="I219" s="75">
        <v>0.76901972847367439</v>
      </c>
      <c r="J219" s="75">
        <v>0.79146679081831817</v>
      </c>
      <c r="M219"/>
      <c r="N219"/>
      <c r="O219"/>
      <c r="V219"/>
      <c r="Y219" s="63"/>
      <c r="Z219" s="63"/>
    </row>
    <row r="220" spans="1:26" x14ac:dyDescent="0.3">
      <c r="A220" s="1">
        <v>39948</v>
      </c>
      <c r="B220" s="75">
        <v>0.8233131216242473</v>
      </c>
      <c r="C220" s="75">
        <v>-0.82559455130001291</v>
      </c>
      <c r="D220" s="75">
        <v>1.2072743473738878</v>
      </c>
      <c r="E220" s="75">
        <v>1.6134460065809098</v>
      </c>
      <c r="F220" s="75">
        <v>1.6209243194735157</v>
      </c>
      <c r="G220" s="75">
        <v>1.6227938976966838</v>
      </c>
      <c r="H220" s="75">
        <v>-0.19904422083818485</v>
      </c>
      <c r="I220" s="75">
        <v>-0.19170618504692483</v>
      </c>
      <c r="J220" s="75">
        <v>-0.18987167609910705</v>
      </c>
      <c r="M220"/>
      <c r="N220"/>
      <c r="O220"/>
      <c r="V220"/>
      <c r="Y220" s="63"/>
      <c r="Z220" s="63"/>
    </row>
    <row r="221" spans="1:26" x14ac:dyDescent="0.3">
      <c r="A221" s="1">
        <v>40040</v>
      </c>
      <c r="B221" s="75">
        <v>0.66689388775278413</v>
      </c>
      <c r="C221" s="75">
        <v>-1.1959521619135272</v>
      </c>
      <c r="D221" s="75">
        <v>1.6321721919352994</v>
      </c>
      <c r="E221" s="75">
        <v>1.3302121651246557</v>
      </c>
      <c r="F221" s="75">
        <v>1.3144205402593423</v>
      </c>
      <c r="G221" s="75">
        <v>1.2772637758704075</v>
      </c>
      <c r="H221" s="75">
        <v>-0.64294977011598586</v>
      </c>
      <c r="I221" s="75">
        <v>-0.65745921485766967</v>
      </c>
      <c r="J221" s="75">
        <v>-0.69191914611916872</v>
      </c>
      <c r="M221"/>
      <c r="N221"/>
      <c r="O221"/>
      <c r="V221"/>
      <c r="Y221" s="63"/>
      <c r="Z221" s="63"/>
    </row>
    <row r="222" spans="1:26" x14ac:dyDescent="0.3">
      <c r="A222" s="1">
        <v>40132</v>
      </c>
      <c r="B222" s="75">
        <v>1.374644684479831</v>
      </c>
      <c r="C222" s="75">
        <v>1.1815591173787166</v>
      </c>
      <c r="D222" s="75">
        <v>1.5047509305891715</v>
      </c>
      <c r="E222" s="75">
        <v>1.422134871043701</v>
      </c>
      <c r="F222" s="75">
        <v>1.4666345280255122</v>
      </c>
      <c r="G222" s="75">
        <v>1.5176237183171626</v>
      </c>
      <c r="H222" s="75">
        <v>1.2677414909742168</v>
      </c>
      <c r="I222" s="75">
        <v>1.181388085067292</v>
      </c>
      <c r="J222" s="75">
        <v>1.2264020945294218</v>
      </c>
      <c r="M222"/>
      <c r="N222"/>
      <c r="O222"/>
      <c r="V222"/>
      <c r="Y222" s="63"/>
      <c r="Z222" s="63"/>
    </row>
    <row r="223" spans="1:26" x14ac:dyDescent="0.3">
      <c r="A223" s="1">
        <v>40224</v>
      </c>
      <c r="B223" s="75">
        <v>1.7214326321773665</v>
      </c>
      <c r="C223" s="75">
        <v>2.2635261564282638</v>
      </c>
      <c r="D223" s="75">
        <v>1.5422298374866639</v>
      </c>
      <c r="E223" s="75">
        <v>1.3848187625377983</v>
      </c>
      <c r="F223" s="75">
        <v>1.3801965370286329</v>
      </c>
      <c r="G223" s="75">
        <v>1.4042321096761512</v>
      </c>
      <c r="H223" s="75">
        <v>1.9898754253151241</v>
      </c>
      <c r="I223" s="75">
        <v>1.9852649632546182</v>
      </c>
      <c r="J223" s="75">
        <v>2.0046289039087561</v>
      </c>
      <c r="M223"/>
      <c r="N223"/>
      <c r="O223"/>
      <c r="V223"/>
      <c r="Y223" s="63"/>
      <c r="Z223" s="63"/>
    </row>
    <row r="224" spans="1:26" x14ac:dyDescent="0.3">
      <c r="A224" s="1">
        <v>40313</v>
      </c>
      <c r="B224" s="75">
        <v>1.5992026638276702</v>
      </c>
      <c r="C224" s="75">
        <v>2.0162201237970523</v>
      </c>
      <c r="D224" s="75">
        <v>1.549603151032497</v>
      </c>
      <c r="E224" s="75">
        <v>1.4901043441422734</v>
      </c>
      <c r="F224" s="75">
        <v>1.4661595277345452</v>
      </c>
      <c r="G224" s="75">
        <v>1.4624757098256724</v>
      </c>
      <c r="H224" s="75">
        <v>1.9354838709677358</v>
      </c>
      <c r="I224" s="75">
        <v>1.9115890083631903</v>
      </c>
      <c r="J224" s="75">
        <v>1.9097509420090031</v>
      </c>
      <c r="M224"/>
      <c r="N224"/>
      <c r="O224"/>
      <c r="V224"/>
      <c r="Y224" s="63"/>
      <c r="Z224" s="63"/>
    </row>
    <row r="225" spans="1:26" x14ac:dyDescent="0.3">
      <c r="A225" s="1">
        <v>40405</v>
      </c>
      <c r="B225" s="75">
        <v>1.394923651630231</v>
      </c>
      <c r="C225" s="75">
        <v>1.5121940275066637</v>
      </c>
      <c r="D225" s="75">
        <v>1.4623991074014464</v>
      </c>
      <c r="E225" s="75">
        <v>1.2872740618405487</v>
      </c>
      <c r="F225" s="75">
        <v>1.2927791540508382</v>
      </c>
      <c r="G225" s="75">
        <v>1.2184604092118523</v>
      </c>
      <c r="H225" s="75">
        <v>1.4306830416613403</v>
      </c>
      <c r="I225" s="75">
        <v>1.4361575941166826</v>
      </c>
      <c r="J225" s="75">
        <v>1.372287815471096</v>
      </c>
      <c r="M225"/>
      <c r="N225"/>
      <c r="O225"/>
      <c r="V225"/>
      <c r="Y225" s="63"/>
      <c r="Z225" s="63"/>
    </row>
    <row r="226" spans="1:26" x14ac:dyDescent="0.3">
      <c r="A226" s="1">
        <v>40497</v>
      </c>
      <c r="B226" s="75">
        <v>1.0857008266131229</v>
      </c>
      <c r="C226" s="75">
        <v>1.3803851719915272</v>
      </c>
      <c r="D226" s="75">
        <v>1.4498193078165134</v>
      </c>
      <c r="E226" s="75">
        <v>0.80784292247446654</v>
      </c>
      <c r="F226" s="75">
        <v>0.83796587890569985</v>
      </c>
      <c r="G226" s="75">
        <v>0.80784292247446654</v>
      </c>
      <c r="H226" s="75">
        <v>1.1501545321889184</v>
      </c>
      <c r="I226" s="75">
        <v>1.155592615083445</v>
      </c>
      <c r="J226" s="75">
        <v>1.1284022006108785</v>
      </c>
      <c r="M226"/>
      <c r="N226"/>
      <c r="O226"/>
      <c r="V226"/>
      <c r="Y226" s="63"/>
      <c r="Z226" s="63"/>
    </row>
    <row r="227" spans="1:26" x14ac:dyDescent="0.3">
      <c r="A227" s="1">
        <v>40589</v>
      </c>
      <c r="B227" s="75">
        <v>1.183716355181974</v>
      </c>
      <c r="C227" s="75">
        <v>1.8386062965057404</v>
      </c>
      <c r="D227" s="75">
        <v>1.5871796174256048</v>
      </c>
      <c r="E227" s="75">
        <v>0.86452446604239341</v>
      </c>
      <c r="F227" s="75">
        <v>0.85724426001254628</v>
      </c>
      <c r="G227" s="75">
        <v>0.88818513563932999</v>
      </c>
      <c r="H227" s="75">
        <v>1.5545396344487372</v>
      </c>
      <c r="I227" s="75">
        <v>1.5437191729560595</v>
      </c>
      <c r="J227" s="75">
        <v>1.5716720318121657</v>
      </c>
      <c r="M227"/>
      <c r="N227"/>
      <c r="O227"/>
      <c r="V227"/>
      <c r="Y227" s="63"/>
      <c r="Z227" s="63"/>
    </row>
    <row r="228" spans="1:26" x14ac:dyDescent="0.3">
      <c r="A228" s="1">
        <v>40678</v>
      </c>
      <c r="B228" s="75">
        <v>1.5015718012173052</v>
      </c>
      <c r="C228" s="75">
        <v>2.6805584773630819</v>
      </c>
      <c r="D228" s="75">
        <v>2.1167596984686066</v>
      </c>
      <c r="E228" s="75">
        <v>1.2601341843173186</v>
      </c>
      <c r="F228" s="75">
        <v>1.2810153703686877</v>
      </c>
      <c r="G228" s="75">
        <v>1.3055280670376757</v>
      </c>
      <c r="H228" s="75">
        <v>2.4877327175638619</v>
      </c>
      <c r="I228" s="75">
        <v>2.5057728387934741</v>
      </c>
      <c r="J228" s="75">
        <v>2.5274209842690132</v>
      </c>
      <c r="M228"/>
      <c r="N228"/>
      <c r="O228"/>
      <c r="V228"/>
      <c r="Y228" s="63"/>
      <c r="Z228" s="63"/>
    </row>
    <row r="229" spans="1:26" x14ac:dyDescent="0.3">
      <c r="A229" s="1">
        <v>40770</v>
      </c>
      <c r="B229" s="75">
        <v>1.8087107509767053</v>
      </c>
      <c r="C229" s="75">
        <v>2.9583379378937069</v>
      </c>
      <c r="D229" s="75">
        <v>1.6249354000955396</v>
      </c>
      <c r="E229" s="75">
        <v>1.6401910233523331</v>
      </c>
      <c r="F229" s="75">
        <v>1.627504462950724</v>
      </c>
      <c r="G229" s="75">
        <v>1.6338477431515397</v>
      </c>
      <c r="H229" s="75">
        <v>2.8748560322487737</v>
      </c>
      <c r="I229" s="75">
        <v>2.8622588540166971</v>
      </c>
      <c r="J229" s="75">
        <v>2.8685574431327465</v>
      </c>
      <c r="M229"/>
      <c r="N229"/>
      <c r="O229"/>
      <c r="V229"/>
      <c r="Y229" s="63"/>
      <c r="Z229" s="63"/>
    </row>
    <row r="230" spans="1:26" x14ac:dyDescent="0.3">
      <c r="A230" s="1">
        <v>40862</v>
      </c>
      <c r="B230" s="75">
        <v>1.8496122138759841</v>
      </c>
      <c r="C230" s="75">
        <v>2.6408257384429534</v>
      </c>
      <c r="D230" s="75">
        <v>1.7149720968195226</v>
      </c>
      <c r="E230" s="75">
        <v>1.7370220927497293</v>
      </c>
      <c r="F230" s="75">
        <v>1.7958275281813707</v>
      </c>
      <c r="G230" s="75">
        <v>1.7940181301680846</v>
      </c>
      <c r="H230" s="75">
        <v>2.5529895319369889</v>
      </c>
      <c r="I230" s="75">
        <v>2.672982726352835</v>
      </c>
      <c r="J230" s="75">
        <v>2.6720872547527197</v>
      </c>
      <c r="M230"/>
      <c r="N230"/>
      <c r="O230"/>
      <c r="V230"/>
      <c r="Y230" s="63"/>
      <c r="Z230" s="63"/>
    </row>
    <row r="231" spans="1:26" x14ac:dyDescent="0.3">
      <c r="A231" s="1">
        <v>40954</v>
      </c>
      <c r="B231" s="75">
        <v>2.0436795068656588</v>
      </c>
      <c r="C231" s="75">
        <v>2.4598464637665352</v>
      </c>
      <c r="D231" s="75">
        <v>1.7974135003786085</v>
      </c>
      <c r="E231" s="75">
        <v>1.9366815965682349</v>
      </c>
      <c r="F231" s="75">
        <v>1.9384839991709146</v>
      </c>
      <c r="G231" s="75">
        <v>1.9826428629363013</v>
      </c>
      <c r="H231" s="75">
        <v>2.2962916973400693</v>
      </c>
      <c r="I231" s="75">
        <v>2.2989525220183271</v>
      </c>
      <c r="J231" s="75">
        <v>2.337091009073422</v>
      </c>
      <c r="M231"/>
      <c r="N231"/>
      <c r="O231"/>
      <c r="V231"/>
      <c r="Y231" s="63"/>
      <c r="Z231" s="63"/>
    </row>
    <row r="232" spans="1:26" x14ac:dyDescent="0.3">
      <c r="A232" s="1">
        <v>41044</v>
      </c>
      <c r="B232" s="75">
        <v>1.8692409915104458</v>
      </c>
      <c r="C232" s="75">
        <v>1.7069593909724068</v>
      </c>
      <c r="D232" s="75">
        <v>2.0199639845020378</v>
      </c>
      <c r="E232" s="75">
        <v>1.8055717345137445</v>
      </c>
      <c r="F232" s="75">
        <v>1.8100520613983928</v>
      </c>
      <c r="G232" s="75">
        <v>1.795715015367505</v>
      </c>
      <c r="H232" s="75">
        <v>1.6482887893481735</v>
      </c>
      <c r="I232" s="75">
        <v>1.6535689456407932</v>
      </c>
      <c r="J232" s="75">
        <v>1.6394885288604444</v>
      </c>
      <c r="M232"/>
      <c r="N232"/>
      <c r="O232"/>
      <c r="V232"/>
      <c r="Y232" s="63"/>
      <c r="Z232" s="63"/>
    </row>
    <row r="233" spans="1:26" x14ac:dyDescent="0.3">
      <c r="A233" s="1">
        <v>41136</v>
      </c>
      <c r="B233" s="75">
        <v>1.7000481042550364</v>
      </c>
      <c r="C233" s="75">
        <v>1.5327315465776481</v>
      </c>
      <c r="D233" s="75">
        <v>1.8847496948475095</v>
      </c>
      <c r="E233" s="75">
        <v>1.6390518825019074</v>
      </c>
      <c r="F233" s="75">
        <v>1.5837628636144796</v>
      </c>
      <c r="G233" s="75">
        <v>1.5819793468761612</v>
      </c>
      <c r="H233" s="75">
        <v>1.5031541739213949</v>
      </c>
      <c r="I233" s="75">
        <v>1.4532823532499739</v>
      </c>
      <c r="J233" s="75">
        <v>1.4515324648053607</v>
      </c>
      <c r="M233"/>
      <c r="N233"/>
      <c r="O233"/>
      <c r="V233"/>
      <c r="Y233" s="63"/>
      <c r="Z233" s="63"/>
    </row>
    <row r="234" spans="1:26" x14ac:dyDescent="0.3">
      <c r="A234" s="1">
        <v>41228</v>
      </c>
      <c r="B234" s="75">
        <v>1.7876985423884051</v>
      </c>
      <c r="C234" s="75">
        <v>1.7662476598020893</v>
      </c>
      <c r="D234" s="75">
        <v>1.95495963815151</v>
      </c>
      <c r="E234" s="75">
        <v>1.4746666666666686</v>
      </c>
      <c r="F234" s="75">
        <v>1.494222222222219</v>
      </c>
      <c r="G234" s="75">
        <v>1.5182222222222208</v>
      </c>
      <c r="H234" s="75">
        <v>1.4983463213285253</v>
      </c>
      <c r="I234" s="75">
        <v>1.5672859598753863</v>
      </c>
      <c r="J234" s="75">
        <v>1.5873569938827048</v>
      </c>
      <c r="M234"/>
      <c r="N234"/>
      <c r="O234"/>
      <c r="V234"/>
      <c r="Y234" s="63"/>
      <c r="Z234" s="63"/>
    </row>
    <row r="235" spans="1:26" x14ac:dyDescent="0.3">
      <c r="A235" s="1">
        <v>41320</v>
      </c>
      <c r="B235" s="75">
        <v>1.5437411364792819</v>
      </c>
      <c r="C235" s="75">
        <v>1.4506769825918919</v>
      </c>
      <c r="D235" s="75">
        <v>1.7622592430103001</v>
      </c>
      <c r="E235" s="75">
        <v>1.2588179134032318</v>
      </c>
      <c r="F235" s="75">
        <v>1.2835699510263199</v>
      </c>
      <c r="G235" s="75">
        <v>1.2844539523700016</v>
      </c>
      <c r="H235" s="75">
        <v>1.1925411968777055</v>
      </c>
      <c r="I235" s="75">
        <v>1.2142237640936804</v>
      </c>
      <c r="J235" s="75">
        <v>1.2150910667823034</v>
      </c>
      <c r="M235"/>
      <c r="N235"/>
      <c r="O235"/>
      <c r="V235"/>
      <c r="Y235" s="63"/>
      <c r="Z235" s="63"/>
    </row>
    <row r="236" spans="1:26" x14ac:dyDescent="0.3">
      <c r="A236" s="1">
        <v>41409</v>
      </c>
      <c r="B236" s="75">
        <v>1.4112446768368203</v>
      </c>
      <c r="C236" s="75">
        <v>1.2584684216664366</v>
      </c>
      <c r="D236" s="75">
        <v>1.7322530426094662</v>
      </c>
      <c r="E236" s="75">
        <v>1.2212629926685814</v>
      </c>
      <c r="F236" s="75">
        <v>1.2193487873509268</v>
      </c>
      <c r="G236" s="75">
        <v>1.1762791677035311</v>
      </c>
      <c r="H236" s="75">
        <v>1.1044917257683196</v>
      </c>
      <c r="I236" s="75">
        <v>1.1035460992907753</v>
      </c>
      <c r="J236" s="75">
        <v>1.0666666666666602</v>
      </c>
      <c r="M236"/>
      <c r="N236"/>
      <c r="O236"/>
      <c r="V236"/>
      <c r="Y236" s="63"/>
      <c r="Z236" s="63"/>
    </row>
    <row r="237" spans="1:26" x14ac:dyDescent="0.3">
      <c r="A237" s="1">
        <v>41501</v>
      </c>
      <c r="B237" s="75">
        <v>1.5168291712802207</v>
      </c>
      <c r="C237" s="75">
        <v>1.3806226544743394</v>
      </c>
      <c r="D237" s="75">
        <v>1.8174351166714287</v>
      </c>
      <c r="E237" s="75">
        <v>1.1769306335777996</v>
      </c>
      <c r="F237" s="75">
        <v>1.1893294165895796</v>
      </c>
      <c r="G237" s="75">
        <v>1.1712081183416156</v>
      </c>
      <c r="H237" s="75">
        <v>1.1281346228094291</v>
      </c>
      <c r="I237" s="75">
        <v>1.1394348026706247</v>
      </c>
      <c r="J237" s="75">
        <v>1.1243678961890158</v>
      </c>
      <c r="M237"/>
      <c r="N237"/>
      <c r="O237"/>
      <c r="V237"/>
      <c r="Y237" s="63"/>
      <c r="Z237" s="63"/>
    </row>
    <row r="238" spans="1:26" x14ac:dyDescent="0.3">
      <c r="A238" s="1">
        <v>41593</v>
      </c>
      <c r="B238" s="75">
        <v>1.5058596885535458</v>
      </c>
      <c r="C238" s="75">
        <v>1.1857956815171544</v>
      </c>
      <c r="D238" s="75">
        <v>1.7598849043848119</v>
      </c>
      <c r="E238" s="75">
        <v>1.1265650698280227</v>
      </c>
      <c r="F238" s="75">
        <v>1.1626912070883177</v>
      </c>
      <c r="G238" s="75">
        <v>1.167444646201532</v>
      </c>
      <c r="H238" s="75">
        <v>0.89193599819923364</v>
      </c>
      <c r="I238" s="75">
        <v>0.97916002325972862</v>
      </c>
      <c r="J238" s="75">
        <v>0.9838494869726766</v>
      </c>
      <c r="M238"/>
      <c r="N238"/>
      <c r="O238"/>
      <c r="V238"/>
      <c r="Y238" s="63"/>
      <c r="Z238" s="63"/>
    </row>
    <row r="239" spans="1:26" x14ac:dyDescent="0.3">
      <c r="A239" s="1">
        <v>41685</v>
      </c>
      <c r="B239" s="75">
        <v>1.4307188775999791</v>
      </c>
      <c r="C239" s="75">
        <v>1.2958442891712663</v>
      </c>
      <c r="D239" s="75">
        <v>1.5598835112465625</v>
      </c>
      <c r="E239" s="75">
        <v>1.1407780788690758</v>
      </c>
      <c r="F239" s="75">
        <v>1.1331981580792405</v>
      </c>
      <c r="G239" s="75">
        <v>1.1237232570919575</v>
      </c>
      <c r="H239" s="75">
        <v>1.0691335621884068</v>
      </c>
      <c r="I239" s="75">
        <v>1.0616505626280137</v>
      </c>
      <c r="J239" s="75">
        <v>1.0532321881226103</v>
      </c>
      <c r="M239"/>
      <c r="N239"/>
      <c r="O239"/>
      <c r="V239"/>
      <c r="Y239" s="63"/>
      <c r="Z239" s="63"/>
    </row>
    <row r="240" spans="1:26" x14ac:dyDescent="0.3">
      <c r="A240" s="1">
        <v>41774</v>
      </c>
      <c r="B240" s="75">
        <v>1.5872172138118756</v>
      </c>
      <c r="C240" s="75">
        <v>1.6972400217782901</v>
      </c>
      <c r="D240" s="75">
        <v>1.6999815694596077</v>
      </c>
      <c r="E240" s="75">
        <v>1.4800472255017683</v>
      </c>
      <c r="F240" s="75">
        <v>1.4800472255017683</v>
      </c>
      <c r="G240" s="75">
        <v>1.4847697756788625</v>
      </c>
      <c r="H240" s="75">
        <v>1.5904888208155166</v>
      </c>
      <c r="I240" s="75">
        <v>1.5914227543567971</v>
      </c>
      <c r="J240" s="75">
        <v>1.5951584885219638</v>
      </c>
      <c r="M240"/>
      <c r="N240"/>
      <c r="O240"/>
      <c r="V240"/>
      <c r="Y240" s="63"/>
      <c r="Z240" s="63"/>
    </row>
    <row r="241" spans="1:26" x14ac:dyDescent="0.3">
      <c r="A241" s="1">
        <v>41866</v>
      </c>
      <c r="B241" s="75">
        <v>1.5682910816019691</v>
      </c>
      <c r="C241" s="75">
        <v>1.5568137975620733</v>
      </c>
      <c r="D241" s="75">
        <v>1.9574905899815365</v>
      </c>
      <c r="E241" s="75">
        <v>1.4766780860595574</v>
      </c>
      <c r="F241" s="75">
        <v>1.4860896736061502</v>
      </c>
      <c r="G241" s="75">
        <v>1.4766780860595574</v>
      </c>
      <c r="H241" s="75">
        <v>1.4843750000000044</v>
      </c>
      <c r="I241" s="75">
        <v>1.4918154761904834</v>
      </c>
      <c r="J241" s="75">
        <v>1.4843750000000044</v>
      </c>
      <c r="M241"/>
      <c r="N241"/>
      <c r="O241"/>
      <c r="V241"/>
      <c r="Y241" s="63"/>
      <c r="Z241" s="63"/>
    </row>
    <row r="242" spans="1:26" x14ac:dyDescent="0.3">
      <c r="A242" s="1">
        <v>41958</v>
      </c>
      <c r="B242" s="75">
        <v>1.4054954555998478</v>
      </c>
      <c r="C242" s="75">
        <v>1.0503459596484355</v>
      </c>
      <c r="D242" s="75">
        <v>1.6297272520692685</v>
      </c>
      <c r="E242" s="75">
        <v>1.4145943359943125</v>
      </c>
      <c r="F242" s="75">
        <v>1.408965976567278</v>
      </c>
      <c r="G242" s="75">
        <v>1.4145943359943125</v>
      </c>
      <c r="H242" s="75">
        <v>1.1002978040430822</v>
      </c>
      <c r="I242" s="75">
        <v>1.1207080499865407</v>
      </c>
      <c r="J242" s="75">
        <v>1.1244190037944524</v>
      </c>
      <c r="M242"/>
      <c r="N242"/>
      <c r="O242"/>
      <c r="V242"/>
      <c r="Y242" s="63"/>
      <c r="Z242" s="63"/>
    </row>
    <row r="243" spans="1:26" x14ac:dyDescent="0.3">
      <c r="A243" s="1">
        <v>42050</v>
      </c>
      <c r="B243" s="75">
        <v>1.2560305231183122</v>
      </c>
      <c r="C243" s="75">
        <v>0.13754446926448338</v>
      </c>
      <c r="D243" s="75">
        <v>1.1251917500712194</v>
      </c>
      <c r="E243" s="75">
        <v>1.3280709302108118</v>
      </c>
      <c r="F243" s="75">
        <v>1.3140420119339247</v>
      </c>
      <c r="G243" s="75">
        <v>1.3233946241185235</v>
      </c>
      <c r="H243" s="75">
        <v>0.28015089315434061</v>
      </c>
      <c r="I243" s="75">
        <v>0.268131217870482</v>
      </c>
      <c r="J243" s="75">
        <v>0.2755279411220668</v>
      </c>
      <c r="M243"/>
      <c r="N243"/>
      <c r="O243"/>
      <c r="V243"/>
      <c r="Y243" s="63"/>
      <c r="Z243" s="63"/>
    </row>
    <row r="244" spans="1:26" x14ac:dyDescent="0.3">
      <c r="A244" s="1">
        <v>42139</v>
      </c>
      <c r="B244" s="75">
        <v>1.2641669370114128</v>
      </c>
      <c r="C244" s="75">
        <v>0.18840922896352641</v>
      </c>
      <c r="D244" s="75">
        <v>1.6749907764198824</v>
      </c>
      <c r="E244" s="75">
        <v>1.2849990728722283</v>
      </c>
      <c r="F244" s="75">
        <v>1.293343222696075</v>
      </c>
      <c r="G244" s="75">
        <v>1.3016873725199218</v>
      </c>
      <c r="H244" s="75">
        <v>0.23735989809103852</v>
      </c>
      <c r="I244" s="75">
        <v>0.24469147795485036</v>
      </c>
      <c r="J244" s="75">
        <v>0.25110661033569404</v>
      </c>
      <c r="M244"/>
      <c r="N244"/>
      <c r="O244"/>
      <c r="V244"/>
      <c r="Y244" s="63"/>
      <c r="Z244" s="63"/>
    </row>
    <row r="245" spans="1:26" x14ac:dyDescent="0.3">
      <c r="A245" s="1">
        <v>42231</v>
      </c>
      <c r="B245" s="75">
        <v>1.211489339519356</v>
      </c>
      <c r="C245" s="75">
        <v>0.17557549746389789</v>
      </c>
      <c r="D245" s="75">
        <v>1.6773763838942912</v>
      </c>
      <c r="E245" s="75">
        <v>1.2805824525094156</v>
      </c>
      <c r="F245" s="75">
        <v>1.2888979229802588</v>
      </c>
      <c r="G245" s="75">
        <v>1.2972133934511021</v>
      </c>
      <c r="H245" s="75">
        <v>0.25950055280927753</v>
      </c>
      <c r="I245" s="75">
        <v>0.26681042753629036</v>
      </c>
      <c r="J245" s="75">
        <v>0.27320656792244602</v>
      </c>
      <c r="M245"/>
      <c r="N245"/>
      <c r="O245"/>
      <c r="V245"/>
      <c r="Y245" s="63"/>
      <c r="Z245" s="63"/>
    </row>
    <row r="246" spans="1:26" x14ac:dyDescent="0.3">
      <c r="A246" s="1">
        <v>42323</v>
      </c>
      <c r="B246" s="75">
        <v>1.1894983103717172</v>
      </c>
      <c r="C246" s="75">
        <v>0.23132678764199444</v>
      </c>
      <c r="D246" s="75">
        <v>1.5242068909246509</v>
      </c>
      <c r="E246" s="75">
        <v>1.3622370919279536</v>
      </c>
      <c r="F246" s="75">
        <v>1.3880440192445942</v>
      </c>
      <c r="G246" s="75">
        <v>1.3769839075374657</v>
      </c>
      <c r="H246" s="75">
        <v>0.41437222151077258</v>
      </c>
      <c r="I246" s="75">
        <v>0.47840324911727627</v>
      </c>
      <c r="J246" s="75">
        <v>0.46834123049339649</v>
      </c>
      <c r="M246"/>
      <c r="N246"/>
      <c r="O246"/>
      <c r="V246"/>
      <c r="Y246" s="63"/>
      <c r="Z246" s="63"/>
    </row>
    <row r="247" spans="1:26" x14ac:dyDescent="0.3">
      <c r="A247" s="1">
        <v>42415</v>
      </c>
      <c r="B247" s="75">
        <v>1.442866633449591</v>
      </c>
      <c r="C247" s="75">
        <v>0.73221865350256987</v>
      </c>
      <c r="D247" s="75">
        <v>1.3882897868771948</v>
      </c>
      <c r="E247" s="75">
        <v>1.6541311903492284</v>
      </c>
      <c r="F247" s="75">
        <v>1.6716011695691257</v>
      </c>
      <c r="G247" s="75">
        <v>1.6412585740819274</v>
      </c>
      <c r="H247" s="75">
        <v>1.0257824348545386</v>
      </c>
      <c r="I247" s="75">
        <v>1.0386506732846135</v>
      </c>
      <c r="J247" s="75">
        <v>1.0119950365365948</v>
      </c>
      <c r="M247"/>
      <c r="N247"/>
      <c r="O247"/>
      <c r="V247"/>
      <c r="Y247" s="63"/>
      <c r="Z247" s="63"/>
    </row>
    <row r="248" spans="1:26" x14ac:dyDescent="0.3">
      <c r="A248" s="1">
        <v>42505</v>
      </c>
      <c r="B248" s="75">
        <v>1.547046969462107</v>
      </c>
      <c r="C248" s="75">
        <v>0.86834100624795241</v>
      </c>
      <c r="D248" s="75">
        <v>1.7724480437364853</v>
      </c>
      <c r="E248" s="75">
        <v>1.5925401106184456</v>
      </c>
      <c r="F248" s="75">
        <v>1.6089957489600959</v>
      </c>
      <c r="G248" s="75">
        <v>1.6135667596105518</v>
      </c>
      <c r="H248" s="75">
        <v>0.93722595732244063</v>
      </c>
      <c r="I248" s="75">
        <v>0.95275504238527819</v>
      </c>
      <c r="J248" s="75">
        <v>0.95640894475299554</v>
      </c>
      <c r="M248"/>
      <c r="N248"/>
      <c r="O248"/>
      <c r="V248"/>
      <c r="Y248" s="63"/>
      <c r="Z248" s="63"/>
    </row>
    <row r="249" spans="1:26" x14ac:dyDescent="0.3">
      <c r="A249" s="1">
        <v>42597</v>
      </c>
      <c r="B249" s="75">
        <v>1.6605375114599807</v>
      </c>
      <c r="C249" s="75">
        <v>0.95423563777994325</v>
      </c>
      <c r="D249" s="75">
        <v>1.8098333197969385</v>
      </c>
      <c r="E249" s="75">
        <v>1.688075066047201</v>
      </c>
      <c r="F249" s="75">
        <v>1.6844310831739095</v>
      </c>
      <c r="G249" s="75">
        <v>1.6908080532021641</v>
      </c>
      <c r="H249" s="75">
        <v>1.0320265248123572</v>
      </c>
      <c r="I249" s="75">
        <v>1.0292938861764966</v>
      </c>
      <c r="J249" s="75">
        <v>1.0356700429935195</v>
      </c>
      <c r="M249"/>
      <c r="N249"/>
      <c r="O249"/>
      <c r="V249"/>
      <c r="Y249" s="63"/>
      <c r="Z249" s="63"/>
    </row>
    <row r="250" spans="1:26" x14ac:dyDescent="0.3">
      <c r="A250" s="1">
        <v>42689</v>
      </c>
      <c r="B250" s="75">
        <v>1.7560805187065265</v>
      </c>
      <c r="C250" s="75">
        <v>1.4945122576674574</v>
      </c>
      <c r="D250" s="75">
        <v>1.8749885870281924</v>
      </c>
      <c r="E250" s="75">
        <v>1.7067078432263072</v>
      </c>
      <c r="F250" s="75">
        <v>1.6985330850629143</v>
      </c>
      <c r="G250" s="75">
        <v>1.7221490530905159</v>
      </c>
      <c r="H250" s="75">
        <v>1.4769045972409245</v>
      </c>
      <c r="I250" s="75">
        <v>1.4195755832999701</v>
      </c>
      <c r="J250" s="75">
        <v>1.4423251920067104</v>
      </c>
      <c r="M250"/>
      <c r="N250"/>
      <c r="O250"/>
      <c r="V250"/>
      <c r="Y250" s="63"/>
      <c r="Z250" s="63"/>
    </row>
    <row r="251" spans="1:26" x14ac:dyDescent="0.3">
      <c r="A251" s="1">
        <v>42781</v>
      </c>
      <c r="B251" s="75">
        <v>1.8030002251192112</v>
      </c>
      <c r="C251" s="75">
        <v>2.0361295084992515</v>
      </c>
      <c r="D251" s="75">
        <v>2.0249908140763662</v>
      </c>
      <c r="E251" s="75">
        <v>1.7052694361856968</v>
      </c>
      <c r="F251" s="75">
        <v>1.7224396106888973</v>
      </c>
      <c r="G251" s="75">
        <v>1.7025583560009716</v>
      </c>
      <c r="H251" s="75">
        <v>1.9687366439633092</v>
      </c>
      <c r="I251" s="75">
        <v>1.9832861988378747</v>
      </c>
      <c r="J251" s="75">
        <v>1.9650992552446622</v>
      </c>
      <c r="M251"/>
      <c r="N251"/>
      <c r="O251"/>
      <c r="V251"/>
      <c r="Y251" s="63"/>
      <c r="Z251" s="63"/>
    </row>
    <row r="252" spans="1:26" x14ac:dyDescent="0.3">
      <c r="A252" s="1">
        <v>42870</v>
      </c>
      <c r="B252" s="75">
        <v>1.5865746677250492</v>
      </c>
      <c r="C252" s="75">
        <v>1.5964220585388711</v>
      </c>
      <c r="D252" s="75">
        <v>1.8093732530465534</v>
      </c>
      <c r="E252" s="75">
        <v>1.5230709716886892</v>
      </c>
      <c r="F252" s="75">
        <v>1.5185728294214496</v>
      </c>
      <c r="G252" s="75">
        <v>1.5203720863283365</v>
      </c>
      <c r="H252" s="75">
        <v>1.5575957668128915</v>
      </c>
      <c r="I252" s="75">
        <v>1.5539776581791731</v>
      </c>
      <c r="J252" s="75">
        <v>1.5539776581791731</v>
      </c>
      <c r="M252"/>
      <c r="N252"/>
      <c r="O252"/>
      <c r="V252"/>
      <c r="Y252" s="63"/>
      <c r="Z252" s="63"/>
    </row>
    <row r="253" spans="1:26" x14ac:dyDescent="0.3">
      <c r="A253" s="1">
        <v>42962</v>
      </c>
      <c r="B253" s="75">
        <v>1.4530494786653136</v>
      </c>
      <c r="C253" s="75">
        <v>1.6041260558804504</v>
      </c>
      <c r="D253" s="75">
        <v>1.8122409285243668</v>
      </c>
      <c r="E253" s="75">
        <v>1.3490287351177299</v>
      </c>
      <c r="F253" s="75">
        <v>1.3606660102050139</v>
      </c>
      <c r="G253" s="75">
        <v>1.3535046101512904</v>
      </c>
      <c r="H253" s="75">
        <v>1.4941369310301322</v>
      </c>
      <c r="I253" s="75">
        <v>1.5049444314354066</v>
      </c>
      <c r="J253" s="75">
        <v>1.4995406812327694</v>
      </c>
      <c r="M253"/>
      <c r="N253"/>
      <c r="O253"/>
      <c r="V253"/>
      <c r="Y253" s="63"/>
      <c r="Z253" s="63"/>
    </row>
    <row r="254" spans="1:26" x14ac:dyDescent="0.3">
      <c r="A254" s="1">
        <v>43054</v>
      </c>
      <c r="B254" s="75">
        <v>1.5551157248454794</v>
      </c>
      <c r="C254" s="75">
        <v>1.7474001232983261</v>
      </c>
      <c r="D254" s="75">
        <v>1.8324797757065303</v>
      </c>
      <c r="E254" s="75">
        <v>1.487277399093534</v>
      </c>
      <c r="F254" s="75">
        <v>1.4997680311195083</v>
      </c>
      <c r="G254" s="75">
        <v>1.4997680311195083</v>
      </c>
      <c r="H254" s="75">
        <v>1.6875330471487482</v>
      </c>
      <c r="I254" s="75">
        <v>1.6803634962315073</v>
      </c>
      <c r="J254" s="75">
        <v>1.6812596900961596</v>
      </c>
      <c r="M254"/>
      <c r="N254"/>
      <c r="O254"/>
      <c r="V254"/>
      <c r="Y254" s="63"/>
      <c r="Z254" s="63"/>
    </row>
    <row r="255" spans="1:26" x14ac:dyDescent="0.3">
      <c r="A255" s="1">
        <v>43146</v>
      </c>
      <c r="B255" s="75">
        <v>1.7288517208105425</v>
      </c>
      <c r="C255" s="75">
        <v>1.8648768136328764</v>
      </c>
      <c r="D255" s="75">
        <v>1.9549653247277199</v>
      </c>
      <c r="E255" s="75">
        <v>1.6608935074162723</v>
      </c>
      <c r="F255" s="75">
        <v>1.6173727684519079</v>
      </c>
      <c r="G255" s="75">
        <v>1.6076028066435821</v>
      </c>
      <c r="H255" s="75">
        <v>1.8039537246653303</v>
      </c>
      <c r="I255" s="75">
        <v>1.7647373393465227</v>
      </c>
      <c r="J255" s="75">
        <v>1.7558245245013371</v>
      </c>
      <c r="M255"/>
      <c r="N255"/>
      <c r="O255"/>
      <c r="V255"/>
      <c r="Y255" s="63"/>
      <c r="Z255" s="63"/>
    </row>
    <row r="256" spans="1:26" x14ac:dyDescent="0.3">
      <c r="A256" s="1">
        <v>43235</v>
      </c>
      <c r="B256" s="75">
        <v>1.9334608950020593</v>
      </c>
      <c r="C256" s="75">
        <v>2.1940555934378825</v>
      </c>
      <c r="D256" s="75">
        <v>2.0249908140763662</v>
      </c>
      <c r="E256" s="75">
        <v>1.90115480301511</v>
      </c>
      <c r="F256" s="75">
        <v>1.9141509784263544</v>
      </c>
      <c r="G256" s="75">
        <v>1.9401433292488113</v>
      </c>
      <c r="H256" s="75">
        <v>2.1572799924339101</v>
      </c>
      <c r="I256" s="75">
        <v>2.1686291199697338</v>
      </c>
      <c r="J256" s="75">
        <v>2.1913273750413742</v>
      </c>
      <c r="M256"/>
      <c r="N256"/>
      <c r="O256"/>
      <c r="V256"/>
      <c r="Y256" s="63"/>
      <c r="Z256" s="63"/>
    </row>
    <row r="257" spans="1:27" x14ac:dyDescent="0.3">
      <c r="A257" s="1">
        <v>43327</v>
      </c>
      <c r="B257" s="75">
        <v>1.9506007610638809</v>
      </c>
      <c r="C257" s="75">
        <v>2.1763459770574478</v>
      </c>
      <c r="D257" s="75">
        <v>2.0549927729998529</v>
      </c>
      <c r="E257" s="75">
        <v>1.9851621616621351</v>
      </c>
      <c r="F257" s="75">
        <v>1.9611108027603574</v>
      </c>
      <c r="G257" s="75">
        <v>1.9833120571312257</v>
      </c>
      <c r="H257" s="75">
        <v>2.1854629036512252</v>
      </c>
      <c r="I257" s="75">
        <v>2.1647386864614315</v>
      </c>
      <c r="J257" s="75">
        <v>2.1835788839067005</v>
      </c>
      <c r="M257"/>
      <c r="N257"/>
      <c r="O257"/>
      <c r="V257"/>
      <c r="Y257" s="63"/>
      <c r="Z257" s="63"/>
    </row>
    <row r="258" spans="1:27" x14ac:dyDescent="0.3">
      <c r="A258" s="1">
        <v>43419</v>
      </c>
      <c r="B258" s="75">
        <v>1.9727945270861635</v>
      </c>
      <c r="C258" s="75">
        <v>1.9527990782311599</v>
      </c>
      <c r="D258" s="75">
        <v>2.1524937896248986</v>
      </c>
      <c r="E258" s="75">
        <v>1.90052828243783</v>
      </c>
      <c r="F258" s="75">
        <v>1.906970751191861</v>
      </c>
      <c r="G258" s="75">
        <v>1.906970751191861</v>
      </c>
      <c r="H258" s="75">
        <v>1.8676372891188509</v>
      </c>
      <c r="I258" s="75">
        <v>1.8732514292665092</v>
      </c>
      <c r="J258" s="75">
        <v>1.8732514292665092</v>
      </c>
      <c r="M258"/>
      <c r="N258"/>
      <c r="O258"/>
      <c r="V258"/>
      <c r="Y258" s="64"/>
      <c r="Z258" s="64"/>
      <c r="AA258" s="64"/>
    </row>
    <row r="259" spans="1:27" x14ac:dyDescent="0.3">
      <c r="A259" s="1">
        <v>43511</v>
      </c>
      <c r="B259" s="75">
        <v>1.733064579875121</v>
      </c>
      <c r="C259" s="75">
        <v>1.4766226080094702</v>
      </c>
      <c r="D259" s="75">
        <v>1.9320345524580729</v>
      </c>
      <c r="E259" s="75">
        <v>1.678841471229009</v>
      </c>
      <c r="F259" s="75">
        <v>1.6193405466761845</v>
      </c>
      <c r="G259" s="75">
        <v>1.6587026967649798</v>
      </c>
      <c r="H259" s="75">
        <v>1.4043376362486537</v>
      </c>
      <c r="I259" s="75">
        <v>1.3513262155425698</v>
      </c>
      <c r="J259" s="75">
        <v>1.3866671626799665</v>
      </c>
      <c r="M259"/>
      <c r="N259"/>
      <c r="O259"/>
      <c r="V259"/>
      <c r="Y259" s="64"/>
      <c r="Z259" s="64"/>
    </row>
    <row r="260" spans="1:27" x14ac:dyDescent="0.3">
      <c r="A260" s="1">
        <v>43600</v>
      </c>
      <c r="B260" s="75">
        <v>1.6333991803520354</v>
      </c>
      <c r="C260" s="75">
        <v>1.4816704607896858</v>
      </c>
      <c r="D260" s="75">
        <v>2.0274504470318311</v>
      </c>
      <c r="E260" s="75">
        <v>1.5422899176898541</v>
      </c>
      <c r="F260" s="75">
        <v>1.5277056158677249</v>
      </c>
      <c r="G260" s="75">
        <v>1.5559627006481058</v>
      </c>
      <c r="H260" s="75">
        <v>1.4094158610215901</v>
      </c>
      <c r="I260" s="75">
        <v>1.395525428751343</v>
      </c>
      <c r="J260" s="75">
        <v>1.4205282068378011</v>
      </c>
      <c r="M260"/>
      <c r="N260"/>
      <c r="O260"/>
      <c r="V260"/>
      <c r="Y260" s="64"/>
      <c r="Z260" s="64"/>
    </row>
    <row r="261" spans="1:27" x14ac:dyDescent="0.3">
      <c r="A261" s="1">
        <v>43692</v>
      </c>
      <c r="B261" s="75">
        <v>1.6908969787217565</v>
      </c>
      <c r="C261" s="75">
        <v>1.3886987306120036</v>
      </c>
      <c r="D261" s="75">
        <v>1.842476333752896</v>
      </c>
      <c r="E261" s="75">
        <v>1.7006246822110826</v>
      </c>
      <c r="F261" s="75">
        <v>1.6870051572601241</v>
      </c>
      <c r="G261" s="75">
        <v>1.6897290622503114</v>
      </c>
      <c r="H261" s="75">
        <v>1.4075802717386177</v>
      </c>
      <c r="I261" s="75">
        <v>1.395589089869298</v>
      </c>
      <c r="J261" s="75">
        <v>1.3974338870799574</v>
      </c>
      <c r="M261"/>
      <c r="N261"/>
      <c r="O261"/>
      <c r="V261"/>
      <c r="Y261" s="64"/>
      <c r="Z261" s="64"/>
    </row>
    <row r="262" spans="1:27" x14ac:dyDescent="0.3">
      <c r="A262" s="1">
        <v>43784</v>
      </c>
      <c r="B262" s="75">
        <v>1.5397066853888752</v>
      </c>
      <c r="C262" s="75">
        <v>1.4009859511700862</v>
      </c>
      <c r="D262" s="75">
        <v>1.87737068409497</v>
      </c>
      <c r="E262" s="75">
        <v>1.5857230680215606</v>
      </c>
      <c r="F262" s="75">
        <v>1.5757783965573369</v>
      </c>
      <c r="G262" s="75">
        <v>1.5757783965573369</v>
      </c>
      <c r="H262" s="75">
        <v>1.4525797080130909</v>
      </c>
      <c r="I262" s="75">
        <v>1.4056926414886206</v>
      </c>
      <c r="J262" s="75">
        <v>1.4056926414886206</v>
      </c>
      <c r="M262"/>
      <c r="N262"/>
      <c r="O262"/>
      <c r="V262"/>
      <c r="Y262" s="64"/>
      <c r="Z262" s="64"/>
    </row>
    <row r="263" spans="1:27" x14ac:dyDescent="0.3">
      <c r="A263" s="1">
        <v>43876</v>
      </c>
      <c r="B263" s="75">
        <v>1.5665973854431803</v>
      </c>
      <c r="C263" s="75">
        <v>1.4959611963801356</v>
      </c>
      <c r="D263" s="75">
        <v>1.8524373150559104</v>
      </c>
      <c r="E263" s="75">
        <v>1.7510955618473822</v>
      </c>
      <c r="F263" s="75">
        <v>1.7249463490288663</v>
      </c>
      <c r="G263" s="75">
        <v>1.7339633189662917</v>
      </c>
      <c r="H263" s="75">
        <v>1.644945306257406</v>
      </c>
      <c r="I263" s="75">
        <v>1.6265762911121584</v>
      </c>
      <c r="J263" s="75">
        <v>1.6366792494420412</v>
      </c>
      <c r="M263"/>
      <c r="N263"/>
      <c r="O263"/>
      <c r="V263"/>
      <c r="Z263" s="64"/>
    </row>
    <row r="264" spans="1:27" x14ac:dyDescent="0.3">
      <c r="A264" s="1">
        <v>43966</v>
      </c>
      <c r="B264" s="75">
        <v>0.93121754518290523</v>
      </c>
      <c r="C264" s="75">
        <v>0.52213262168592234</v>
      </c>
      <c r="D264" s="75">
        <v>0.74655666522513986</v>
      </c>
      <c r="E264" s="75">
        <v>0.94657281536010274</v>
      </c>
      <c r="F264" s="75">
        <v>0.97612523059840139</v>
      </c>
      <c r="G264" s="75">
        <v>1.0235882005265706</v>
      </c>
      <c r="H264" s="75">
        <v>0.57415744673094959</v>
      </c>
      <c r="I264" s="75">
        <v>0.60240963855422436</v>
      </c>
      <c r="J264" s="75">
        <v>0.6461549678289602</v>
      </c>
      <c r="M264"/>
      <c r="N264"/>
      <c r="O264"/>
      <c r="V264"/>
      <c r="Z264" s="64"/>
      <c r="AA264" s="64"/>
    </row>
    <row r="265" spans="1:27" x14ac:dyDescent="0.3">
      <c r="A265" s="1">
        <v>44058</v>
      </c>
      <c r="B265" s="75">
        <v>1.3256006628003192</v>
      </c>
      <c r="C265" s="75">
        <v>1.1044234812971343</v>
      </c>
      <c r="D265" s="75">
        <v>1.4448447042802348</v>
      </c>
      <c r="E265" s="75">
        <v>1.4154306902453007</v>
      </c>
      <c r="F265" s="75">
        <v>1.4243439817456016</v>
      </c>
      <c r="G265" s="75">
        <v>1.4047347404449573</v>
      </c>
      <c r="H265" s="75">
        <v>1.2115377629236646</v>
      </c>
      <c r="I265" s="75">
        <v>1.2188033567043233</v>
      </c>
      <c r="J265" s="75">
        <v>1.201547571475281</v>
      </c>
      <c r="M265"/>
      <c r="N265"/>
      <c r="O265"/>
      <c r="V265"/>
      <c r="Z265" s="64"/>
      <c r="AA265" s="64"/>
    </row>
    <row r="266" spans="1:27" x14ac:dyDescent="0.3">
      <c r="A266" s="1">
        <v>44150</v>
      </c>
      <c r="B266" s="75">
        <v>1.4491361842294825</v>
      </c>
      <c r="C266" s="75">
        <v>1.2134896233666481</v>
      </c>
      <c r="D266" s="75">
        <v>1.8374532914107622</v>
      </c>
      <c r="E266" s="75">
        <v>1.4107028640466313</v>
      </c>
      <c r="F266" s="75">
        <v>1.413367919835129</v>
      </c>
      <c r="G266" s="75">
        <v>1.3813872503731117</v>
      </c>
      <c r="H266" s="75">
        <v>1.1960661907734593</v>
      </c>
      <c r="I266" s="75">
        <v>1.2105420296935732</v>
      </c>
      <c r="J266" s="75">
        <v>1.1815903518533677</v>
      </c>
      <c r="M266"/>
      <c r="N266"/>
      <c r="O266"/>
      <c r="V266"/>
      <c r="X266" s="63"/>
      <c r="Z266" s="64"/>
      <c r="AA266" s="64"/>
    </row>
    <row r="267" spans="1:27" x14ac:dyDescent="0.3">
      <c r="A267" s="1">
        <v>44242</v>
      </c>
      <c r="B267" s="75">
        <v>1.9077217308151928</v>
      </c>
      <c r="C267" s="75">
        <v>2.0705638982531527</v>
      </c>
      <c r="D267" s="75">
        <v>2.0222453888527614</v>
      </c>
      <c r="E267" s="75">
        <v>1.5465331292523032</v>
      </c>
      <c r="F267" s="75">
        <v>1.6049262565581701</v>
      </c>
      <c r="G267" s="75">
        <v>1.6022720234988075</v>
      </c>
      <c r="H267" s="75">
        <v>1.7369816561750406</v>
      </c>
      <c r="I267" s="75">
        <v>1.7874857957107526</v>
      </c>
      <c r="J267" s="75">
        <v>1.7847802168070581</v>
      </c>
      <c r="M267"/>
      <c r="N267"/>
      <c r="O267"/>
      <c r="V267"/>
      <c r="X267" s="63"/>
      <c r="Z267" s="64"/>
      <c r="AA267" s="64"/>
    </row>
    <row r="268" spans="1:27" x14ac:dyDescent="0.3">
      <c r="A268" s="1">
        <v>44331</v>
      </c>
      <c r="B268" s="75">
        <v>3.6052349199049427</v>
      </c>
      <c r="C268" s="75">
        <v>4.0841846059136877</v>
      </c>
      <c r="D268" s="75">
        <v>2.4294217121757278</v>
      </c>
      <c r="E268" s="75">
        <v>3.3625873413685836</v>
      </c>
      <c r="F268" s="75">
        <v>3.3794135619337862</v>
      </c>
      <c r="G268" s="75">
        <v>3.3758711997095237</v>
      </c>
      <c r="H268" s="75">
        <v>3.8486946292022983</v>
      </c>
      <c r="I268" s="75">
        <v>3.8640785484819862</v>
      </c>
      <c r="J268" s="75">
        <v>3.861363739197321</v>
      </c>
      <c r="M268"/>
      <c r="N268"/>
      <c r="O268"/>
      <c r="V268"/>
      <c r="W268" s="63"/>
      <c r="X268" s="63"/>
      <c r="Z268" s="64"/>
      <c r="AA268" s="64"/>
    </row>
    <row r="269" spans="1:27" x14ac:dyDescent="0.3">
      <c r="A269" s="1">
        <v>44423</v>
      </c>
      <c r="B269" s="75">
        <v>4.0331628287284538</v>
      </c>
      <c r="C269" s="75">
        <v>4.6613686449975544</v>
      </c>
      <c r="D269" s="75">
        <v>2.7624214969475425</v>
      </c>
      <c r="E269" s="75">
        <v>3.6100575923584843</v>
      </c>
      <c r="F269" s="75">
        <v>3.6170810507093698</v>
      </c>
      <c r="G269" s="75">
        <v>3.635517628880458</v>
      </c>
      <c r="H269" s="75">
        <v>4.2553382298869069</v>
      </c>
      <c r="I269" s="75">
        <v>4.2616158626812561</v>
      </c>
      <c r="J269" s="75">
        <v>4.2777583470096081</v>
      </c>
      <c r="M269"/>
      <c r="N269"/>
      <c r="O269"/>
      <c r="W269" s="63"/>
      <c r="X269" s="75"/>
      <c r="Z269" s="64"/>
    </row>
    <row r="270" spans="1:27" x14ac:dyDescent="0.3">
      <c r="A270" s="1">
        <v>44515</v>
      </c>
      <c r="B270" s="75">
        <v>4.8977659977281318</v>
      </c>
      <c r="C270" s="75">
        <v>5.8580067019165849</v>
      </c>
      <c r="D270" s="75">
        <v>2.9253879486890177</v>
      </c>
      <c r="E270" s="75">
        <v>4.5555993173165277</v>
      </c>
      <c r="F270" s="75">
        <v>4.5844820795588825</v>
      </c>
      <c r="G270" s="75">
        <v>4.5879830204367478</v>
      </c>
      <c r="H270" s="75">
        <v>5.5294475019655565</v>
      </c>
      <c r="I270" s="75">
        <v>5.4946036737902881</v>
      </c>
      <c r="J270" s="75">
        <v>5.4972839682653207</v>
      </c>
      <c r="M270"/>
      <c r="N270"/>
      <c r="O270"/>
      <c r="W270" s="63"/>
      <c r="X270" s="75"/>
      <c r="Z270" s="64"/>
    </row>
    <row r="271" spans="1:27" x14ac:dyDescent="0.3">
      <c r="A271" s="1">
        <v>44607</v>
      </c>
      <c r="B271" s="75">
        <v>5.4987332269869738</v>
      </c>
      <c r="C271" s="75">
        <v>6.5792189757736041</v>
      </c>
      <c r="D271" s="75">
        <v>3.1938045904289059</v>
      </c>
      <c r="E271" s="75">
        <v>5.2151986783757875</v>
      </c>
      <c r="F271" s="75">
        <v>5.2065037822798033</v>
      </c>
      <c r="G271" s="75">
        <v>5.2212851056429921</v>
      </c>
      <c r="H271" s="75">
        <v>6.2944180406942163</v>
      </c>
      <c r="I271" s="75">
        <v>6.2864526635336038</v>
      </c>
      <c r="J271" s="75">
        <v>6.3041535016682859</v>
      </c>
      <c r="P271" s="4"/>
      <c r="Q271" s="4"/>
      <c r="R271" s="4"/>
      <c r="S271" s="4"/>
      <c r="T271" s="4"/>
      <c r="U271" s="4"/>
      <c r="V271" s="4"/>
      <c r="W271" s="63"/>
      <c r="X271" s="75"/>
      <c r="Z271" s="64"/>
    </row>
    <row r="272" spans="1:27" x14ac:dyDescent="0.3">
      <c r="A272" s="1">
        <v>44696</v>
      </c>
      <c r="B272" s="75">
        <v>5.1738965590582442</v>
      </c>
      <c r="C272" s="75">
        <v>6.8100325299423226</v>
      </c>
      <c r="D272" s="75">
        <v>3.8784600062433228</v>
      </c>
      <c r="E272" s="75">
        <v>4.7887878969596898</v>
      </c>
      <c r="F272" s="75">
        <v>4.7964979311408307</v>
      </c>
      <c r="G272" s="75">
        <v>4.9822734512819711</v>
      </c>
      <c r="H272" s="75">
        <v>6.4519220715854031</v>
      </c>
      <c r="I272" s="75">
        <v>6.4571498274840655</v>
      </c>
      <c r="J272" s="75">
        <v>6.6363050558177594</v>
      </c>
      <c r="P272" s="4"/>
      <c r="Q272" s="4"/>
      <c r="R272" s="4"/>
      <c r="S272" s="4"/>
      <c r="T272" s="4"/>
      <c r="U272" s="4"/>
      <c r="V272" s="4"/>
      <c r="W272" s="63"/>
      <c r="X272" s="75"/>
      <c r="Z272" s="64"/>
    </row>
    <row r="273" spans="1:24" x14ac:dyDescent="0.3">
      <c r="A273" s="1">
        <v>44788</v>
      </c>
      <c r="B273" s="75">
        <v>5.2147687808444587</v>
      </c>
      <c r="C273" s="75">
        <v>6.5630554669340535</v>
      </c>
      <c r="D273" s="75">
        <v>3.6676607858116439</v>
      </c>
      <c r="E273" s="75">
        <v>4.9046990317556993</v>
      </c>
      <c r="F273" s="75">
        <v>4.9300900534904324</v>
      </c>
      <c r="G273" s="75">
        <v>4.9470174013135582</v>
      </c>
      <c r="H273" s="75">
        <v>6.2759313822339458</v>
      </c>
      <c r="I273" s="75">
        <v>6.296547636432348</v>
      </c>
      <c r="J273" s="75">
        <v>6.3111508164895858</v>
      </c>
      <c r="P273" s="4"/>
      <c r="Q273" s="4"/>
      <c r="R273" s="4"/>
      <c r="S273" s="4"/>
      <c r="T273" s="4"/>
      <c r="U273" s="4"/>
      <c r="V273" s="4"/>
      <c r="W273" s="63"/>
      <c r="X273" s="75"/>
    </row>
    <row r="274" spans="1:24" x14ac:dyDescent="0.3">
      <c r="A274" s="1">
        <v>44880</v>
      </c>
      <c r="B274" s="75">
        <v>5.0923168552710063</v>
      </c>
      <c r="C274" s="75">
        <v>5.9041914019764441</v>
      </c>
      <c r="D274" s="75">
        <v>3.5625035560502338</v>
      </c>
      <c r="E274" s="75">
        <v>4.7133118648320815</v>
      </c>
      <c r="F274" s="75">
        <v>4.8253941700472591</v>
      </c>
      <c r="G274" s="75">
        <v>4.8396135669775298</v>
      </c>
      <c r="H274" s="75">
        <v>5.5444136985605796</v>
      </c>
      <c r="I274" s="75">
        <v>5.6823470674350451</v>
      </c>
      <c r="J274" s="75">
        <v>5.6941941052524703</v>
      </c>
      <c r="P274" s="4"/>
      <c r="Q274" s="4"/>
      <c r="R274" s="4"/>
      <c r="S274" s="4"/>
      <c r="T274" s="4"/>
      <c r="U274" s="4"/>
      <c r="V274" s="4"/>
      <c r="W274" s="63"/>
      <c r="X274" s="75"/>
    </row>
    <row r="275" spans="1:24" x14ac:dyDescent="0.3">
      <c r="A275" s="1">
        <v>44972</v>
      </c>
      <c r="B275" s="75">
        <v>4.8421239882593614</v>
      </c>
      <c r="C275" s="75">
        <v>5.0347741878686403</v>
      </c>
      <c r="D275" s="75">
        <v>2.8496719695650485</v>
      </c>
      <c r="E275" s="75">
        <v>4.6656106133359687</v>
      </c>
      <c r="F275" s="75">
        <v>4.6705608633236029</v>
      </c>
      <c r="G275" s="75">
        <v>4.6499348217085013</v>
      </c>
      <c r="H275" s="75">
        <v>4.8693932165920106</v>
      </c>
      <c r="I275" s="75">
        <v>4.8735486980876486</v>
      </c>
      <c r="J275" s="75">
        <v>4.8560956758059604</v>
      </c>
      <c r="P275" s="4"/>
      <c r="Q275" s="4"/>
      <c r="R275" s="4"/>
      <c r="S275" s="4"/>
      <c r="T275" s="4"/>
      <c r="U275" s="4"/>
      <c r="V275" s="4"/>
      <c r="W275" s="63"/>
      <c r="X275" s="75"/>
    </row>
    <row r="276" spans="1:24" x14ac:dyDescent="0.3">
      <c r="A276" s="1">
        <v>45061</v>
      </c>
      <c r="B276" s="75">
        <v>4.5755886542282909</v>
      </c>
      <c r="C276" s="75">
        <v>3.8649558303122555</v>
      </c>
      <c r="D276" s="75">
        <v>2.9495810879463402</v>
      </c>
      <c r="E276" s="75">
        <v>4.4423779691986631</v>
      </c>
      <c r="F276" s="75">
        <v>4.408117984860338</v>
      </c>
      <c r="G276" s="75">
        <v>4.5755886542282909</v>
      </c>
      <c r="H276" s="75">
        <v>3.6983806825141352</v>
      </c>
      <c r="I276" s="75">
        <v>3.6697996880588502</v>
      </c>
      <c r="J276" s="75">
        <v>3.8649558303122555</v>
      </c>
      <c r="P276" s="4"/>
      <c r="Q276" s="4"/>
      <c r="R276" s="4"/>
      <c r="S276" s="4"/>
      <c r="T276" s="4"/>
      <c r="U276" s="4"/>
      <c r="V276" s="4"/>
      <c r="W276" s="63"/>
      <c r="X276" s="75"/>
    </row>
    <row r="277" spans="1:24" x14ac:dyDescent="0.3">
      <c r="A277" s="1">
        <v>45153</v>
      </c>
      <c r="B277" s="75">
        <v>3.9559532568993694</v>
      </c>
      <c r="C277" s="75">
        <v>3.4467088357950093</v>
      </c>
      <c r="D277" s="75">
        <v>2.6224331608529328</v>
      </c>
      <c r="E277" s="75">
        <v>3.9559532568993694</v>
      </c>
      <c r="F277" s="75">
        <v>3.9559532568993694</v>
      </c>
      <c r="G277" s="75">
        <v>3.9559532568993694</v>
      </c>
      <c r="H277" s="75">
        <v>3.4467088357950093</v>
      </c>
      <c r="I277" s="75">
        <v>3.4467088357950093</v>
      </c>
      <c r="J277" s="75">
        <v>3.4467088357950093</v>
      </c>
      <c r="P277" s="4"/>
      <c r="Q277" s="4"/>
      <c r="R277" s="4"/>
      <c r="S277" s="4"/>
      <c r="T277" s="4"/>
      <c r="U277" s="4"/>
      <c r="V277" s="4"/>
      <c r="W277" s="63"/>
      <c r="X277" s="75"/>
    </row>
    <row r="278" spans="1:24" x14ac:dyDescent="0.3">
      <c r="P278" s="4"/>
      <c r="Q278" s="4"/>
      <c r="R278" s="4"/>
      <c r="S278" s="4"/>
      <c r="T278" s="4"/>
      <c r="U278" s="4"/>
      <c r="V278" s="4"/>
      <c r="W278" s="63"/>
    </row>
    <row r="279" spans="1:24" x14ac:dyDescent="0.3">
      <c r="P279" s="4"/>
      <c r="Q279" s="4"/>
      <c r="R279" s="4"/>
      <c r="S279" s="4"/>
      <c r="T279" s="4"/>
      <c r="U279" s="4"/>
      <c r="V279" s="4"/>
      <c r="W279" s="63"/>
    </row>
    <row r="280" spans="1:24" x14ac:dyDescent="0.3">
      <c r="P280" s="4"/>
      <c r="Q280" s="4"/>
      <c r="R280" s="4"/>
      <c r="S280" s="4"/>
      <c r="T280" s="4"/>
      <c r="U280" s="4"/>
      <c r="V280" s="4"/>
    </row>
    <row r="281" spans="1:24" x14ac:dyDescent="0.3">
      <c r="P281" s="4"/>
      <c r="Q281" s="4"/>
      <c r="R281" s="4"/>
      <c r="S281" s="4"/>
      <c r="T281" s="4"/>
      <c r="U281" s="4"/>
      <c r="V281" s="4"/>
    </row>
    <row r="282" spans="1:24" x14ac:dyDescent="0.3">
      <c r="P282" s="4"/>
      <c r="Q282" s="4"/>
      <c r="R282" s="4"/>
      <c r="S282" s="4"/>
      <c r="T282" s="4"/>
      <c r="U282" s="4"/>
      <c r="V282" s="4"/>
    </row>
    <row r="283" spans="1:24" x14ac:dyDescent="0.3">
      <c r="P283" s="4"/>
      <c r="Q283" s="4"/>
      <c r="R283" s="4"/>
      <c r="S283" s="4"/>
      <c r="T283" s="4"/>
      <c r="U283" s="4"/>
      <c r="V283" s="4"/>
    </row>
    <row r="284" spans="1:24" x14ac:dyDescent="0.3">
      <c r="P284" s="4"/>
      <c r="Q284" s="4"/>
      <c r="R284" s="4"/>
      <c r="S284" s="4"/>
      <c r="T284" s="4"/>
      <c r="U284" s="4"/>
      <c r="V284" s="4"/>
    </row>
    <row r="285" spans="1:24" x14ac:dyDescent="0.3">
      <c r="P285" s="4"/>
      <c r="Q285" s="4"/>
      <c r="R285" s="4"/>
      <c r="S285" s="4"/>
      <c r="T285" s="4"/>
      <c r="U285" s="4"/>
      <c r="V285" s="4"/>
    </row>
    <row r="286" spans="1:24" x14ac:dyDescent="0.3">
      <c r="P286" s="4"/>
      <c r="Q286" s="4"/>
      <c r="R286" s="4"/>
      <c r="S286" s="4"/>
      <c r="T286" s="4"/>
      <c r="U286" s="4"/>
      <c r="V286" s="4"/>
    </row>
    <row r="287" spans="1:24" x14ac:dyDescent="0.3">
      <c r="P287" s="4"/>
      <c r="Q287" s="4"/>
      <c r="R287" s="4"/>
      <c r="S287" s="4"/>
      <c r="T287" s="4"/>
      <c r="U287" s="4"/>
      <c r="V287" s="4"/>
    </row>
    <row r="288" spans="1:24" x14ac:dyDescent="0.3">
      <c r="P288" s="4"/>
      <c r="Q288" s="4"/>
      <c r="R288" s="4"/>
      <c r="S288" s="4"/>
      <c r="T288" s="4"/>
      <c r="U288" s="4"/>
      <c r="V288" s="4"/>
    </row>
    <row r="289" spans="16:22" x14ac:dyDescent="0.3">
      <c r="P289" s="4"/>
      <c r="Q289" s="4"/>
      <c r="R289" s="4"/>
      <c r="S289" s="4"/>
      <c r="T289" s="4"/>
      <c r="U289" s="4"/>
      <c r="V289" s="4"/>
    </row>
    <row r="290" spans="16:22" x14ac:dyDescent="0.3">
      <c r="P290" s="4"/>
      <c r="Q290" s="4"/>
      <c r="R290" s="4"/>
      <c r="S290" s="4"/>
      <c r="T290" s="4"/>
      <c r="U290" s="4"/>
      <c r="V290" s="4"/>
    </row>
    <row r="291" spans="16:22" x14ac:dyDescent="0.3">
      <c r="P291" s="4"/>
      <c r="Q291" s="4"/>
      <c r="R291" s="4"/>
      <c r="S291" s="4"/>
      <c r="T291" s="4"/>
      <c r="U291" s="4"/>
      <c r="V291" s="4"/>
    </row>
    <row r="292" spans="16:22" x14ac:dyDescent="0.3">
      <c r="P292" s="4"/>
      <c r="Q292" s="4"/>
      <c r="R292" s="4"/>
      <c r="S292" s="4"/>
      <c r="T292" s="4"/>
      <c r="U292" s="4"/>
      <c r="V292" s="4"/>
    </row>
    <row r="293" spans="16:22" x14ac:dyDescent="0.3">
      <c r="P293" s="4"/>
      <c r="Q293" s="4"/>
      <c r="R293" s="4"/>
      <c r="S293" s="4"/>
      <c r="T293" s="4"/>
      <c r="U293" s="4"/>
      <c r="V293" s="4"/>
    </row>
    <row r="294" spans="16:22" x14ac:dyDescent="0.3">
      <c r="P294" s="4"/>
      <c r="Q294" s="4"/>
      <c r="R294" s="4"/>
      <c r="S294" s="4"/>
      <c r="T294" s="4"/>
      <c r="U294" s="4"/>
      <c r="V294" s="4"/>
    </row>
    <row r="295" spans="16:22" x14ac:dyDescent="0.3">
      <c r="P295" s="4"/>
      <c r="Q295" s="4"/>
      <c r="R295" s="4"/>
      <c r="S295" s="4"/>
      <c r="T295" s="4"/>
      <c r="U295" s="4"/>
      <c r="V295" s="4"/>
    </row>
    <row r="296" spans="16:22" x14ac:dyDescent="0.3">
      <c r="P296" s="4"/>
      <c r="Q296" s="4"/>
      <c r="R296" s="4"/>
      <c r="S296" s="4"/>
      <c r="T296" s="4"/>
      <c r="U296" s="4"/>
      <c r="V296" s="4"/>
    </row>
    <row r="297" spans="16:22" x14ac:dyDescent="0.3">
      <c r="P297" s="4"/>
      <c r="Q297" s="4"/>
      <c r="R297" s="4"/>
      <c r="S297" s="4"/>
      <c r="T297" s="4"/>
      <c r="U297" s="4"/>
      <c r="V297" s="4"/>
    </row>
    <row r="298" spans="16:22" x14ac:dyDescent="0.3">
      <c r="P298" s="4"/>
      <c r="Q298" s="4"/>
      <c r="R298" s="4"/>
      <c r="S298" s="4"/>
      <c r="T298" s="4"/>
      <c r="U298" s="4"/>
    </row>
    <row r="299" spans="16:22" x14ac:dyDescent="0.3">
      <c r="P299" s="4"/>
      <c r="Q299" s="4"/>
      <c r="R299" s="4"/>
      <c r="S299" s="4"/>
      <c r="T299" s="4"/>
      <c r="U299" s="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77"/>
  <sheetViews>
    <sheetView workbookViewId="0">
      <pane ySplit="10" topLeftCell="A266" activePane="bottomLeft" state="frozen"/>
      <selection activeCell="D262" sqref="D262"/>
      <selection pane="bottomLeft" activeCell="C4" sqref="C4"/>
    </sheetView>
  </sheetViews>
  <sheetFormatPr defaultColWidth="9.109375" defaultRowHeight="14.4" x14ac:dyDescent="0.3"/>
  <cols>
    <col min="1" max="1" width="12.109375" customWidth="1"/>
    <col min="2" max="3" width="15.6640625" style="75" bestFit="1" customWidth="1"/>
  </cols>
  <sheetData>
    <row r="1" spans="1:3" x14ac:dyDescent="0.3">
      <c r="B1" s="75" t="s">
        <v>37</v>
      </c>
      <c r="C1" s="75" t="s">
        <v>38</v>
      </c>
    </row>
    <row r="2" spans="1:3" x14ac:dyDescent="0.3">
      <c r="B2" s="75" t="s">
        <v>2</v>
      </c>
      <c r="C2" s="75" t="s">
        <v>3</v>
      </c>
    </row>
    <row r="3" spans="1:3" x14ac:dyDescent="0.3">
      <c r="A3" s="1">
        <v>20135</v>
      </c>
      <c r="B3" s="75">
        <v>1.343333333333333</v>
      </c>
      <c r="C3" s="75" t="e">
        <v>#N/A</v>
      </c>
    </row>
    <row r="4" spans="1:3" x14ac:dyDescent="0.3">
      <c r="A4" s="1">
        <v>20224</v>
      </c>
      <c r="B4" s="75">
        <v>1.5</v>
      </c>
      <c r="C4" s="75">
        <v>1.343333333333333</v>
      </c>
    </row>
    <row r="5" spans="1:3" x14ac:dyDescent="0.3">
      <c r="A5" s="1">
        <v>20316</v>
      </c>
      <c r="B5" s="75">
        <v>1.9400000000000002</v>
      </c>
      <c r="C5" s="75">
        <v>1.5</v>
      </c>
    </row>
    <row r="6" spans="1:3" x14ac:dyDescent="0.3">
      <c r="A6" s="1">
        <v>20408</v>
      </c>
      <c r="B6" s="75">
        <v>2.3566666666666669</v>
      </c>
      <c r="C6" s="75">
        <v>1.9400000000000002</v>
      </c>
    </row>
    <row r="7" spans="1:3" x14ac:dyDescent="0.3">
      <c r="A7" s="1">
        <v>20500</v>
      </c>
      <c r="B7" s="75">
        <v>2.4833333333333334</v>
      </c>
      <c r="C7" s="75">
        <v>2.3566666666666669</v>
      </c>
    </row>
    <row r="8" spans="1:3" x14ac:dyDescent="0.3">
      <c r="A8" s="1">
        <v>20590</v>
      </c>
      <c r="B8" s="75">
        <v>2.6933333333333334</v>
      </c>
      <c r="C8" s="75">
        <v>2.4833333333333334</v>
      </c>
    </row>
    <row r="9" spans="1:3" x14ac:dyDescent="0.3">
      <c r="A9" s="1">
        <v>20682</v>
      </c>
      <c r="B9" s="75">
        <v>2.81</v>
      </c>
      <c r="C9" s="75">
        <v>2.6933333333333334</v>
      </c>
    </row>
    <row r="10" spans="1:3" x14ac:dyDescent="0.3">
      <c r="A10" s="1">
        <v>20774</v>
      </c>
      <c r="B10" s="75">
        <v>2.9266666666666663</v>
      </c>
      <c r="C10" s="75">
        <v>2.81</v>
      </c>
    </row>
    <row r="11" spans="1:3" x14ac:dyDescent="0.3">
      <c r="A11" s="1">
        <v>20866</v>
      </c>
      <c r="B11" s="75">
        <v>2.9333333333333336</v>
      </c>
      <c r="C11" s="75">
        <v>2.9266666666666663</v>
      </c>
    </row>
    <row r="12" spans="1:3" x14ac:dyDescent="0.3">
      <c r="A12" s="1">
        <v>20955</v>
      </c>
      <c r="B12" s="75">
        <v>3</v>
      </c>
      <c r="C12" s="75">
        <v>2.9333333333333336</v>
      </c>
    </row>
    <row r="13" spans="1:3" x14ac:dyDescent="0.3">
      <c r="A13" s="1">
        <v>21047</v>
      </c>
      <c r="B13" s="75">
        <v>3.2333333333333338</v>
      </c>
      <c r="C13" s="75">
        <v>3</v>
      </c>
    </row>
    <row r="14" spans="1:3" x14ac:dyDescent="0.3">
      <c r="A14" s="1">
        <v>21139</v>
      </c>
      <c r="B14" s="75">
        <v>3.2533333333333334</v>
      </c>
      <c r="C14" s="75">
        <v>3.2333333333333338</v>
      </c>
    </row>
    <row r="15" spans="1:3" x14ac:dyDescent="0.3">
      <c r="A15" s="1">
        <v>21231</v>
      </c>
      <c r="B15" s="75">
        <v>1.8633333333333335</v>
      </c>
      <c r="C15" s="75">
        <v>3.2533333333333334</v>
      </c>
    </row>
    <row r="16" spans="1:3" x14ac:dyDescent="0.3">
      <c r="A16" s="1">
        <v>21320</v>
      </c>
      <c r="B16" s="75">
        <v>0.94000000000000006</v>
      </c>
      <c r="C16" s="75">
        <v>1.8633333333333335</v>
      </c>
    </row>
    <row r="17" spans="1:3" x14ac:dyDescent="0.3">
      <c r="A17" s="1">
        <v>21412</v>
      </c>
      <c r="B17" s="75">
        <v>1.3233333333333333</v>
      </c>
      <c r="C17" s="75">
        <v>0.94000000000000006</v>
      </c>
    </row>
    <row r="18" spans="1:3" x14ac:dyDescent="0.3">
      <c r="A18" s="1">
        <v>21504</v>
      </c>
      <c r="B18" s="75">
        <v>2.1633333333333336</v>
      </c>
      <c r="C18" s="75">
        <v>1.3233333333333333</v>
      </c>
    </row>
    <row r="19" spans="1:3" x14ac:dyDescent="0.3">
      <c r="A19" s="1">
        <v>21596</v>
      </c>
      <c r="B19" s="75">
        <v>2.57</v>
      </c>
      <c r="C19" s="75">
        <v>2.1633333333333336</v>
      </c>
    </row>
    <row r="20" spans="1:3" x14ac:dyDescent="0.3">
      <c r="A20" s="1">
        <v>21685</v>
      </c>
      <c r="B20" s="75">
        <v>3.0833333333333335</v>
      </c>
      <c r="C20" s="75">
        <v>2.57</v>
      </c>
    </row>
    <row r="21" spans="1:3" x14ac:dyDescent="0.3">
      <c r="A21" s="1">
        <v>21777</v>
      </c>
      <c r="B21" s="75">
        <v>3.5766666666666667</v>
      </c>
      <c r="C21" s="75">
        <v>3.0833333333333335</v>
      </c>
    </row>
    <row r="22" spans="1:3" x14ac:dyDescent="0.3">
      <c r="A22" s="1">
        <v>21869</v>
      </c>
      <c r="B22" s="75">
        <v>3.99</v>
      </c>
      <c r="C22" s="75">
        <v>3.5766666666666667</v>
      </c>
    </row>
    <row r="23" spans="1:3" x14ac:dyDescent="0.3">
      <c r="A23" s="1">
        <v>21961</v>
      </c>
      <c r="B23" s="75">
        <v>3.9333333333333336</v>
      </c>
      <c r="C23" s="75">
        <v>3.99</v>
      </c>
    </row>
    <row r="24" spans="1:3" x14ac:dyDescent="0.3">
      <c r="A24" s="1">
        <v>22051</v>
      </c>
      <c r="B24" s="75">
        <v>3.6966666666666668</v>
      </c>
      <c r="C24" s="75">
        <v>3.9333333333333336</v>
      </c>
    </row>
    <row r="25" spans="1:3" x14ac:dyDescent="0.3">
      <c r="A25" s="1">
        <v>22143</v>
      </c>
      <c r="B25" s="75">
        <v>2.936666666666667</v>
      </c>
      <c r="C25" s="75">
        <v>3.6966666666666668</v>
      </c>
    </row>
    <row r="26" spans="1:3" x14ac:dyDescent="0.3">
      <c r="A26" s="1">
        <v>22235</v>
      </c>
      <c r="B26" s="75">
        <v>2.2966666666666669</v>
      </c>
      <c r="C26" s="75">
        <v>2.936666666666667</v>
      </c>
    </row>
    <row r="27" spans="1:3" x14ac:dyDescent="0.3">
      <c r="A27" s="1">
        <v>22327</v>
      </c>
      <c r="B27" s="75">
        <v>2.0033333333333334</v>
      </c>
      <c r="C27" s="75">
        <v>2.2966666666666669</v>
      </c>
    </row>
    <row r="28" spans="1:3" x14ac:dyDescent="0.3">
      <c r="A28" s="1">
        <v>22416</v>
      </c>
      <c r="B28" s="75">
        <v>1.7333333333333332</v>
      </c>
      <c r="C28" s="75">
        <v>2.0033333333333334</v>
      </c>
    </row>
    <row r="29" spans="1:3" x14ac:dyDescent="0.3">
      <c r="A29" s="1">
        <v>22508</v>
      </c>
      <c r="B29" s="75">
        <v>1.6833333333333333</v>
      </c>
      <c r="C29" s="75">
        <v>1.7333333333333332</v>
      </c>
    </row>
    <row r="30" spans="1:3" x14ac:dyDescent="0.3">
      <c r="A30" s="1">
        <v>22600</v>
      </c>
      <c r="B30" s="75">
        <v>2.4</v>
      </c>
      <c r="C30" s="75">
        <v>1.6833333333333333</v>
      </c>
    </row>
    <row r="31" spans="1:3" x14ac:dyDescent="0.3">
      <c r="A31" s="1">
        <v>22692</v>
      </c>
      <c r="B31" s="75">
        <v>2.4566666666666666</v>
      </c>
      <c r="C31" s="75">
        <v>2.4</v>
      </c>
    </row>
    <row r="32" spans="1:3" x14ac:dyDescent="0.3">
      <c r="A32" s="1">
        <v>22781</v>
      </c>
      <c r="B32" s="75">
        <v>2.6066666666666669</v>
      </c>
      <c r="C32" s="75">
        <v>2.4566666666666666</v>
      </c>
    </row>
    <row r="33" spans="1:3" x14ac:dyDescent="0.3">
      <c r="A33" s="1">
        <v>22873</v>
      </c>
      <c r="B33" s="75">
        <v>2.8466666666666671</v>
      </c>
      <c r="C33" s="75">
        <v>2.6066666666666669</v>
      </c>
    </row>
    <row r="34" spans="1:3" x14ac:dyDescent="0.3">
      <c r="A34" s="1">
        <v>22965</v>
      </c>
      <c r="B34" s="75">
        <v>2.9233333333333333</v>
      </c>
      <c r="C34" s="75">
        <v>2.8466666666666671</v>
      </c>
    </row>
    <row r="35" spans="1:3" x14ac:dyDescent="0.3">
      <c r="A35" s="1">
        <v>23057</v>
      </c>
      <c r="B35" s="75">
        <v>2.9666666666666668</v>
      </c>
      <c r="C35" s="75">
        <v>2.9233333333333333</v>
      </c>
    </row>
    <row r="36" spans="1:3" x14ac:dyDescent="0.3">
      <c r="A36" s="1">
        <v>23146</v>
      </c>
      <c r="B36" s="75">
        <v>2.9633333333333334</v>
      </c>
      <c r="C36" s="75">
        <v>2.9666666666666668</v>
      </c>
    </row>
    <row r="37" spans="1:3" x14ac:dyDescent="0.3">
      <c r="A37" s="1">
        <v>23238</v>
      </c>
      <c r="B37" s="75">
        <v>3.33</v>
      </c>
      <c r="C37" s="75">
        <v>2.9633333333333334</v>
      </c>
    </row>
    <row r="38" spans="1:3" x14ac:dyDescent="0.3">
      <c r="A38" s="1">
        <v>23330</v>
      </c>
      <c r="B38" s="75">
        <v>3.4533333333333331</v>
      </c>
      <c r="C38" s="75">
        <v>3.33</v>
      </c>
    </row>
    <row r="39" spans="1:3" x14ac:dyDescent="0.3">
      <c r="A39" s="1">
        <v>23422</v>
      </c>
      <c r="B39" s="75">
        <v>3.4633333333333334</v>
      </c>
      <c r="C39" s="75">
        <v>3.4533333333333331</v>
      </c>
    </row>
    <row r="40" spans="1:3" x14ac:dyDescent="0.3">
      <c r="A40" s="1">
        <v>23512</v>
      </c>
      <c r="B40" s="75">
        <v>3.49</v>
      </c>
      <c r="C40" s="75">
        <v>3.4633333333333334</v>
      </c>
    </row>
    <row r="41" spans="1:3" x14ac:dyDescent="0.3">
      <c r="A41" s="1">
        <v>23604</v>
      </c>
      <c r="B41" s="75">
        <v>3.456666666666667</v>
      </c>
      <c r="C41" s="75">
        <v>3.49</v>
      </c>
    </row>
    <row r="42" spans="1:3" x14ac:dyDescent="0.3">
      <c r="A42" s="1">
        <v>23696</v>
      </c>
      <c r="B42" s="75">
        <v>3.5766666666666667</v>
      </c>
      <c r="C42" s="75">
        <v>3.456666666666667</v>
      </c>
    </row>
    <row r="43" spans="1:3" x14ac:dyDescent="0.3">
      <c r="A43" s="1">
        <v>23788</v>
      </c>
      <c r="B43" s="75">
        <v>3.9766666666666666</v>
      </c>
      <c r="C43" s="75">
        <v>3.5766666666666667</v>
      </c>
    </row>
    <row r="44" spans="1:3" x14ac:dyDescent="0.3">
      <c r="A44" s="1">
        <v>23877</v>
      </c>
      <c r="B44" s="75">
        <v>4.0799999999999992</v>
      </c>
      <c r="C44" s="75">
        <v>3.9766666666666666</v>
      </c>
    </row>
    <row r="45" spans="1:3" x14ac:dyDescent="0.3">
      <c r="A45" s="1">
        <v>23969</v>
      </c>
      <c r="B45" s="75">
        <v>4.0766666666666671</v>
      </c>
      <c r="C45" s="75">
        <v>4.0799999999999992</v>
      </c>
    </row>
    <row r="46" spans="1:3" x14ac:dyDescent="0.3">
      <c r="A46" s="1">
        <v>24061</v>
      </c>
      <c r="B46" s="75">
        <v>4.166666666666667</v>
      </c>
      <c r="C46" s="75">
        <v>4.0766666666666671</v>
      </c>
    </row>
    <row r="47" spans="1:3" x14ac:dyDescent="0.3">
      <c r="A47" s="1">
        <v>24153</v>
      </c>
      <c r="B47" s="75">
        <v>4.5599999999999996</v>
      </c>
      <c r="C47" s="75">
        <v>4.166666666666667</v>
      </c>
    </row>
    <row r="48" spans="1:3" x14ac:dyDescent="0.3">
      <c r="A48" s="1">
        <v>24242</v>
      </c>
      <c r="B48" s="75">
        <v>4.9133333333333331</v>
      </c>
      <c r="C48" s="75">
        <v>4.5599999999999996</v>
      </c>
    </row>
    <row r="49" spans="1:3" x14ac:dyDescent="0.3">
      <c r="A49" s="1">
        <v>24334</v>
      </c>
      <c r="B49" s="75">
        <v>5.41</v>
      </c>
      <c r="C49" s="75">
        <v>4.9133333333333331</v>
      </c>
    </row>
    <row r="50" spans="1:3" x14ac:dyDescent="0.3">
      <c r="A50" s="1">
        <v>24426</v>
      </c>
      <c r="B50" s="75">
        <v>5.5633333333333326</v>
      </c>
      <c r="C50" s="75">
        <v>5.41</v>
      </c>
    </row>
    <row r="51" spans="1:3" x14ac:dyDescent="0.3">
      <c r="A51" s="1">
        <v>24518</v>
      </c>
      <c r="B51" s="75">
        <v>4.8233333333333341</v>
      </c>
      <c r="C51" s="75">
        <v>5.5633333333333326</v>
      </c>
    </row>
    <row r="52" spans="1:3" x14ac:dyDescent="0.3">
      <c r="A52" s="1">
        <v>24607</v>
      </c>
      <c r="B52" s="75">
        <v>3.99</v>
      </c>
      <c r="C52" s="75">
        <v>4.8233333333333341</v>
      </c>
    </row>
    <row r="53" spans="1:3" x14ac:dyDescent="0.3">
      <c r="A53" s="1">
        <v>24699</v>
      </c>
      <c r="B53" s="75">
        <v>3.8933333333333331</v>
      </c>
      <c r="C53" s="75">
        <v>3.99</v>
      </c>
    </row>
    <row r="54" spans="1:3" x14ac:dyDescent="0.3">
      <c r="A54" s="1">
        <v>24791</v>
      </c>
      <c r="B54" s="75">
        <v>4.1733333333333329</v>
      </c>
      <c r="C54" s="75">
        <v>3.8933333333333331</v>
      </c>
    </row>
    <row r="55" spans="1:3" x14ac:dyDescent="0.3">
      <c r="A55" s="1">
        <v>24883</v>
      </c>
      <c r="B55" s="75">
        <v>4.79</v>
      </c>
      <c r="C55" s="75">
        <v>4.1733333333333329</v>
      </c>
    </row>
    <row r="56" spans="1:3" x14ac:dyDescent="0.3">
      <c r="A56" s="1">
        <v>24973</v>
      </c>
      <c r="B56" s="75">
        <v>5.9833333333333334</v>
      </c>
      <c r="C56" s="75">
        <v>4.79</v>
      </c>
    </row>
    <row r="57" spans="1:3" x14ac:dyDescent="0.3">
      <c r="A57" s="1">
        <v>25065</v>
      </c>
      <c r="B57" s="75">
        <v>5.9466666666666663</v>
      </c>
      <c r="C57" s="75">
        <v>5.9833333333333334</v>
      </c>
    </row>
    <row r="58" spans="1:3" x14ac:dyDescent="0.3">
      <c r="A58" s="1">
        <v>25157</v>
      </c>
      <c r="B58" s="75">
        <v>5.916666666666667</v>
      </c>
      <c r="C58" s="75">
        <v>5.9466666666666663</v>
      </c>
    </row>
    <row r="59" spans="1:3" x14ac:dyDescent="0.3">
      <c r="A59" s="1">
        <v>25249</v>
      </c>
      <c r="B59" s="75">
        <v>6.5666666666666664</v>
      </c>
      <c r="C59" s="75">
        <v>5.916666666666667</v>
      </c>
    </row>
    <row r="60" spans="1:3" x14ac:dyDescent="0.3">
      <c r="A60" s="1">
        <v>25338</v>
      </c>
      <c r="B60" s="75">
        <v>8.3266666666666662</v>
      </c>
      <c r="C60" s="75">
        <v>6.5666666666666664</v>
      </c>
    </row>
    <row r="61" spans="1:3" x14ac:dyDescent="0.3">
      <c r="A61" s="1">
        <v>25430</v>
      </c>
      <c r="B61" s="75">
        <v>8.9833333333333325</v>
      </c>
      <c r="C61" s="75">
        <v>8.3266666666666662</v>
      </c>
    </row>
    <row r="62" spans="1:3" x14ac:dyDescent="0.3">
      <c r="A62" s="1">
        <v>25522</v>
      </c>
      <c r="B62" s="75">
        <v>8.94</v>
      </c>
      <c r="C62" s="75">
        <v>8.9833333333333325</v>
      </c>
    </row>
    <row r="63" spans="1:3" x14ac:dyDescent="0.3">
      <c r="A63" s="1">
        <v>25614</v>
      </c>
      <c r="B63" s="75">
        <v>8.5733333333333324</v>
      </c>
      <c r="C63" s="75">
        <v>8.94</v>
      </c>
    </row>
    <row r="64" spans="1:3" x14ac:dyDescent="0.3">
      <c r="A64" s="1">
        <v>25703</v>
      </c>
      <c r="B64" s="75">
        <v>7.8866666666666667</v>
      </c>
      <c r="C64" s="75">
        <v>8.5733333333333324</v>
      </c>
    </row>
    <row r="65" spans="1:3" x14ac:dyDescent="0.3">
      <c r="A65" s="1">
        <v>25795</v>
      </c>
      <c r="B65" s="75">
        <v>6.706666666666667</v>
      </c>
      <c r="C65" s="75">
        <v>7.8866666666666667</v>
      </c>
    </row>
    <row r="66" spans="1:3" x14ac:dyDescent="0.3">
      <c r="A66" s="1">
        <v>25887</v>
      </c>
      <c r="B66" s="75">
        <v>5.5666666666666673</v>
      </c>
      <c r="C66" s="75">
        <v>6.706666666666667</v>
      </c>
    </row>
    <row r="67" spans="1:3" x14ac:dyDescent="0.3">
      <c r="A67" s="1">
        <v>25979</v>
      </c>
      <c r="B67" s="75">
        <v>3.8566666666666669</v>
      </c>
      <c r="C67" s="75">
        <v>5.5666666666666673</v>
      </c>
    </row>
    <row r="68" spans="1:3" x14ac:dyDescent="0.3">
      <c r="A68" s="1">
        <v>26068</v>
      </c>
      <c r="B68" s="75">
        <v>4.5666666666666664</v>
      </c>
      <c r="C68" s="75">
        <v>3.8566666666666669</v>
      </c>
    </row>
    <row r="69" spans="1:3" x14ac:dyDescent="0.3">
      <c r="A69" s="1">
        <v>26160</v>
      </c>
      <c r="B69" s="75">
        <v>5.4766666666666666</v>
      </c>
      <c r="C69" s="75">
        <v>4.5666666666666664</v>
      </c>
    </row>
    <row r="70" spans="1:3" x14ac:dyDescent="0.3">
      <c r="A70" s="1">
        <v>26252</v>
      </c>
      <c r="B70" s="75">
        <v>4.75</v>
      </c>
      <c r="C70" s="75">
        <v>5.4766666666666666</v>
      </c>
    </row>
    <row r="71" spans="1:3" x14ac:dyDescent="0.3">
      <c r="A71" s="1">
        <v>26344</v>
      </c>
      <c r="B71" s="75">
        <v>3.5466666666666669</v>
      </c>
      <c r="C71" s="75">
        <v>4.75</v>
      </c>
    </row>
    <row r="72" spans="1:3" x14ac:dyDescent="0.3">
      <c r="A72" s="1">
        <v>26434</v>
      </c>
      <c r="B72" s="75">
        <v>4.3</v>
      </c>
      <c r="C72" s="75">
        <v>3.5466666666666669</v>
      </c>
    </row>
    <row r="73" spans="1:3" x14ac:dyDescent="0.3">
      <c r="A73" s="1">
        <v>26526</v>
      </c>
      <c r="B73" s="75">
        <v>4.7433333333333332</v>
      </c>
      <c r="C73" s="75">
        <v>4.3</v>
      </c>
    </row>
    <row r="74" spans="1:3" x14ac:dyDescent="0.3">
      <c r="A74" s="1">
        <v>26618</v>
      </c>
      <c r="B74" s="75">
        <v>5.1466666666666665</v>
      </c>
      <c r="C74" s="75">
        <v>4.7433333333333332</v>
      </c>
    </row>
    <row r="75" spans="1:3" x14ac:dyDescent="0.3">
      <c r="A75" s="1">
        <v>26710</v>
      </c>
      <c r="B75" s="75">
        <v>6.5366666666666662</v>
      </c>
      <c r="C75" s="75">
        <v>5.1466666666666665</v>
      </c>
    </row>
    <row r="76" spans="1:3" x14ac:dyDescent="0.3">
      <c r="A76" s="1">
        <v>26799</v>
      </c>
      <c r="B76" s="75">
        <v>7.8166666666666673</v>
      </c>
      <c r="C76" s="75">
        <v>6.5366666666666662</v>
      </c>
    </row>
    <row r="77" spans="1:3" x14ac:dyDescent="0.3">
      <c r="A77" s="1">
        <v>26891</v>
      </c>
      <c r="B77" s="75">
        <v>10.56</v>
      </c>
      <c r="C77" s="75">
        <v>7.8166666666666673</v>
      </c>
    </row>
    <row r="78" spans="1:3" x14ac:dyDescent="0.3">
      <c r="A78" s="1">
        <v>26983</v>
      </c>
      <c r="B78" s="75">
        <v>9.9966666666666661</v>
      </c>
      <c r="C78" s="75">
        <v>10.56</v>
      </c>
    </row>
    <row r="79" spans="1:3" x14ac:dyDescent="0.3">
      <c r="A79" s="1">
        <v>27075</v>
      </c>
      <c r="B79" s="75">
        <v>9.3233333333333324</v>
      </c>
      <c r="C79" s="75">
        <v>9.9966666666666661</v>
      </c>
    </row>
    <row r="80" spans="1:3" x14ac:dyDescent="0.3">
      <c r="A80" s="1">
        <v>27164</v>
      </c>
      <c r="B80" s="75">
        <v>11.25</v>
      </c>
      <c r="C80" s="75">
        <v>9.3233333333333324</v>
      </c>
    </row>
    <row r="81" spans="1:3" x14ac:dyDescent="0.3">
      <c r="A81" s="1">
        <v>27256</v>
      </c>
      <c r="B81" s="75">
        <v>12.089999999999998</v>
      </c>
      <c r="C81" s="75">
        <v>11.25</v>
      </c>
    </row>
    <row r="82" spans="1:3" x14ac:dyDescent="0.3">
      <c r="A82" s="1">
        <v>27348</v>
      </c>
      <c r="B82" s="75">
        <v>9.3466666666666658</v>
      </c>
      <c r="C82" s="75">
        <v>12.089999999999998</v>
      </c>
    </row>
    <row r="83" spans="1:3" x14ac:dyDescent="0.3">
      <c r="A83" s="1">
        <v>27440</v>
      </c>
      <c r="B83" s="75">
        <v>6.3033333333333337</v>
      </c>
      <c r="C83" s="75">
        <v>9.3466666666666658</v>
      </c>
    </row>
    <row r="84" spans="1:3" x14ac:dyDescent="0.3">
      <c r="A84" s="1">
        <v>27529</v>
      </c>
      <c r="B84" s="75">
        <v>5.4200000000000008</v>
      </c>
      <c r="C84" s="75">
        <v>6.3033333333333337</v>
      </c>
    </row>
    <row r="85" spans="1:3" x14ac:dyDescent="0.3">
      <c r="A85" s="1">
        <v>27621</v>
      </c>
      <c r="B85" s="75">
        <v>6.1599999999999993</v>
      </c>
      <c r="C85" s="75">
        <v>5.4200000000000008</v>
      </c>
    </row>
    <row r="86" spans="1:3" x14ac:dyDescent="0.3">
      <c r="A86" s="1">
        <v>27713</v>
      </c>
      <c r="B86" s="75">
        <v>5.4133333333333331</v>
      </c>
      <c r="C86" s="75">
        <v>6.1599999999999993</v>
      </c>
    </row>
    <row r="87" spans="1:3" x14ac:dyDescent="0.3">
      <c r="A87" s="1">
        <v>27805</v>
      </c>
      <c r="B87" s="75">
        <v>4.8266666666666671</v>
      </c>
      <c r="C87" s="75">
        <v>5.4133333333333331</v>
      </c>
    </row>
    <row r="88" spans="1:3" x14ac:dyDescent="0.3">
      <c r="A88" s="1">
        <v>27895</v>
      </c>
      <c r="B88" s="75">
        <v>5.1966666666666663</v>
      </c>
      <c r="C88" s="75">
        <v>4.8266666666666671</v>
      </c>
    </row>
    <row r="89" spans="1:3" x14ac:dyDescent="0.3">
      <c r="A89" s="1">
        <v>27987</v>
      </c>
      <c r="B89" s="75">
        <v>5.2833333333333332</v>
      </c>
      <c r="C89" s="75">
        <v>5.1966666666666663</v>
      </c>
    </row>
    <row r="90" spans="1:3" x14ac:dyDescent="0.3">
      <c r="A90" s="1">
        <v>28079</v>
      </c>
      <c r="B90" s="75">
        <v>4.8733333333333331</v>
      </c>
      <c r="C90" s="75">
        <v>5.2833333333333332</v>
      </c>
    </row>
    <row r="91" spans="1:3" x14ac:dyDescent="0.3">
      <c r="A91" s="1">
        <v>28171</v>
      </c>
      <c r="B91" s="75">
        <v>4.66</v>
      </c>
      <c r="C91" s="75">
        <v>4.8733333333333331</v>
      </c>
    </row>
    <row r="92" spans="1:3" x14ac:dyDescent="0.3">
      <c r="A92" s="1">
        <v>28260</v>
      </c>
      <c r="B92" s="75">
        <v>5.1566666666666663</v>
      </c>
      <c r="C92" s="75">
        <v>4.66</v>
      </c>
    </row>
    <row r="93" spans="1:3" x14ac:dyDescent="0.3">
      <c r="A93" s="1">
        <v>28352</v>
      </c>
      <c r="B93" s="75">
        <v>5.82</v>
      </c>
      <c r="C93" s="75">
        <v>5.1566666666666663</v>
      </c>
    </row>
    <row r="94" spans="1:3" x14ac:dyDescent="0.3">
      <c r="A94" s="1">
        <v>28444</v>
      </c>
      <c r="B94" s="75">
        <v>6.5133333333333328</v>
      </c>
      <c r="C94" s="75">
        <v>5.82</v>
      </c>
    </row>
    <row r="95" spans="1:3" x14ac:dyDescent="0.3">
      <c r="A95" s="1">
        <v>28536</v>
      </c>
      <c r="B95" s="75">
        <v>6.7566666666666668</v>
      </c>
      <c r="C95" s="75">
        <v>6.5133333333333328</v>
      </c>
    </row>
    <row r="96" spans="1:3" x14ac:dyDescent="0.3">
      <c r="A96" s="1">
        <v>28625</v>
      </c>
      <c r="B96" s="75">
        <v>7.2833333333333341</v>
      </c>
      <c r="C96" s="75">
        <v>6.7566666666666668</v>
      </c>
    </row>
    <row r="97" spans="1:3" x14ac:dyDescent="0.3">
      <c r="A97" s="1">
        <v>28717</v>
      </c>
      <c r="B97" s="75">
        <v>8.1</v>
      </c>
      <c r="C97" s="75">
        <v>7.2833333333333341</v>
      </c>
    </row>
    <row r="98" spans="1:3" x14ac:dyDescent="0.3">
      <c r="A98" s="1">
        <v>28809</v>
      </c>
      <c r="B98" s="75">
        <v>9.5833333333333339</v>
      </c>
      <c r="C98" s="75">
        <v>8.1</v>
      </c>
    </row>
    <row r="99" spans="1:3" x14ac:dyDescent="0.3">
      <c r="A99" s="1">
        <v>28901</v>
      </c>
      <c r="B99" s="75">
        <v>10.073333333333334</v>
      </c>
      <c r="C99" s="75">
        <v>9.5833333333333339</v>
      </c>
    </row>
    <row r="100" spans="1:3" x14ac:dyDescent="0.3">
      <c r="A100" s="1">
        <v>28990</v>
      </c>
      <c r="B100" s="75">
        <v>10.18</v>
      </c>
      <c r="C100" s="75">
        <v>10.073333333333334</v>
      </c>
    </row>
    <row r="101" spans="1:3" x14ac:dyDescent="0.3">
      <c r="A101" s="1">
        <v>29082</v>
      </c>
      <c r="B101" s="75">
        <v>10.946666666666667</v>
      </c>
      <c r="C101" s="75">
        <v>10.18</v>
      </c>
    </row>
    <row r="102" spans="1:3" x14ac:dyDescent="0.3">
      <c r="A102" s="1">
        <v>29174</v>
      </c>
      <c r="B102" s="75">
        <v>13.576666666666666</v>
      </c>
      <c r="C102" s="75">
        <v>10.946666666666667</v>
      </c>
    </row>
    <row r="103" spans="1:3" x14ac:dyDescent="0.3">
      <c r="A103" s="1">
        <v>29266</v>
      </c>
      <c r="B103" s="75">
        <v>15.046666666666667</v>
      </c>
      <c r="C103" s="75">
        <v>13.576666666666666</v>
      </c>
    </row>
    <row r="104" spans="1:3" x14ac:dyDescent="0.3">
      <c r="A104" s="1">
        <v>29356</v>
      </c>
      <c r="B104" s="75">
        <v>12.686666666666667</v>
      </c>
      <c r="C104" s="75">
        <v>15.046666666666667</v>
      </c>
    </row>
    <row r="105" spans="1:3" x14ac:dyDescent="0.3">
      <c r="A105" s="1">
        <v>29448</v>
      </c>
      <c r="B105" s="75">
        <v>9.836666666666666</v>
      </c>
      <c r="C105" s="75">
        <v>12.686666666666667</v>
      </c>
    </row>
    <row r="106" spans="1:3" x14ac:dyDescent="0.3">
      <c r="A106" s="1">
        <v>29540</v>
      </c>
      <c r="B106" s="75">
        <v>15.853333333333333</v>
      </c>
      <c r="C106" s="75">
        <v>9.836666666666666</v>
      </c>
    </row>
    <row r="107" spans="1:3" x14ac:dyDescent="0.3">
      <c r="A107" s="1">
        <v>29632</v>
      </c>
      <c r="B107" s="75">
        <v>16.569999999999997</v>
      </c>
      <c r="C107" s="75">
        <v>15.853333333333333</v>
      </c>
    </row>
    <row r="108" spans="1:3" x14ac:dyDescent="0.3">
      <c r="A108" s="1">
        <v>29721</v>
      </c>
      <c r="B108" s="75">
        <v>17.78</v>
      </c>
      <c r="C108" s="75">
        <v>16.569999999999997</v>
      </c>
    </row>
    <row r="109" spans="1:3" x14ac:dyDescent="0.3">
      <c r="A109" s="1">
        <v>29813</v>
      </c>
      <c r="B109" s="75">
        <v>17.576666666666664</v>
      </c>
      <c r="C109" s="75">
        <v>17.78</v>
      </c>
    </row>
    <row r="110" spans="1:3" x14ac:dyDescent="0.3">
      <c r="A110" s="1">
        <v>29905</v>
      </c>
      <c r="B110" s="75">
        <v>13.586666666666666</v>
      </c>
      <c r="C110" s="75">
        <v>17.576666666666664</v>
      </c>
    </row>
    <row r="111" spans="1:3" x14ac:dyDescent="0.3">
      <c r="A111" s="1">
        <v>29997</v>
      </c>
      <c r="B111" s="75">
        <v>14.226666666666667</v>
      </c>
      <c r="C111" s="75">
        <v>13.586666666666666</v>
      </c>
    </row>
    <row r="112" spans="1:3" x14ac:dyDescent="0.3">
      <c r="A112" s="1">
        <v>30086</v>
      </c>
      <c r="B112" s="75">
        <v>14.513333333333334</v>
      </c>
      <c r="C112" s="75">
        <v>14.226666666666667</v>
      </c>
    </row>
    <row r="113" spans="1:3" x14ac:dyDescent="0.3">
      <c r="A113" s="1">
        <v>30178</v>
      </c>
      <c r="B113" s="75">
        <v>11.006666666666668</v>
      </c>
      <c r="C113" s="75">
        <v>14.513333333333334</v>
      </c>
    </row>
    <row r="114" spans="1:3" x14ac:dyDescent="0.3">
      <c r="A114" s="1">
        <v>30270</v>
      </c>
      <c r="B114" s="75">
        <v>9.2866666666666671</v>
      </c>
      <c r="C114" s="75">
        <v>11.006666666666668</v>
      </c>
    </row>
    <row r="115" spans="1:3" x14ac:dyDescent="0.3">
      <c r="A115" s="1">
        <v>30362</v>
      </c>
      <c r="B115" s="75">
        <v>8.6533333333333324</v>
      </c>
      <c r="C115" s="75">
        <v>9.2866666666666671</v>
      </c>
    </row>
    <row r="116" spans="1:3" x14ac:dyDescent="0.3">
      <c r="A116" s="1">
        <v>30451</v>
      </c>
      <c r="B116" s="75">
        <v>8.8033333333333328</v>
      </c>
      <c r="C116" s="75">
        <v>8.6533333333333324</v>
      </c>
    </row>
    <row r="117" spans="1:3" x14ac:dyDescent="0.3">
      <c r="A117" s="1">
        <v>30543</v>
      </c>
      <c r="B117" s="75">
        <v>9.4599999999999991</v>
      </c>
      <c r="C117" s="75">
        <v>8.8033333333333328</v>
      </c>
    </row>
    <row r="118" spans="1:3" x14ac:dyDescent="0.3">
      <c r="A118" s="1">
        <v>30635</v>
      </c>
      <c r="B118" s="75">
        <v>9.43</v>
      </c>
      <c r="C118" s="75">
        <v>9.4599999999999991</v>
      </c>
    </row>
    <row r="119" spans="1:3" x14ac:dyDescent="0.3">
      <c r="A119" s="1">
        <v>30727</v>
      </c>
      <c r="B119" s="75">
        <v>9.6866666666666656</v>
      </c>
      <c r="C119" s="75">
        <v>9.43</v>
      </c>
    </row>
    <row r="120" spans="1:3" x14ac:dyDescent="0.3">
      <c r="A120" s="1">
        <v>30817</v>
      </c>
      <c r="B120" s="75">
        <v>10.556666666666667</v>
      </c>
      <c r="C120" s="75">
        <v>9.6866666666666656</v>
      </c>
    </row>
    <row r="121" spans="1:3" x14ac:dyDescent="0.3">
      <c r="A121" s="1">
        <v>30909</v>
      </c>
      <c r="B121" s="75">
        <v>11.39</v>
      </c>
      <c r="C121" s="75">
        <v>10.556666666666667</v>
      </c>
    </row>
    <row r="122" spans="1:3" x14ac:dyDescent="0.3">
      <c r="A122" s="1">
        <v>31001</v>
      </c>
      <c r="B122" s="75">
        <v>9.2666666666666675</v>
      </c>
      <c r="C122" s="75">
        <v>11.39</v>
      </c>
    </row>
    <row r="123" spans="1:3" x14ac:dyDescent="0.3">
      <c r="A123" s="1">
        <v>31093</v>
      </c>
      <c r="B123" s="75">
        <v>8.4766666666666666</v>
      </c>
      <c r="C123" s="75">
        <v>9.2666666666666675</v>
      </c>
    </row>
    <row r="124" spans="1:3" x14ac:dyDescent="0.3">
      <c r="A124" s="1">
        <v>31182</v>
      </c>
      <c r="B124" s="75">
        <v>7.9233333333333329</v>
      </c>
      <c r="C124" s="75">
        <v>8.4766666666666666</v>
      </c>
    </row>
    <row r="125" spans="1:3" x14ac:dyDescent="0.3">
      <c r="A125" s="1">
        <v>31274</v>
      </c>
      <c r="B125" s="75">
        <v>7.9000000000000012</v>
      </c>
      <c r="C125" s="75">
        <v>7.9233333333333329</v>
      </c>
    </row>
    <row r="126" spans="1:3" x14ac:dyDescent="0.3">
      <c r="A126" s="1">
        <v>31366</v>
      </c>
      <c r="B126" s="75">
        <v>8.1033333333333335</v>
      </c>
      <c r="C126" s="75">
        <v>7.9000000000000012</v>
      </c>
    </row>
    <row r="127" spans="1:3" x14ac:dyDescent="0.3">
      <c r="A127" s="1">
        <v>31458</v>
      </c>
      <c r="B127" s="75">
        <v>7.8266666666666671</v>
      </c>
      <c r="C127" s="75">
        <v>8.1033333333333335</v>
      </c>
    </row>
    <row r="128" spans="1:3" x14ac:dyDescent="0.3">
      <c r="A128" s="1">
        <v>31547</v>
      </c>
      <c r="B128" s="75">
        <v>6.919999999999999</v>
      </c>
      <c r="C128" s="75">
        <v>7.8266666666666671</v>
      </c>
    </row>
    <row r="129" spans="1:3" x14ac:dyDescent="0.3">
      <c r="A129" s="1">
        <v>31639</v>
      </c>
      <c r="B129" s="75">
        <v>6.206666666666667</v>
      </c>
      <c r="C129" s="75">
        <v>6.919999999999999</v>
      </c>
    </row>
    <row r="130" spans="1:3" x14ac:dyDescent="0.3">
      <c r="A130" s="1">
        <v>31731</v>
      </c>
      <c r="B130" s="75">
        <v>6.2666666666666666</v>
      </c>
      <c r="C130" s="75">
        <v>6.206666666666667</v>
      </c>
    </row>
    <row r="131" spans="1:3" x14ac:dyDescent="0.3">
      <c r="A131" s="1">
        <v>31823</v>
      </c>
      <c r="B131" s="75">
        <v>6.22</v>
      </c>
      <c r="C131" s="75">
        <v>6.2666666666666666</v>
      </c>
    </row>
    <row r="132" spans="1:3" x14ac:dyDescent="0.3">
      <c r="A132" s="1">
        <v>31912</v>
      </c>
      <c r="B132" s="75">
        <v>6.6499999999999995</v>
      </c>
      <c r="C132" s="75">
        <v>6.22</v>
      </c>
    </row>
    <row r="133" spans="1:3" x14ac:dyDescent="0.3">
      <c r="A133" s="1">
        <v>32004</v>
      </c>
      <c r="B133" s="75">
        <v>6.8433333333333337</v>
      </c>
      <c r="C133" s="75">
        <v>6.6499999999999995</v>
      </c>
    </row>
    <row r="134" spans="1:3" x14ac:dyDescent="0.3">
      <c r="A134" s="1">
        <v>32096</v>
      </c>
      <c r="B134" s="75">
        <v>6.916666666666667</v>
      </c>
      <c r="C134" s="75">
        <v>6.8433333333333337</v>
      </c>
    </row>
    <row r="135" spans="1:3" x14ac:dyDescent="0.3">
      <c r="A135" s="1">
        <v>32188</v>
      </c>
      <c r="B135" s="75">
        <v>6.663333333333334</v>
      </c>
      <c r="C135" s="75">
        <v>6.916666666666667</v>
      </c>
    </row>
    <row r="136" spans="1:3" x14ac:dyDescent="0.3">
      <c r="A136" s="1">
        <v>32278</v>
      </c>
      <c r="B136" s="75">
        <v>7.1566666666666663</v>
      </c>
      <c r="C136" s="75">
        <v>6.663333333333334</v>
      </c>
    </row>
    <row r="137" spans="1:3" x14ac:dyDescent="0.3">
      <c r="A137" s="1">
        <v>32370</v>
      </c>
      <c r="B137" s="75">
        <v>7.9833333333333334</v>
      </c>
      <c r="C137" s="75">
        <v>7.1566666666666663</v>
      </c>
    </row>
    <row r="138" spans="1:3" x14ac:dyDescent="0.3">
      <c r="A138" s="1">
        <v>32462</v>
      </c>
      <c r="B138" s="75">
        <v>8.4699999999999989</v>
      </c>
      <c r="C138" s="75">
        <v>7.9833333333333334</v>
      </c>
    </row>
    <row r="139" spans="1:3" x14ac:dyDescent="0.3">
      <c r="A139" s="1">
        <v>32554</v>
      </c>
      <c r="B139" s="75">
        <v>9.4433333333333334</v>
      </c>
      <c r="C139" s="75">
        <v>8.4699999999999989</v>
      </c>
    </row>
    <row r="140" spans="1:3" x14ac:dyDescent="0.3">
      <c r="A140" s="1">
        <v>32643</v>
      </c>
      <c r="B140" s="75">
        <v>9.7266666666666666</v>
      </c>
      <c r="C140" s="75">
        <v>9.4433333333333334</v>
      </c>
    </row>
    <row r="141" spans="1:3" x14ac:dyDescent="0.3">
      <c r="A141" s="1">
        <v>32735</v>
      </c>
      <c r="B141" s="75">
        <v>9.0833333333333339</v>
      </c>
      <c r="C141" s="75">
        <v>9.7266666666666666</v>
      </c>
    </row>
    <row r="142" spans="1:3" x14ac:dyDescent="0.3">
      <c r="A142" s="1">
        <v>32827</v>
      </c>
      <c r="B142" s="75">
        <v>8.6133333333333333</v>
      </c>
      <c r="C142" s="75">
        <v>9.0833333333333339</v>
      </c>
    </row>
    <row r="143" spans="1:3" x14ac:dyDescent="0.3">
      <c r="A143" s="1">
        <v>32919</v>
      </c>
      <c r="B143" s="75">
        <v>8.25</v>
      </c>
      <c r="C143" s="75">
        <v>8.6133333333333333</v>
      </c>
    </row>
    <row r="144" spans="1:3" x14ac:dyDescent="0.3">
      <c r="A144" s="1">
        <v>33008</v>
      </c>
      <c r="B144" s="75">
        <v>8.2433333333333323</v>
      </c>
      <c r="C144" s="75">
        <v>8.25</v>
      </c>
    </row>
    <row r="145" spans="1:3" x14ac:dyDescent="0.3">
      <c r="A145" s="1">
        <v>33100</v>
      </c>
      <c r="B145" s="75">
        <v>8.16</v>
      </c>
      <c r="C145" s="75">
        <v>8.2433333333333323</v>
      </c>
    </row>
    <row r="146" spans="1:3" x14ac:dyDescent="0.3">
      <c r="A146" s="1">
        <v>33192</v>
      </c>
      <c r="B146" s="75">
        <v>7.7433333333333323</v>
      </c>
      <c r="C146" s="75">
        <v>8.16</v>
      </c>
    </row>
    <row r="147" spans="1:3" x14ac:dyDescent="0.3">
      <c r="A147" s="1">
        <v>33284</v>
      </c>
      <c r="B147" s="75">
        <v>6.4266666666666667</v>
      </c>
      <c r="C147" s="75">
        <v>7.7433333333333323</v>
      </c>
    </row>
    <row r="148" spans="1:3" x14ac:dyDescent="0.3">
      <c r="A148" s="1">
        <v>33373</v>
      </c>
      <c r="B148" s="75">
        <v>5.8633333333333342</v>
      </c>
      <c r="C148" s="75">
        <v>6.4266666666666667</v>
      </c>
    </row>
    <row r="149" spans="1:3" x14ac:dyDescent="0.3">
      <c r="A149" s="1">
        <v>33465</v>
      </c>
      <c r="B149" s="75">
        <v>5.6433333333333335</v>
      </c>
      <c r="C149" s="75">
        <v>5.8633333333333342</v>
      </c>
    </row>
    <row r="150" spans="1:3" x14ac:dyDescent="0.3">
      <c r="A150" s="1">
        <v>33557</v>
      </c>
      <c r="B150" s="75">
        <v>4.8166666666666664</v>
      </c>
      <c r="C150" s="75">
        <v>5.6433333333333335</v>
      </c>
    </row>
    <row r="151" spans="1:3" x14ac:dyDescent="0.3">
      <c r="A151" s="1">
        <v>33649</v>
      </c>
      <c r="B151" s="75">
        <v>4.0233333333333334</v>
      </c>
      <c r="C151" s="75">
        <v>4.8166666666666664</v>
      </c>
    </row>
    <row r="152" spans="1:3" x14ac:dyDescent="0.3">
      <c r="A152" s="1">
        <v>33739</v>
      </c>
      <c r="B152" s="75">
        <v>3.7699999999999996</v>
      </c>
      <c r="C152" s="75">
        <v>4.0233333333333334</v>
      </c>
    </row>
    <row r="153" spans="1:3" x14ac:dyDescent="0.3">
      <c r="A153" s="1">
        <v>33831</v>
      </c>
      <c r="B153" s="75">
        <v>3.2566666666666664</v>
      </c>
      <c r="C153" s="75">
        <v>3.7699999999999996</v>
      </c>
    </row>
    <row r="154" spans="1:3" x14ac:dyDescent="0.3">
      <c r="A154" s="1">
        <v>33923</v>
      </c>
      <c r="B154" s="75">
        <v>3.0366666666666666</v>
      </c>
      <c r="C154" s="75">
        <v>3.2566666666666664</v>
      </c>
    </row>
    <row r="155" spans="1:3" x14ac:dyDescent="0.3">
      <c r="A155" s="1">
        <v>34015</v>
      </c>
      <c r="B155" s="75">
        <v>3.0399999999999996</v>
      </c>
      <c r="C155" s="75">
        <v>3.0366666666666666</v>
      </c>
    </row>
    <row r="156" spans="1:3" x14ac:dyDescent="0.3">
      <c r="A156" s="1">
        <v>34104</v>
      </c>
      <c r="B156" s="75">
        <v>3</v>
      </c>
      <c r="C156" s="75">
        <v>3.0399999999999996</v>
      </c>
    </row>
    <row r="157" spans="1:3" x14ac:dyDescent="0.3">
      <c r="A157" s="1">
        <v>34196</v>
      </c>
      <c r="B157" s="75">
        <v>3.06</v>
      </c>
      <c r="C157" s="75">
        <v>3</v>
      </c>
    </row>
    <row r="158" spans="1:3" x14ac:dyDescent="0.3">
      <c r="A158" s="1">
        <v>34288</v>
      </c>
      <c r="B158" s="75">
        <v>2.9899999999999998</v>
      </c>
      <c r="C158" s="75">
        <v>3.06</v>
      </c>
    </row>
    <row r="159" spans="1:3" x14ac:dyDescent="0.3">
      <c r="A159" s="1">
        <v>34380</v>
      </c>
      <c r="B159" s="75">
        <v>3.2133333333333334</v>
      </c>
      <c r="C159" s="75">
        <v>2.9899999999999998</v>
      </c>
    </row>
    <row r="160" spans="1:3" x14ac:dyDescent="0.3">
      <c r="A160" s="1">
        <v>34469</v>
      </c>
      <c r="B160" s="75">
        <v>3.94</v>
      </c>
      <c r="C160" s="75">
        <v>3.2133333333333334</v>
      </c>
    </row>
    <row r="161" spans="1:3" x14ac:dyDescent="0.3">
      <c r="A161" s="1">
        <v>34561</v>
      </c>
      <c r="B161" s="75">
        <v>4.4866666666666672</v>
      </c>
      <c r="C161" s="75">
        <v>3.94</v>
      </c>
    </row>
    <row r="162" spans="1:3" x14ac:dyDescent="0.3">
      <c r="A162" s="1">
        <v>34653</v>
      </c>
      <c r="B162" s="75">
        <v>5.166666666666667</v>
      </c>
      <c r="C162" s="75">
        <v>4.4866666666666672</v>
      </c>
    </row>
    <row r="163" spans="1:3" x14ac:dyDescent="0.3">
      <c r="A163" s="1">
        <v>34745</v>
      </c>
      <c r="B163" s="75">
        <v>5.81</v>
      </c>
      <c r="C163" s="75">
        <v>5.166666666666667</v>
      </c>
    </row>
    <row r="164" spans="1:3" x14ac:dyDescent="0.3">
      <c r="A164" s="1">
        <v>34834</v>
      </c>
      <c r="B164" s="75">
        <v>6.02</v>
      </c>
      <c r="C164" s="75">
        <v>5.81</v>
      </c>
    </row>
    <row r="165" spans="1:3" x14ac:dyDescent="0.3">
      <c r="A165" s="1">
        <v>34926</v>
      </c>
      <c r="B165" s="75">
        <v>5.7966666666666669</v>
      </c>
      <c r="C165" s="75">
        <v>6.02</v>
      </c>
    </row>
    <row r="166" spans="1:3" x14ac:dyDescent="0.3">
      <c r="A166" s="1">
        <v>35018</v>
      </c>
      <c r="B166" s="75">
        <v>5.7199999999999989</v>
      </c>
      <c r="C166" s="75">
        <v>5.7966666666666669</v>
      </c>
    </row>
    <row r="167" spans="1:3" x14ac:dyDescent="0.3">
      <c r="A167" s="1">
        <v>35110</v>
      </c>
      <c r="B167" s="75">
        <v>5.3633333333333333</v>
      </c>
      <c r="C167" s="75">
        <v>5.7199999999999989</v>
      </c>
    </row>
    <row r="168" spans="1:3" x14ac:dyDescent="0.3">
      <c r="A168" s="1">
        <v>35200</v>
      </c>
      <c r="B168" s="75">
        <v>5.2433333333333332</v>
      </c>
      <c r="C168" s="75">
        <v>5.3633333333333333</v>
      </c>
    </row>
    <row r="169" spans="1:3" x14ac:dyDescent="0.3">
      <c r="A169" s="1">
        <v>35292</v>
      </c>
      <c r="B169" s="75">
        <v>5.3066666666666675</v>
      </c>
      <c r="C169" s="75">
        <v>5.2433333333333332</v>
      </c>
    </row>
    <row r="170" spans="1:3" x14ac:dyDescent="0.3">
      <c r="A170" s="1">
        <v>35384</v>
      </c>
      <c r="B170" s="75">
        <v>5.28</v>
      </c>
      <c r="C170" s="75">
        <v>5.3066666666666675</v>
      </c>
    </row>
    <row r="171" spans="1:3" x14ac:dyDescent="0.3">
      <c r="A171" s="1">
        <v>35476</v>
      </c>
      <c r="B171" s="75">
        <v>5.2766666666666673</v>
      </c>
      <c r="C171" s="75">
        <v>5.28</v>
      </c>
    </row>
    <row r="172" spans="1:3" x14ac:dyDescent="0.3">
      <c r="A172" s="1">
        <v>35565</v>
      </c>
      <c r="B172" s="75">
        <v>5.5233333333333334</v>
      </c>
      <c r="C172" s="75">
        <v>5.2766666666666673</v>
      </c>
    </row>
    <row r="173" spans="1:3" x14ac:dyDescent="0.3">
      <c r="A173" s="1">
        <v>35657</v>
      </c>
      <c r="B173" s="75">
        <v>5.5333333333333323</v>
      </c>
      <c r="C173" s="75">
        <v>5.5233333333333334</v>
      </c>
    </row>
    <row r="174" spans="1:3" x14ac:dyDescent="0.3">
      <c r="A174" s="1">
        <v>35749</v>
      </c>
      <c r="B174" s="75">
        <v>5.5066666666666668</v>
      </c>
      <c r="C174" s="75">
        <v>5.5333333333333323</v>
      </c>
    </row>
    <row r="175" spans="1:3" x14ac:dyDescent="0.3">
      <c r="A175" s="1">
        <v>35841</v>
      </c>
      <c r="B175" s="75">
        <v>5.5200000000000005</v>
      </c>
      <c r="C175" s="75">
        <v>5.5066666666666668</v>
      </c>
    </row>
    <row r="176" spans="1:3" x14ac:dyDescent="0.3">
      <c r="A176" s="1">
        <v>35930</v>
      </c>
      <c r="B176" s="75">
        <v>5.5</v>
      </c>
      <c r="C176" s="75">
        <v>5.5200000000000005</v>
      </c>
    </row>
    <row r="177" spans="1:3" x14ac:dyDescent="0.3">
      <c r="A177" s="1">
        <v>36022</v>
      </c>
      <c r="B177" s="75">
        <v>5.5333333333333341</v>
      </c>
      <c r="C177" s="75">
        <v>5.5</v>
      </c>
    </row>
    <row r="178" spans="1:3" x14ac:dyDescent="0.3">
      <c r="A178" s="1">
        <v>36114</v>
      </c>
      <c r="B178" s="75">
        <v>4.8600000000000003</v>
      </c>
      <c r="C178" s="75">
        <v>5.5333333333333341</v>
      </c>
    </row>
    <row r="179" spans="1:3" x14ac:dyDescent="0.3">
      <c r="A179" s="1">
        <v>36206</v>
      </c>
      <c r="B179" s="75">
        <v>4.7333333333333334</v>
      </c>
      <c r="C179" s="75">
        <v>4.8600000000000003</v>
      </c>
    </row>
    <row r="180" spans="1:3" x14ac:dyDescent="0.3">
      <c r="A180" s="1">
        <v>36295</v>
      </c>
      <c r="B180" s="75">
        <v>4.746666666666667</v>
      </c>
      <c r="C180" s="75">
        <v>4.7333333333333334</v>
      </c>
    </row>
    <row r="181" spans="1:3" x14ac:dyDescent="0.3">
      <c r="A181" s="1">
        <v>36387</v>
      </c>
      <c r="B181" s="75">
        <v>5.0933333333333337</v>
      </c>
      <c r="C181" s="75">
        <v>4.746666666666667</v>
      </c>
    </row>
    <row r="182" spans="1:3" x14ac:dyDescent="0.3">
      <c r="A182" s="1">
        <v>36479</v>
      </c>
      <c r="B182" s="75">
        <v>5.3066666666666675</v>
      </c>
      <c r="C182" s="75">
        <v>5.0933333333333337</v>
      </c>
    </row>
    <row r="183" spans="1:3" x14ac:dyDescent="0.3">
      <c r="A183" s="1">
        <v>36571</v>
      </c>
      <c r="B183" s="75">
        <v>5.6766666666666667</v>
      </c>
      <c r="C183" s="75">
        <v>5.3066666666666675</v>
      </c>
    </row>
    <row r="184" spans="1:3" x14ac:dyDescent="0.3">
      <c r="A184" s="1">
        <v>36661</v>
      </c>
      <c r="B184" s="75">
        <v>6.2733333333333334</v>
      </c>
      <c r="C184" s="75">
        <v>5.6766666666666667</v>
      </c>
    </row>
    <row r="185" spans="1:3" x14ac:dyDescent="0.3">
      <c r="A185" s="1">
        <v>36753</v>
      </c>
      <c r="B185" s="75">
        <v>6.52</v>
      </c>
      <c r="C185" s="75">
        <v>6.2733333333333334</v>
      </c>
    </row>
    <row r="186" spans="1:3" x14ac:dyDescent="0.3">
      <c r="A186" s="1">
        <v>36845</v>
      </c>
      <c r="B186" s="75">
        <v>6.4733333333333336</v>
      </c>
      <c r="C186" s="75">
        <v>6.52</v>
      </c>
    </row>
    <row r="187" spans="1:3" x14ac:dyDescent="0.3">
      <c r="A187" s="1">
        <v>36937</v>
      </c>
      <c r="B187" s="75">
        <v>5.5933333333333337</v>
      </c>
      <c r="C187" s="75">
        <v>6.4733333333333336</v>
      </c>
    </row>
    <row r="188" spans="1:3" x14ac:dyDescent="0.3">
      <c r="A188" s="1">
        <v>37026</v>
      </c>
      <c r="B188" s="75">
        <v>4.3266666666666671</v>
      </c>
      <c r="C188" s="75">
        <v>5.5933333333333337</v>
      </c>
    </row>
    <row r="189" spans="1:3" x14ac:dyDescent="0.3">
      <c r="A189" s="1">
        <v>37118</v>
      </c>
      <c r="B189" s="75">
        <v>3.4966666666666666</v>
      </c>
      <c r="C189" s="75">
        <v>4.3266666666666671</v>
      </c>
    </row>
    <row r="190" spans="1:3" x14ac:dyDescent="0.3">
      <c r="A190" s="1">
        <v>37210</v>
      </c>
      <c r="B190" s="75">
        <v>2.1333333333333333</v>
      </c>
      <c r="C190" s="75">
        <v>3.4966666666666666</v>
      </c>
    </row>
    <row r="191" spans="1:3" x14ac:dyDescent="0.3">
      <c r="A191" s="1">
        <v>37302</v>
      </c>
      <c r="B191" s="75">
        <v>1.7333333333333332</v>
      </c>
      <c r="C191" s="75">
        <v>2.1333333333333333</v>
      </c>
    </row>
    <row r="192" spans="1:3" x14ac:dyDescent="0.3">
      <c r="A192" s="1">
        <v>37391</v>
      </c>
      <c r="B192" s="75">
        <v>1.75</v>
      </c>
      <c r="C192" s="75">
        <v>1.7333333333333332</v>
      </c>
    </row>
    <row r="193" spans="1:3" x14ac:dyDescent="0.3">
      <c r="A193" s="1">
        <v>37483</v>
      </c>
      <c r="B193" s="75">
        <v>1.74</v>
      </c>
      <c r="C193" s="75">
        <v>1.75</v>
      </c>
    </row>
    <row r="194" spans="1:3" x14ac:dyDescent="0.3">
      <c r="A194" s="1">
        <v>37575</v>
      </c>
      <c r="B194" s="75">
        <v>1.4433333333333334</v>
      </c>
      <c r="C194" s="75">
        <v>1.74</v>
      </c>
    </row>
    <row r="195" spans="1:3" x14ac:dyDescent="0.3">
      <c r="A195" s="1">
        <v>37667</v>
      </c>
      <c r="B195" s="75">
        <v>1.25</v>
      </c>
      <c r="C195" s="75">
        <v>1.4433333333333334</v>
      </c>
    </row>
    <row r="196" spans="1:3" x14ac:dyDescent="0.3">
      <c r="A196" s="1">
        <v>37756</v>
      </c>
      <c r="B196" s="75">
        <v>1.2466666666666668</v>
      </c>
      <c r="C196" s="75">
        <v>1.25</v>
      </c>
    </row>
    <row r="197" spans="1:3" x14ac:dyDescent="0.3">
      <c r="A197" s="1">
        <v>37848</v>
      </c>
      <c r="B197" s="75">
        <v>1.0166666666666666</v>
      </c>
      <c r="C197" s="75">
        <v>1.2466666666666668</v>
      </c>
    </row>
    <row r="198" spans="1:3" x14ac:dyDescent="0.3">
      <c r="A198" s="1">
        <v>37940</v>
      </c>
      <c r="B198" s="75">
        <v>0.99666666666666659</v>
      </c>
      <c r="C198" s="75">
        <v>1.0166666666666666</v>
      </c>
    </row>
    <row r="199" spans="1:3" x14ac:dyDescent="0.3">
      <c r="A199" s="1">
        <v>38032</v>
      </c>
      <c r="B199" s="75">
        <v>1.0033333333333332</v>
      </c>
      <c r="C199" s="75">
        <v>0.99666666666666659</v>
      </c>
    </row>
    <row r="200" spans="1:3" x14ac:dyDescent="0.3">
      <c r="A200" s="1">
        <v>38122</v>
      </c>
      <c r="B200" s="75">
        <v>1.01</v>
      </c>
      <c r="C200" s="75">
        <v>1.0033333333333332</v>
      </c>
    </row>
    <row r="201" spans="1:3" x14ac:dyDescent="0.3">
      <c r="A201" s="1">
        <v>38214</v>
      </c>
      <c r="B201" s="75">
        <v>1.4333333333333333</v>
      </c>
      <c r="C201" s="75">
        <v>1.01</v>
      </c>
    </row>
    <row r="202" spans="1:3" x14ac:dyDescent="0.3">
      <c r="A202" s="1">
        <v>38306</v>
      </c>
      <c r="B202" s="75">
        <v>1.95</v>
      </c>
      <c r="C202" s="75">
        <v>1.4333333333333333</v>
      </c>
    </row>
    <row r="203" spans="1:3" x14ac:dyDescent="0.3">
      <c r="A203" s="1">
        <v>38398</v>
      </c>
      <c r="B203" s="75">
        <v>2.4699999999999998</v>
      </c>
      <c r="C203" s="75">
        <v>1.95</v>
      </c>
    </row>
    <row r="204" spans="1:3" x14ac:dyDescent="0.3">
      <c r="A204" s="1">
        <v>38487</v>
      </c>
      <c r="B204" s="75">
        <v>2.9433333333333334</v>
      </c>
      <c r="C204" s="75">
        <v>2.4699999999999998</v>
      </c>
    </row>
    <row r="205" spans="1:3" x14ac:dyDescent="0.3">
      <c r="A205" s="1">
        <v>38579</v>
      </c>
      <c r="B205" s="75">
        <v>3.4599999999999995</v>
      </c>
      <c r="C205" s="75">
        <v>2.9433333333333334</v>
      </c>
    </row>
    <row r="206" spans="1:3" x14ac:dyDescent="0.3">
      <c r="A206" s="1">
        <v>38671</v>
      </c>
      <c r="B206" s="75">
        <v>3.98</v>
      </c>
      <c r="C206" s="75">
        <v>3.4599999999999995</v>
      </c>
    </row>
    <row r="207" spans="1:3" x14ac:dyDescent="0.3">
      <c r="A207" s="1">
        <v>38763</v>
      </c>
      <c r="B207" s="75">
        <v>4.456666666666667</v>
      </c>
      <c r="C207" s="75">
        <v>3.98</v>
      </c>
    </row>
    <row r="208" spans="1:3" x14ac:dyDescent="0.3">
      <c r="A208" s="1">
        <v>38852</v>
      </c>
      <c r="B208" s="75">
        <v>4.9066666666666672</v>
      </c>
      <c r="C208" s="75">
        <v>4.456666666666667</v>
      </c>
    </row>
    <row r="209" spans="1:3" x14ac:dyDescent="0.3">
      <c r="A209" s="1">
        <v>38944</v>
      </c>
      <c r="B209" s="75">
        <v>5.246666666666667</v>
      </c>
      <c r="C209" s="75">
        <v>4.9066666666666672</v>
      </c>
    </row>
    <row r="210" spans="1:3" x14ac:dyDescent="0.3">
      <c r="A210" s="1">
        <v>39036</v>
      </c>
      <c r="B210" s="75">
        <v>5.246666666666667</v>
      </c>
      <c r="C210" s="75">
        <v>5.246666666666667</v>
      </c>
    </row>
    <row r="211" spans="1:3" x14ac:dyDescent="0.3">
      <c r="A211" s="1">
        <v>39128</v>
      </c>
      <c r="B211" s="75">
        <v>5.2566666666666668</v>
      </c>
      <c r="C211" s="75">
        <v>5.246666666666667</v>
      </c>
    </row>
    <row r="212" spans="1:3" x14ac:dyDescent="0.3">
      <c r="A212" s="1">
        <v>39217</v>
      </c>
      <c r="B212" s="75">
        <v>5.25</v>
      </c>
      <c r="C212" s="75">
        <v>5.2566666666666668</v>
      </c>
    </row>
    <row r="213" spans="1:3" x14ac:dyDescent="0.3">
      <c r="A213" s="1">
        <v>39309</v>
      </c>
      <c r="B213" s="75">
        <v>5.0733333333333333</v>
      </c>
      <c r="C213" s="75">
        <v>5.25</v>
      </c>
    </row>
    <row r="214" spans="1:3" x14ac:dyDescent="0.3">
      <c r="A214" s="1">
        <v>39401</v>
      </c>
      <c r="B214" s="75">
        <v>4.496666666666667</v>
      </c>
      <c r="C214" s="75">
        <v>5.0733333333333333</v>
      </c>
    </row>
    <row r="215" spans="1:3" x14ac:dyDescent="0.3">
      <c r="A215" s="1">
        <v>39493</v>
      </c>
      <c r="B215" s="75">
        <v>3.1766666666666663</v>
      </c>
      <c r="C215" s="75">
        <v>4.496666666666667</v>
      </c>
    </row>
    <row r="216" spans="1:3" x14ac:dyDescent="0.3">
      <c r="A216" s="1">
        <v>39583</v>
      </c>
      <c r="B216" s="75">
        <v>2.0866666666666664</v>
      </c>
      <c r="C216" s="75">
        <v>3.1766666666666663</v>
      </c>
    </row>
    <row r="217" spans="1:3" x14ac:dyDescent="0.3">
      <c r="A217" s="1">
        <v>39675</v>
      </c>
      <c r="B217" s="75">
        <v>1.9400000000000002</v>
      </c>
      <c r="C217" s="75">
        <v>2.0866666666666664</v>
      </c>
    </row>
    <row r="218" spans="1:3" x14ac:dyDescent="0.3">
      <c r="A218" s="1">
        <v>39767</v>
      </c>
      <c r="B218" s="75">
        <v>0.5066666666666666</v>
      </c>
      <c r="C218" s="75">
        <v>1.9400000000000002</v>
      </c>
    </row>
    <row r="219" spans="1:3" x14ac:dyDescent="0.3">
      <c r="A219" s="1">
        <v>39859</v>
      </c>
      <c r="B219" s="75">
        <v>0.18333333333333335</v>
      </c>
      <c r="C219" s="75">
        <v>0.5066666666666666</v>
      </c>
    </row>
    <row r="220" spans="1:3" x14ac:dyDescent="0.3">
      <c r="A220" s="1">
        <v>39948</v>
      </c>
      <c r="B220" s="75">
        <v>0.17999999999999997</v>
      </c>
      <c r="C220" s="75">
        <v>0.18333333333333335</v>
      </c>
    </row>
    <row r="221" spans="1:3" x14ac:dyDescent="0.3">
      <c r="A221" s="1">
        <v>40040</v>
      </c>
      <c r="B221" s="75">
        <v>0.15666666666666665</v>
      </c>
      <c r="C221" s="75">
        <v>0.17999999999999997</v>
      </c>
    </row>
    <row r="222" spans="1:3" x14ac:dyDescent="0.3">
      <c r="A222" s="1">
        <v>40132</v>
      </c>
      <c r="B222" s="75">
        <v>0.12</v>
      </c>
      <c r="C222" s="75">
        <v>0.15666666666666665</v>
      </c>
    </row>
    <row r="223" spans="1:3" x14ac:dyDescent="0.3">
      <c r="A223" s="1">
        <v>40224</v>
      </c>
      <c r="B223" s="75">
        <v>0.13333333333333333</v>
      </c>
      <c r="C223" s="75">
        <v>0.12</v>
      </c>
    </row>
    <row r="224" spans="1:3" x14ac:dyDescent="0.3">
      <c r="A224" s="1">
        <v>40313</v>
      </c>
      <c r="B224" s="75">
        <v>0.19333333333333336</v>
      </c>
      <c r="C224" s="75">
        <v>0.13333333333333333</v>
      </c>
    </row>
    <row r="225" spans="1:3" x14ac:dyDescent="0.3">
      <c r="A225" s="1">
        <v>40405</v>
      </c>
      <c r="B225" s="75">
        <v>0.18666666666666668</v>
      </c>
      <c r="C225" s="75">
        <v>0.19333333333333336</v>
      </c>
    </row>
    <row r="226" spans="1:3" x14ac:dyDescent="0.3">
      <c r="A226" s="1">
        <v>40497</v>
      </c>
      <c r="B226" s="75">
        <v>0.18666666666666668</v>
      </c>
      <c r="C226" s="75">
        <v>0.18666666666666668</v>
      </c>
    </row>
    <row r="227" spans="1:3" x14ac:dyDescent="0.3">
      <c r="A227" s="1">
        <v>40589</v>
      </c>
      <c r="B227" s="75">
        <v>0.15666666666666668</v>
      </c>
      <c r="C227" s="75">
        <v>0.18666666666666668</v>
      </c>
    </row>
    <row r="228" spans="1:3" x14ac:dyDescent="0.3">
      <c r="A228" s="1">
        <v>40678</v>
      </c>
      <c r="B228" s="75">
        <v>9.3333333333333338E-2</v>
      </c>
      <c r="C228" s="75">
        <v>0.15666666666666668</v>
      </c>
    </row>
    <row r="229" spans="1:3" x14ac:dyDescent="0.3">
      <c r="A229" s="1">
        <v>40770</v>
      </c>
      <c r="B229" s="75">
        <v>8.3333333333333329E-2</v>
      </c>
      <c r="C229" s="75">
        <v>9.3333333333333338E-2</v>
      </c>
    </row>
    <row r="230" spans="1:3" x14ac:dyDescent="0.3">
      <c r="A230" s="1">
        <v>40862</v>
      </c>
      <c r="B230" s="75">
        <v>7.3333333333333348E-2</v>
      </c>
      <c r="C230" s="75">
        <v>8.3333333333333329E-2</v>
      </c>
    </row>
    <row r="231" spans="1:3" x14ac:dyDescent="0.3">
      <c r="A231" s="1">
        <v>40954</v>
      </c>
      <c r="B231" s="75">
        <v>0.10333333333333333</v>
      </c>
      <c r="C231" s="75">
        <v>7.3333333333333348E-2</v>
      </c>
    </row>
    <row r="232" spans="1:3" x14ac:dyDescent="0.3">
      <c r="A232" s="1">
        <v>41044</v>
      </c>
      <c r="B232" s="75">
        <v>0.15333333333333335</v>
      </c>
      <c r="C232" s="75">
        <v>0.10333333333333333</v>
      </c>
    </row>
    <row r="233" spans="1:3" x14ac:dyDescent="0.3">
      <c r="A233" s="1">
        <v>41136</v>
      </c>
      <c r="B233" s="75">
        <v>0.14333333333333334</v>
      </c>
      <c r="C233" s="75">
        <v>0.15333333333333335</v>
      </c>
    </row>
    <row r="234" spans="1:3" x14ac:dyDescent="0.3">
      <c r="A234" s="1">
        <v>41228</v>
      </c>
      <c r="B234" s="75">
        <v>0.16</v>
      </c>
      <c r="C234" s="75">
        <v>0.14333333333333334</v>
      </c>
    </row>
    <row r="235" spans="1:3" x14ac:dyDescent="0.3">
      <c r="A235" s="1">
        <v>41320</v>
      </c>
      <c r="B235" s="75">
        <v>0.14333333333333334</v>
      </c>
      <c r="C235" s="75">
        <v>0.16</v>
      </c>
    </row>
    <row r="236" spans="1:3" x14ac:dyDescent="0.3">
      <c r="A236" s="1">
        <v>41409</v>
      </c>
      <c r="B236" s="75">
        <v>0.11666666666666665</v>
      </c>
      <c r="C236" s="75">
        <v>0.14333333333333334</v>
      </c>
    </row>
    <row r="237" spans="1:3" x14ac:dyDescent="0.3">
      <c r="A237" s="1">
        <v>41501</v>
      </c>
      <c r="B237" s="75">
        <v>8.3333333333333329E-2</v>
      </c>
      <c r="C237" s="75">
        <v>0.11666666666666665</v>
      </c>
    </row>
    <row r="238" spans="1:3" x14ac:dyDescent="0.3">
      <c r="A238" s="1">
        <v>41593</v>
      </c>
      <c r="B238" s="75">
        <v>8.666666666666667E-2</v>
      </c>
      <c r="C238" s="75">
        <v>8.3333333333333329E-2</v>
      </c>
    </row>
    <row r="239" spans="1:3" x14ac:dyDescent="0.3">
      <c r="A239" s="1">
        <v>41685</v>
      </c>
      <c r="B239" s="75">
        <v>7.3333333333333348E-2</v>
      </c>
      <c r="C239" s="75">
        <v>8.666666666666667E-2</v>
      </c>
    </row>
    <row r="240" spans="1:3" x14ac:dyDescent="0.3">
      <c r="A240" s="1">
        <v>41774</v>
      </c>
      <c r="B240" s="75">
        <v>9.3333333333333338E-2</v>
      </c>
      <c r="C240" s="75">
        <v>7.3333333333333348E-2</v>
      </c>
    </row>
    <row r="241" spans="1:3" x14ac:dyDescent="0.3">
      <c r="A241" s="1">
        <v>41866</v>
      </c>
      <c r="B241" s="75">
        <v>9.0000000000000011E-2</v>
      </c>
      <c r="C241" s="75">
        <v>9.3333333333333338E-2</v>
      </c>
    </row>
    <row r="242" spans="1:3" x14ac:dyDescent="0.3">
      <c r="A242" s="1">
        <v>41958</v>
      </c>
      <c r="B242" s="75">
        <v>9.9999999999999992E-2</v>
      </c>
      <c r="C242" s="75">
        <v>9.0000000000000011E-2</v>
      </c>
    </row>
    <row r="243" spans="1:3" x14ac:dyDescent="0.3">
      <c r="A243" s="1">
        <v>42050</v>
      </c>
      <c r="B243" s="75">
        <v>0.11</v>
      </c>
      <c r="C243" s="75">
        <v>9.9999999999999992E-2</v>
      </c>
    </row>
    <row r="244" spans="1:3" x14ac:dyDescent="0.3">
      <c r="A244" s="1">
        <v>42139</v>
      </c>
      <c r="B244" s="75">
        <v>0.12333333333333334</v>
      </c>
      <c r="C244" s="75">
        <v>0.11</v>
      </c>
    </row>
    <row r="245" spans="1:3" x14ac:dyDescent="0.3">
      <c r="A245" s="1">
        <v>42231</v>
      </c>
      <c r="B245" s="75">
        <v>0.13666666666666669</v>
      </c>
      <c r="C245" s="75">
        <v>0.12333333333333334</v>
      </c>
    </row>
    <row r="246" spans="1:3" x14ac:dyDescent="0.3">
      <c r="A246" s="1">
        <v>42323</v>
      </c>
      <c r="B246" s="75">
        <v>0.16</v>
      </c>
      <c r="C246" s="75">
        <v>0.13666666666666669</v>
      </c>
    </row>
    <row r="247" spans="1:3" x14ac:dyDescent="0.3">
      <c r="A247" s="1">
        <v>42415</v>
      </c>
      <c r="B247" s="75">
        <v>0.36000000000000004</v>
      </c>
      <c r="C247" s="75">
        <v>0.16</v>
      </c>
    </row>
    <row r="248" spans="1:3" x14ac:dyDescent="0.3">
      <c r="A248" s="1">
        <v>42505</v>
      </c>
      <c r="B248" s="75">
        <v>0.37333333333333335</v>
      </c>
      <c r="C248" s="75">
        <v>0.36000000000000004</v>
      </c>
    </row>
    <row r="249" spans="1:3" x14ac:dyDescent="0.3">
      <c r="A249" s="1">
        <v>42597</v>
      </c>
      <c r="B249" s="75">
        <v>0.39666666666666667</v>
      </c>
      <c r="C249" s="75">
        <v>0.37333333333333335</v>
      </c>
    </row>
    <row r="250" spans="1:3" x14ac:dyDescent="0.3">
      <c r="A250" s="1">
        <v>42689</v>
      </c>
      <c r="B250" s="75">
        <v>0.45</v>
      </c>
      <c r="C250" s="75">
        <v>0.39666666666666667</v>
      </c>
    </row>
    <row r="251" spans="1:3" x14ac:dyDescent="0.3">
      <c r="A251" s="1">
        <v>42781</v>
      </c>
      <c r="B251" s="75">
        <v>0.70000000000000007</v>
      </c>
      <c r="C251" s="75">
        <v>0.45</v>
      </c>
    </row>
    <row r="252" spans="1:3" x14ac:dyDescent="0.3">
      <c r="A252" s="1">
        <v>42870</v>
      </c>
      <c r="B252" s="75">
        <v>0.95000000000000007</v>
      </c>
      <c r="C252" s="75">
        <v>0.70000000000000007</v>
      </c>
    </row>
    <row r="253" spans="1:3" x14ac:dyDescent="0.3">
      <c r="A253" s="1">
        <v>42962</v>
      </c>
      <c r="B253" s="75">
        <v>1.1533333333333331</v>
      </c>
      <c r="C253" s="75">
        <v>0.95000000000000007</v>
      </c>
    </row>
    <row r="254" spans="1:3" x14ac:dyDescent="0.3">
      <c r="A254" s="1">
        <v>43054</v>
      </c>
      <c r="B254" s="75">
        <v>1.2033333333333331</v>
      </c>
      <c r="C254" s="75">
        <v>1.1533333333333331</v>
      </c>
    </row>
    <row r="255" spans="1:3" x14ac:dyDescent="0.3">
      <c r="A255" s="1">
        <v>43146</v>
      </c>
      <c r="B255" s="75">
        <v>1.4466666666666665</v>
      </c>
      <c r="C255" s="75">
        <v>1.2033333333333331</v>
      </c>
    </row>
    <row r="256" spans="1:3" x14ac:dyDescent="0.3">
      <c r="A256" s="1">
        <v>43235</v>
      </c>
      <c r="B256" s="75">
        <v>1.7366666666666666</v>
      </c>
      <c r="C256" s="75">
        <v>1.4466666666666665</v>
      </c>
    </row>
    <row r="257" spans="1:3" x14ac:dyDescent="0.3">
      <c r="A257" s="1">
        <v>43327</v>
      </c>
      <c r="B257" s="75">
        <v>1.9233333333333331</v>
      </c>
      <c r="C257" s="75">
        <v>1.7366666666666666</v>
      </c>
    </row>
    <row r="258" spans="1:3" x14ac:dyDescent="0.3">
      <c r="A258" s="1">
        <v>43419</v>
      </c>
      <c r="B258" s="75">
        <v>2.2200000000000002</v>
      </c>
      <c r="C258" s="75">
        <v>1.9233333333333331</v>
      </c>
    </row>
    <row r="259" spans="1:3" x14ac:dyDescent="0.3">
      <c r="A259" s="1">
        <v>43511</v>
      </c>
      <c r="B259" s="75">
        <v>2.4033333333333333</v>
      </c>
      <c r="C259" s="75">
        <v>2.2200000000000002</v>
      </c>
    </row>
    <row r="260" spans="1:3" x14ac:dyDescent="0.3">
      <c r="A260" s="1">
        <v>43600</v>
      </c>
      <c r="B260" s="75">
        <v>2.3966666666666669</v>
      </c>
      <c r="C260" s="75">
        <v>2.4033333333333333</v>
      </c>
    </row>
    <row r="261" spans="1:3" x14ac:dyDescent="0.3">
      <c r="A261" s="1">
        <v>43692</v>
      </c>
      <c r="B261" s="75">
        <v>2.19</v>
      </c>
      <c r="C261" s="75">
        <v>2.3966666666666669</v>
      </c>
    </row>
    <row r="262" spans="1:3" x14ac:dyDescent="0.3">
      <c r="A262" s="1">
        <v>43784</v>
      </c>
      <c r="B262" s="75">
        <v>1.6433333333333333</v>
      </c>
      <c r="C262" s="75">
        <v>2.19</v>
      </c>
    </row>
    <row r="263" spans="1:3" x14ac:dyDescent="0.3">
      <c r="A263" s="1">
        <v>43876</v>
      </c>
      <c r="B263" s="75">
        <v>1.26</v>
      </c>
      <c r="C263" s="75">
        <v>1.6433333333333333</v>
      </c>
    </row>
    <row r="264" spans="1:3" x14ac:dyDescent="0.3">
      <c r="A264" s="1">
        <v>43966</v>
      </c>
      <c r="B264" s="75">
        <v>0.06</v>
      </c>
      <c r="C264" s="75">
        <v>1.26</v>
      </c>
    </row>
    <row r="265" spans="1:3" x14ac:dyDescent="0.3">
      <c r="A265" s="1">
        <v>44058</v>
      </c>
      <c r="B265" s="75">
        <v>9.3333333333333338E-2</v>
      </c>
      <c r="C265" s="75">
        <v>0.06</v>
      </c>
    </row>
    <row r="266" spans="1:3" x14ac:dyDescent="0.3">
      <c r="A266" s="1">
        <v>44150</v>
      </c>
      <c r="B266" s="75">
        <v>9.0000000000000011E-2</v>
      </c>
      <c r="C266" s="75">
        <v>9.3333333333333338E-2</v>
      </c>
    </row>
    <row r="267" spans="1:3" x14ac:dyDescent="0.3">
      <c r="A267" s="1">
        <v>44242</v>
      </c>
      <c r="B267" s="75">
        <v>0.08</v>
      </c>
      <c r="C267" s="75">
        <v>9.0000000000000011E-2</v>
      </c>
    </row>
    <row r="268" spans="1:3" x14ac:dyDescent="0.3">
      <c r="A268" s="1">
        <v>44331</v>
      </c>
      <c r="B268" s="75">
        <v>7.0000000000000007E-2</v>
      </c>
      <c r="C268" s="75">
        <v>0.08</v>
      </c>
    </row>
    <row r="269" spans="1:3" x14ac:dyDescent="0.3">
      <c r="A269" s="1">
        <v>44423</v>
      </c>
      <c r="B269" s="75">
        <v>9.0000000000000011E-2</v>
      </c>
      <c r="C269" s="75">
        <v>7.0000000000000007E-2</v>
      </c>
    </row>
    <row r="270" spans="1:3" x14ac:dyDescent="0.3">
      <c r="A270" s="1">
        <v>44515</v>
      </c>
      <c r="B270" s="75">
        <v>0.08</v>
      </c>
      <c r="C270" s="75">
        <v>9.0000000000000011E-2</v>
      </c>
    </row>
    <row r="271" spans="1:3" x14ac:dyDescent="0.3">
      <c r="A271" s="1">
        <v>44607</v>
      </c>
      <c r="B271" s="75">
        <v>0.12</v>
      </c>
      <c r="C271" s="75">
        <v>0.08</v>
      </c>
    </row>
    <row r="272" spans="1:3" x14ac:dyDescent="0.3">
      <c r="A272" s="1">
        <v>44696</v>
      </c>
      <c r="B272" s="75">
        <v>0.77</v>
      </c>
      <c r="C272" s="75">
        <v>0.12</v>
      </c>
    </row>
    <row r="273" spans="1:3" x14ac:dyDescent="0.3">
      <c r="A273" s="1">
        <v>44788</v>
      </c>
      <c r="B273" s="75">
        <v>2.19</v>
      </c>
      <c r="C273" s="75">
        <v>0.77</v>
      </c>
    </row>
    <row r="274" spans="1:3" x14ac:dyDescent="0.3">
      <c r="A274" s="1">
        <v>44880</v>
      </c>
      <c r="B274" s="75">
        <v>3.6533333333333329</v>
      </c>
      <c r="C274" s="75">
        <v>2.19</v>
      </c>
    </row>
    <row r="275" spans="1:3" x14ac:dyDescent="0.3">
      <c r="A275" s="1">
        <v>44972</v>
      </c>
      <c r="B275" s="75">
        <v>4.5166666666666666</v>
      </c>
      <c r="C275" s="75">
        <v>3.6533333333333329</v>
      </c>
    </row>
    <row r="276" spans="1:3" x14ac:dyDescent="0.3">
      <c r="A276" s="1">
        <v>45061</v>
      </c>
      <c r="B276" s="75">
        <v>4.99</v>
      </c>
      <c r="C276" s="75">
        <v>4.5166666666666666</v>
      </c>
    </row>
    <row r="277" spans="1:3" x14ac:dyDescent="0.3">
      <c r="A277" s="1">
        <v>45153</v>
      </c>
      <c r="B277" s="75">
        <v>5.26</v>
      </c>
      <c r="C277" s="75">
        <v>4.99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7"/>
  <sheetViews>
    <sheetView zoomScale="75" zoomScaleNormal="75" workbookViewId="0">
      <pane xSplit="4" ySplit="8" topLeftCell="E12" activePane="bottomRight" state="frozen"/>
      <selection pane="topRight" activeCell="E1" sqref="E1"/>
      <selection pane="bottomLeft" activeCell="A9" sqref="A9"/>
      <selection pane="bottomRight" activeCell="L8" sqref="L8:L12"/>
    </sheetView>
  </sheetViews>
  <sheetFormatPr defaultColWidth="9.109375" defaultRowHeight="14.4" x14ac:dyDescent="0.3"/>
  <cols>
    <col min="1" max="1" width="11.5546875" customWidth="1"/>
    <col min="2" max="2" width="17.88671875" style="75" customWidth="1"/>
    <col min="3" max="6" width="17.5546875" style="75" customWidth="1"/>
    <col min="7" max="7" width="13.6640625" style="21" customWidth="1"/>
    <col min="8" max="8" width="23.88671875" style="22" customWidth="1"/>
    <col min="9" max="9" width="16.6640625" style="22" customWidth="1"/>
    <col min="10" max="10" width="6.44140625" customWidth="1"/>
    <col min="11" max="11" width="3.44140625" customWidth="1"/>
    <col min="12" max="12" width="23.109375" customWidth="1"/>
    <col min="14" max="14" width="13" customWidth="1"/>
    <col min="17" max="17" width="24.33203125" customWidth="1"/>
    <col min="18" max="18" width="25" customWidth="1"/>
    <col min="19" max="19" width="26.88671875" customWidth="1"/>
  </cols>
  <sheetData>
    <row r="1" spans="1:20" ht="44.4" x14ac:dyDescent="0.4">
      <c r="B1" s="70" t="s">
        <v>82</v>
      </c>
      <c r="C1" s="71" t="s">
        <v>85</v>
      </c>
      <c r="D1" s="72" t="s">
        <v>63</v>
      </c>
      <c r="E1" s="73" t="s">
        <v>64</v>
      </c>
      <c r="F1" s="74" t="s">
        <v>65</v>
      </c>
      <c r="L1" s="24" t="s">
        <v>86</v>
      </c>
      <c r="M1" s="2"/>
      <c r="N1" s="25">
        <f>FOMCTaylor93UR!N1</f>
        <v>45211</v>
      </c>
    </row>
    <row r="2" spans="1:20" x14ac:dyDescent="0.3">
      <c r="B2" s="4" t="s">
        <v>3</v>
      </c>
      <c r="C2" s="8" t="s">
        <v>5</v>
      </c>
      <c r="D2" s="2" t="s">
        <v>0</v>
      </c>
      <c r="E2" s="15" t="s">
        <v>12</v>
      </c>
      <c r="F2" s="12" t="s">
        <v>26</v>
      </c>
      <c r="H2" s="22" t="s">
        <v>150</v>
      </c>
      <c r="I2" s="22" t="s">
        <v>67</v>
      </c>
      <c r="L2" s="7" t="s">
        <v>84</v>
      </c>
      <c r="M2" s="8"/>
      <c r="N2" s="8"/>
      <c r="O2" s="8"/>
      <c r="P2" s="8"/>
      <c r="Q2" s="8"/>
      <c r="S2" s="16" t="s">
        <v>68</v>
      </c>
      <c r="T2" s="15"/>
    </row>
    <row r="3" spans="1:20" x14ac:dyDescent="0.3">
      <c r="A3" s="1">
        <v>20135</v>
      </c>
      <c r="B3" s="75" t="e">
        <f>VLOOKUP($A3,FedFundsRates!$A$2:$MM$3000,MATCH(B$2,FedFundsRates!$A$2:$MM$2,0),FALSE)</f>
        <v>#N/A</v>
      </c>
      <c r="C3" s="75" t="e">
        <f>VLOOKUP($A3,NaturalRateMeasures!$A$2:$MK$3000,MATCH(C$2,NaturalRateMeasures!$A$2:$MK$2,0),FALSE)</f>
        <v>#N/A</v>
      </c>
      <c r="D3" s="75">
        <f>VLOOKUP($A3,InflationTargetMeasures!$A$2:$MM$3000,MATCH(D$2,InflationTargetMeasures!$A$2:$MM$2,0),FALSE)</f>
        <v>2</v>
      </c>
      <c r="E3" s="75" t="e">
        <f>VLOOKUP($A3,GapMeasures!$A$2:$LA$3000,MATCH(E$2,GapMeasures!$A$2:$LA$2,0),FALSE)</f>
        <v>#N/A</v>
      </c>
      <c r="F3" s="75" t="e">
        <f>VLOOKUP($A3,InflationMeasures!$A$2:$LN$3000,MATCH(F$2,InflationMeasures!$A$2:$LN$2,0),FALSE)</f>
        <v>#N/A</v>
      </c>
      <c r="G3" s="23">
        <v>20135</v>
      </c>
      <c r="H3" s="22" t="e">
        <f>$L$29*B3 + (1-$L$29)*(C3+D3+1.5*(F3-D3)+$L$31*E3)</f>
        <v>#N/A</v>
      </c>
      <c r="I3" s="22">
        <f>VLOOKUP($A3,FedFundsRates!$A$2:$MM$3000,MATCH("FedFundsRate",FedFundsRates!$A$2:$MM$2,0),FALSE)</f>
        <v>1.343333333333333</v>
      </c>
      <c r="L3" s="7" t="s">
        <v>69</v>
      </c>
      <c r="M3" s="7" t="s">
        <v>70</v>
      </c>
      <c r="N3" s="8"/>
      <c r="O3" s="8"/>
      <c r="P3" s="8"/>
      <c r="Q3" s="8"/>
      <c r="S3" s="16" t="s">
        <v>69</v>
      </c>
      <c r="T3" s="16" t="s">
        <v>70</v>
      </c>
    </row>
    <row r="4" spans="1:20" x14ac:dyDescent="0.3">
      <c r="A4" s="1">
        <v>20224</v>
      </c>
      <c r="B4" s="75">
        <f>VLOOKUP($A4,FedFundsRates!$A$2:$MM$3000,MATCH(B$2,FedFundsRates!$A$2:$MM$2,0),FALSE)</f>
        <v>1.343333333333333</v>
      </c>
      <c r="C4" s="75" t="e">
        <f>VLOOKUP($A4,NaturalRateMeasures!$A$2:$MK$3000,MATCH(C$2,NaturalRateMeasures!$A$2:$MK$2,0),FALSE)</f>
        <v>#N/A</v>
      </c>
      <c r="D4" s="75">
        <f>VLOOKUP($A4,InflationTargetMeasures!$A$2:$MM$3000,MATCH(D$2,InflationTargetMeasures!$A$2:$MM$2,0),FALSE)</f>
        <v>2</v>
      </c>
      <c r="E4" s="75" t="e">
        <f>VLOOKUP($A4,GapMeasures!$A$2:$LA$3000,MATCH(E$2,GapMeasures!$A$2:$LA$2,0),FALSE)</f>
        <v>#N/A</v>
      </c>
      <c r="F4" s="75" t="e">
        <f>VLOOKUP($A4,InflationMeasures!$A$2:$LN$3000,MATCH(F$2,InflationMeasures!$A$2:$LN$2,0),FALSE)</f>
        <v>#N/A</v>
      </c>
      <c r="G4" s="23">
        <v>20224</v>
      </c>
      <c r="H4" s="22" t="e">
        <f>$L$29*B4 + (1-$L$29)*(C4+D4+1.5*(F4-D4)+$L$31*E4)</f>
        <v>#N/A</v>
      </c>
      <c r="I4" s="22">
        <f>VLOOKUP($A4,FedFundsRates!$A$2:$MM$3000,MATCH("FedFundsRate",FedFundsRates!$A$2:$MM$2,0),FALSE)</f>
        <v>1.5</v>
      </c>
      <c r="L4" s="8" t="s">
        <v>0</v>
      </c>
      <c r="M4" s="8" t="s">
        <v>35</v>
      </c>
      <c r="N4" s="8"/>
      <c r="O4" s="8"/>
      <c r="P4" s="8"/>
      <c r="Q4" s="8"/>
      <c r="S4" s="15" t="s">
        <v>9</v>
      </c>
      <c r="T4" s="15" t="s">
        <v>39</v>
      </c>
    </row>
    <row r="5" spans="1:20" x14ac:dyDescent="0.3">
      <c r="A5" s="1">
        <v>20316</v>
      </c>
      <c r="B5" s="75">
        <f>VLOOKUP($A5,FedFundsRates!$A$2:$MM$3000,MATCH(B$2,FedFundsRates!$A$2:$MM$2,0),FALSE)</f>
        <v>1.5</v>
      </c>
      <c r="C5" s="75" t="e">
        <f>VLOOKUP($A5,NaturalRateMeasures!$A$2:$MK$3000,MATCH(C$2,NaturalRateMeasures!$A$2:$MK$2,0),FALSE)</f>
        <v>#N/A</v>
      </c>
      <c r="D5" s="75">
        <f>VLOOKUP($A5,InflationTargetMeasures!$A$2:$MM$3000,MATCH(D$2,InflationTargetMeasures!$A$2:$MM$2,0),FALSE)</f>
        <v>2</v>
      </c>
      <c r="E5" s="75" t="e">
        <f>VLOOKUP($A5,GapMeasures!$A$2:$LA$3000,MATCH(E$2,GapMeasures!$A$2:$LA$2,0),FALSE)</f>
        <v>#N/A</v>
      </c>
      <c r="F5" s="75" t="e">
        <f>VLOOKUP($A5,InflationMeasures!$A$2:$LN$3000,MATCH(F$2,InflationMeasures!$A$2:$LN$2,0),FALSE)</f>
        <v>#N/A</v>
      </c>
      <c r="G5" s="23">
        <v>20316</v>
      </c>
      <c r="H5" s="22" t="e">
        <f t="shared" ref="H5:H68" si="0">$L$29*B5 + (1-$L$29)*(C5+D5+1.5*(F5-D5)+$L$31*E5)</f>
        <v>#N/A</v>
      </c>
      <c r="I5" s="22">
        <f>VLOOKUP($A5,FedFundsRates!$A$2:$MM$3000,MATCH("FedFundsRate",FedFundsRates!$A$2:$MM$2,0),FALSE)</f>
        <v>1.9400000000000002</v>
      </c>
      <c r="L5" s="8" t="s">
        <v>4</v>
      </c>
      <c r="M5" s="8" t="s">
        <v>77</v>
      </c>
      <c r="N5" s="8"/>
      <c r="O5" s="8"/>
      <c r="P5" s="8"/>
      <c r="Q5" s="8"/>
      <c r="S5" s="15" t="s">
        <v>10</v>
      </c>
      <c r="T5" s="15" t="s">
        <v>75</v>
      </c>
    </row>
    <row r="6" spans="1:20" x14ac:dyDescent="0.3">
      <c r="A6" s="1">
        <v>20408</v>
      </c>
      <c r="B6" s="75">
        <f>VLOOKUP($A6,FedFundsRates!$A$2:$MM$3000,MATCH(B$2,FedFundsRates!$A$2:$MM$2,0),FALSE)</f>
        <v>1.9400000000000002</v>
      </c>
      <c r="C6" s="75" t="e">
        <f>VLOOKUP($A6,NaturalRateMeasures!$A$2:$MK$3000,MATCH(C$2,NaturalRateMeasures!$A$2:$MK$2,0),FALSE)</f>
        <v>#N/A</v>
      </c>
      <c r="D6" s="75">
        <f>VLOOKUP($A6,InflationTargetMeasures!$A$2:$MM$3000,MATCH(D$2,InflationTargetMeasures!$A$2:$MM$2,0),FALSE)</f>
        <v>2</v>
      </c>
      <c r="E6" s="75" t="e">
        <f>VLOOKUP($A6,GapMeasures!$A$2:$LA$3000,MATCH(E$2,GapMeasures!$A$2:$LA$2,0),FALSE)</f>
        <v>#N/A</v>
      </c>
      <c r="F6" s="75" t="e">
        <f>VLOOKUP($A6,InflationMeasures!$A$2:$LN$3000,MATCH(F$2,InflationMeasures!$A$2:$LN$2,0),FALSE)</f>
        <v>#N/A</v>
      </c>
      <c r="G6" s="23">
        <v>20408</v>
      </c>
      <c r="H6" s="22" t="e">
        <f t="shared" si="0"/>
        <v>#N/A</v>
      </c>
      <c r="I6" s="22">
        <f>VLOOKUP($A6,FedFundsRates!$A$2:$MM$3000,MATCH("FedFundsRate",FedFundsRates!$A$2:$MM$2,0),FALSE)</f>
        <v>2.3566666666666669</v>
      </c>
      <c r="L6" s="8" t="s">
        <v>5</v>
      </c>
      <c r="M6" s="8" t="s">
        <v>78</v>
      </c>
      <c r="N6" s="8"/>
      <c r="O6" s="8"/>
      <c r="P6" s="8"/>
      <c r="Q6" s="8"/>
      <c r="S6" s="15" t="s">
        <v>11</v>
      </c>
      <c r="T6" s="15" t="s">
        <v>40</v>
      </c>
    </row>
    <row r="7" spans="1:20" x14ac:dyDescent="0.3">
      <c r="A7" s="1">
        <v>20500</v>
      </c>
      <c r="B7" s="75">
        <f>VLOOKUP($A7,FedFundsRates!$A$2:$MM$3000,MATCH(B$2,FedFundsRates!$A$2:$MM$2,0),FALSE)</f>
        <v>2.3566666666666669</v>
      </c>
      <c r="C7" s="75" t="e">
        <f>VLOOKUP($A7,NaturalRateMeasures!$A$2:$MK$3000,MATCH(C$2,NaturalRateMeasures!$A$2:$MK$2,0),FALSE)</f>
        <v>#N/A</v>
      </c>
      <c r="D7" s="75">
        <f>VLOOKUP($A7,InflationTargetMeasures!$A$2:$MM$3000,MATCH(D$2,InflationTargetMeasures!$A$2:$MM$2,0),FALSE)</f>
        <v>2</v>
      </c>
      <c r="E7" s="75" t="e">
        <f>VLOOKUP($A7,GapMeasures!$A$2:$LA$3000,MATCH(E$2,GapMeasures!$A$2:$LA$2,0),FALSE)</f>
        <v>#N/A</v>
      </c>
      <c r="F7" s="75" t="e">
        <f>VLOOKUP($A7,InflationMeasures!$A$2:$LN$3000,MATCH(F$2,InflationMeasures!$A$2:$LN$2,0),FALSE)</f>
        <v>#N/A</v>
      </c>
      <c r="G7" s="23">
        <v>20500</v>
      </c>
      <c r="H7" s="22" t="e">
        <f t="shared" si="0"/>
        <v>#N/A</v>
      </c>
      <c r="I7" s="22">
        <f>VLOOKUP($A7,FedFundsRates!$A$2:$MM$3000,MATCH("FedFundsRate",FedFundsRates!$A$2:$MM$2,0),FALSE)</f>
        <v>2.4833333333333334</v>
      </c>
      <c r="L7" s="8" t="s">
        <v>6</v>
      </c>
      <c r="M7" s="8" t="s">
        <v>79</v>
      </c>
      <c r="N7" s="8"/>
      <c r="O7" s="8"/>
      <c r="P7" s="8"/>
      <c r="Q7" s="8"/>
      <c r="S7" s="15" t="s">
        <v>12</v>
      </c>
      <c r="T7" s="15" t="s">
        <v>41</v>
      </c>
    </row>
    <row r="8" spans="1:20" x14ac:dyDescent="0.3">
      <c r="A8" s="1">
        <v>20590</v>
      </c>
      <c r="B8" s="75">
        <f>VLOOKUP($A8,FedFundsRates!$A$2:$MM$3000,MATCH(B$2,FedFundsRates!$A$2:$MM$2,0),FALSE)</f>
        <v>2.4833333333333334</v>
      </c>
      <c r="C8" s="75" t="e">
        <f>VLOOKUP($A8,NaturalRateMeasures!$A$2:$MK$3000,MATCH(C$2,NaturalRateMeasures!$A$2:$MK$2,0),FALSE)</f>
        <v>#N/A</v>
      </c>
      <c r="D8" s="75">
        <f>VLOOKUP($A8,InflationTargetMeasures!$A$2:$MM$3000,MATCH(D$2,InflationTargetMeasures!$A$2:$MM$2,0),FALSE)</f>
        <v>2</v>
      </c>
      <c r="E8" s="75" t="e">
        <f>VLOOKUP($A8,GapMeasures!$A$2:$LA$3000,MATCH(E$2,GapMeasures!$A$2:$LA$2,0),FALSE)</f>
        <v>#N/A</v>
      </c>
      <c r="F8" s="75" t="e">
        <f>VLOOKUP($A8,InflationMeasures!$A$2:$LN$3000,MATCH(F$2,InflationMeasures!$A$2:$LN$2,0),FALSE)</f>
        <v>#N/A</v>
      </c>
      <c r="G8" s="23">
        <v>20590</v>
      </c>
      <c r="H8" s="22" t="e">
        <f t="shared" si="0"/>
        <v>#N/A</v>
      </c>
      <c r="I8" s="22">
        <f>VLOOKUP($A8,FedFundsRates!$A$2:$MM$3000,MATCH("FedFundsRate",FedFundsRates!$A$2:$MM$2,0),FALSE)</f>
        <v>2.6933333333333334</v>
      </c>
      <c r="L8" s="8" t="s">
        <v>7</v>
      </c>
      <c r="M8" s="8" t="s">
        <v>80</v>
      </c>
      <c r="N8" s="8"/>
      <c r="O8" s="8"/>
      <c r="P8" s="8"/>
      <c r="Q8" s="8"/>
      <c r="S8" s="15" t="s">
        <v>13</v>
      </c>
      <c r="T8" s="15" t="s">
        <v>42</v>
      </c>
    </row>
    <row r="9" spans="1:20" x14ac:dyDescent="0.3">
      <c r="A9" s="1">
        <v>20682</v>
      </c>
      <c r="B9" s="75">
        <f>VLOOKUP($A9,FedFundsRates!$A$2:$MM$3000,MATCH(B$2,FedFundsRates!$A$2:$MM$2,0),FALSE)</f>
        <v>2.6933333333333334</v>
      </c>
      <c r="C9" s="75" t="e">
        <f>VLOOKUP($A9,NaturalRateMeasures!$A$2:$MK$3000,MATCH(C$2,NaturalRateMeasures!$A$2:$MK$2,0),FALSE)</f>
        <v>#N/A</v>
      </c>
      <c r="D9" s="75">
        <f>VLOOKUP($A9,InflationTargetMeasures!$A$2:$MM$3000,MATCH(D$2,InflationTargetMeasures!$A$2:$MM$2,0),FALSE)</f>
        <v>2</v>
      </c>
      <c r="E9" s="75" t="e">
        <f>VLOOKUP($A9,GapMeasures!$A$2:$LA$3000,MATCH(E$2,GapMeasures!$A$2:$LA$2,0),FALSE)</f>
        <v>#N/A</v>
      </c>
      <c r="F9" s="75" t="e">
        <f>VLOOKUP($A9,InflationMeasures!$A$2:$LN$3000,MATCH(F$2,InflationMeasures!$A$2:$LN$2,0),FALSE)</f>
        <v>#N/A</v>
      </c>
      <c r="G9" s="23">
        <v>20682</v>
      </c>
      <c r="H9" s="22" t="e">
        <f t="shared" si="0"/>
        <v>#N/A</v>
      </c>
      <c r="I9" s="22">
        <f>VLOOKUP($A9,FedFundsRates!$A$2:$MM$3000,MATCH("FedFundsRate",FedFundsRates!$A$2:$MM$2,0),FALSE)</f>
        <v>2.81</v>
      </c>
      <c r="L9" s="8" t="s">
        <v>8</v>
      </c>
      <c r="M9" s="8" t="s">
        <v>81</v>
      </c>
      <c r="N9" s="8"/>
      <c r="O9" s="8"/>
      <c r="P9" s="8"/>
      <c r="Q9" s="8"/>
      <c r="S9" s="15" t="s">
        <v>14</v>
      </c>
      <c r="T9" s="15" t="s">
        <v>43</v>
      </c>
    </row>
    <row r="10" spans="1:20" x14ac:dyDescent="0.3">
      <c r="A10" s="1">
        <v>20774</v>
      </c>
      <c r="B10" s="75">
        <f>VLOOKUP($A10,FedFundsRates!$A$2:$MM$3000,MATCH(B$2,FedFundsRates!$A$2:$MM$2,0),FALSE)</f>
        <v>2.81</v>
      </c>
      <c r="C10" s="75" t="e">
        <f>VLOOKUP($A10,NaturalRateMeasures!$A$2:$MK$3000,MATCH(C$2,NaturalRateMeasures!$A$2:$MK$2,0),FALSE)</f>
        <v>#N/A</v>
      </c>
      <c r="D10" s="75">
        <f>VLOOKUP($A10,InflationTargetMeasures!$A$2:$MM$3000,MATCH(D$2,InflationTargetMeasures!$A$2:$MM$2,0),FALSE)</f>
        <v>2</v>
      </c>
      <c r="E10" s="75" t="e">
        <f>VLOOKUP($A10,GapMeasures!$A$2:$LA$3000,MATCH(E$2,GapMeasures!$A$2:$LA$2,0),FALSE)</f>
        <v>#N/A</v>
      </c>
      <c r="F10" s="75" t="e">
        <f>VLOOKUP($A10,InflationMeasures!$A$2:$LN$3000,MATCH(F$2,InflationMeasures!$A$2:$LN$2,0),FALSE)</f>
        <v>#N/A</v>
      </c>
      <c r="G10" s="23">
        <v>20774</v>
      </c>
      <c r="H10" s="22" t="e">
        <f t="shared" si="0"/>
        <v>#N/A</v>
      </c>
      <c r="I10" s="22">
        <f>VLOOKUP($A10,FedFundsRates!$A$2:$MM$3000,MATCH("FedFundsRate",FedFundsRates!$A$2:$MM$2,0),FALSE)</f>
        <v>2.9266666666666663</v>
      </c>
      <c r="L10" s="8" t="s">
        <v>88</v>
      </c>
      <c r="M10" s="8" t="s">
        <v>90</v>
      </c>
      <c r="S10" s="15" t="s">
        <v>15</v>
      </c>
      <c r="T10" s="15" t="s">
        <v>44</v>
      </c>
    </row>
    <row r="11" spans="1:20" x14ac:dyDescent="0.3">
      <c r="A11" s="1">
        <v>20866</v>
      </c>
      <c r="B11" s="75">
        <f>VLOOKUP($A11,FedFundsRates!$A$2:$MM$3000,MATCH(B$2,FedFundsRates!$A$2:$MM$2,0),FALSE)</f>
        <v>2.9266666666666663</v>
      </c>
      <c r="C11" s="75" t="e">
        <f>VLOOKUP($A11,NaturalRateMeasures!$A$2:$MK$3000,MATCH(C$2,NaturalRateMeasures!$A$2:$MK$2,0),FALSE)</f>
        <v>#N/A</v>
      </c>
      <c r="D11" s="75">
        <f>VLOOKUP($A11,InflationTargetMeasures!$A$2:$MM$3000,MATCH(D$2,InflationTargetMeasures!$A$2:$MM$2,0),FALSE)</f>
        <v>2</v>
      </c>
      <c r="E11" s="75" t="e">
        <f>VLOOKUP($A11,GapMeasures!$A$2:$LA$3000,MATCH(E$2,GapMeasures!$A$2:$LA$2,0),FALSE)</f>
        <v>#N/A</v>
      </c>
      <c r="F11" s="75" t="e">
        <f>VLOOKUP($A11,InflationMeasures!$A$2:$LN$3000,MATCH(F$2,InflationMeasures!$A$2:$LN$2,0),FALSE)</f>
        <v>#N/A</v>
      </c>
      <c r="G11" s="23">
        <v>20866</v>
      </c>
      <c r="H11" s="22" t="e">
        <f t="shared" si="0"/>
        <v>#N/A</v>
      </c>
      <c r="I11" s="22">
        <f>VLOOKUP($A11,FedFundsRates!$A$2:$MM$3000,MATCH("FedFundsRate",FedFundsRates!$A$2:$MM$2,0),FALSE)</f>
        <v>2.9333333333333336</v>
      </c>
      <c r="L11" s="8" t="s">
        <v>87</v>
      </c>
      <c r="M11" s="8" t="s">
        <v>91</v>
      </c>
      <c r="S11" s="15" t="s">
        <v>16</v>
      </c>
      <c r="T11" s="15" t="s">
        <v>76</v>
      </c>
    </row>
    <row r="12" spans="1:20" x14ac:dyDescent="0.3">
      <c r="A12" s="1">
        <v>20955</v>
      </c>
      <c r="B12" s="75">
        <f>VLOOKUP($A12,FedFundsRates!$A$2:$MM$3000,MATCH(B$2,FedFundsRates!$A$2:$MM$2,0),FALSE)</f>
        <v>2.9333333333333336</v>
      </c>
      <c r="C12" s="75" t="e">
        <f>VLOOKUP($A12,NaturalRateMeasures!$A$2:$MK$3000,MATCH(C$2,NaturalRateMeasures!$A$2:$MK$2,0),FALSE)</f>
        <v>#N/A</v>
      </c>
      <c r="D12" s="75">
        <f>VLOOKUP($A12,InflationTargetMeasures!$A$2:$MM$3000,MATCH(D$2,InflationTargetMeasures!$A$2:$MM$2,0),FALSE)</f>
        <v>2</v>
      </c>
      <c r="E12" s="75" t="e">
        <f>VLOOKUP($A12,GapMeasures!$A$2:$LA$3000,MATCH(E$2,GapMeasures!$A$2:$LA$2,0),FALSE)</f>
        <v>#N/A</v>
      </c>
      <c r="F12" s="75" t="e">
        <f>VLOOKUP($A12,InflationMeasures!$A$2:$LN$3000,MATCH(F$2,InflationMeasures!$A$2:$LN$2,0),FALSE)</f>
        <v>#N/A</v>
      </c>
      <c r="G12" s="23">
        <v>20955</v>
      </c>
      <c r="H12" s="22" t="e">
        <f t="shared" si="0"/>
        <v>#N/A</v>
      </c>
      <c r="I12" s="22">
        <f>VLOOKUP($A12,FedFundsRates!$A$2:$MM$3000,MATCH("FedFundsRate",FedFundsRates!$A$2:$MM$2,0),FALSE)</f>
        <v>3</v>
      </c>
      <c r="L12" s="8" t="s">
        <v>89</v>
      </c>
      <c r="M12" s="8" t="s">
        <v>92</v>
      </c>
      <c r="S12" s="15" t="s">
        <v>17</v>
      </c>
      <c r="T12" s="15" t="s">
        <v>45</v>
      </c>
    </row>
    <row r="13" spans="1:20" x14ac:dyDescent="0.3">
      <c r="A13" s="1">
        <v>21047</v>
      </c>
      <c r="B13" s="75">
        <f>VLOOKUP($A13,FedFundsRates!$A$2:$MM$3000,MATCH(B$2,FedFundsRates!$A$2:$MM$2,0),FALSE)</f>
        <v>3</v>
      </c>
      <c r="C13" s="75" t="e">
        <f>VLOOKUP($A13,NaturalRateMeasures!$A$2:$MK$3000,MATCH(C$2,NaturalRateMeasures!$A$2:$MK$2,0),FALSE)</f>
        <v>#N/A</v>
      </c>
      <c r="D13" s="75">
        <f>VLOOKUP($A13,InflationTargetMeasures!$A$2:$MM$3000,MATCH(D$2,InflationTargetMeasures!$A$2:$MM$2,0),FALSE)</f>
        <v>2</v>
      </c>
      <c r="E13" s="75" t="e">
        <f>VLOOKUP($A13,GapMeasures!$A$2:$LA$3000,MATCH(E$2,GapMeasures!$A$2:$LA$2,0),FALSE)</f>
        <v>#N/A</v>
      </c>
      <c r="F13" s="75" t="e">
        <f>VLOOKUP($A13,InflationMeasures!$A$2:$LN$3000,MATCH(F$2,InflationMeasures!$A$2:$LN$2,0),FALSE)</f>
        <v>#N/A</v>
      </c>
      <c r="G13" s="23">
        <v>21047</v>
      </c>
      <c r="H13" s="22" t="e">
        <f t="shared" si="0"/>
        <v>#N/A</v>
      </c>
      <c r="I13" s="22">
        <f>VLOOKUP($A13,FedFundsRates!$A$2:$MM$3000,MATCH("FedFundsRate",FedFundsRates!$A$2:$MM$2,0),FALSE)</f>
        <v>3.2333333333333338</v>
      </c>
      <c r="S13" s="15" t="s">
        <v>18</v>
      </c>
      <c r="T13" s="15" t="s">
        <v>46</v>
      </c>
    </row>
    <row r="14" spans="1:20" x14ac:dyDescent="0.3">
      <c r="A14" s="1">
        <v>21139</v>
      </c>
      <c r="B14" s="75">
        <f>VLOOKUP($A14,FedFundsRates!$A$2:$MM$3000,MATCH(B$2,FedFundsRates!$A$2:$MM$2,0),FALSE)</f>
        <v>3.2333333333333338</v>
      </c>
      <c r="C14" s="75" t="e">
        <f>VLOOKUP($A14,NaturalRateMeasures!$A$2:$MK$3000,MATCH(C$2,NaturalRateMeasures!$A$2:$MK$2,0),FALSE)</f>
        <v>#N/A</v>
      </c>
      <c r="D14" s="75">
        <f>VLOOKUP($A14,InflationTargetMeasures!$A$2:$MM$3000,MATCH(D$2,InflationTargetMeasures!$A$2:$MM$2,0),FALSE)</f>
        <v>2</v>
      </c>
      <c r="E14" s="75" t="e">
        <f>VLOOKUP($A14,GapMeasures!$A$2:$LA$3000,MATCH(E$2,GapMeasures!$A$2:$LA$2,0),FALSE)</f>
        <v>#N/A</v>
      </c>
      <c r="F14" s="75" t="e">
        <f>VLOOKUP($A14,InflationMeasures!$A$2:$LN$3000,MATCH(F$2,InflationMeasures!$A$2:$LN$2,0),FALSE)</f>
        <v>#N/A</v>
      </c>
      <c r="G14" s="23">
        <v>21139</v>
      </c>
      <c r="H14" s="22" t="e">
        <f t="shared" si="0"/>
        <v>#N/A</v>
      </c>
      <c r="I14" s="22">
        <f>VLOOKUP($A14,FedFundsRates!$A$2:$MM$3000,MATCH("FedFundsRate",FedFundsRates!$A$2:$MM$2,0),FALSE)</f>
        <v>3.2533333333333334</v>
      </c>
      <c r="S14" s="15" t="s">
        <v>19</v>
      </c>
      <c r="T14" s="15" t="s">
        <v>47</v>
      </c>
    </row>
    <row r="15" spans="1:20" x14ac:dyDescent="0.3">
      <c r="A15" s="1">
        <v>21231</v>
      </c>
      <c r="B15" s="75">
        <f>VLOOKUP($A15,FedFundsRates!$A$2:$MM$3000,MATCH(B$2,FedFundsRates!$A$2:$MM$2,0),FALSE)</f>
        <v>3.2533333333333334</v>
      </c>
      <c r="C15" s="75" t="e">
        <f>VLOOKUP($A15,NaturalRateMeasures!$A$2:$MK$3000,MATCH(C$2,NaturalRateMeasures!$A$2:$MK$2,0),FALSE)</f>
        <v>#N/A</v>
      </c>
      <c r="D15" s="75">
        <f>VLOOKUP($A15,InflationTargetMeasures!$A$2:$MM$3000,MATCH(D$2,InflationTargetMeasures!$A$2:$MM$2,0),FALSE)</f>
        <v>2</v>
      </c>
      <c r="E15" s="75" t="e">
        <f>VLOOKUP($A15,GapMeasures!$A$2:$LA$3000,MATCH(E$2,GapMeasures!$A$2:$LA$2,0),FALSE)</f>
        <v>#N/A</v>
      </c>
      <c r="F15" s="75" t="e">
        <f>VLOOKUP($A15,InflationMeasures!$A$2:$LN$3000,MATCH(F$2,InflationMeasures!$A$2:$LN$2,0),FALSE)</f>
        <v>#N/A</v>
      </c>
      <c r="G15" s="23">
        <v>21231</v>
      </c>
      <c r="H15" s="22" t="e">
        <f t="shared" si="0"/>
        <v>#N/A</v>
      </c>
      <c r="I15" s="22">
        <f>VLOOKUP($A15,FedFundsRates!$A$2:$MM$3000,MATCH("FedFundsRate",FedFundsRates!$A$2:$MM$2,0),FALSE)</f>
        <v>1.8633333333333335</v>
      </c>
      <c r="S15" s="15" t="s">
        <v>20</v>
      </c>
      <c r="T15" s="15" t="s">
        <v>48</v>
      </c>
    </row>
    <row r="16" spans="1:20" x14ac:dyDescent="0.3">
      <c r="A16" s="1">
        <v>21320</v>
      </c>
      <c r="B16" s="75">
        <f>VLOOKUP($A16,FedFundsRates!$A$2:$MM$3000,MATCH(B$2,FedFundsRates!$A$2:$MM$2,0),FALSE)</f>
        <v>1.8633333333333335</v>
      </c>
      <c r="C16" s="75" t="e">
        <f>VLOOKUP($A16,NaturalRateMeasures!$A$2:$MK$3000,MATCH(C$2,NaturalRateMeasures!$A$2:$MK$2,0),FALSE)</f>
        <v>#N/A</v>
      </c>
      <c r="D16" s="75">
        <f>VLOOKUP($A16,InflationTargetMeasures!$A$2:$MM$3000,MATCH(D$2,InflationTargetMeasures!$A$2:$MM$2,0),FALSE)</f>
        <v>2</v>
      </c>
      <c r="E16" s="75" t="e">
        <f>VLOOKUP($A16,GapMeasures!$A$2:$LA$3000,MATCH(E$2,GapMeasures!$A$2:$LA$2,0),FALSE)</f>
        <v>#N/A</v>
      </c>
      <c r="F16" s="75" t="e">
        <f>VLOOKUP($A16,InflationMeasures!$A$2:$LN$3000,MATCH(F$2,InflationMeasures!$A$2:$LN$2,0),FALSE)</f>
        <v>#N/A</v>
      </c>
      <c r="G16" s="23">
        <v>21320</v>
      </c>
      <c r="H16" s="22" t="e">
        <f t="shared" si="0"/>
        <v>#N/A</v>
      </c>
      <c r="I16" s="22">
        <f>VLOOKUP($A16,FedFundsRates!$A$2:$MM$3000,MATCH("FedFundsRate",FedFundsRates!$A$2:$MM$2,0),FALSE)</f>
        <v>0.94000000000000006</v>
      </c>
      <c r="L16" s="11" t="s">
        <v>72</v>
      </c>
      <c r="M16" s="12"/>
      <c r="S16" s="15" t="s">
        <v>21</v>
      </c>
      <c r="T16" s="15" t="s">
        <v>49</v>
      </c>
    </row>
    <row r="17" spans="1:20" x14ac:dyDescent="0.3">
      <c r="A17" s="1">
        <v>21412</v>
      </c>
      <c r="B17" s="75">
        <f>VLOOKUP($A17,FedFundsRates!$A$2:$MM$3000,MATCH(B$2,FedFundsRates!$A$2:$MM$2,0),FALSE)</f>
        <v>0.94000000000000006</v>
      </c>
      <c r="C17" s="75" t="e">
        <f>VLOOKUP($A17,NaturalRateMeasures!$A$2:$MK$3000,MATCH(C$2,NaturalRateMeasures!$A$2:$MK$2,0),FALSE)</f>
        <v>#N/A</v>
      </c>
      <c r="D17" s="75">
        <f>VLOOKUP($A17,InflationTargetMeasures!$A$2:$MM$3000,MATCH(D$2,InflationTargetMeasures!$A$2:$MM$2,0),FALSE)</f>
        <v>2</v>
      </c>
      <c r="E17" s="75" t="e">
        <f>VLOOKUP($A17,GapMeasures!$A$2:$LA$3000,MATCH(E$2,GapMeasures!$A$2:$LA$2,0),FALSE)</f>
        <v>#N/A</v>
      </c>
      <c r="F17" s="75" t="e">
        <f>VLOOKUP($A17,InflationMeasures!$A$2:$LN$3000,MATCH(F$2,InflationMeasures!$A$2:$LN$2,0),FALSE)</f>
        <v>#N/A</v>
      </c>
      <c r="G17" s="23">
        <v>21412</v>
      </c>
      <c r="H17" s="22" t="e">
        <f t="shared" si="0"/>
        <v>#N/A</v>
      </c>
      <c r="I17" s="22">
        <f>VLOOKUP($A17,FedFundsRates!$A$2:$MM$3000,MATCH("FedFundsRate",FedFundsRates!$A$2:$MM$2,0),FALSE)</f>
        <v>1.3233333333333333</v>
      </c>
      <c r="L17" s="11" t="s">
        <v>69</v>
      </c>
      <c r="M17" s="11" t="s">
        <v>70</v>
      </c>
      <c r="S17" s="15" t="s">
        <v>22</v>
      </c>
      <c r="T17" s="15" t="s">
        <v>50</v>
      </c>
    </row>
    <row r="18" spans="1:20" x14ac:dyDescent="0.3">
      <c r="A18" s="1">
        <v>21504</v>
      </c>
      <c r="B18" s="75">
        <f>VLOOKUP($A18,FedFundsRates!$A$2:$MM$3000,MATCH(B$2,FedFundsRates!$A$2:$MM$2,0),FALSE)</f>
        <v>1.3233333333333333</v>
      </c>
      <c r="C18" s="75" t="e">
        <f>VLOOKUP($A18,NaturalRateMeasures!$A$2:$MK$3000,MATCH(C$2,NaturalRateMeasures!$A$2:$MK$2,0),FALSE)</f>
        <v>#N/A</v>
      </c>
      <c r="D18" s="75">
        <f>VLOOKUP($A18,InflationTargetMeasures!$A$2:$MM$3000,MATCH(D$2,InflationTargetMeasures!$A$2:$MM$2,0),FALSE)</f>
        <v>2</v>
      </c>
      <c r="E18" s="75" t="e">
        <f>VLOOKUP($A18,GapMeasures!$A$2:$LA$3000,MATCH(E$2,GapMeasures!$A$2:$LA$2,0),FALSE)</f>
        <v>#N/A</v>
      </c>
      <c r="F18" s="75" t="e">
        <f>VLOOKUP($A18,InflationMeasures!$A$2:$LN$3000,MATCH(F$2,InflationMeasures!$A$2:$LN$2,0),FALSE)</f>
        <v>#N/A</v>
      </c>
      <c r="G18" s="23">
        <v>21504</v>
      </c>
      <c r="H18" s="22" t="e">
        <f t="shared" si="0"/>
        <v>#N/A</v>
      </c>
      <c r="I18" s="22">
        <f>VLOOKUP($A18,FedFundsRates!$A$2:$MM$3000,MATCH("FedFundsRate",FedFundsRates!$A$2:$MM$2,0),FALSE)</f>
        <v>2.1633333333333336</v>
      </c>
      <c r="L18" s="12" t="s">
        <v>26</v>
      </c>
      <c r="M18" s="12" t="s">
        <v>54</v>
      </c>
      <c r="S18" s="15" t="s">
        <v>23</v>
      </c>
      <c r="T18" s="15" t="s">
        <v>51</v>
      </c>
    </row>
    <row r="19" spans="1:20" x14ac:dyDescent="0.3">
      <c r="A19" s="1">
        <v>21596</v>
      </c>
      <c r="B19" s="75">
        <f>VLOOKUP($A19,FedFundsRates!$A$2:$MM$3000,MATCH(B$2,FedFundsRates!$A$2:$MM$2,0),FALSE)</f>
        <v>2.1633333333333336</v>
      </c>
      <c r="C19" s="75" t="e">
        <f>VLOOKUP($A19,NaturalRateMeasures!$A$2:$MK$3000,MATCH(C$2,NaturalRateMeasures!$A$2:$MK$2,0),FALSE)</f>
        <v>#N/A</v>
      </c>
      <c r="D19" s="75">
        <f>VLOOKUP($A19,InflationTargetMeasures!$A$2:$MM$3000,MATCH(D$2,InflationTargetMeasures!$A$2:$MM$2,0),FALSE)</f>
        <v>2</v>
      </c>
      <c r="E19" s="75" t="e">
        <f>VLOOKUP($A19,GapMeasures!$A$2:$LA$3000,MATCH(E$2,GapMeasures!$A$2:$LA$2,0),FALSE)</f>
        <v>#N/A</v>
      </c>
      <c r="F19" s="75" t="e">
        <f>VLOOKUP($A19,InflationMeasures!$A$2:$LN$3000,MATCH(F$2,InflationMeasures!$A$2:$LN$2,0),FALSE)</f>
        <v>#N/A</v>
      </c>
      <c r="G19" s="23">
        <v>21596</v>
      </c>
      <c r="H19" s="22" t="e">
        <f t="shared" si="0"/>
        <v>#N/A</v>
      </c>
      <c r="I19" s="22">
        <f>VLOOKUP($A19,FedFundsRates!$A$2:$MM$3000,MATCH("FedFundsRate",FedFundsRates!$A$2:$MM$2,0),FALSE)</f>
        <v>2.57</v>
      </c>
      <c r="L19" s="12" t="s">
        <v>27</v>
      </c>
      <c r="M19" s="12" t="s">
        <v>55</v>
      </c>
      <c r="S19" s="15" t="s">
        <v>24</v>
      </c>
      <c r="T19" s="15" t="s">
        <v>52</v>
      </c>
    </row>
    <row r="20" spans="1:20" x14ac:dyDescent="0.3">
      <c r="A20" s="1">
        <v>21685</v>
      </c>
      <c r="B20" s="75">
        <f>VLOOKUP($A20,FedFundsRates!$A$2:$MM$3000,MATCH(B$2,FedFundsRates!$A$2:$MM$2,0),FALSE)</f>
        <v>2.57</v>
      </c>
      <c r="C20" s="75" t="e">
        <f>VLOOKUP($A20,NaturalRateMeasures!$A$2:$MK$3000,MATCH(C$2,NaturalRateMeasures!$A$2:$MK$2,0),FALSE)</f>
        <v>#N/A</v>
      </c>
      <c r="D20" s="75">
        <f>VLOOKUP($A20,InflationTargetMeasures!$A$2:$MM$3000,MATCH(D$2,InflationTargetMeasures!$A$2:$MM$2,0),FALSE)</f>
        <v>2</v>
      </c>
      <c r="E20" s="75" t="e">
        <f>VLOOKUP($A20,GapMeasures!$A$2:$LA$3000,MATCH(E$2,GapMeasures!$A$2:$LA$2,0),FALSE)</f>
        <v>#N/A</v>
      </c>
      <c r="F20" s="75" t="e">
        <f>VLOOKUP($A20,InflationMeasures!$A$2:$LN$3000,MATCH(F$2,InflationMeasures!$A$2:$LN$2,0),FALSE)</f>
        <v>#N/A</v>
      </c>
      <c r="G20" s="23">
        <v>21685</v>
      </c>
      <c r="H20" s="22" t="e">
        <f t="shared" si="0"/>
        <v>#N/A</v>
      </c>
      <c r="I20" s="22">
        <f>VLOOKUP($A20,FedFundsRates!$A$2:$MM$3000,MATCH("FedFundsRate",FedFundsRates!$A$2:$MM$2,0),FALSE)</f>
        <v>3.0833333333333335</v>
      </c>
      <c r="L20" s="12" t="s">
        <v>28</v>
      </c>
      <c r="M20" s="12" t="s">
        <v>56</v>
      </c>
      <c r="S20" s="15" t="s">
        <v>25</v>
      </c>
      <c r="T20" s="15" t="s">
        <v>53</v>
      </c>
    </row>
    <row r="21" spans="1:20" x14ac:dyDescent="0.3">
      <c r="A21" s="1">
        <v>21777</v>
      </c>
      <c r="B21" s="75">
        <f>VLOOKUP($A21,FedFundsRates!$A$2:$MM$3000,MATCH(B$2,FedFundsRates!$A$2:$MM$2,0),FALSE)</f>
        <v>3.0833333333333335</v>
      </c>
      <c r="C21" s="75" t="e">
        <f>VLOOKUP($A21,NaturalRateMeasures!$A$2:$MK$3000,MATCH(C$2,NaturalRateMeasures!$A$2:$MK$2,0),FALSE)</f>
        <v>#N/A</v>
      </c>
      <c r="D21" s="75">
        <f>VLOOKUP($A21,InflationTargetMeasures!$A$2:$MM$3000,MATCH(D$2,InflationTargetMeasures!$A$2:$MM$2,0),FALSE)</f>
        <v>2</v>
      </c>
      <c r="E21" s="75" t="e">
        <f>VLOOKUP($A21,GapMeasures!$A$2:$LA$3000,MATCH(E$2,GapMeasures!$A$2:$LA$2,0),FALSE)</f>
        <v>#N/A</v>
      </c>
      <c r="F21" s="75" t="e">
        <f>VLOOKUP($A21,InflationMeasures!$A$2:$LN$3000,MATCH(F$2,InflationMeasures!$A$2:$LN$2,0),FALSE)</f>
        <v>#N/A</v>
      </c>
      <c r="G21" s="23">
        <v>21777</v>
      </c>
      <c r="H21" s="22" t="e">
        <f t="shared" si="0"/>
        <v>#N/A</v>
      </c>
      <c r="I21" s="22">
        <f>VLOOKUP($A21,FedFundsRates!$A$2:$MM$3000,MATCH("FedFundsRate",FedFundsRates!$A$2:$MM$2,0),FALSE)</f>
        <v>3.5766666666666667</v>
      </c>
      <c r="L21" s="12" t="s">
        <v>29</v>
      </c>
      <c r="M21" s="12" t="s">
        <v>57</v>
      </c>
      <c r="S21" s="15" t="s">
        <v>93</v>
      </c>
      <c r="T21" s="15" t="s">
        <v>94</v>
      </c>
    </row>
    <row r="22" spans="1:20" x14ac:dyDescent="0.3">
      <c r="A22" s="1">
        <v>21869</v>
      </c>
      <c r="B22" s="75">
        <f>VLOOKUP($A22,FedFundsRates!$A$2:$MM$3000,MATCH(B$2,FedFundsRates!$A$2:$MM$2,0),FALSE)</f>
        <v>3.5766666666666667</v>
      </c>
      <c r="C22" s="75" t="e">
        <f>VLOOKUP($A22,NaturalRateMeasures!$A$2:$MK$3000,MATCH(C$2,NaturalRateMeasures!$A$2:$MK$2,0),FALSE)</f>
        <v>#N/A</v>
      </c>
      <c r="D22" s="75">
        <f>VLOOKUP($A22,InflationTargetMeasures!$A$2:$MM$3000,MATCH(D$2,InflationTargetMeasures!$A$2:$MM$2,0),FALSE)</f>
        <v>2</v>
      </c>
      <c r="E22" s="75" t="e">
        <f>VLOOKUP($A22,GapMeasures!$A$2:$LA$3000,MATCH(E$2,GapMeasures!$A$2:$LA$2,0),FALSE)</f>
        <v>#N/A</v>
      </c>
      <c r="F22" s="75" t="e">
        <f>VLOOKUP($A22,InflationMeasures!$A$2:$LN$3000,MATCH(F$2,InflationMeasures!$A$2:$LN$2,0),FALSE)</f>
        <v>#N/A</v>
      </c>
      <c r="G22" s="23">
        <v>21869</v>
      </c>
      <c r="H22" s="22" t="e">
        <f t="shared" si="0"/>
        <v>#N/A</v>
      </c>
      <c r="I22" s="22">
        <f>VLOOKUP($A22,FedFundsRates!$A$2:$MM$3000,MATCH("FedFundsRate",FedFundsRates!$A$2:$MM$2,0),FALSE)</f>
        <v>3.99</v>
      </c>
      <c r="L22" s="12" t="s">
        <v>30</v>
      </c>
      <c r="M22" s="12" t="s">
        <v>58</v>
      </c>
    </row>
    <row r="23" spans="1:20" x14ac:dyDescent="0.3">
      <c r="A23" s="1">
        <v>21961</v>
      </c>
      <c r="B23" s="75">
        <f>VLOOKUP($A23,FedFundsRates!$A$2:$MM$3000,MATCH(B$2,FedFundsRates!$A$2:$MM$2,0),FALSE)</f>
        <v>3.99</v>
      </c>
      <c r="C23" s="75" t="e">
        <f>VLOOKUP($A23,NaturalRateMeasures!$A$2:$MK$3000,MATCH(C$2,NaturalRateMeasures!$A$2:$MK$2,0),FALSE)</f>
        <v>#N/A</v>
      </c>
      <c r="D23" s="75">
        <f>VLOOKUP($A23,InflationTargetMeasures!$A$2:$MM$3000,MATCH(D$2,InflationTargetMeasures!$A$2:$MM$2,0),FALSE)</f>
        <v>2</v>
      </c>
      <c r="E23" s="75" t="e">
        <f>VLOOKUP($A23,GapMeasures!$A$2:$LA$3000,MATCH(E$2,GapMeasures!$A$2:$LA$2,0),FALSE)</f>
        <v>#N/A</v>
      </c>
      <c r="F23" s="75">
        <f>VLOOKUP($A23,InflationMeasures!$A$2:$LN$3000,MATCH(F$2,InflationMeasures!$A$2:$LN$2,0),FALSE)</f>
        <v>2.1076377699001059</v>
      </c>
      <c r="G23" s="23">
        <v>21961</v>
      </c>
      <c r="H23" s="22" t="e">
        <f t="shared" si="0"/>
        <v>#N/A</v>
      </c>
      <c r="I23" s="22">
        <f>VLOOKUP($A23,FedFundsRates!$A$2:$MM$3000,MATCH("FedFundsRate",FedFundsRates!$A$2:$MM$2,0),FALSE)</f>
        <v>3.9333333333333336</v>
      </c>
      <c r="L23" s="12" t="s">
        <v>31</v>
      </c>
      <c r="M23" s="12" t="s">
        <v>59</v>
      </c>
      <c r="S23" s="3" t="s">
        <v>71</v>
      </c>
      <c r="T23" s="2"/>
    </row>
    <row r="24" spans="1:20" x14ac:dyDescent="0.3">
      <c r="A24" s="1">
        <v>22051</v>
      </c>
      <c r="B24" s="75">
        <f>VLOOKUP($A24,FedFundsRates!$A$2:$MM$3000,MATCH(B$2,FedFundsRates!$A$2:$MM$2,0),FALSE)</f>
        <v>3.9333333333333336</v>
      </c>
      <c r="C24" s="75" t="e">
        <f>VLOOKUP($A24,NaturalRateMeasures!$A$2:$MK$3000,MATCH(C$2,NaturalRateMeasures!$A$2:$MK$2,0),FALSE)</f>
        <v>#N/A</v>
      </c>
      <c r="D24" s="75">
        <f>VLOOKUP($A24,InflationTargetMeasures!$A$2:$MM$3000,MATCH(D$2,InflationTargetMeasures!$A$2:$MM$2,0),FALSE)</f>
        <v>2</v>
      </c>
      <c r="E24" s="75" t="e">
        <f>VLOOKUP($A24,GapMeasures!$A$2:$LA$3000,MATCH(E$2,GapMeasures!$A$2:$LA$2,0),FALSE)</f>
        <v>#N/A</v>
      </c>
      <c r="F24" s="75">
        <f>VLOOKUP($A24,InflationMeasures!$A$2:$LN$3000,MATCH(F$2,InflationMeasures!$A$2:$LN$2,0),FALSE)</f>
        <v>1.9489678163867152</v>
      </c>
      <c r="G24" s="23">
        <v>22051</v>
      </c>
      <c r="H24" s="22" t="e">
        <f t="shared" si="0"/>
        <v>#N/A</v>
      </c>
      <c r="I24" s="22">
        <f>VLOOKUP($A24,FedFundsRates!$A$2:$MM$3000,MATCH("FedFundsRate",FedFundsRates!$A$2:$MM$2,0),FALSE)</f>
        <v>3.6966666666666668</v>
      </c>
      <c r="L24" s="12" t="s">
        <v>32</v>
      </c>
      <c r="M24" s="12" t="s">
        <v>60</v>
      </c>
      <c r="S24" s="3" t="s">
        <v>69</v>
      </c>
      <c r="T24" s="3" t="s">
        <v>70</v>
      </c>
    </row>
    <row r="25" spans="1:20" x14ac:dyDescent="0.3">
      <c r="A25" s="1">
        <v>22143</v>
      </c>
      <c r="B25" s="75">
        <f>VLOOKUP($A25,FedFundsRates!$A$2:$MM$3000,MATCH(B$2,FedFundsRates!$A$2:$MM$2,0),FALSE)</f>
        <v>3.6966666666666668</v>
      </c>
      <c r="C25" s="75" t="e">
        <f>VLOOKUP($A25,NaturalRateMeasures!$A$2:$MK$3000,MATCH(C$2,NaturalRateMeasures!$A$2:$MK$2,0),FALSE)</f>
        <v>#N/A</v>
      </c>
      <c r="D25" s="75">
        <f>VLOOKUP($A25,InflationTargetMeasures!$A$2:$MM$3000,MATCH(D$2,InflationTargetMeasures!$A$2:$MM$2,0),FALSE)</f>
        <v>2</v>
      </c>
      <c r="E25" s="75" t="e">
        <f>VLOOKUP($A25,GapMeasures!$A$2:$LA$3000,MATCH(E$2,GapMeasures!$A$2:$LA$2,0),FALSE)</f>
        <v>#N/A</v>
      </c>
      <c r="F25" s="75">
        <f>VLOOKUP($A25,InflationMeasures!$A$2:$LN$3000,MATCH(F$2,InflationMeasures!$A$2:$LN$2,0),FALSE)</f>
        <v>1.6749458667685735</v>
      </c>
      <c r="G25" s="23">
        <v>22143</v>
      </c>
      <c r="H25" s="22" t="e">
        <f t="shared" si="0"/>
        <v>#N/A</v>
      </c>
      <c r="I25" s="22">
        <f>VLOOKUP($A25,FedFundsRates!$A$2:$MM$3000,MATCH("FedFundsRate",FedFundsRates!$A$2:$MM$2,0),FALSE)</f>
        <v>2.936666666666667</v>
      </c>
      <c r="L25" s="12" t="s">
        <v>33</v>
      </c>
      <c r="M25" s="12" t="s">
        <v>61</v>
      </c>
      <c r="S25" s="2" t="s">
        <v>0</v>
      </c>
      <c r="T25" s="2" t="s">
        <v>35</v>
      </c>
    </row>
    <row r="26" spans="1:20" x14ac:dyDescent="0.3">
      <c r="A26" s="1">
        <v>22235</v>
      </c>
      <c r="B26" s="75">
        <f>VLOOKUP($A26,FedFundsRates!$A$2:$MM$3000,MATCH(B$2,FedFundsRates!$A$2:$MM$2,0),FALSE)</f>
        <v>2.936666666666667</v>
      </c>
      <c r="C26" s="75" t="e">
        <f>VLOOKUP($A26,NaturalRateMeasures!$A$2:$MK$3000,MATCH(C$2,NaturalRateMeasures!$A$2:$MK$2,0),FALSE)</f>
        <v>#N/A</v>
      </c>
      <c r="D26" s="75">
        <f>VLOOKUP($A26,InflationTargetMeasures!$A$2:$MM$3000,MATCH(D$2,InflationTargetMeasures!$A$2:$MM$2,0),FALSE)</f>
        <v>2</v>
      </c>
      <c r="E26" s="75" t="e">
        <f>VLOOKUP($A26,GapMeasures!$A$2:$LA$3000,MATCH(E$2,GapMeasures!$A$2:$LA$2,0),FALSE)</f>
        <v>#N/A</v>
      </c>
      <c r="F26" s="75">
        <f>VLOOKUP($A26,InflationMeasures!$A$2:$LN$3000,MATCH(F$2,InflationMeasures!$A$2:$LN$2,0),FALSE)</f>
        <v>1.4183499018552537</v>
      </c>
      <c r="G26" s="23">
        <v>22235</v>
      </c>
      <c r="H26" s="22" t="e">
        <f t="shared" si="0"/>
        <v>#N/A</v>
      </c>
      <c r="I26" s="22">
        <f>VLOOKUP($A26,FedFundsRates!$A$2:$MM$3000,MATCH("FedFundsRate",FedFundsRates!$A$2:$MM$2,0),FALSE)</f>
        <v>2.2966666666666669</v>
      </c>
      <c r="L26" s="12" t="s">
        <v>34</v>
      </c>
      <c r="M26" s="12" t="s">
        <v>62</v>
      </c>
      <c r="S26" s="2" t="s">
        <v>1</v>
      </c>
      <c r="T26" s="2" t="s">
        <v>36</v>
      </c>
    </row>
    <row r="27" spans="1:20" x14ac:dyDescent="0.3">
      <c r="A27" s="1">
        <v>22327</v>
      </c>
      <c r="B27" s="75">
        <f>VLOOKUP($A27,FedFundsRates!$A$2:$MM$3000,MATCH(B$2,FedFundsRates!$A$2:$MM$2,0),FALSE)</f>
        <v>2.2966666666666669</v>
      </c>
      <c r="C27" s="75" t="e">
        <f>VLOOKUP($A27,NaturalRateMeasures!$A$2:$MK$3000,MATCH(C$2,NaturalRateMeasures!$A$2:$MK$2,0),FALSE)</f>
        <v>#N/A</v>
      </c>
      <c r="D27" s="75">
        <f>VLOOKUP($A27,InflationTargetMeasures!$A$2:$MM$3000,MATCH(D$2,InflationTargetMeasures!$A$2:$MM$2,0),FALSE)</f>
        <v>2</v>
      </c>
      <c r="E27" s="75" t="e">
        <f>VLOOKUP($A27,GapMeasures!$A$2:$LA$3000,MATCH(E$2,GapMeasures!$A$2:$LA$2,0),FALSE)</f>
        <v>#N/A</v>
      </c>
      <c r="F27" s="75">
        <f>VLOOKUP($A27,InflationMeasures!$A$2:$LN$3000,MATCH(F$2,InflationMeasures!$A$2:$LN$2,0),FALSE)</f>
        <v>1.2750915288473719</v>
      </c>
      <c r="G27" s="23">
        <v>22327</v>
      </c>
      <c r="H27" s="22" t="e">
        <f t="shared" si="0"/>
        <v>#N/A</v>
      </c>
      <c r="I27" s="22">
        <f>VLOOKUP($A27,FedFundsRates!$A$2:$MM$3000,MATCH("FedFundsRate",FedFundsRates!$A$2:$MM$2,0),FALSE)</f>
        <v>2.0033333333333334</v>
      </c>
    </row>
    <row r="28" spans="1:20" x14ac:dyDescent="0.3">
      <c r="A28" s="1">
        <v>22416</v>
      </c>
      <c r="B28" s="75">
        <f>VLOOKUP($A28,FedFundsRates!$A$2:$MM$3000,MATCH(B$2,FedFundsRates!$A$2:$MM$2,0),FALSE)</f>
        <v>2.0033333333333334</v>
      </c>
      <c r="C28" s="75" t="e">
        <f>VLOOKUP($A28,NaturalRateMeasures!$A$2:$MK$3000,MATCH(C$2,NaturalRateMeasures!$A$2:$MK$2,0),FALSE)</f>
        <v>#N/A</v>
      </c>
      <c r="D28" s="75">
        <f>VLOOKUP($A28,InflationTargetMeasures!$A$2:$MM$3000,MATCH(D$2,InflationTargetMeasures!$A$2:$MM$2,0),FALSE)</f>
        <v>2</v>
      </c>
      <c r="E28" s="75" t="e">
        <f>VLOOKUP($A28,GapMeasures!$A$2:$LA$3000,MATCH(E$2,GapMeasures!$A$2:$LA$2,0),FALSE)</f>
        <v>#N/A</v>
      </c>
      <c r="F28" s="75">
        <f>VLOOKUP($A28,InflationMeasures!$A$2:$LN$3000,MATCH(F$2,InflationMeasures!$A$2:$LN$2,0),FALSE)</f>
        <v>1.2262608476921288</v>
      </c>
      <c r="G28" s="23">
        <v>22416</v>
      </c>
      <c r="H28" s="22" t="e">
        <f t="shared" si="0"/>
        <v>#N/A</v>
      </c>
      <c r="I28" s="22">
        <f>VLOOKUP($A28,FedFundsRates!$A$2:$MM$3000,MATCH("FedFundsRate",FedFundsRates!$A$2:$MM$2,0),FALSE)</f>
        <v>1.7333333333333332</v>
      </c>
      <c r="L28" s="17" t="s">
        <v>73</v>
      </c>
    </row>
    <row r="29" spans="1:20" x14ac:dyDescent="0.3">
      <c r="A29" s="1">
        <v>22508</v>
      </c>
      <c r="B29" s="75">
        <f>VLOOKUP($A29,FedFundsRates!$A$2:$MM$3000,MATCH(B$2,FedFundsRates!$A$2:$MM$2,0),FALSE)</f>
        <v>1.7333333333333332</v>
      </c>
      <c r="C29" s="75" t="e">
        <f>VLOOKUP($A29,NaturalRateMeasures!$A$2:$MK$3000,MATCH(C$2,NaturalRateMeasures!$A$2:$MK$2,0),FALSE)</f>
        <v>#N/A</v>
      </c>
      <c r="D29" s="75">
        <f>VLOOKUP($A29,InflationTargetMeasures!$A$2:$MM$3000,MATCH(D$2,InflationTargetMeasures!$A$2:$MM$2,0),FALSE)</f>
        <v>2</v>
      </c>
      <c r="E29" s="75" t="e">
        <f>VLOOKUP($A29,GapMeasures!$A$2:$LA$3000,MATCH(E$2,GapMeasures!$A$2:$LA$2,0),FALSE)</f>
        <v>#N/A</v>
      </c>
      <c r="F29" s="75">
        <f>VLOOKUP($A29,InflationMeasures!$A$2:$LN$3000,MATCH(F$2,InflationMeasures!$A$2:$LN$2,0),FALSE)</f>
        <v>1.2652677732539974</v>
      </c>
      <c r="G29" s="23">
        <v>22508</v>
      </c>
      <c r="H29" s="22" t="e">
        <f t="shared" si="0"/>
        <v>#N/A</v>
      </c>
      <c r="I29" s="22">
        <f>VLOOKUP($A29,FedFundsRates!$A$2:$MM$3000,MATCH("FedFundsRate",FedFundsRates!$A$2:$MM$2,0),FALSE)</f>
        <v>1.6833333333333333</v>
      </c>
      <c r="L29" s="18">
        <v>0</v>
      </c>
      <c r="Q29" s="6"/>
      <c r="R29" s="5" t="s">
        <v>66</v>
      </c>
      <c r="S29" s="5" t="s">
        <v>83</v>
      </c>
    </row>
    <row r="30" spans="1:20" x14ac:dyDescent="0.3">
      <c r="A30" s="1">
        <v>22600</v>
      </c>
      <c r="B30" s="75">
        <f>VLOOKUP($A30,FedFundsRates!$A$2:$MM$3000,MATCH(B$2,FedFundsRates!$A$2:$MM$2,0),FALSE)</f>
        <v>1.6833333333333333</v>
      </c>
      <c r="C30" s="75" t="e">
        <f>VLOOKUP($A30,NaturalRateMeasures!$A$2:$MK$3000,MATCH(C$2,NaturalRateMeasures!$A$2:$MK$2,0),FALSE)</f>
        <v>#N/A</v>
      </c>
      <c r="D30" s="75">
        <f>VLOOKUP($A30,InflationTargetMeasures!$A$2:$MM$3000,MATCH(D$2,InflationTargetMeasures!$A$2:$MM$2,0),FALSE)</f>
        <v>2</v>
      </c>
      <c r="E30" s="75" t="e">
        <f>VLOOKUP($A30,GapMeasures!$A$2:$LA$3000,MATCH(E$2,GapMeasures!$A$2:$LA$2,0),FALSE)</f>
        <v>#N/A</v>
      </c>
      <c r="F30" s="75">
        <f>VLOOKUP($A30,InflationMeasures!$A$2:$LN$3000,MATCH(F$2,InflationMeasures!$A$2:$LN$2,0),FALSE)</f>
        <v>1.1799962539801534</v>
      </c>
      <c r="G30" s="23">
        <v>22600</v>
      </c>
      <c r="H30" s="22" t="e">
        <f t="shared" si="0"/>
        <v>#N/A</v>
      </c>
      <c r="I30" s="22">
        <f>VLOOKUP($A30,FedFundsRates!$A$2:$MM$3000,MATCH("FedFundsRate",FedFundsRates!$A$2:$MM$2,0),FALSE)</f>
        <v>2.4</v>
      </c>
      <c r="L30" s="17" t="s">
        <v>74</v>
      </c>
      <c r="Q30" s="19">
        <f>FOMCTaylor93UR!Q30</f>
        <v>45061</v>
      </c>
      <c r="R30" s="20">
        <f>VLOOKUP(Q30,$G$2:$I$2470,2,FALSE)</f>
        <v>7.3300496480091031</v>
      </c>
      <c r="S30" s="20">
        <f>VLOOKUP(Q30,$G$2:$I$2470,3,FALSE)</f>
        <v>4.99</v>
      </c>
    </row>
    <row r="31" spans="1:20" x14ac:dyDescent="0.3">
      <c r="A31" s="1">
        <v>22692</v>
      </c>
      <c r="B31" s="75">
        <f>VLOOKUP($A31,FedFundsRates!$A$2:$MM$3000,MATCH(B$2,FedFundsRates!$A$2:$MM$2,0),FALSE)</f>
        <v>2.4</v>
      </c>
      <c r="C31" s="75" t="e">
        <f>VLOOKUP($A31,NaturalRateMeasures!$A$2:$MK$3000,MATCH(C$2,NaturalRateMeasures!$A$2:$MK$2,0),FALSE)</f>
        <v>#N/A</v>
      </c>
      <c r="D31" s="75">
        <f>VLOOKUP($A31,InflationTargetMeasures!$A$2:$MM$3000,MATCH(D$2,InflationTargetMeasures!$A$2:$MM$2,0),FALSE)</f>
        <v>2</v>
      </c>
      <c r="E31" s="75" t="e">
        <f>VLOOKUP($A31,GapMeasures!$A$2:$LA$3000,MATCH(E$2,GapMeasures!$A$2:$LA$2,0),FALSE)</f>
        <v>#N/A</v>
      </c>
      <c r="F31" s="75">
        <f>VLOOKUP($A31,InflationMeasures!$A$2:$LN$3000,MATCH(F$2,InflationMeasures!$A$2:$LN$2,0),FALSE)</f>
        <v>1.3836948391922066</v>
      </c>
      <c r="G31" s="23">
        <v>22692</v>
      </c>
      <c r="H31" s="22" t="e">
        <f t="shared" si="0"/>
        <v>#N/A</v>
      </c>
      <c r="I31" s="22">
        <f>VLOOKUP($A31,FedFundsRates!$A$2:$MM$3000,MATCH("FedFundsRate",FedFundsRates!$A$2:$MM$2,0),FALSE)</f>
        <v>2.4566666666666666</v>
      </c>
      <c r="L31" s="18">
        <v>1</v>
      </c>
      <c r="Q31" s="19">
        <f>FOMCTaylor93UR!Q31</f>
        <v>45153</v>
      </c>
      <c r="R31" s="20">
        <f>VLOOKUP(Q31,$G$2:$I$2470,2,FALSE)</f>
        <v>6.1339298853490538</v>
      </c>
      <c r="S31" s="20">
        <f>VLOOKUP(Q31,$G$2:$I$2470,3,FALSE)</f>
        <v>5.26</v>
      </c>
    </row>
    <row r="32" spans="1:20" x14ac:dyDescent="0.3">
      <c r="A32" s="1">
        <v>22781</v>
      </c>
      <c r="B32" s="75">
        <f>VLOOKUP($A32,FedFundsRates!$A$2:$MM$3000,MATCH(B$2,FedFundsRates!$A$2:$MM$2,0),FALSE)</f>
        <v>2.4566666666666666</v>
      </c>
      <c r="C32" s="75" t="e">
        <f>VLOOKUP($A32,NaturalRateMeasures!$A$2:$MK$3000,MATCH(C$2,NaturalRateMeasures!$A$2:$MK$2,0),FALSE)</f>
        <v>#N/A</v>
      </c>
      <c r="D32" s="75">
        <f>VLOOKUP($A32,InflationTargetMeasures!$A$2:$MM$3000,MATCH(D$2,InflationTargetMeasures!$A$2:$MM$2,0),FALSE)</f>
        <v>2</v>
      </c>
      <c r="E32" s="75" t="e">
        <f>VLOOKUP($A32,GapMeasures!$A$2:$LA$3000,MATCH(E$2,GapMeasures!$A$2:$LA$2,0),FALSE)</f>
        <v>#N/A</v>
      </c>
      <c r="F32" s="75">
        <f>VLOOKUP($A32,InflationMeasures!$A$2:$LN$3000,MATCH(F$2,InflationMeasures!$A$2:$LN$2,0),FALSE)</f>
        <v>1.4350500093184948</v>
      </c>
      <c r="G32" s="23">
        <v>22781</v>
      </c>
      <c r="H32" s="22" t="e">
        <f t="shared" si="0"/>
        <v>#N/A</v>
      </c>
      <c r="I32" s="22">
        <f>VLOOKUP($A32,FedFundsRates!$A$2:$MM$3000,MATCH("FedFundsRate",FedFundsRates!$A$2:$MM$2,0),FALSE)</f>
        <v>2.6066666666666669</v>
      </c>
    </row>
    <row r="33" spans="1:9" x14ac:dyDescent="0.3">
      <c r="A33" s="1">
        <v>22873</v>
      </c>
      <c r="B33" s="75">
        <f>VLOOKUP($A33,FedFundsRates!$A$2:$MM$3000,MATCH(B$2,FedFundsRates!$A$2:$MM$2,0),FALSE)</f>
        <v>2.6066666666666669</v>
      </c>
      <c r="C33" s="75" t="e">
        <f>VLOOKUP($A33,NaturalRateMeasures!$A$2:$MK$3000,MATCH(C$2,NaturalRateMeasures!$A$2:$MK$2,0),FALSE)</f>
        <v>#N/A</v>
      </c>
      <c r="D33" s="75">
        <f>VLOOKUP($A33,InflationTargetMeasures!$A$2:$MM$3000,MATCH(D$2,InflationTargetMeasures!$A$2:$MM$2,0),FALSE)</f>
        <v>2</v>
      </c>
      <c r="E33" s="75" t="e">
        <f>VLOOKUP($A33,GapMeasures!$A$2:$LA$3000,MATCH(E$2,GapMeasures!$A$2:$LA$2,0),FALSE)</f>
        <v>#N/A</v>
      </c>
      <c r="F33" s="75">
        <f>VLOOKUP($A33,InflationMeasures!$A$2:$LN$3000,MATCH(F$2,InflationMeasures!$A$2:$LN$2,0),FALSE)</f>
        <v>1.3298694872270644</v>
      </c>
      <c r="G33" s="23">
        <v>22873</v>
      </c>
      <c r="H33" s="22" t="e">
        <f t="shared" si="0"/>
        <v>#N/A</v>
      </c>
      <c r="I33" s="22">
        <f>VLOOKUP($A33,FedFundsRates!$A$2:$MM$3000,MATCH("FedFundsRate",FedFundsRates!$A$2:$MM$2,0),FALSE)</f>
        <v>2.8466666666666671</v>
      </c>
    </row>
    <row r="34" spans="1:9" x14ac:dyDescent="0.3">
      <c r="A34" s="1">
        <v>22965</v>
      </c>
      <c r="B34" s="75">
        <f>VLOOKUP($A34,FedFundsRates!$A$2:$MM$3000,MATCH(B$2,FedFundsRates!$A$2:$MM$2,0),FALSE)</f>
        <v>2.8466666666666671</v>
      </c>
      <c r="C34" s="75" t="e">
        <f>VLOOKUP($A34,NaturalRateMeasures!$A$2:$MK$3000,MATCH(C$2,NaturalRateMeasures!$A$2:$MK$2,0),FALSE)</f>
        <v>#N/A</v>
      </c>
      <c r="D34" s="75">
        <f>VLOOKUP($A34,InflationTargetMeasures!$A$2:$MM$3000,MATCH(D$2,InflationTargetMeasures!$A$2:$MM$2,0),FALSE)</f>
        <v>2</v>
      </c>
      <c r="E34" s="75" t="e">
        <f>VLOOKUP($A34,GapMeasures!$A$2:$LA$3000,MATCH(E$2,GapMeasures!$A$2:$LA$2,0),FALSE)</f>
        <v>#N/A</v>
      </c>
      <c r="F34" s="75">
        <f>VLOOKUP($A34,InflationMeasures!$A$2:$LN$3000,MATCH(F$2,InflationMeasures!$A$2:$LN$2,0),FALSE)</f>
        <v>1.2773047019622341</v>
      </c>
      <c r="G34" s="23">
        <v>22965</v>
      </c>
      <c r="H34" s="22" t="e">
        <f t="shared" si="0"/>
        <v>#N/A</v>
      </c>
      <c r="I34" s="22">
        <f>VLOOKUP($A34,FedFundsRates!$A$2:$MM$3000,MATCH("FedFundsRate",FedFundsRates!$A$2:$MM$2,0),FALSE)</f>
        <v>2.9233333333333333</v>
      </c>
    </row>
    <row r="35" spans="1:9" x14ac:dyDescent="0.3">
      <c r="A35" s="1">
        <v>23057</v>
      </c>
      <c r="B35" s="75">
        <f>VLOOKUP($A35,FedFundsRates!$A$2:$MM$3000,MATCH(B$2,FedFundsRates!$A$2:$MM$2,0),FALSE)</f>
        <v>2.9233333333333333</v>
      </c>
      <c r="C35" s="75" t="e">
        <f>VLOOKUP($A35,NaturalRateMeasures!$A$2:$MK$3000,MATCH(C$2,NaturalRateMeasures!$A$2:$MK$2,0),FALSE)</f>
        <v>#N/A</v>
      </c>
      <c r="D35" s="75">
        <f>VLOOKUP($A35,InflationTargetMeasures!$A$2:$MM$3000,MATCH(D$2,InflationTargetMeasures!$A$2:$MM$2,0),FALSE)</f>
        <v>2</v>
      </c>
      <c r="E35" s="75" t="e">
        <f>VLOOKUP($A35,GapMeasures!$A$2:$LA$3000,MATCH(E$2,GapMeasures!$A$2:$LA$2,0),FALSE)</f>
        <v>#N/A</v>
      </c>
      <c r="F35" s="75">
        <f>VLOOKUP($A35,InflationMeasures!$A$2:$LN$3000,MATCH(F$2,InflationMeasures!$A$2:$LN$2,0),FALSE)</f>
        <v>1.2357063814090852</v>
      </c>
      <c r="G35" s="23">
        <v>23057</v>
      </c>
      <c r="H35" s="22" t="e">
        <f t="shared" si="0"/>
        <v>#N/A</v>
      </c>
      <c r="I35" s="22">
        <f>VLOOKUP($A35,FedFundsRates!$A$2:$MM$3000,MATCH("FedFundsRate",FedFundsRates!$A$2:$MM$2,0),FALSE)</f>
        <v>2.9666666666666668</v>
      </c>
    </row>
    <row r="36" spans="1:9" x14ac:dyDescent="0.3">
      <c r="A36" s="1">
        <v>23146</v>
      </c>
      <c r="B36" s="75">
        <f>VLOOKUP($A36,FedFundsRates!$A$2:$MM$3000,MATCH(B$2,FedFundsRates!$A$2:$MM$2,0),FALSE)</f>
        <v>2.9666666666666668</v>
      </c>
      <c r="C36" s="75" t="e">
        <f>VLOOKUP($A36,NaturalRateMeasures!$A$2:$MK$3000,MATCH(C$2,NaturalRateMeasures!$A$2:$MK$2,0),FALSE)</f>
        <v>#N/A</v>
      </c>
      <c r="D36" s="75">
        <f>VLOOKUP($A36,InflationTargetMeasures!$A$2:$MM$3000,MATCH(D$2,InflationTargetMeasures!$A$2:$MM$2,0),FALSE)</f>
        <v>2</v>
      </c>
      <c r="E36" s="75" t="e">
        <f>VLOOKUP($A36,GapMeasures!$A$2:$LA$3000,MATCH(E$2,GapMeasures!$A$2:$LA$2,0),FALSE)</f>
        <v>#N/A</v>
      </c>
      <c r="F36" s="75">
        <f>VLOOKUP($A36,InflationMeasures!$A$2:$LN$3000,MATCH(F$2,InflationMeasures!$A$2:$LN$2,0),FALSE)</f>
        <v>1.2310142087212261</v>
      </c>
      <c r="G36" s="23">
        <v>23146</v>
      </c>
      <c r="H36" s="22" t="e">
        <f t="shared" si="0"/>
        <v>#N/A</v>
      </c>
      <c r="I36" s="22">
        <f>VLOOKUP($A36,FedFundsRates!$A$2:$MM$3000,MATCH("FedFundsRate",FedFundsRates!$A$2:$MM$2,0),FALSE)</f>
        <v>2.9633333333333334</v>
      </c>
    </row>
    <row r="37" spans="1:9" x14ac:dyDescent="0.3">
      <c r="A37" s="1">
        <v>23238</v>
      </c>
      <c r="B37" s="75">
        <f>VLOOKUP($A37,FedFundsRates!$A$2:$MM$3000,MATCH(B$2,FedFundsRates!$A$2:$MM$2,0),FALSE)</f>
        <v>2.9633333333333334</v>
      </c>
      <c r="C37" s="75" t="e">
        <f>VLOOKUP($A37,NaturalRateMeasures!$A$2:$MK$3000,MATCH(C$2,NaturalRateMeasures!$A$2:$MK$2,0),FALSE)</f>
        <v>#N/A</v>
      </c>
      <c r="D37" s="75">
        <f>VLOOKUP($A37,InflationTargetMeasures!$A$2:$MM$3000,MATCH(D$2,InflationTargetMeasures!$A$2:$MM$2,0),FALSE)</f>
        <v>2</v>
      </c>
      <c r="E37" s="75" t="e">
        <f>VLOOKUP($A37,GapMeasures!$A$2:$LA$3000,MATCH(E$2,GapMeasures!$A$2:$LA$2,0),FALSE)</f>
        <v>#N/A</v>
      </c>
      <c r="F37" s="75">
        <f>VLOOKUP($A37,InflationMeasures!$A$2:$LN$3000,MATCH(F$2,InflationMeasures!$A$2:$LN$2,0),FALSE)</f>
        <v>1.2879990233182648</v>
      </c>
      <c r="G37" s="23">
        <v>23238</v>
      </c>
      <c r="H37" s="22" t="e">
        <f t="shared" si="0"/>
        <v>#N/A</v>
      </c>
      <c r="I37" s="22">
        <f>VLOOKUP($A37,FedFundsRates!$A$2:$MM$3000,MATCH("FedFundsRate",FedFundsRates!$A$2:$MM$2,0),FALSE)</f>
        <v>3.33</v>
      </c>
    </row>
    <row r="38" spans="1:9" x14ac:dyDescent="0.3">
      <c r="A38" s="1">
        <v>23330</v>
      </c>
      <c r="B38" s="75">
        <f>VLOOKUP($A38,FedFundsRates!$A$2:$MM$3000,MATCH(B$2,FedFundsRates!$A$2:$MM$2,0),FALSE)</f>
        <v>3.33</v>
      </c>
      <c r="C38" s="75" t="e">
        <f>VLOOKUP($A38,NaturalRateMeasures!$A$2:$MK$3000,MATCH(C$2,NaturalRateMeasures!$A$2:$MK$2,0),FALSE)</f>
        <v>#N/A</v>
      </c>
      <c r="D38" s="75">
        <f>VLOOKUP($A38,InflationTargetMeasures!$A$2:$MM$3000,MATCH(D$2,InflationTargetMeasures!$A$2:$MM$2,0),FALSE)</f>
        <v>2</v>
      </c>
      <c r="E38" s="75" t="e">
        <f>VLOOKUP($A38,GapMeasures!$A$2:$LA$3000,MATCH(E$2,GapMeasures!$A$2:$LA$2,0),FALSE)</f>
        <v>#N/A</v>
      </c>
      <c r="F38" s="75">
        <f>VLOOKUP($A38,InflationMeasures!$A$2:$LN$3000,MATCH(F$2,InflationMeasures!$A$2:$LN$2,0),FALSE)</f>
        <v>1.5841101565831739</v>
      </c>
      <c r="G38" s="23">
        <v>23330</v>
      </c>
      <c r="H38" s="22" t="e">
        <f t="shared" si="0"/>
        <v>#N/A</v>
      </c>
      <c r="I38" s="22">
        <f>VLOOKUP($A38,FedFundsRates!$A$2:$MM$3000,MATCH("FedFundsRate",FedFundsRates!$A$2:$MM$2,0),FALSE)</f>
        <v>3.4533333333333331</v>
      </c>
    </row>
    <row r="39" spans="1:9" x14ac:dyDescent="0.3">
      <c r="A39" s="1">
        <v>23422</v>
      </c>
      <c r="B39" s="75">
        <f>VLOOKUP($A39,FedFundsRates!$A$2:$MM$3000,MATCH(B$2,FedFundsRates!$A$2:$MM$2,0),FALSE)</f>
        <v>3.4533333333333331</v>
      </c>
      <c r="C39" s="75" t="e">
        <f>VLOOKUP($A39,NaturalRateMeasures!$A$2:$MK$3000,MATCH(C$2,NaturalRateMeasures!$A$2:$MK$2,0),FALSE)</f>
        <v>#N/A</v>
      </c>
      <c r="D39" s="75">
        <f>VLOOKUP($A39,InflationTargetMeasures!$A$2:$MM$3000,MATCH(D$2,InflationTargetMeasures!$A$2:$MM$2,0),FALSE)</f>
        <v>2</v>
      </c>
      <c r="E39" s="75" t="e">
        <f>VLOOKUP($A39,GapMeasures!$A$2:$LA$3000,MATCH(E$2,GapMeasures!$A$2:$LA$2,0),FALSE)</f>
        <v>#N/A</v>
      </c>
      <c r="F39" s="75">
        <f>VLOOKUP($A39,InflationMeasures!$A$2:$LN$3000,MATCH(F$2,InflationMeasures!$A$2:$LN$2,0),FALSE)</f>
        <v>1.6821521831541952</v>
      </c>
      <c r="G39" s="23">
        <v>23422</v>
      </c>
      <c r="H39" s="22" t="e">
        <f t="shared" si="0"/>
        <v>#N/A</v>
      </c>
      <c r="I39" s="22">
        <f>VLOOKUP($A39,FedFundsRates!$A$2:$MM$3000,MATCH("FedFundsRate",FedFundsRates!$A$2:$MM$2,0),FALSE)</f>
        <v>3.4633333333333334</v>
      </c>
    </row>
    <row r="40" spans="1:9" x14ac:dyDescent="0.3">
      <c r="A40" s="1">
        <v>23512</v>
      </c>
      <c r="B40" s="75">
        <f>VLOOKUP($A40,FedFundsRates!$A$2:$MM$3000,MATCH(B$2,FedFundsRates!$A$2:$MM$2,0),FALSE)</f>
        <v>3.4633333333333334</v>
      </c>
      <c r="C40" s="75" t="e">
        <f>VLOOKUP($A40,NaturalRateMeasures!$A$2:$MK$3000,MATCH(C$2,NaturalRateMeasures!$A$2:$MK$2,0),FALSE)</f>
        <v>#N/A</v>
      </c>
      <c r="D40" s="75">
        <f>VLOOKUP($A40,InflationTargetMeasures!$A$2:$MM$3000,MATCH(D$2,InflationTargetMeasures!$A$2:$MM$2,0),FALSE)</f>
        <v>2</v>
      </c>
      <c r="E40" s="75" t="e">
        <f>VLOOKUP($A40,GapMeasures!$A$2:$LA$3000,MATCH(E$2,GapMeasures!$A$2:$LA$2,0),FALSE)</f>
        <v>#N/A</v>
      </c>
      <c r="F40" s="75">
        <f>VLOOKUP($A40,InflationMeasures!$A$2:$LN$3000,MATCH(F$2,InflationMeasures!$A$2:$LN$2,0),FALSE)</f>
        <v>1.603242785407466</v>
      </c>
      <c r="G40" s="23">
        <v>23512</v>
      </c>
      <c r="H40" s="22" t="e">
        <f t="shared" si="0"/>
        <v>#N/A</v>
      </c>
      <c r="I40" s="22">
        <f>VLOOKUP($A40,FedFundsRates!$A$2:$MM$3000,MATCH("FedFundsRate",FedFundsRates!$A$2:$MM$2,0),FALSE)</f>
        <v>3.49</v>
      </c>
    </row>
    <row r="41" spans="1:9" x14ac:dyDescent="0.3">
      <c r="A41" s="1">
        <v>23604</v>
      </c>
      <c r="B41" s="75">
        <f>VLOOKUP($A41,FedFundsRates!$A$2:$MM$3000,MATCH(B$2,FedFundsRates!$A$2:$MM$2,0),FALSE)</f>
        <v>3.49</v>
      </c>
      <c r="C41" s="75" t="e">
        <f>VLOOKUP($A41,NaturalRateMeasures!$A$2:$MK$3000,MATCH(C$2,NaturalRateMeasures!$A$2:$MK$2,0),FALSE)</f>
        <v>#N/A</v>
      </c>
      <c r="D41" s="75">
        <f>VLOOKUP($A41,InflationTargetMeasures!$A$2:$MM$3000,MATCH(D$2,InflationTargetMeasures!$A$2:$MM$2,0),FALSE)</f>
        <v>2</v>
      </c>
      <c r="E41" s="75" t="e">
        <f>VLOOKUP($A41,GapMeasures!$A$2:$LA$3000,MATCH(E$2,GapMeasures!$A$2:$LA$2,0),FALSE)</f>
        <v>#N/A</v>
      </c>
      <c r="F41" s="75">
        <f>VLOOKUP($A41,InflationMeasures!$A$2:$LN$3000,MATCH(F$2,InflationMeasures!$A$2:$LN$2,0),FALSE)</f>
        <v>1.4885795214849562</v>
      </c>
      <c r="G41" s="23">
        <v>23604</v>
      </c>
      <c r="H41" s="22" t="e">
        <f t="shared" si="0"/>
        <v>#N/A</v>
      </c>
      <c r="I41" s="22">
        <f>VLOOKUP($A41,FedFundsRates!$A$2:$MM$3000,MATCH("FedFundsRate",FedFundsRates!$A$2:$MM$2,0),FALSE)</f>
        <v>3.456666666666667</v>
      </c>
    </row>
    <row r="42" spans="1:9" x14ac:dyDescent="0.3">
      <c r="A42" s="1">
        <v>23696</v>
      </c>
      <c r="B42" s="75">
        <f>VLOOKUP($A42,FedFundsRates!$A$2:$MM$3000,MATCH(B$2,FedFundsRates!$A$2:$MM$2,0),FALSE)</f>
        <v>3.456666666666667</v>
      </c>
      <c r="C42" s="75" t="e">
        <f>VLOOKUP($A42,NaturalRateMeasures!$A$2:$MK$3000,MATCH(C$2,NaturalRateMeasures!$A$2:$MK$2,0),FALSE)</f>
        <v>#N/A</v>
      </c>
      <c r="D42" s="75">
        <f>VLOOKUP($A42,InflationTargetMeasures!$A$2:$MM$3000,MATCH(D$2,InflationTargetMeasures!$A$2:$MM$2,0),FALSE)</f>
        <v>2</v>
      </c>
      <c r="E42" s="75" t="e">
        <f>VLOOKUP($A42,GapMeasures!$A$2:$LA$3000,MATCH(E$2,GapMeasures!$A$2:$LA$2,0),FALSE)</f>
        <v>#N/A</v>
      </c>
      <c r="F42" s="75">
        <f>VLOOKUP($A42,InflationMeasures!$A$2:$LN$3000,MATCH(F$2,InflationMeasures!$A$2:$LN$2,0),FALSE)</f>
        <v>1.259521381874884</v>
      </c>
      <c r="G42" s="23">
        <v>23696</v>
      </c>
      <c r="H42" s="22" t="e">
        <f t="shared" si="0"/>
        <v>#N/A</v>
      </c>
      <c r="I42" s="22">
        <f>VLOOKUP($A42,FedFundsRates!$A$2:$MM$3000,MATCH("FedFundsRate",FedFundsRates!$A$2:$MM$2,0),FALSE)</f>
        <v>3.5766666666666667</v>
      </c>
    </row>
    <row r="43" spans="1:9" x14ac:dyDescent="0.3">
      <c r="A43" s="1">
        <v>23788</v>
      </c>
      <c r="B43" s="75">
        <f>VLOOKUP($A43,FedFundsRates!$A$2:$MM$3000,MATCH(B$2,FedFundsRates!$A$2:$MM$2,0),FALSE)</f>
        <v>3.5766666666666667</v>
      </c>
      <c r="C43" s="75" t="e">
        <f>VLOOKUP($A43,NaturalRateMeasures!$A$2:$MK$3000,MATCH(C$2,NaturalRateMeasures!$A$2:$MK$2,0),FALSE)</f>
        <v>#N/A</v>
      </c>
      <c r="D43" s="75">
        <f>VLOOKUP($A43,InflationTargetMeasures!$A$2:$MM$3000,MATCH(D$2,InflationTargetMeasures!$A$2:$MM$2,0),FALSE)</f>
        <v>2</v>
      </c>
      <c r="E43" s="75" t="e">
        <f>VLOOKUP($A43,GapMeasures!$A$2:$LA$3000,MATCH(E$2,GapMeasures!$A$2:$LA$2,0),FALSE)</f>
        <v>#N/A</v>
      </c>
      <c r="F43" s="75">
        <f>VLOOKUP($A43,InflationMeasures!$A$2:$LN$3000,MATCH(F$2,InflationMeasures!$A$2:$LN$2,0),FALSE)</f>
        <v>1.2123745819397902</v>
      </c>
      <c r="G43" s="23">
        <v>23788</v>
      </c>
      <c r="H43" s="22" t="e">
        <f t="shared" si="0"/>
        <v>#N/A</v>
      </c>
      <c r="I43" s="22">
        <f>VLOOKUP($A43,FedFundsRates!$A$2:$MM$3000,MATCH("FedFundsRate",FedFundsRates!$A$2:$MM$2,0),FALSE)</f>
        <v>3.9766666666666666</v>
      </c>
    </row>
    <row r="44" spans="1:9" x14ac:dyDescent="0.3">
      <c r="A44" s="1">
        <v>23877</v>
      </c>
      <c r="B44" s="75">
        <f>VLOOKUP($A44,FedFundsRates!$A$2:$MM$3000,MATCH(B$2,FedFundsRates!$A$2:$MM$2,0),FALSE)</f>
        <v>3.9766666666666666</v>
      </c>
      <c r="C44" s="75" t="e">
        <f>VLOOKUP($A44,NaturalRateMeasures!$A$2:$MK$3000,MATCH(C$2,NaturalRateMeasures!$A$2:$MK$2,0),FALSE)</f>
        <v>#N/A</v>
      </c>
      <c r="D44" s="75">
        <f>VLOOKUP($A44,InflationTargetMeasures!$A$2:$MM$3000,MATCH(D$2,InflationTargetMeasures!$A$2:$MM$2,0),FALSE)</f>
        <v>2</v>
      </c>
      <c r="E44" s="75" t="e">
        <f>VLOOKUP($A44,GapMeasures!$A$2:$LA$3000,MATCH(E$2,GapMeasures!$A$2:$LA$2,0),FALSE)</f>
        <v>#N/A</v>
      </c>
      <c r="F44" s="75">
        <f>VLOOKUP($A44,InflationMeasures!$A$2:$LN$3000,MATCH(F$2,InflationMeasures!$A$2:$LN$2,0),FALSE)</f>
        <v>1.220674050256032</v>
      </c>
      <c r="G44" s="23">
        <v>23877</v>
      </c>
      <c r="H44" s="22" t="e">
        <f t="shared" si="0"/>
        <v>#N/A</v>
      </c>
      <c r="I44" s="22">
        <f>VLOOKUP($A44,FedFundsRates!$A$2:$MM$3000,MATCH("FedFundsRate",FedFundsRates!$A$2:$MM$2,0),FALSE)</f>
        <v>4.0799999999999992</v>
      </c>
    </row>
    <row r="45" spans="1:9" x14ac:dyDescent="0.3">
      <c r="A45" s="1">
        <v>23969</v>
      </c>
      <c r="B45" s="75">
        <f>VLOOKUP($A45,FedFundsRates!$A$2:$MM$3000,MATCH(B$2,FedFundsRates!$A$2:$MM$2,0),FALSE)</f>
        <v>4.0799999999999992</v>
      </c>
      <c r="C45" s="75" t="e">
        <f>VLOOKUP($A45,NaturalRateMeasures!$A$2:$MK$3000,MATCH(C$2,NaturalRateMeasures!$A$2:$MK$2,0),FALSE)</f>
        <v>#N/A</v>
      </c>
      <c r="D45" s="75">
        <f>VLOOKUP($A45,InflationTargetMeasures!$A$2:$MM$3000,MATCH(D$2,InflationTargetMeasures!$A$2:$MM$2,0),FALSE)</f>
        <v>2</v>
      </c>
      <c r="E45" s="75" t="e">
        <f>VLOOKUP($A45,GapMeasures!$A$2:$LA$3000,MATCH(E$2,GapMeasures!$A$2:$LA$2,0),FALSE)</f>
        <v>#N/A</v>
      </c>
      <c r="F45" s="75">
        <f>VLOOKUP($A45,InflationMeasures!$A$2:$LN$3000,MATCH(F$2,InflationMeasures!$A$2:$LN$2,0),FALSE)</f>
        <v>1.2589073634204251</v>
      </c>
      <c r="G45" s="23">
        <v>23969</v>
      </c>
      <c r="H45" s="22" t="e">
        <f t="shared" si="0"/>
        <v>#N/A</v>
      </c>
      <c r="I45" s="22">
        <f>VLOOKUP($A45,FedFundsRates!$A$2:$MM$3000,MATCH("FedFundsRate",FedFundsRates!$A$2:$MM$2,0),FALSE)</f>
        <v>4.0766666666666671</v>
      </c>
    </row>
    <row r="46" spans="1:9" x14ac:dyDescent="0.3">
      <c r="A46" s="1">
        <v>24061</v>
      </c>
      <c r="B46" s="75">
        <f>VLOOKUP($A46,FedFundsRates!$A$2:$MM$3000,MATCH(B$2,FedFundsRates!$A$2:$MM$2,0),FALSE)</f>
        <v>4.0766666666666671</v>
      </c>
      <c r="C46" s="75" t="e">
        <f>VLOOKUP($A46,NaturalRateMeasures!$A$2:$MK$3000,MATCH(C$2,NaturalRateMeasures!$A$2:$MK$2,0),FALSE)</f>
        <v>#N/A</v>
      </c>
      <c r="D46" s="75">
        <f>VLOOKUP($A46,InflationTargetMeasures!$A$2:$MM$3000,MATCH(D$2,InflationTargetMeasures!$A$2:$MM$2,0),FALSE)</f>
        <v>2</v>
      </c>
      <c r="E46" s="75" t="e">
        <f>VLOOKUP($A46,GapMeasures!$A$2:$LA$3000,MATCH(E$2,GapMeasures!$A$2:$LA$2,0),FALSE)</f>
        <v>#N/A</v>
      </c>
      <c r="F46" s="75">
        <f>VLOOKUP($A46,InflationMeasures!$A$2:$LN$3000,MATCH(F$2,InflationMeasures!$A$2:$LN$2,0),FALSE)</f>
        <v>1.3386246520168399</v>
      </c>
      <c r="G46" s="23">
        <v>24061</v>
      </c>
      <c r="H46" s="22" t="e">
        <f t="shared" si="0"/>
        <v>#N/A</v>
      </c>
      <c r="I46" s="22">
        <f>VLOOKUP($A46,FedFundsRates!$A$2:$MM$3000,MATCH("FedFundsRate",FedFundsRates!$A$2:$MM$2,0),FALSE)</f>
        <v>4.166666666666667</v>
      </c>
    </row>
    <row r="47" spans="1:9" x14ac:dyDescent="0.3">
      <c r="A47" s="1">
        <v>24153</v>
      </c>
      <c r="B47" s="75">
        <f>VLOOKUP($A47,FedFundsRates!$A$2:$MM$3000,MATCH(B$2,FedFundsRates!$A$2:$MM$2,0),FALSE)</f>
        <v>4.166666666666667</v>
      </c>
      <c r="C47" s="75" t="e">
        <f>VLOOKUP($A47,NaturalRateMeasures!$A$2:$MK$3000,MATCH(C$2,NaturalRateMeasures!$A$2:$MK$2,0),FALSE)</f>
        <v>#N/A</v>
      </c>
      <c r="D47" s="75">
        <f>VLOOKUP($A47,InflationTargetMeasures!$A$2:$MM$3000,MATCH(D$2,InflationTargetMeasures!$A$2:$MM$2,0),FALSE)</f>
        <v>2</v>
      </c>
      <c r="E47" s="75" t="e">
        <f>VLOOKUP($A47,GapMeasures!$A$2:$LA$3000,MATCH(E$2,GapMeasures!$A$2:$LA$2,0),FALSE)</f>
        <v>#N/A</v>
      </c>
      <c r="F47" s="75">
        <f>VLOOKUP($A47,InflationMeasures!$A$2:$LN$3000,MATCH(F$2,InflationMeasures!$A$2:$LN$2,0),FALSE)</f>
        <v>1.4633858500029628</v>
      </c>
      <c r="G47" s="23">
        <v>24153</v>
      </c>
      <c r="H47" s="22" t="e">
        <f t="shared" si="0"/>
        <v>#N/A</v>
      </c>
      <c r="I47" s="22">
        <f>VLOOKUP($A47,FedFundsRates!$A$2:$MM$3000,MATCH("FedFundsRate",FedFundsRates!$A$2:$MM$2,0),FALSE)</f>
        <v>4.5599999999999996</v>
      </c>
    </row>
    <row r="48" spans="1:9" x14ac:dyDescent="0.3">
      <c r="A48" s="1">
        <v>24242</v>
      </c>
      <c r="B48" s="75">
        <f>VLOOKUP($A48,FedFundsRates!$A$2:$MM$3000,MATCH(B$2,FedFundsRates!$A$2:$MM$2,0),FALSE)</f>
        <v>4.5599999999999996</v>
      </c>
      <c r="C48" s="75" t="e">
        <f>VLOOKUP($A48,NaturalRateMeasures!$A$2:$MK$3000,MATCH(C$2,NaturalRateMeasures!$A$2:$MK$2,0),FALSE)</f>
        <v>#N/A</v>
      </c>
      <c r="D48" s="75">
        <f>VLOOKUP($A48,InflationTargetMeasures!$A$2:$MM$3000,MATCH(D$2,InflationTargetMeasures!$A$2:$MM$2,0),FALSE)</f>
        <v>2</v>
      </c>
      <c r="E48" s="75" t="e">
        <f>VLOOKUP($A48,GapMeasures!$A$2:$LA$3000,MATCH(E$2,GapMeasures!$A$2:$LA$2,0),FALSE)</f>
        <v>#N/A</v>
      </c>
      <c r="F48" s="75">
        <f>VLOOKUP($A48,InflationMeasures!$A$2:$LN$3000,MATCH(F$2,InflationMeasures!$A$2:$LN$2,0),FALSE)</f>
        <v>1.9707041590681929</v>
      </c>
      <c r="G48" s="23">
        <v>24242</v>
      </c>
      <c r="H48" s="22" t="e">
        <f t="shared" si="0"/>
        <v>#N/A</v>
      </c>
      <c r="I48" s="22">
        <f>VLOOKUP($A48,FedFundsRates!$A$2:$MM$3000,MATCH("FedFundsRate",FedFundsRates!$A$2:$MM$2,0),FALSE)</f>
        <v>4.9133333333333331</v>
      </c>
    </row>
    <row r="49" spans="1:9" x14ac:dyDescent="0.3">
      <c r="A49" s="1">
        <v>24334</v>
      </c>
      <c r="B49" s="75">
        <f>VLOOKUP($A49,FedFundsRates!$A$2:$MM$3000,MATCH(B$2,FedFundsRates!$A$2:$MM$2,0),FALSE)</f>
        <v>4.9133333333333331</v>
      </c>
      <c r="C49" s="75" t="e">
        <f>VLOOKUP($A49,NaturalRateMeasures!$A$2:$MK$3000,MATCH(C$2,NaturalRateMeasures!$A$2:$MK$2,0),FALSE)</f>
        <v>#N/A</v>
      </c>
      <c r="D49" s="75">
        <f>VLOOKUP($A49,InflationTargetMeasures!$A$2:$MM$3000,MATCH(D$2,InflationTargetMeasures!$A$2:$MM$2,0),FALSE)</f>
        <v>2</v>
      </c>
      <c r="E49" s="75" t="e">
        <f>VLOOKUP($A49,GapMeasures!$A$2:$LA$3000,MATCH(E$2,GapMeasures!$A$2:$LA$2,0),FALSE)</f>
        <v>#N/A</v>
      </c>
      <c r="F49" s="75">
        <f>VLOOKUP($A49,InflationMeasures!$A$2:$LN$3000,MATCH(F$2,InflationMeasures!$A$2:$LN$2,0),FALSE)</f>
        <v>2.4923762608491717</v>
      </c>
      <c r="G49" s="23">
        <v>24334</v>
      </c>
      <c r="H49" s="22" t="e">
        <f t="shared" si="0"/>
        <v>#N/A</v>
      </c>
      <c r="I49" s="22">
        <f>VLOOKUP($A49,FedFundsRates!$A$2:$MM$3000,MATCH("FedFundsRate",FedFundsRates!$A$2:$MM$2,0),FALSE)</f>
        <v>5.41</v>
      </c>
    </row>
    <row r="50" spans="1:9" x14ac:dyDescent="0.3">
      <c r="A50" s="1">
        <v>24426</v>
      </c>
      <c r="B50" s="75">
        <f>VLOOKUP($A50,FedFundsRates!$A$2:$MM$3000,MATCH(B$2,FedFundsRates!$A$2:$MM$2,0),FALSE)</f>
        <v>5.41</v>
      </c>
      <c r="C50" s="75" t="e">
        <f>VLOOKUP($A50,NaturalRateMeasures!$A$2:$MK$3000,MATCH(C$2,NaturalRateMeasures!$A$2:$MK$2,0),FALSE)</f>
        <v>#N/A</v>
      </c>
      <c r="D50" s="75">
        <f>VLOOKUP($A50,InflationTargetMeasures!$A$2:$MM$3000,MATCH(D$2,InflationTargetMeasures!$A$2:$MM$2,0),FALSE)</f>
        <v>2</v>
      </c>
      <c r="E50" s="75" t="e">
        <f>VLOOKUP($A50,GapMeasures!$A$2:$LA$3000,MATCH(E$2,GapMeasures!$A$2:$LA$2,0),FALSE)</f>
        <v>#N/A</v>
      </c>
      <c r="F50" s="75">
        <f>VLOOKUP($A50,InflationMeasures!$A$2:$LN$3000,MATCH(F$2,InflationMeasures!$A$2:$LN$2,0),FALSE)</f>
        <v>3.0334911450113911</v>
      </c>
      <c r="G50" s="23">
        <v>24426</v>
      </c>
      <c r="H50" s="22" t="e">
        <f t="shared" si="0"/>
        <v>#N/A</v>
      </c>
      <c r="I50" s="22">
        <f>VLOOKUP($A50,FedFundsRates!$A$2:$MM$3000,MATCH("FedFundsRate",FedFundsRates!$A$2:$MM$2,0),FALSE)</f>
        <v>5.5633333333333326</v>
      </c>
    </row>
    <row r="51" spans="1:9" x14ac:dyDescent="0.3">
      <c r="A51" s="1">
        <v>24518</v>
      </c>
      <c r="B51" s="75">
        <f>VLOOKUP($A51,FedFundsRates!$A$2:$MM$3000,MATCH(B$2,FedFundsRates!$A$2:$MM$2,0),FALSE)</f>
        <v>5.5633333333333326</v>
      </c>
      <c r="C51" s="75" t="e">
        <f>VLOOKUP($A51,NaturalRateMeasures!$A$2:$MK$3000,MATCH(C$2,NaturalRateMeasures!$A$2:$MK$2,0),FALSE)</f>
        <v>#N/A</v>
      </c>
      <c r="D51" s="75">
        <f>VLOOKUP($A51,InflationTargetMeasures!$A$2:$MM$3000,MATCH(D$2,InflationTargetMeasures!$A$2:$MM$2,0),FALSE)</f>
        <v>2</v>
      </c>
      <c r="E51" s="75" t="e">
        <f>VLOOKUP($A51,GapMeasures!$A$2:$LA$3000,MATCH(E$2,GapMeasures!$A$2:$LA$2,0),FALSE)</f>
        <v>#N/A</v>
      </c>
      <c r="F51" s="75">
        <f>VLOOKUP($A51,InflationMeasures!$A$2:$LN$3000,MATCH(F$2,InflationMeasures!$A$2:$LN$2,0),FALSE)</f>
        <v>3.0822913637685412</v>
      </c>
      <c r="G51" s="23">
        <v>24518</v>
      </c>
      <c r="H51" s="22" t="e">
        <f t="shared" si="0"/>
        <v>#N/A</v>
      </c>
      <c r="I51" s="22">
        <f>VLOOKUP($A51,FedFundsRates!$A$2:$MM$3000,MATCH("FedFundsRate",FedFundsRates!$A$2:$MM$2,0),FALSE)</f>
        <v>4.8233333333333341</v>
      </c>
    </row>
    <row r="52" spans="1:9" x14ac:dyDescent="0.3">
      <c r="A52" s="1">
        <v>24607</v>
      </c>
      <c r="B52" s="75">
        <f>VLOOKUP($A52,FedFundsRates!$A$2:$MM$3000,MATCH(B$2,FedFundsRates!$A$2:$MM$2,0),FALSE)</f>
        <v>4.8233333333333341</v>
      </c>
      <c r="C52" s="75" t="e">
        <f>VLOOKUP($A52,NaturalRateMeasures!$A$2:$MK$3000,MATCH(C$2,NaturalRateMeasures!$A$2:$MK$2,0),FALSE)</f>
        <v>#N/A</v>
      </c>
      <c r="D52" s="75">
        <f>VLOOKUP($A52,InflationTargetMeasures!$A$2:$MM$3000,MATCH(D$2,InflationTargetMeasures!$A$2:$MM$2,0),FALSE)</f>
        <v>2</v>
      </c>
      <c r="E52" s="75" t="e">
        <f>VLOOKUP($A52,GapMeasures!$A$2:$LA$3000,MATCH(E$2,GapMeasures!$A$2:$LA$2,0),FALSE)</f>
        <v>#N/A</v>
      </c>
      <c r="F52" s="75">
        <f>VLOOKUP($A52,InflationMeasures!$A$2:$LN$3000,MATCH(F$2,InflationMeasures!$A$2:$LN$2,0),FALSE)</f>
        <v>2.9421945309795916</v>
      </c>
      <c r="G52" s="23">
        <v>24607</v>
      </c>
      <c r="H52" s="22" t="e">
        <f t="shared" si="0"/>
        <v>#N/A</v>
      </c>
      <c r="I52" s="22">
        <f>VLOOKUP($A52,FedFundsRates!$A$2:$MM$3000,MATCH("FedFundsRate",FedFundsRates!$A$2:$MM$2,0),FALSE)</f>
        <v>3.99</v>
      </c>
    </row>
    <row r="53" spans="1:9" x14ac:dyDescent="0.3">
      <c r="A53" s="1">
        <v>24699</v>
      </c>
      <c r="B53" s="75">
        <f>VLOOKUP($A53,FedFundsRates!$A$2:$MM$3000,MATCH(B$2,FedFundsRates!$A$2:$MM$2,0),FALSE)</f>
        <v>3.99</v>
      </c>
      <c r="C53" s="75" t="e">
        <f>VLOOKUP($A53,NaturalRateMeasures!$A$2:$MK$3000,MATCH(C$2,NaturalRateMeasures!$A$2:$MK$2,0),FALSE)</f>
        <v>#N/A</v>
      </c>
      <c r="D53" s="75">
        <f>VLOOKUP($A53,InflationTargetMeasures!$A$2:$MM$3000,MATCH(D$2,InflationTargetMeasures!$A$2:$MM$2,0),FALSE)</f>
        <v>2</v>
      </c>
      <c r="E53" s="75" t="e">
        <f>VLOOKUP($A53,GapMeasures!$A$2:$LA$3000,MATCH(E$2,GapMeasures!$A$2:$LA$2,0),FALSE)</f>
        <v>#N/A</v>
      </c>
      <c r="F53" s="75">
        <f>VLOOKUP($A53,InflationMeasures!$A$2:$LN$3000,MATCH(F$2,InflationMeasures!$A$2:$LN$2,0),FALSE)</f>
        <v>3.0268352692109701</v>
      </c>
      <c r="G53" s="23">
        <v>24699</v>
      </c>
      <c r="H53" s="22" t="e">
        <f t="shared" si="0"/>
        <v>#N/A</v>
      </c>
      <c r="I53" s="22">
        <f>VLOOKUP($A53,FedFundsRates!$A$2:$MM$3000,MATCH("FedFundsRate",FedFundsRates!$A$2:$MM$2,0),FALSE)</f>
        <v>3.8933333333333331</v>
      </c>
    </row>
    <row r="54" spans="1:9" x14ac:dyDescent="0.3">
      <c r="A54" s="1">
        <v>24791</v>
      </c>
      <c r="B54" s="75">
        <f>VLOOKUP($A54,FedFundsRates!$A$2:$MM$3000,MATCH(B$2,FedFundsRates!$A$2:$MM$2,0),FALSE)</f>
        <v>3.8933333333333331</v>
      </c>
      <c r="C54" s="75" t="e">
        <f>VLOOKUP($A54,NaturalRateMeasures!$A$2:$MK$3000,MATCH(C$2,NaturalRateMeasures!$A$2:$MK$2,0),FALSE)</f>
        <v>#N/A</v>
      </c>
      <c r="D54" s="75">
        <f>VLOOKUP($A54,InflationTargetMeasures!$A$2:$MM$3000,MATCH(D$2,InflationTargetMeasures!$A$2:$MM$2,0),FALSE)</f>
        <v>2</v>
      </c>
      <c r="E54" s="75" t="e">
        <f>VLOOKUP($A54,GapMeasures!$A$2:$LA$3000,MATCH(E$2,GapMeasures!$A$2:$LA$2,0),FALSE)</f>
        <v>#N/A</v>
      </c>
      <c r="F54" s="75">
        <f>VLOOKUP($A54,InflationMeasures!$A$2:$LN$3000,MATCH(F$2,InflationMeasures!$A$2:$LN$2,0),FALSE)</f>
        <v>3.1767642387111383</v>
      </c>
      <c r="G54" s="23">
        <v>24791</v>
      </c>
      <c r="H54" s="22" t="e">
        <f t="shared" si="0"/>
        <v>#N/A</v>
      </c>
      <c r="I54" s="22">
        <f>VLOOKUP($A54,FedFundsRates!$A$2:$MM$3000,MATCH("FedFundsRate",FedFundsRates!$A$2:$MM$2,0),FALSE)</f>
        <v>4.1733333333333329</v>
      </c>
    </row>
    <row r="55" spans="1:9" x14ac:dyDescent="0.3">
      <c r="A55" s="1">
        <v>24883</v>
      </c>
      <c r="B55" s="75">
        <f>VLOOKUP($A55,FedFundsRates!$A$2:$MM$3000,MATCH(B$2,FedFundsRates!$A$2:$MM$2,0),FALSE)</f>
        <v>4.1733333333333329</v>
      </c>
      <c r="C55" s="75" t="e">
        <f>VLOOKUP($A55,NaturalRateMeasures!$A$2:$MK$3000,MATCH(C$2,NaturalRateMeasures!$A$2:$MK$2,0),FALSE)</f>
        <v>#N/A</v>
      </c>
      <c r="D55" s="75">
        <f>VLOOKUP($A55,InflationTargetMeasures!$A$2:$MM$3000,MATCH(D$2,InflationTargetMeasures!$A$2:$MM$2,0),FALSE)</f>
        <v>2</v>
      </c>
      <c r="E55" s="75" t="e">
        <f>VLOOKUP($A55,GapMeasures!$A$2:$LA$3000,MATCH(E$2,GapMeasures!$A$2:$LA$2,0),FALSE)</f>
        <v>#N/A</v>
      </c>
      <c r="F55" s="75">
        <f>VLOOKUP($A55,InflationMeasures!$A$2:$LN$3000,MATCH(F$2,InflationMeasures!$A$2:$LN$2,0),FALSE)</f>
        <v>3.7799717912552877</v>
      </c>
      <c r="G55" s="23">
        <v>24883</v>
      </c>
      <c r="H55" s="22" t="e">
        <f t="shared" si="0"/>
        <v>#N/A</v>
      </c>
      <c r="I55" s="22">
        <f>VLOOKUP($A55,FedFundsRates!$A$2:$MM$3000,MATCH("FedFundsRate",FedFundsRates!$A$2:$MM$2,0),FALSE)</f>
        <v>4.79</v>
      </c>
    </row>
    <row r="56" spans="1:9" x14ac:dyDescent="0.3">
      <c r="A56" s="1">
        <v>24973</v>
      </c>
      <c r="B56" s="75">
        <f>VLOOKUP($A56,FedFundsRates!$A$2:$MM$3000,MATCH(B$2,FedFundsRates!$A$2:$MM$2,0),FALSE)</f>
        <v>4.79</v>
      </c>
      <c r="C56" s="75" t="e">
        <f>VLOOKUP($A56,NaturalRateMeasures!$A$2:$MK$3000,MATCH(C$2,NaturalRateMeasures!$A$2:$MK$2,0),FALSE)</f>
        <v>#N/A</v>
      </c>
      <c r="D56" s="75">
        <f>VLOOKUP($A56,InflationTargetMeasures!$A$2:$MM$3000,MATCH(D$2,InflationTargetMeasures!$A$2:$MM$2,0),FALSE)</f>
        <v>2</v>
      </c>
      <c r="E56" s="75" t="e">
        <f>VLOOKUP($A56,GapMeasures!$A$2:$LA$3000,MATCH(E$2,GapMeasures!$A$2:$LA$2,0),FALSE)</f>
        <v>#N/A</v>
      </c>
      <c r="F56" s="75">
        <f>VLOOKUP($A56,InflationMeasures!$A$2:$LN$3000,MATCH(F$2,InflationMeasures!$A$2:$LN$2,0),FALSE)</f>
        <v>4.2871553463349032</v>
      </c>
      <c r="G56" s="23">
        <v>24973</v>
      </c>
      <c r="H56" s="22" t="e">
        <f t="shared" si="0"/>
        <v>#N/A</v>
      </c>
      <c r="I56" s="22">
        <f>VLOOKUP($A56,FedFundsRates!$A$2:$MM$3000,MATCH("FedFundsRate",FedFundsRates!$A$2:$MM$2,0),FALSE)</f>
        <v>5.9833333333333334</v>
      </c>
    </row>
    <row r="57" spans="1:9" x14ac:dyDescent="0.3">
      <c r="A57" s="1">
        <v>25065</v>
      </c>
      <c r="B57" s="75">
        <f>VLOOKUP($A57,FedFundsRates!$A$2:$MM$3000,MATCH(B$2,FedFundsRates!$A$2:$MM$2,0),FALSE)</f>
        <v>5.9833333333333334</v>
      </c>
      <c r="C57" s="75" t="e">
        <f>VLOOKUP($A57,NaturalRateMeasures!$A$2:$MK$3000,MATCH(C$2,NaturalRateMeasures!$A$2:$MK$2,0),FALSE)</f>
        <v>#N/A</v>
      </c>
      <c r="D57" s="75">
        <f>VLOOKUP($A57,InflationTargetMeasures!$A$2:$MM$3000,MATCH(D$2,InflationTargetMeasures!$A$2:$MM$2,0),FALSE)</f>
        <v>2</v>
      </c>
      <c r="E57" s="75" t="e">
        <f>VLOOKUP($A57,GapMeasures!$A$2:$LA$3000,MATCH(E$2,GapMeasures!$A$2:$LA$2,0),FALSE)</f>
        <v>#N/A</v>
      </c>
      <c r="F57" s="75">
        <f>VLOOKUP($A57,InflationMeasures!$A$2:$LN$3000,MATCH(F$2,InflationMeasures!$A$2:$LN$2,0),FALSE)</f>
        <v>4.504054204154162</v>
      </c>
      <c r="G57" s="23">
        <v>25065</v>
      </c>
      <c r="H57" s="22" t="e">
        <f t="shared" si="0"/>
        <v>#N/A</v>
      </c>
      <c r="I57" s="22">
        <f>VLOOKUP($A57,FedFundsRates!$A$2:$MM$3000,MATCH("FedFundsRate",FedFundsRates!$A$2:$MM$2,0),FALSE)</f>
        <v>5.9466666666666663</v>
      </c>
    </row>
    <row r="58" spans="1:9" x14ac:dyDescent="0.3">
      <c r="A58" s="1">
        <v>25157</v>
      </c>
      <c r="B58" s="75">
        <f>VLOOKUP($A58,FedFundsRates!$A$2:$MM$3000,MATCH(B$2,FedFundsRates!$A$2:$MM$2,0),FALSE)</f>
        <v>5.9466666666666663</v>
      </c>
      <c r="C58" s="75" t="e">
        <f>VLOOKUP($A58,NaturalRateMeasures!$A$2:$MK$3000,MATCH(C$2,NaturalRateMeasures!$A$2:$MK$2,0),FALSE)</f>
        <v>#N/A</v>
      </c>
      <c r="D58" s="75">
        <f>VLOOKUP($A58,InflationTargetMeasures!$A$2:$MM$3000,MATCH(D$2,InflationTargetMeasures!$A$2:$MM$2,0),FALSE)</f>
        <v>2</v>
      </c>
      <c r="E58" s="75" t="e">
        <f>VLOOKUP($A58,GapMeasures!$A$2:$LA$3000,MATCH(E$2,GapMeasures!$A$2:$LA$2,0),FALSE)</f>
        <v>#N/A</v>
      </c>
      <c r="F58" s="75">
        <f>VLOOKUP($A58,InflationMeasures!$A$2:$LN$3000,MATCH(F$2,InflationMeasures!$A$2:$LN$2,0),FALSE)</f>
        <v>4.6624147789751547</v>
      </c>
      <c r="G58" s="23">
        <v>25157</v>
      </c>
      <c r="H58" s="22" t="e">
        <f t="shared" si="0"/>
        <v>#N/A</v>
      </c>
      <c r="I58" s="22">
        <f>VLOOKUP($A58,FedFundsRates!$A$2:$MM$3000,MATCH("FedFundsRate",FedFundsRates!$A$2:$MM$2,0),FALSE)</f>
        <v>5.916666666666667</v>
      </c>
    </row>
    <row r="59" spans="1:9" x14ac:dyDescent="0.3">
      <c r="A59" s="1">
        <v>25249</v>
      </c>
      <c r="B59" s="75">
        <f>VLOOKUP($A59,FedFundsRates!$A$2:$MM$3000,MATCH(B$2,FedFundsRates!$A$2:$MM$2,0),FALSE)</f>
        <v>5.916666666666667</v>
      </c>
      <c r="C59" s="75" t="e">
        <f>VLOOKUP($A59,NaturalRateMeasures!$A$2:$MK$3000,MATCH(C$2,NaturalRateMeasures!$A$2:$MK$2,0),FALSE)</f>
        <v>#N/A</v>
      </c>
      <c r="D59" s="75">
        <f>VLOOKUP($A59,InflationTargetMeasures!$A$2:$MM$3000,MATCH(D$2,InflationTargetMeasures!$A$2:$MM$2,0),FALSE)</f>
        <v>2</v>
      </c>
      <c r="E59" s="75" t="e">
        <f>VLOOKUP($A59,GapMeasures!$A$2:$LA$3000,MATCH(E$2,GapMeasures!$A$2:$LA$2,0),FALSE)</f>
        <v>#N/A</v>
      </c>
      <c r="F59" s="75">
        <f>VLOOKUP($A59,InflationMeasures!$A$2:$LN$3000,MATCH(F$2,InflationMeasures!$A$2:$LN$2,0),FALSE)</f>
        <v>4.6153846153846212</v>
      </c>
      <c r="G59" s="23">
        <v>25249</v>
      </c>
      <c r="H59" s="22" t="e">
        <f t="shared" si="0"/>
        <v>#N/A</v>
      </c>
      <c r="I59" s="22">
        <f>VLOOKUP($A59,FedFundsRates!$A$2:$MM$3000,MATCH("FedFundsRate",FedFundsRates!$A$2:$MM$2,0),FALSE)</f>
        <v>6.5666666666666664</v>
      </c>
    </row>
    <row r="60" spans="1:9" x14ac:dyDescent="0.3">
      <c r="A60" s="1">
        <v>25338</v>
      </c>
      <c r="B60" s="75">
        <f>VLOOKUP($A60,FedFundsRates!$A$2:$MM$3000,MATCH(B$2,FedFundsRates!$A$2:$MM$2,0),FALSE)</f>
        <v>6.5666666666666664</v>
      </c>
      <c r="C60" s="75" t="e">
        <f>VLOOKUP($A60,NaturalRateMeasures!$A$2:$MK$3000,MATCH(C$2,NaturalRateMeasures!$A$2:$MK$2,0),FALSE)</f>
        <v>#N/A</v>
      </c>
      <c r="D60" s="75">
        <f>VLOOKUP($A60,InflationTargetMeasures!$A$2:$MM$3000,MATCH(D$2,InflationTargetMeasures!$A$2:$MM$2,0),FALSE)</f>
        <v>2</v>
      </c>
      <c r="E60" s="75" t="e">
        <f>VLOOKUP($A60,GapMeasures!$A$2:$LA$3000,MATCH(E$2,GapMeasures!$A$2:$LA$2,0),FALSE)</f>
        <v>#N/A</v>
      </c>
      <c r="F60" s="75">
        <f>VLOOKUP($A60,InflationMeasures!$A$2:$LN$3000,MATCH(F$2,InflationMeasures!$A$2:$LN$2,0),FALSE)</f>
        <v>4.648288462571859</v>
      </c>
      <c r="G60" s="23">
        <v>25338</v>
      </c>
      <c r="H60" s="22" t="e">
        <f t="shared" si="0"/>
        <v>#N/A</v>
      </c>
      <c r="I60" s="22">
        <f>VLOOKUP($A60,FedFundsRates!$A$2:$MM$3000,MATCH("FedFundsRate",FedFundsRates!$A$2:$MM$2,0),FALSE)</f>
        <v>8.3266666666666662</v>
      </c>
    </row>
    <row r="61" spans="1:9" x14ac:dyDescent="0.3">
      <c r="A61" s="1">
        <v>25430</v>
      </c>
      <c r="B61" s="75">
        <f>VLOOKUP($A61,FedFundsRates!$A$2:$MM$3000,MATCH(B$2,FedFundsRates!$A$2:$MM$2,0),FALSE)</f>
        <v>8.3266666666666662</v>
      </c>
      <c r="C61" s="75" t="e">
        <f>VLOOKUP($A61,NaturalRateMeasures!$A$2:$MK$3000,MATCH(C$2,NaturalRateMeasures!$A$2:$MK$2,0),FALSE)</f>
        <v>#N/A</v>
      </c>
      <c r="D61" s="75">
        <f>VLOOKUP($A61,InflationTargetMeasures!$A$2:$MM$3000,MATCH(D$2,InflationTargetMeasures!$A$2:$MM$2,0),FALSE)</f>
        <v>2</v>
      </c>
      <c r="E61" s="75" t="e">
        <f>VLOOKUP($A61,GapMeasures!$A$2:$LA$3000,MATCH(E$2,GapMeasures!$A$2:$LA$2,0),FALSE)</f>
        <v>#N/A</v>
      </c>
      <c r="F61" s="75">
        <f>VLOOKUP($A61,InflationMeasures!$A$2:$LN$3000,MATCH(F$2,InflationMeasures!$A$2:$LN$2,0),FALSE)</f>
        <v>4.6872508901525389</v>
      </c>
      <c r="G61" s="23">
        <v>25430</v>
      </c>
      <c r="H61" s="22" t="e">
        <f t="shared" si="0"/>
        <v>#N/A</v>
      </c>
      <c r="I61" s="22">
        <f>VLOOKUP($A61,FedFundsRates!$A$2:$MM$3000,MATCH("FedFundsRate",FedFundsRates!$A$2:$MM$2,0),FALSE)</f>
        <v>8.9833333333333325</v>
      </c>
    </row>
    <row r="62" spans="1:9" x14ac:dyDescent="0.3">
      <c r="A62" s="1">
        <v>25522</v>
      </c>
      <c r="B62" s="75">
        <f>VLOOKUP($A62,FedFundsRates!$A$2:$MM$3000,MATCH(B$2,FedFundsRates!$A$2:$MM$2,0),FALSE)</f>
        <v>8.9833333333333325</v>
      </c>
      <c r="C62" s="75" t="e">
        <f>VLOOKUP($A62,NaturalRateMeasures!$A$2:$MK$3000,MATCH(C$2,NaturalRateMeasures!$A$2:$MK$2,0),FALSE)</f>
        <v>#N/A</v>
      </c>
      <c r="D62" s="75">
        <f>VLOOKUP($A62,InflationTargetMeasures!$A$2:$MM$3000,MATCH(D$2,InflationTargetMeasures!$A$2:$MM$2,0),FALSE)</f>
        <v>2</v>
      </c>
      <c r="E62" s="75" t="e">
        <f>VLOOKUP($A62,GapMeasures!$A$2:$LA$3000,MATCH(E$2,GapMeasures!$A$2:$LA$2,0),FALSE)</f>
        <v>#N/A</v>
      </c>
      <c r="F62" s="75">
        <f>VLOOKUP($A62,InflationMeasures!$A$2:$LN$3000,MATCH(F$2,InflationMeasures!$A$2:$LN$2,0),FALSE)</f>
        <v>4.6963647825173371</v>
      </c>
      <c r="G62" s="23">
        <v>25522</v>
      </c>
      <c r="H62" s="22" t="e">
        <f t="shared" si="0"/>
        <v>#N/A</v>
      </c>
      <c r="I62" s="22">
        <f>VLOOKUP($A62,FedFundsRates!$A$2:$MM$3000,MATCH("FedFundsRate",FedFundsRates!$A$2:$MM$2,0),FALSE)</f>
        <v>8.94</v>
      </c>
    </row>
    <row r="63" spans="1:9" x14ac:dyDescent="0.3">
      <c r="A63" s="1">
        <v>25614</v>
      </c>
      <c r="B63" s="75">
        <f>VLOOKUP($A63,FedFundsRates!$A$2:$MM$3000,MATCH(B$2,FedFundsRates!$A$2:$MM$2,0),FALSE)</f>
        <v>8.94</v>
      </c>
      <c r="C63" s="75" t="e">
        <f>VLOOKUP($A63,NaturalRateMeasures!$A$2:$MK$3000,MATCH(C$2,NaturalRateMeasures!$A$2:$MK$2,0),FALSE)</f>
        <v>#N/A</v>
      </c>
      <c r="D63" s="75">
        <f>VLOOKUP($A63,InflationTargetMeasures!$A$2:$MM$3000,MATCH(D$2,InflationTargetMeasures!$A$2:$MM$2,0),FALSE)</f>
        <v>2</v>
      </c>
      <c r="E63" s="75" t="e">
        <f>VLOOKUP($A63,GapMeasures!$A$2:$LA$3000,MATCH(E$2,GapMeasures!$A$2:$LA$2,0),FALSE)</f>
        <v>#N/A</v>
      </c>
      <c r="F63" s="75">
        <f>VLOOKUP($A63,InflationMeasures!$A$2:$LN$3000,MATCH(F$2,InflationMeasures!$A$2:$LN$2,0),FALSE)</f>
        <v>4.6975680731656588</v>
      </c>
      <c r="G63" s="23">
        <v>25614</v>
      </c>
      <c r="H63" s="22" t="e">
        <f t="shared" si="0"/>
        <v>#N/A</v>
      </c>
      <c r="I63" s="22">
        <f>VLOOKUP($A63,FedFundsRates!$A$2:$MM$3000,MATCH("FedFundsRate",FedFundsRates!$A$2:$MM$2,0),FALSE)</f>
        <v>8.5733333333333324</v>
      </c>
    </row>
    <row r="64" spans="1:9" x14ac:dyDescent="0.3">
      <c r="A64" s="1">
        <v>25703</v>
      </c>
      <c r="B64" s="75">
        <f>VLOOKUP($A64,FedFundsRates!$A$2:$MM$3000,MATCH(B$2,FedFundsRates!$A$2:$MM$2,0),FALSE)</f>
        <v>8.5733333333333324</v>
      </c>
      <c r="C64" s="75" t="e">
        <f>VLOOKUP($A64,NaturalRateMeasures!$A$2:$MK$3000,MATCH(C$2,NaturalRateMeasures!$A$2:$MK$2,0),FALSE)</f>
        <v>#N/A</v>
      </c>
      <c r="D64" s="75">
        <f>VLOOKUP($A64,InflationTargetMeasures!$A$2:$MM$3000,MATCH(D$2,InflationTargetMeasures!$A$2:$MM$2,0),FALSE)</f>
        <v>2</v>
      </c>
      <c r="E64" s="75" t="e">
        <f>VLOOKUP($A64,GapMeasures!$A$2:$LA$3000,MATCH(E$2,GapMeasures!$A$2:$LA$2,0),FALSE)</f>
        <v>#N/A</v>
      </c>
      <c r="F64" s="75">
        <f>VLOOKUP($A64,InflationMeasures!$A$2:$LN$3000,MATCH(F$2,InflationMeasures!$A$2:$LN$2,0),FALSE)</f>
        <v>4.6266817294854601</v>
      </c>
      <c r="G64" s="23">
        <v>25703</v>
      </c>
      <c r="H64" s="22" t="e">
        <f t="shared" si="0"/>
        <v>#N/A</v>
      </c>
      <c r="I64" s="22">
        <f>VLOOKUP($A64,FedFundsRates!$A$2:$MM$3000,MATCH("FedFundsRate",FedFundsRates!$A$2:$MM$2,0),FALSE)</f>
        <v>7.8866666666666667</v>
      </c>
    </row>
    <row r="65" spans="1:9" x14ac:dyDescent="0.3">
      <c r="A65" s="1">
        <v>25795</v>
      </c>
      <c r="B65" s="75">
        <f>VLOOKUP($A65,FedFundsRates!$A$2:$MM$3000,MATCH(B$2,FedFundsRates!$A$2:$MM$2,0),FALSE)</f>
        <v>7.8866666666666667</v>
      </c>
      <c r="C65" s="75" t="e">
        <f>VLOOKUP($A65,NaturalRateMeasures!$A$2:$MK$3000,MATCH(C$2,NaturalRateMeasures!$A$2:$MK$2,0),FALSE)</f>
        <v>#N/A</v>
      </c>
      <c r="D65" s="75">
        <f>VLOOKUP($A65,InflationTargetMeasures!$A$2:$MM$3000,MATCH(D$2,InflationTargetMeasures!$A$2:$MM$2,0),FALSE)</f>
        <v>2</v>
      </c>
      <c r="E65" s="75" t="e">
        <f>VLOOKUP($A65,GapMeasures!$A$2:$LA$3000,MATCH(E$2,GapMeasures!$A$2:$LA$2,0),FALSE)</f>
        <v>#N/A</v>
      </c>
      <c r="F65" s="75">
        <f>VLOOKUP($A65,InflationMeasures!$A$2:$LN$3000,MATCH(F$2,InflationMeasures!$A$2:$LN$2,0),FALSE)</f>
        <v>4.5839890349763879</v>
      </c>
      <c r="G65" s="23">
        <v>25795</v>
      </c>
      <c r="H65" s="22" t="e">
        <f t="shared" si="0"/>
        <v>#N/A</v>
      </c>
      <c r="I65" s="22">
        <f>VLOOKUP($A65,FedFundsRates!$A$2:$MM$3000,MATCH("FedFundsRate",FedFundsRates!$A$2:$MM$2,0),FALSE)</f>
        <v>6.706666666666667</v>
      </c>
    </row>
    <row r="66" spans="1:9" x14ac:dyDescent="0.3">
      <c r="A66" s="1">
        <v>25887</v>
      </c>
      <c r="B66" s="75">
        <f>VLOOKUP($A66,FedFundsRates!$A$2:$MM$3000,MATCH(B$2,FedFundsRates!$A$2:$MM$2,0),FALSE)</f>
        <v>6.706666666666667</v>
      </c>
      <c r="C66" s="75" t="e">
        <f>VLOOKUP($A66,NaturalRateMeasures!$A$2:$MK$3000,MATCH(C$2,NaturalRateMeasures!$A$2:$MK$2,0),FALSE)</f>
        <v>#N/A</v>
      </c>
      <c r="D66" s="75">
        <f>VLOOKUP($A66,InflationTargetMeasures!$A$2:$MM$3000,MATCH(D$2,InflationTargetMeasures!$A$2:$MM$2,0),FALSE)</f>
        <v>2</v>
      </c>
      <c r="E66" s="75" t="e">
        <f>VLOOKUP($A66,GapMeasures!$A$2:$LA$3000,MATCH(E$2,GapMeasures!$A$2:$LA$2,0),FALSE)</f>
        <v>#N/A</v>
      </c>
      <c r="F66" s="75">
        <f>VLOOKUP($A66,InflationMeasures!$A$2:$LN$3000,MATCH(F$2,InflationMeasures!$A$2:$LN$2,0),FALSE)</f>
        <v>4.8268941294530743</v>
      </c>
      <c r="G66" s="23">
        <v>25887</v>
      </c>
      <c r="H66" s="22" t="e">
        <f t="shared" si="0"/>
        <v>#N/A</v>
      </c>
      <c r="I66" s="22">
        <f>VLOOKUP($A66,FedFundsRates!$A$2:$MM$3000,MATCH("FedFundsRate",FedFundsRates!$A$2:$MM$2,0),FALSE)</f>
        <v>5.5666666666666673</v>
      </c>
    </row>
    <row r="67" spans="1:9" x14ac:dyDescent="0.3">
      <c r="A67" s="1">
        <v>25979</v>
      </c>
      <c r="B67" s="75">
        <f>VLOOKUP($A67,FedFundsRates!$A$2:$MM$3000,MATCH(B$2,FedFundsRates!$A$2:$MM$2,0),FALSE)</f>
        <v>5.5666666666666673</v>
      </c>
      <c r="C67" s="75" t="e">
        <f>VLOOKUP($A67,NaturalRateMeasures!$A$2:$MK$3000,MATCH(C$2,NaturalRateMeasures!$A$2:$MK$2,0),FALSE)</f>
        <v>#N/A</v>
      </c>
      <c r="D67" s="75">
        <f>VLOOKUP($A67,InflationTargetMeasures!$A$2:$MM$3000,MATCH(D$2,InflationTargetMeasures!$A$2:$MM$2,0),FALSE)</f>
        <v>2</v>
      </c>
      <c r="E67" s="75" t="e">
        <f>VLOOKUP($A67,GapMeasures!$A$2:$LA$3000,MATCH(E$2,GapMeasures!$A$2:$LA$2,0),FALSE)</f>
        <v>#N/A</v>
      </c>
      <c r="F67" s="75">
        <f>VLOOKUP($A67,InflationMeasures!$A$2:$LN$3000,MATCH(F$2,InflationMeasures!$A$2:$LN$2,0),FALSE)</f>
        <v>5.0029779630732518</v>
      </c>
      <c r="G67" s="23">
        <v>25979</v>
      </c>
      <c r="H67" s="22" t="e">
        <f t="shared" si="0"/>
        <v>#N/A</v>
      </c>
      <c r="I67" s="22">
        <f>VLOOKUP($A67,FedFundsRates!$A$2:$MM$3000,MATCH("FedFundsRate",FedFundsRates!$A$2:$MM$2,0),FALSE)</f>
        <v>3.8566666666666669</v>
      </c>
    </row>
    <row r="68" spans="1:9" x14ac:dyDescent="0.3">
      <c r="A68" s="1">
        <v>26068</v>
      </c>
      <c r="B68" s="75">
        <f>VLOOKUP($A68,FedFundsRates!$A$2:$MM$3000,MATCH(B$2,FedFundsRates!$A$2:$MM$2,0),FALSE)</f>
        <v>3.8566666666666669</v>
      </c>
      <c r="C68" s="75" t="e">
        <f>VLOOKUP($A68,NaturalRateMeasures!$A$2:$MK$3000,MATCH(C$2,NaturalRateMeasures!$A$2:$MK$2,0),FALSE)</f>
        <v>#N/A</v>
      </c>
      <c r="D68" s="75">
        <f>VLOOKUP($A68,InflationTargetMeasures!$A$2:$MM$3000,MATCH(D$2,InflationTargetMeasures!$A$2:$MM$2,0),FALSE)</f>
        <v>2</v>
      </c>
      <c r="E68" s="75" t="e">
        <f>VLOOKUP($A68,GapMeasures!$A$2:$LA$3000,MATCH(E$2,GapMeasures!$A$2:$LA$2,0),FALSE)</f>
        <v>#N/A</v>
      </c>
      <c r="F68" s="75">
        <f>VLOOKUP($A68,InflationMeasures!$A$2:$LN$3000,MATCH(F$2,InflationMeasures!$A$2:$LN$2,0),FALSE)</f>
        <v>5.0159509202453822</v>
      </c>
      <c r="G68" s="23">
        <v>26068</v>
      </c>
      <c r="H68" s="22" t="e">
        <f t="shared" si="0"/>
        <v>#N/A</v>
      </c>
      <c r="I68" s="22">
        <f>VLOOKUP($A68,FedFundsRates!$A$2:$MM$3000,MATCH("FedFundsRate",FedFundsRates!$A$2:$MM$2,0),FALSE)</f>
        <v>4.5666666666666664</v>
      </c>
    </row>
    <row r="69" spans="1:9" x14ac:dyDescent="0.3">
      <c r="A69" s="1">
        <v>26160</v>
      </c>
      <c r="B69" s="75">
        <f>VLOOKUP($A69,FedFundsRates!$A$2:$MM$3000,MATCH(B$2,FedFundsRates!$A$2:$MM$2,0),FALSE)</f>
        <v>4.5666666666666664</v>
      </c>
      <c r="C69" s="75" t="e">
        <f>VLOOKUP($A69,NaturalRateMeasures!$A$2:$MK$3000,MATCH(C$2,NaturalRateMeasures!$A$2:$MK$2,0),FALSE)</f>
        <v>#N/A</v>
      </c>
      <c r="D69" s="75">
        <f>VLOOKUP($A69,InflationTargetMeasures!$A$2:$MM$3000,MATCH(D$2,InflationTargetMeasures!$A$2:$MM$2,0),FALSE)</f>
        <v>2</v>
      </c>
      <c r="E69" s="75" t="e">
        <f>VLOOKUP($A69,GapMeasures!$A$2:$LA$3000,MATCH(E$2,GapMeasures!$A$2:$LA$2,0),FALSE)</f>
        <v>#N/A</v>
      </c>
      <c r="F69" s="75">
        <f>VLOOKUP($A69,InflationMeasures!$A$2:$LN$3000,MATCH(F$2,InflationMeasures!$A$2:$LN$2,0),FALSE)</f>
        <v>4.8393359867973995</v>
      </c>
      <c r="G69" s="23">
        <v>26160</v>
      </c>
      <c r="H69" s="22" t="e">
        <f t="shared" ref="H69:H132" si="1">$L$29*B69 + (1-$L$29)*(C69+D69+1.5*(F69-D69)+$L$31*E69)</f>
        <v>#N/A</v>
      </c>
      <c r="I69" s="22">
        <f>VLOOKUP($A69,FedFundsRates!$A$2:$MM$3000,MATCH("FedFundsRate",FedFundsRates!$A$2:$MM$2,0),FALSE)</f>
        <v>5.4766666666666666</v>
      </c>
    </row>
    <row r="70" spans="1:9" x14ac:dyDescent="0.3">
      <c r="A70" s="1">
        <v>26252</v>
      </c>
      <c r="B70" s="75">
        <f>VLOOKUP($A70,FedFundsRates!$A$2:$MM$3000,MATCH(B$2,FedFundsRates!$A$2:$MM$2,0),FALSE)</f>
        <v>5.4766666666666666</v>
      </c>
      <c r="C70" s="75" t="e">
        <f>VLOOKUP($A70,NaturalRateMeasures!$A$2:$MK$3000,MATCH(C$2,NaturalRateMeasures!$A$2:$MK$2,0),FALSE)</f>
        <v>#N/A</v>
      </c>
      <c r="D70" s="75">
        <f>VLOOKUP($A70,InflationTargetMeasures!$A$2:$MM$3000,MATCH(D$2,InflationTargetMeasures!$A$2:$MM$2,0),FALSE)</f>
        <v>2</v>
      </c>
      <c r="E70" s="75" t="e">
        <f>VLOOKUP($A70,GapMeasures!$A$2:$LA$3000,MATCH(E$2,GapMeasures!$A$2:$LA$2,0),FALSE)</f>
        <v>#N/A</v>
      </c>
      <c r="F70" s="75">
        <f>VLOOKUP($A70,InflationMeasures!$A$2:$LN$3000,MATCH(F$2,InflationMeasures!$A$2:$LN$2,0),FALSE)</f>
        <v>3.9728125598315289</v>
      </c>
      <c r="G70" s="23">
        <v>26252</v>
      </c>
      <c r="H70" s="22" t="e">
        <f t="shared" si="1"/>
        <v>#N/A</v>
      </c>
      <c r="I70" s="22">
        <f>VLOOKUP($A70,FedFundsRates!$A$2:$MM$3000,MATCH("FedFundsRate",FedFundsRates!$A$2:$MM$2,0),FALSE)</f>
        <v>4.75</v>
      </c>
    </row>
    <row r="71" spans="1:9" x14ac:dyDescent="0.3">
      <c r="A71" s="1">
        <v>26344</v>
      </c>
      <c r="B71" s="75">
        <f>VLOOKUP($A71,FedFundsRates!$A$2:$MM$3000,MATCH(B$2,FedFundsRates!$A$2:$MM$2,0),FALSE)</f>
        <v>4.75</v>
      </c>
      <c r="C71" s="75" t="e">
        <f>VLOOKUP($A71,NaturalRateMeasures!$A$2:$MK$3000,MATCH(C$2,NaturalRateMeasures!$A$2:$MK$2,0),FALSE)</f>
        <v>#N/A</v>
      </c>
      <c r="D71" s="75">
        <f>VLOOKUP($A71,InflationTargetMeasures!$A$2:$MM$3000,MATCH(D$2,InflationTargetMeasures!$A$2:$MM$2,0),FALSE)</f>
        <v>2</v>
      </c>
      <c r="E71" s="75" t="e">
        <f>VLOOKUP($A71,GapMeasures!$A$2:$LA$3000,MATCH(E$2,GapMeasures!$A$2:$LA$2,0),FALSE)</f>
        <v>#N/A</v>
      </c>
      <c r="F71" s="75">
        <f>VLOOKUP($A71,InflationMeasures!$A$2:$LN$3000,MATCH(F$2,InflationMeasures!$A$2:$LN$2,0),FALSE)</f>
        <v>3.6632633768198142</v>
      </c>
      <c r="G71" s="23">
        <v>26344</v>
      </c>
      <c r="H71" s="22" t="e">
        <f t="shared" si="1"/>
        <v>#N/A</v>
      </c>
      <c r="I71" s="22">
        <f>VLOOKUP($A71,FedFundsRates!$A$2:$MM$3000,MATCH("FedFundsRate",FedFundsRates!$A$2:$MM$2,0),FALSE)</f>
        <v>3.5466666666666669</v>
      </c>
    </row>
    <row r="72" spans="1:9" x14ac:dyDescent="0.3">
      <c r="A72" s="1">
        <v>26434</v>
      </c>
      <c r="B72" s="75">
        <f>VLOOKUP($A72,FedFundsRates!$A$2:$MM$3000,MATCH(B$2,FedFundsRates!$A$2:$MM$2,0),FALSE)</f>
        <v>3.5466666666666669</v>
      </c>
      <c r="C72" s="75" t="e">
        <f>VLOOKUP($A72,NaturalRateMeasures!$A$2:$MK$3000,MATCH(C$2,NaturalRateMeasures!$A$2:$MK$2,0),FALSE)</f>
        <v>#N/A</v>
      </c>
      <c r="D72" s="75">
        <f>VLOOKUP($A72,InflationTargetMeasures!$A$2:$MM$3000,MATCH(D$2,InflationTargetMeasures!$A$2:$MM$2,0),FALSE)</f>
        <v>2</v>
      </c>
      <c r="E72" s="75" t="e">
        <f>VLOOKUP($A72,GapMeasures!$A$2:$LA$3000,MATCH(E$2,GapMeasures!$A$2:$LA$2,0),FALSE)</f>
        <v>#N/A</v>
      </c>
      <c r="F72" s="75">
        <f>VLOOKUP($A72,InflationMeasures!$A$2:$LN$3000,MATCH(F$2,InflationMeasures!$A$2:$LN$2,0),FALSE)</f>
        <v>3.1873627143992334</v>
      </c>
      <c r="G72" s="23">
        <v>26434</v>
      </c>
      <c r="H72" s="22" t="e">
        <f t="shared" si="1"/>
        <v>#N/A</v>
      </c>
      <c r="I72" s="22">
        <f>VLOOKUP($A72,FedFundsRates!$A$2:$MM$3000,MATCH("FedFundsRate",FedFundsRates!$A$2:$MM$2,0),FALSE)</f>
        <v>4.3</v>
      </c>
    </row>
    <row r="73" spans="1:9" x14ac:dyDescent="0.3">
      <c r="A73" s="1">
        <v>26526</v>
      </c>
      <c r="B73" s="75">
        <f>VLOOKUP($A73,FedFundsRates!$A$2:$MM$3000,MATCH(B$2,FedFundsRates!$A$2:$MM$2,0),FALSE)</f>
        <v>4.3</v>
      </c>
      <c r="C73" s="75" t="e">
        <f>VLOOKUP($A73,NaturalRateMeasures!$A$2:$MK$3000,MATCH(C$2,NaturalRateMeasures!$A$2:$MK$2,0),FALSE)</f>
        <v>#N/A</v>
      </c>
      <c r="D73" s="75">
        <f>VLOOKUP($A73,InflationTargetMeasures!$A$2:$MM$3000,MATCH(D$2,InflationTargetMeasures!$A$2:$MM$2,0),FALSE)</f>
        <v>2</v>
      </c>
      <c r="E73" s="75" t="e">
        <f>VLOOKUP($A73,GapMeasures!$A$2:$LA$3000,MATCH(E$2,GapMeasures!$A$2:$LA$2,0),FALSE)</f>
        <v>#N/A</v>
      </c>
      <c r="F73" s="75">
        <f>VLOOKUP($A73,InflationMeasures!$A$2:$LN$3000,MATCH(F$2,InflationMeasures!$A$2:$LN$2,0),FALSE)</f>
        <v>2.9908792073707113</v>
      </c>
      <c r="G73" s="23">
        <v>26526</v>
      </c>
      <c r="H73" s="22" t="e">
        <f t="shared" si="1"/>
        <v>#N/A</v>
      </c>
      <c r="I73" s="22">
        <f>VLOOKUP($A73,FedFundsRates!$A$2:$MM$3000,MATCH("FedFundsRate",FedFundsRates!$A$2:$MM$2,0),FALSE)</f>
        <v>4.7433333333333332</v>
      </c>
    </row>
    <row r="74" spans="1:9" x14ac:dyDescent="0.3">
      <c r="A74" s="1">
        <v>26618</v>
      </c>
      <c r="B74" s="75">
        <f>VLOOKUP($A74,FedFundsRates!$A$2:$MM$3000,MATCH(B$2,FedFundsRates!$A$2:$MM$2,0),FALSE)</f>
        <v>4.7433333333333332</v>
      </c>
      <c r="C74" s="75" t="e">
        <f>VLOOKUP($A74,NaturalRateMeasures!$A$2:$MK$3000,MATCH(C$2,NaturalRateMeasures!$A$2:$MK$2,0),FALSE)</f>
        <v>#N/A</v>
      </c>
      <c r="D74" s="75">
        <f>VLOOKUP($A74,InflationTargetMeasures!$A$2:$MM$3000,MATCH(D$2,InflationTargetMeasures!$A$2:$MM$2,0),FALSE)</f>
        <v>2</v>
      </c>
      <c r="E74" s="75" t="e">
        <f>VLOOKUP($A74,GapMeasures!$A$2:$LA$3000,MATCH(E$2,GapMeasures!$A$2:$LA$2,0),FALSE)</f>
        <v>#N/A</v>
      </c>
      <c r="F74" s="75">
        <f>VLOOKUP($A74,InflationMeasures!$A$2:$LN$3000,MATCH(F$2,InflationMeasures!$A$2:$LN$2,0),FALSE)</f>
        <v>3.0522051376484782</v>
      </c>
      <c r="G74" s="23">
        <v>26618</v>
      </c>
      <c r="H74" s="22" t="e">
        <f t="shared" si="1"/>
        <v>#N/A</v>
      </c>
      <c r="I74" s="22">
        <f>VLOOKUP($A74,FedFundsRates!$A$2:$MM$3000,MATCH("FedFundsRate",FedFundsRates!$A$2:$MM$2,0),FALSE)</f>
        <v>5.1466666666666665</v>
      </c>
    </row>
    <row r="75" spans="1:9" x14ac:dyDescent="0.3">
      <c r="A75" s="1">
        <v>26710</v>
      </c>
      <c r="B75" s="75">
        <f>VLOOKUP($A75,FedFundsRates!$A$2:$MM$3000,MATCH(B$2,FedFundsRates!$A$2:$MM$2,0),FALSE)</f>
        <v>5.1466666666666665</v>
      </c>
      <c r="C75" s="75" t="e">
        <f>VLOOKUP($A75,NaturalRateMeasures!$A$2:$MK$3000,MATCH(C$2,NaturalRateMeasures!$A$2:$MK$2,0),FALSE)</f>
        <v>#N/A</v>
      </c>
      <c r="D75" s="75">
        <f>VLOOKUP($A75,InflationTargetMeasures!$A$2:$MM$3000,MATCH(D$2,InflationTargetMeasures!$A$2:$MM$2,0),FALSE)</f>
        <v>2</v>
      </c>
      <c r="E75" s="75" t="e">
        <f>VLOOKUP($A75,GapMeasures!$A$2:$LA$3000,MATCH(E$2,GapMeasures!$A$2:$LA$2,0),FALSE)</f>
        <v>#N/A</v>
      </c>
      <c r="F75" s="75">
        <f>VLOOKUP($A75,InflationMeasures!$A$2:$LN$3000,MATCH(F$2,InflationMeasures!$A$2:$LN$2,0),FALSE)</f>
        <v>2.7814509142309873</v>
      </c>
      <c r="G75" s="23">
        <v>26710</v>
      </c>
      <c r="H75" s="22" t="e">
        <f t="shared" si="1"/>
        <v>#N/A</v>
      </c>
      <c r="I75" s="22">
        <f>VLOOKUP($A75,FedFundsRates!$A$2:$MM$3000,MATCH("FedFundsRate",FedFundsRates!$A$2:$MM$2,0),FALSE)</f>
        <v>6.5366666666666662</v>
      </c>
    </row>
    <row r="76" spans="1:9" x14ac:dyDescent="0.3">
      <c r="A76" s="1">
        <v>26799</v>
      </c>
      <c r="B76" s="75">
        <f>VLOOKUP($A76,FedFundsRates!$A$2:$MM$3000,MATCH(B$2,FedFundsRates!$A$2:$MM$2,0),FALSE)</f>
        <v>6.5366666666666662</v>
      </c>
      <c r="C76" s="75" t="e">
        <f>VLOOKUP($A76,NaturalRateMeasures!$A$2:$MK$3000,MATCH(C$2,NaturalRateMeasures!$A$2:$MK$2,0),FALSE)</f>
        <v>#N/A</v>
      </c>
      <c r="D76" s="75">
        <f>VLOOKUP($A76,InflationTargetMeasures!$A$2:$MM$3000,MATCH(D$2,InflationTargetMeasures!$A$2:$MM$2,0),FALSE)</f>
        <v>2</v>
      </c>
      <c r="E76" s="75" t="e">
        <f>VLOOKUP($A76,GapMeasures!$A$2:$LA$3000,MATCH(E$2,GapMeasures!$A$2:$LA$2,0),FALSE)</f>
        <v>#N/A</v>
      </c>
      <c r="F76" s="75">
        <f>VLOOKUP($A76,InflationMeasures!$A$2:$LN$3000,MATCH(F$2,InflationMeasures!$A$2:$LN$2,0),FALSE)</f>
        <v>3.482947597264352</v>
      </c>
      <c r="G76" s="23">
        <v>26799</v>
      </c>
      <c r="H76" s="22" t="e">
        <f t="shared" si="1"/>
        <v>#N/A</v>
      </c>
      <c r="I76" s="22">
        <f>VLOOKUP($A76,FedFundsRates!$A$2:$MM$3000,MATCH("FedFundsRate",FedFundsRates!$A$2:$MM$2,0),FALSE)</f>
        <v>7.8166666666666673</v>
      </c>
    </row>
    <row r="77" spans="1:9" x14ac:dyDescent="0.3">
      <c r="A77" s="1">
        <v>26891</v>
      </c>
      <c r="B77" s="75">
        <f>VLOOKUP($A77,FedFundsRates!$A$2:$MM$3000,MATCH(B$2,FedFundsRates!$A$2:$MM$2,0),FALSE)</f>
        <v>7.8166666666666673</v>
      </c>
      <c r="C77" s="75" t="e">
        <f>VLOOKUP($A77,NaturalRateMeasures!$A$2:$MK$3000,MATCH(C$2,NaturalRateMeasures!$A$2:$MK$2,0),FALSE)</f>
        <v>#N/A</v>
      </c>
      <c r="D77" s="75">
        <f>VLOOKUP($A77,InflationTargetMeasures!$A$2:$MM$3000,MATCH(D$2,InflationTargetMeasures!$A$2:$MM$2,0),FALSE)</f>
        <v>2</v>
      </c>
      <c r="E77" s="75" t="e">
        <f>VLOOKUP($A77,GapMeasures!$A$2:$LA$3000,MATCH(E$2,GapMeasures!$A$2:$LA$2,0),FALSE)</f>
        <v>#N/A</v>
      </c>
      <c r="F77" s="75">
        <f>VLOOKUP($A77,InflationMeasures!$A$2:$LN$3000,MATCH(F$2,InflationMeasures!$A$2:$LN$2,0),FALSE)</f>
        <v>4.0773207462351024</v>
      </c>
      <c r="G77" s="23">
        <v>26891</v>
      </c>
      <c r="H77" s="22" t="e">
        <f t="shared" si="1"/>
        <v>#N/A</v>
      </c>
      <c r="I77" s="22">
        <f>VLOOKUP($A77,FedFundsRates!$A$2:$MM$3000,MATCH("FedFundsRate",FedFundsRates!$A$2:$MM$2,0),FALSE)</f>
        <v>10.56</v>
      </c>
    </row>
    <row r="78" spans="1:9" x14ac:dyDescent="0.3">
      <c r="A78" s="1">
        <v>26983</v>
      </c>
      <c r="B78" s="75">
        <f>VLOOKUP($A78,FedFundsRates!$A$2:$MM$3000,MATCH(B$2,FedFundsRates!$A$2:$MM$2,0),FALSE)</f>
        <v>10.56</v>
      </c>
      <c r="C78" s="75" t="e">
        <f>VLOOKUP($A78,NaturalRateMeasures!$A$2:$MK$3000,MATCH(C$2,NaturalRateMeasures!$A$2:$MK$2,0),FALSE)</f>
        <v>#N/A</v>
      </c>
      <c r="D78" s="75">
        <f>VLOOKUP($A78,InflationTargetMeasures!$A$2:$MM$3000,MATCH(D$2,InflationTargetMeasures!$A$2:$MM$2,0),FALSE)</f>
        <v>2</v>
      </c>
      <c r="E78" s="75" t="e">
        <f>VLOOKUP($A78,GapMeasures!$A$2:$LA$3000,MATCH(E$2,GapMeasures!$A$2:$LA$2,0),FALSE)</f>
        <v>#N/A</v>
      </c>
      <c r="F78" s="75">
        <f>VLOOKUP($A78,InflationMeasures!$A$2:$LN$3000,MATCH(F$2,InflationMeasures!$A$2:$LN$2,0),FALSE)</f>
        <v>4.8648648648648596</v>
      </c>
      <c r="G78" s="23">
        <v>26983</v>
      </c>
      <c r="H78" s="22" t="e">
        <f t="shared" si="1"/>
        <v>#N/A</v>
      </c>
      <c r="I78" s="22">
        <f>VLOOKUP($A78,FedFundsRates!$A$2:$MM$3000,MATCH("FedFundsRate",FedFundsRates!$A$2:$MM$2,0),FALSE)</f>
        <v>9.9966666666666661</v>
      </c>
    </row>
    <row r="79" spans="1:9" x14ac:dyDescent="0.3">
      <c r="A79" s="1">
        <v>27075</v>
      </c>
      <c r="B79" s="75">
        <f>VLOOKUP($A79,FedFundsRates!$A$2:$MM$3000,MATCH(B$2,FedFundsRates!$A$2:$MM$2,0),FALSE)</f>
        <v>9.9966666666666661</v>
      </c>
      <c r="C79" s="75" t="e">
        <f>VLOOKUP($A79,NaturalRateMeasures!$A$2:$MK$3000,MATCH(C$2,NaturalRateMeasures!$A$2:$MK$2,0),FALSE)</f>
        <v>#N/A</v>
      </c>
      <c r="D79" s="75">
        <f>VLOOKUP($A79,InflationTargetMeasures!$A$2:$MM$3000,MATCH(D$2,InflationTargetMeasures!$A$2:$MM$2,0),FALSE)</f>
        <v>2</v>
      </c>
      <c r="E79" s="75" t="e">
        <f>VLOOKUP($A79,GapMeasures!$A$2:$LA$3000,MATCH(E$2,GapMeasures!$A$2:$LA$2,0),FALSE)</f>
        <v>#N/A</v>
      </c>
      <c r="F79" s="75">
        <f>VLOOKUP($A79,InflationMeasures!$A$2:$LN$3000,MATCH(F$2,InflationMeasures!$A$2:$LN$2,0),FALSE)</f>
        <v>5.9269775076527198</v>
      </c>
      <c r="G79" s="23">
        <v>27075</v>
      </c>
      <c r="H79" s="22" t="e">
        <f t="shared" si="1"/>
        <v>#N/A</v>
      </c>
      <c r="I79" s="22">
        <f>VLOOKUP($A79,FedFundsRates!$A$2:$MM$3000,MATCH("FedFundsRate",FedFundsRates!$A$2:$MM$2,0),FALSE)</f>
        <v>9.3233333333333324</v>
      </c>
    </row>
    <row r="80" spans="1:9" x14ac:dyDescent="0.3">
      <c r="A80" s="1">
        <v>27164</v>
      </c>
      <c r="B80" s="75">
        <f>VLOOKUP($A80,FedFundsRates!$A$2:$MM$3000,MATCH(B$2,FedFundsRates!$A$2:$MM$2,0),FALSE)</f>
        <v>9.3233333333333324</v>
      </c>
      <c r="C80" s="75" t="e">
        <f>VLOOKUP($A80,NaturalRateMeasures!$A$2:$MK$3000,MATCH(C$2,NaturalRateMeasures!$A$2:$MK$2,0),FALSE)</f>
        <v>#N/A</v>
      </c>
      <c r="D80" s="75">
        <f>VLOOKUP($A80,InflationTargetMeasures!$A$2:$MM$3000,MATCH(D$2,InflationTargetMeasures!$A$2:$MM$2,0),FALSE)</f>
        <v>2</v>
      </c>
      <c r="E80" s="75" t="e">
        <f>VLOOKUP($A80,GapMeasures!$A$2:$LA$3000,MATCH(E$2,GapMeasures!$A$2:$LA$2,0),FALSE)</f>
        <v>#N/A</v>
      </c>
      <c r="F80" s="75">
        <f>VLOOKUP($A80,InflationMeasures!$A$2:$LN$3000,MATCH(F$2,InflationMeasures!$A$2:$LN$2,0),FALSE)</f>
        <v>7.0990896358543498</v>
      </c>
      <c r="G80" s="23">
        <v>27164</v>
      </c>
      <c r="H80" s="22" t="e">
        <f t="shared" si="1"/>
        <v>#N/A</v>
      </c>
      <c r="I80" s="22">
        <f>VLOOKUP($A80,FedFundsRates!$A$2:$MM$3000,MATCH("FedFundsRate",FedFundsRates!$A$2:$MM$2,0),FALSE)</f>
        <v>11.25</v>
      </c>
    </row>
    <row r="81" spans="1:9" x14ac:dyDescent="0.3">
      <c r="A81" s="1">
        <v>27256</v>
      </c>
      <c r="B81" s="75">
        <f>VLOOKUP($A81,FedFundsRates!$A$2:$MM$3000,MATCH(B$2,FedFundsRates!$A$2:$MM$2,0),FALSE)</f>
        <v>11.25</v>
      </c>
      <c r="C81" s="75" t="e">
        <f>VLOOKUP($A81,NaturalRateMeasures!$A$2:$MK$3000,MATCH(C$2,NaturalRateMeasures!$A$2:$MK$2,0),FALSE)</f>
        <v>#N/A</v>
      </c>
      <c r="D81" s="75">
        <f>VLOOKUP($A81,InflationTargetMeasures!$A$2:$MM$3000,MATCH(D$2,InflationTargetMeasures!$A$2:$MM$2,0),FALSE)</f>
        <v>2</v>
      </c>
      <c r="E81" s="75" t="e">
        <f>VLOOKUP($A81,GapMeasures!$A$2:$LA$3000,MATCH(E$2,GapMeasures!$A$2:$LA$2,0),FALSE)</f>
        <v>#N/A</v>
      </c>
      <c r="F81" s="75">
        <f>VLOOKUP($A81,InflationMeasures!$A$2:$LN$3000,MATCH(F$2,InflationMeasures!$A$2:$LN$2,0),FALSE)</f>
        <v>8.7119903248099604</v>
      </c>
      <c r="G81" s="23">
        <v>27256</v>
      </c>
      <c r="H81" s="22" t="e">
        <f t="shared" si="1"/>
        <v>#N/A</v>
      </c>
      <c r="I81" s="22">
        <f>VLOOKUP($A81,FedFundsRates!$A$2:$MM$3000,MATCH("FedFundsRate",FedFundsRates!$A$2:$MM$2,0),FALSE)</f>
        <v>12.089999999999998</v>
      </c>
    </row>
    <row r="82" spans="1:9" x14ac:dyDescent="0.3">
      <c r="A82" s="1">
        <v>27348</v>
      </c>
      <c r="B82" s="75">
        <f>VLOOKUP($A82,FedFundsRates!$A$2:$MM$3000,MATCH(B$2,FedFundsRates!$A$2:$MM$2,0),FALSE)</f>
        <v>12.089999999999998</v>
      </c>
      <c r="C82" s="75" t="e">
        <f>VLOOKUP($A82,NaturalRateMeasures!$A$2:$MK$3000,MATCH(C$2,NaturalRateMeasures!$A$2:$MK$2,0),FALSE)</f>
        <v>#N/A</v>
      </c>
      <c r="D82" s="75">
        <f>VLOOKUP($A82,InflationTargetMeasures!$A$2:$MM$3000,MATCH(D$2,InflationTargetMeasures!$A$2:$MM$2,0),FALSE)</f>
        <v>2</v>
      </c>
      <c r="E82" s="75" t="e">
        <f>VLOOKUP($A82,GapMeasures!$A$2:$LA$3000,MATCH(E$2,GapMeasures!$A$2:$LA$2,0),FALSE)</f>
        <v>#N/A</v>
      </c>
      <c r="F82" s="75">
        <f>VLOOKUP($A82,InflationMeasures!$A$2:$LN$3000,MATCH(F$2,InflationMeasures!$A$2:$LN$2,0),FALSE)</f>
        <v>9.8406747891283999</v>
      </c>
      <c r="G82" s="23">
        <v>27348</v>
      </c>
      <c r="H82" s="22" t="e">
        <f t="shared" si="1"/>
        <v>#N/A</v>
      </c>
      <c r="I82" s="22">
        <f>VLOOKUP($A82,FedFundsRates!$A$2:$MM$3000,MATCH("FedFundsRate",FedFundsRates!$A$2:$MM$2,0),FALSE)</f>
        <v>9.3466666666666658</v>
      </c>
    </row>
    <row r="83" spans="1:9" x14ac:dyDescent="0.3">
      <c r="A83" s="1">
        <v>27440</v>
      </c>
      <c r="B83" s="75">
        <f>VLOOKUP($A83,FedFundsRates!$A$2:$MM$3000,MATCH(B$2,FedFundsRates!$A$2:$MM$2,0),FALSE)</f>
        <v>9.3466666666666658</v>
      </c>
      <c r="C83" s="75" t="e">
        <f>VLOOKUP($A83,NaturalRateMeasures!$A$2:$MK$3000,MATCH(C$2,NaturalRateMeasures!$A$2:$MK$2,0),FALSE)</f>
        <v>#N/A</v>
      </c>
      <c r="D83" s="75">
        <f>VLOOKUP($A83,InflationTargetMeasures!$A$2:$MM$3000,MATCH(D$2,InflationTargetMeasures!$A$2:$MM$2,0),FALSE)</f>
        <v>2</v>
      </c>
      <c r="E83" s="75" t="e">
        <f>VLOOKUP($A83,GapMeasures!$A$2:$LA$3000,MATCH(E$2,GapMeasures!$A$2:$LA$2,0),FALSE)</f>
        <v>#N/A</v>
      </c>
      <c r="F83" s="75">
        <f>VLOOKUP($A83,InflationMeasures!$A$2:$LN$3000,MATCH(F$2,InflationMeasures!$A$2:$LN$2,0),FALSE)</f>
        <v>10.097583448506931</v>
      </c>
      <c r="G83" s="23">
        <v>27440</v>
      </c>
      <c r="H83" s="22" t="e">
        <f t="shared" si="1"/>
        <v>#N/A</v>
      </c>
      <c r="I83" s="22">
        <f>VLOOKUP($A83,FedFundsRates!$A$2:$MM$3000,MATCH("FedFundsRate",FedFundsRates!$A$2:$MM$2,0),FALSE)</f>
        <v>6.3033333333333337</v>
      </c>
    </row>
    <row r="84" spans="1:9" x14ac:dyDescent="0.3">
      <c r="A84" s="1">
        <v>27529</v>
      </c>
      <c r="B84" s="75">
        <f>VLOOKUP($A84,FedFundsRates!$A$2:$MM$3000,MATCH(B$2,FedFundsRates!$A$2:$MM$2,0),FALSE)</f>
        <v>6.3033333333333337</v>
      </c>
      <c r="C84" s="75" t="e">
        <f>VLOOKUP($A84,NaturalRateMeasures!$A$2:$MK$3000,MATCH(C$2,NaturalRateMeasures!$A$2:$MK$2,0),FALSE)</f>
        <v>#N/A</v>
      </c>
      <c r="D84" s="75">
        <f>VLOOKUP($A84,InflationTargetMeasures!$A$2:$MM$3000,MATCH(D$2,InflationTargetMeasures!$A$2:$MM$2,0),FALSE)</f>
        <v>2</v>
      </c>
      <c r="E84" s="75" t="e">
        <f>VLOOKUP($A84,GapMeasures!$A$2:$LA$3000,MATCH(E$2,GapMeasures!$A$2:$LA$2,0),FALSE)</f>
        <v>#N/A</v>
      </c>
      <c r="F84" s="75">
        <f>VLOOKUP($A84,InflationMeasures!$A$2:$LN$3000,MATCH(F$2,InflationMeasures!$A$2:$LN$2,0),FALSE)</f>
        <v>9.0641601961585661</v>
      </c>
      <c r="G84" s="23">
        <v>27529</v>
      </c>
      <c r="H84" s="22" t="e">
        <f t="shared" si="1"/>
        <v>#N/A</v>
      </c>
      <c r="I84" s="22">
        <f>VLOOKUP($A84,FedFundsRates!$A$2:$MM$3000,MATCH("FedFundsRate",FedFundsRates!$A$2:$MM$2,0),FALSE)</f>
        <v>5.4200000000000008</v>
      </c>
    </row>
    <row r="85" spans="1:9" x14ac:dyDescent="0.3">
      <c r="A85" s="1">
        <v>27621</v>
      </c>
      <c r="B85" s="75">
        <f>VLOOKUP($A85,FedFundsRates!$A$2:$MM$3000,MATCH(B$2,FedFundsRates!$A$2:$MM$2,0),FALSE)</f>
        <v>5.4200000000000008</v>
      </c>
      <c r="C85" s="75" t="e">
        <f>VLOOKUP($A85,NaturalRateMeasures!$A$2:$MK$3000,MATCH(C$2,NaturalRateMeasures!$A$2:$MK$2,0),FALSE)</f>
        <v>#N/A</v>
      </c>
      <c r="D85" s="75">
        <f>VLOOKUP($A85,InflationTargetMeasures!$A$2:$MM$3000,MATCH(D$2,InflationTargetMeasures!$A$2:$MM$2,0),FALSE)</f>
        <v>2</v>
      </c>
      <c r="E85" s="75" t="e">
        <f>VLOOKUP($A85,GapMeasures!$A$2:$LA$3000,MATCH(E$2,GapMeasures!$A$2:$LA$2,0),FALSE)</f>
        <v>#N/A</v>
      </c>
      <c r="F85" s="75">
        <f>VLOOKUP($A85,InflationMeasures!$A$2:$LN$3000,MATCH(F$2,InflationMeasures!$A$2:$LN$2,0),FALSE)</f>
        <v>7.6284318010250596</v>
      </c>
      <c r="G85" s="23">
        <v>27621</v>
      </c>
      <c r="H85" s="22" t="e">
        <f t="shared" si="1"/>
        <v>#N/A</v>
      </c>
      <c r="I85" s="22">
        <f>VLOOKUP($A85,FedFundsRates!$A$2:$MM$3000,MATCH("FedFundsRate",FedFundsRates!$A$2:$MM$2,0),FALSE)</f>
        <v>6.1599999999999993</v>
      </c>
    </row>
    <row r="86" spans="1:9" x14ac:dyDescent="0.3">
      <c r="A86" s="1">
        <v>27713</v>
      </c>
      <c r="B86" s="75">
        <f>VLOOKUP($A86,FedFundsRates!$A$2:$MM$3000,MATCH(B$2,FedFundsRates!$A$2:$MM$2,0),FALSE)</f>
        <v>6.1599999999999993</v>
      </c>
      <c r="C86" s="75" t="e">
        <f>VLOOKUP($A86,NaturalRateMeasures!$A$2:$MK$3000,MATCH(C$2,NaturalRateMeasures!$A$2:$MK$2,0),FALSE)</f>
        <v>#N/A</v>
      </c>
      <c r="D86" s="75">
        <f>VLOOKUP($A86,InflationTargetMeasures!$A$2:$MM$3000,MATCH(D$2,InflationTargetMeasures!$A$2:$MM$2,0),FALSE)</f>
        <v>2</v>
      </c>
      <c r="E86" s="75" t="e">
        <f>VLOOKUP($A86,GapMeasures!$A$2:$LA$3000,MATCH(E$2,GapMeasures!$A$2:$LA$2,0),FALSE)</f>
        <v>#N/A</v>
      </c>
      <c r="F86" s="75">
        <f>VLOOKUP($A86,InflationMeasures!$A$2:$LN$3000,MATCH(F$2,InflationMeasures!$A$2:$LN$2,0),FALSE)</f>
        <v>6.7716413279553356</v>
      </c>
      <c r="G86" s="23">
        <v>27713</v>
      </c>
      <c r="H86" s="22" t="e">
        <f t="shared" si="1"/>
        <v>#N/A</v>
      </c>
      <c r="I86" s="22">
        <f>VLOOKUP($A86,FedFundsRates!$A$2:$MM$3000,MATCH("FedFundsRate",FedFundsRates!$A$2:$MM$2,0),FALSE)</f>
        <v>5.4133333333333331</v>
      </c>
    </row>
    <row r="87" spans="1:9" x14ac:dyDescent="0.3">
      <c r="A87" s="1">
        <v>27805</v>
      </c>
      <c r="B87" s="75">
        <f>VLOOKUP($A87,FedFundsRates!$A$2:$MM$3000,MATCH(B$2,FedFundsRates!$A$2:$MM$2,0),FALSE)</f>
        <v>5.4133333333333331</v>
      </c>
      <c r="C87" s="75" t="e">
        <f>VLOOKUP($A87,NaturalRateMeasures!$A$2:$MK$3000,MATCH(C$2,NaturalRateMeasures!$A$2:$MK$2,0),FALSE)</f>
        <v>#N/A</v>
      </c>
      <c r="D87" s="75">
        <f>VLOOKUP($A87,InflationTargetMeasures!$A$2:$MM$3000,MATCH(D$2,InflationTargetMeasures!$A$2:$MM$2,0),FALSE)</f>
        <v>2</v>
      </c>
      <c r="E87" s="75" t="e">
        <f>VLOOKUP($A87,GapMeasures!$A$2:$LA$3000,MATCH(E$2,GapMeasures!$A$2:$LA$2,0),FALSE)</f>
        <v>#N/A</v>
      </c>
      <c r="F87" s="75">
        <f>VLOOKUP($A87,InflationMeasures!$A$2:$LN$3000,MATCH(F$2,InflationMeasures!$A$2:$LN$2,0),FALSE)</f>
        <v>6.318472306755929</v>
      </c>
      <c r="G87" s="23">
        <v>27805</v>
      </c>
      <c r="H87" s="22" t="e">
        <f t="shared" si="1"/>
        <v>#N/A</v>
      </c>
      <c r="I87" s="22">
        <f>VLOOKUP($A87,FedFundsRates!$A$2:$MM$3000,MATCH("FedFundsRate",FedFundsRates!$A$2:$MM$2,0),FALSE)</f>
        <v>4.8266666666666671</v>
      </c>
    </row>
    <row r="88" spans="1:9" x14ac:dyDescent="0.3">
      <c r="A88" s="1">
        <v>27895</v>
      </c>
      <c r="B88" s="75">
        <f>VLOOKUP($A88,FedFundsRates!$A$2:$MM$3000,MATCH(B$2,FedFundsRates!$A$2:$MM$2,0),FALSE)</f>
        <v>4.8266666666666671</v>
      </c>
      <c r="C88" s="75" t="e">
        <f>VLOOKUP($A88,NaturalRateMeasures!$A$2:$MK$3000,MATCH(C$2,NaturalRateMeasures!$A$2:$MK$2,0),FALSE)</f>
        <v>#N/A</v>
      </c>
      <c r="D88" s="75">
        <f>VLOOKUP($A88,InflationTargetMeasures!$A$2:$MM$3000,MATCH(D$2,InflationTargetMeasures!$A$2:$MM$2,0),FALSE)</f>
        <v>2</v>
      </c>
      <c r="E88" s="75" t="e">
        <f>VLOOKUP($A88,GapMeasures!$A$2:$LA$3000,MATCH(E$2,GapMeasures!$A$2:$LA$2,0),FALSE)</f>
        <v>#N/A</v>
      </c>
      <c r="F88" s="75">
        <f>VLOOKUP($A88,InflationMeasures!$A$2:$LN$3000,MATCH(F$2,InflationMeasures!$A$2:$LN$2,0),FALSE)</f>
        <v>5.9802158273381201</v>
      </c>
      <c r="G88" s="23">
        <v>27895</v>
      </c>
      <c r="H88" s="22" t="e">
        <f t="shared" si="1"/>
        <v>#N/A</v>
      </c>
      <c r="I88" s="22">
        <f>VLOOKUP($A88,FedFundsRates!$A$2:$MM$3000,MATCH("FedFundsRate",FedFundsRates!$A$2:$MM$2,0),FALSE)</f>
        <v>5.1966666666666663</v>
      </c>
    </row>
    <row r="89" spans="1:9" x14ac:dyDescent="0.3">
      <c r="A89" s="1">
        <v>27987</v>
      </c>
      <c r="B89" s="75">
        <f>VLOOKUP($A89,FedFundsRates!$A$2:$MM$3000,MATCH(B$2,FedFundsRates!$A$2:$MM$2,0),FALSE)</f>
        <v>5.1966666666666663</v>
      </c>
      <c r="C89" s="75" t="e">
        <f>VLOOKUP($A89,NaturalRateMeasures!$A$2:$MK$3000,MATCH(C$2,NaturalRateMeasures!$A$2:$MK$2,0),FALSE)</f>
        <v>#N/A</v>
      </c>
      <c r="D89" s="75">
        <f>VLOOKUP($A89,InflationTargetMeasures!$A$2:$MM$3000,MATCH(D$2,InflationTargetMeasures!$A$2:$MM$2,0),FALSE)</f>
        <v>2</v>
      </c>
      <c r="E89" s="75" t="e">
        <f>VLOOKUP($A89,GapMeasures!$A$2:$LA$3000,MATCH(E$2,GapMeasures!$A$2:$LA$2,0),FALSE)</f>
        <v>#N/A</v>
      </c>
      <c r="F89" s="75">
        <f>VLOOKUP($A89,InflationMeasures!$A$2:$LN$3000,MATCH(F$2,InflationMeasures!$A$2:$LN$2,0),FALSE)</f>
        <v>6.0467348370187191</v>
      </c>
      <c r="G89" s="23">
        <v>27987</v>
      </c>
      <c r="H89" s="22" t="e">
        <f t="shared" si="1"/>
        <v>#N/A</v>
      </c>
      <c r="I89" s="22">
        <f>VLOOKUP($A89,FedFundsRates!$A$2:$MM$3000,MATCH("FedFundsRate",FedFundsRates!$A$2:$MM$2,0),FALSE)</f>
        <v>5.2833333333333332</v>
      </c>
    </row>
    <row r="90" spans="1:9" x14ac:dyDescent="0.3">
      <c r="A90" s="1">
        <v>28079</v>
      </c>
      <c r="B90" s="75">
        <f>VLOOKUP($A90,FedFundsRates!$A$2:$MM$3000,MATCH(B$2,FedFundsRates!$A$2:$MM$2,0),FALSE)</f>
        <v>5.2833333333333332</v>
      </c>
      <c r="C90" s="75" t="e">
        <f>VLOOKUP($A90,NaturalRateMeasures!$A$2:$MK$3000,MATCH(C$2,NaturalRateMeasures!$A$2:$MK$2,0),FALSE)</f>
        <v>#N/A</v>
      </c>
      <c r="D90" s="75">
        <f>VLOOKUP($A90,InflationTargetMeasures!$A$2:$MM$3000,MATCH(D$2,InflationTargetMeasures!$A$2:$MM$2,0),FALSE)</f>
        <v>2</v>
      </c>
      <c r="E90" s="75" t="e">
        <f>VLOOKUP($A90,GapMeasures!$A$2:$LA$3000,MATCH(E$2,GapMeasures!$A$2:$LA$2,0),FALSE)</f>
        <v>#N/A</v>
      </c>
      <c r="F90" s="75">
        <f>VLOOKUP($A90,InflationMeasures!$A$2:$LN$3000,MATCH(F$2,InflationMeasures!$A$2:$LN$2,0),FALSE)</f>
        <v>5.9789320741009622</v>
      </c>
      <c r="G90" s="23">
        <v>28079</v>
      </c>
      <c r="H90" s="22" t="e">
        <f t="shared" si="1"/>
        <v>#N/A</v>
      </c>
      <c r="I90" s="22">
        <f>VLOOKUP($A90,FedFundsRates!$A$2:$MM$3000,MATCH("FedFundsRate",FedFundsRates!$A$2:$MM$2,0),FALSE)</f>
        <v>4.8733333333333331</v>
      </c>
    </row>
    <row r="91" spans="1:9" x14ac:dyDescent="0.3">
      <c r="A91" s="1">
        <v>28171</v>
      </c>
      <c r="B91" s="75">
        <f>VLOOKUP($A91,FedFundsRates!$A$2:$MM$3000,MATCH(B$2,FedFundsRates!$A$2:$MM$2,0),FALSE)</f>
        <v>4.8733333333333331</v>
      </c>
      <c r="C91" s="75" t="e">
        <f>VLOOKUP($A91,NaturalRateMeasures!$A$2:$MK$3000,MATCH(C$2,NaturalRateMeasures!$A$2:$MK$2,0),FALSE)</f>
        <v>#N/A</v>
      </c>
      <c r="D91" s="75">
        <f>VLOOKUP($A91,InflationTargetMeasures!$A$2:$MM$3000,MATCH(D$2,InflationTargetMeasures!$A$2:$MM$2,0),FALSE)</f>
        <v>2</v>
      </c>
      <c r="E91" s="75" t="e">
        <f>VLOOKUP($A91,GapMeasures!$A$2:$LA$3000,MATCH(E$2,GapMeasures!$A$2:$LA$2,0),FALSE)</f>
        <v>#N/A</v>
      </c>
      <c r="F91" s="75">
        <f>VLOOKUP($A91,InflationMeasures!$A$2:$LN$3000,MATCH(F$2,InflationMeasures!$A$2:$LN$2,0),FALSE)</f>
        <v>6.146910444023046</v>
      </c>
      <c r="G91" s="23">
        <v>28171</v>
      </c>
      <c r="H91" s="22" t="e">
        <f t="shared" si="1"/>
        <v>#N/A</v>
      </c>
      <c r="I91" s="22">
        <f>VLOOKUP($A91,FedFundsRates!$A$2:$MM$3000,MATCH("FedFundsRate",FedFundsRates!$A$2:$MM$2,0),FALSE)</f>
        <v>4.66</v>
      </c>
    </row>
    <row r="92" spans="1:9" x14ac:dyDescent="0.3">
      <c r="A92" s="1">
        <v>28260</v>
      </c>
      <c r="B92" s="75">
        <f>VLOOKUP($A92,FedFundsRates!$A$2:$MM$3000,MATCH(B$2,FedFundsRates!$A$2:$MM$2,0),FALSE)</f>
        <v>4.66</v>
      </c>
      <c r="C92" s="75" t="e">
        <f>VLOOKUP($A92,NaturalRateMeasures!$A$2:$MK$3000,MATCH(C$2,NaturalRateMeasures!$A$2:$MK$2,0),FALSE)</f>
        <v>#N/A</v>
      </c>
      <c r="D92" s="75">
        <f>VLOOKUP($A92,InflationTargetMeasures!$A$2:$MM$3000,MATCH(D$2,InflationTargetMeasures!$A$2:$MM$2,0),FALSE)</f>
        <v>2</v>
      </c>
      <c r="E92" s="75" t="e">
        <f>VLOOKUP($A92,GapMeasures!$A$2:$LA$3000,MATCH(E$2,GapMeasures!$A$2:$LA$2,0),FALSE)</f>
        <v>#N/A</v>
      </c>
      <c r="F92" s="75">
        <f>VLOOKUP($A92,InflationMeasures!$A$2:$LN$3000,MATCH(F$2,InflationMeasures!$A$2:$LN$2,0),FALSE)</f>
        <v>6.4948380709942022</v>
      </c>
      <c r="G92" s="23">
        <v>28260</v>
      </c>
      <c r="H92" s="22" t="e">
        <f t="shared" si="1"/>
        <v>#N/A</v>
      </c>
      <c r="I92" s="22">
        <f>VLOOKUP($A92,FedFundsRates!$A$2:$MM$3000,MATCH("FedFundsRate",FedFundsRates!$A$2:$MM$2,0),FALSE)</f>
        <v>5.1566666666666663</v>
      </c>
    </row>
    <row r="93" spans="1:9" x14ac:dyDescent="0.3">
      <c r="A93" s="1">
        <v>28352</v>
      </c>
      <c r="B93" s="75">
        <f>VLOOKUP($A93,FedFundsRates!$A$2:$MM$3000,MATCH(B$2,FedFundsRates!$A$2:$MM$2,0),FALSE)</f>
        <v>5.1566666666666663</v>
      </c>
      <c r="C93" s="75" t="e">
        <f>VLOOKUP($A93,NaturalRateMeasures!$A$2:$MK$3000,MATCH(C$2,NaturalRateMeasures!$A$2:$MK$2,0),FALSE)</f>
        <v>#N/A</v>
      </c>
      <c r="D93" s="75">
        <f>VLOOKUP($A93,InflationTargetMeasures!$A$2:$MM$3000,MATCH(D$2,InflationTargetMeasures!$A$2:$MM$2,0),FALSE)</f>
        <v>2</v>
      </c>
      <c r="E93" s="75" t="e">
        <f>VLOOKUP($A93,GapMeasures!$A$2:$LA$3000,MATCH(E$2,GapMeasures!$A$2:$LA$2,0),FALSE)</f>
        <v>#N/A</v>
      </c>
      <c r="F93" s="75">
        <f>VLOOKUP($A93,InflationMeasures!$A$2:$LN$3000,MATCH(F$2,InflationMeasures!$A$2:$LN$2,0),FALSE)</f>
        <v>6.5965816131165811</v>
      </c>
      <c r="G93" s="23">
        <v>28352</v>
      </c>
      <c r="H93" s="22" t="e">
        <f t="shared" si="1"/>
        <v>#N/A</v>
      </c>
      <c r="I93" s="22">
        <f>VLOOKUP($A93,FedFundsRates!$A$2:$MM$3000,MATCH("FedFundsRate",FedFundsRates!$A$2:$MM$2,0),FALSE)</f>
        <v>5.82</v>
      </c>
    </row>
    <row r="94" spans="1:9" x14ac:dyDescent="0.3">
      <c r="A94" s="1">
        <v>28444</v>
      </c>
      <c r="B94" s="75">
        <f>VLOOKUP($A94,FedFundsRates!$A$2:$MM$3000,MATCH(B$2,FedFundsRates!$A$2:$MM$2,0),FALSE)</f>
        <v>5.82</v>
      </c>
      <c r="C94" s="75" t="e">
        <f>VLOOKUP($A94,NaturalRateMeasures!$A$2:$MK$3000,MATCH(C$2,NaturalRateMeasures!$A$2:$MK$2,0),FALSE)</f>
        <v>#N/A</v>
      </c>
      <c r="D94" s="75">
        <f>VLOOKUP($A94,InflationTargetMeasures!$A$2:$MM$3000,MATCH(D$2,InflationTargetMeasures!$A$2:$MM$2,0),FALSE)</f>
        <v>2</v>
      </c>
      <c r="E94" s="75" t="e">
        <f>VLOOKUP($A94,GapMeasures!$A$2:$LA$3000,MATCH(E$2,GapMeasures!$A$2:$LA$2,0),FALSE)</f>
        <v>#N/A</v>
      </c>
      <c r="F94" s="75">
        <f>VLOOKUP($A94,InflationMeasures!$A$2:$LN$3000,MATCH(F$2,InflationMeasures!$A$2:$LN$2,0),FALSE)</f>
        <v>6.4813545379764248</v>
      </c>
      <c r="G94" s="23">
        <v>28444</v>
      </c>
      <c r="H94" s="22" t="e">
        <f t="shared" si="1"/>
        <v>#N/A</v>
      </c>
      <c r="I94" s="22">
        <f>VLOOKUP($A94,FedFundsRates!$A$2:$MM$3000,MATCH("FedFundsRate",FedFundsRates!$A$2:$MM$2,0),FALSE)</f>
        <v>6.5133333333333328</v>
      </c>
    </row>
    <row r="95" spans="1:9" x14ac:dyDescent="0.3">
      <c r="A95" s="1">
        <v>28536</v>
      </c>
      <c r="B95" s="75">
        <f>VLOOKUP($A95,FedFundsRates!$A$2:$MM$3000,MATCH(B$2,FedFundsRates!$A$2:$MM$2,0),FALSE)</f>
        <v>6.5133333333333328</v>
      </c>
      <c r="C95" s="75" t="e">
        <f>VLOOKUP($A95,NaturalRateMeasures!$A$2:$MK$3000,MATCH(C$2,NaturalRateMeasures!$A$2:$MK$2,0),FALSE)</f>
        <v>#N/A</v>
      </c>
      <c r="D95" s="75">
        <f>VLOOKUP($A95,InflationTargetMeasures!$A$2:$MM$3000,MATCH(D$2,InflationTargetMeasures!$A$2:$MM$2,0),FALSE)</f>
        <v>2</v>
      </c>
      <c r="E95" s="75" t="e">
        <f>VLOOKUP($A95,GapMeasures!$A$2:$LA$3000,MATCH(E$2,GapMeasures!$A$2:$LA$2,0),FALSE)</f>
        <v>#N/A</v>
      </c>
      <c r="F95" s="75">
        <f>VLOOKUP($A95,InflationMeasures!$A$2:$LN$3000,MATCH(F$2,InflationMeasures!$A$2:$LN$2,0),FALSE)</f>
        <v>6.3538611925708643</v>
      </c>
      <c r="G95" s="23">
        <v>28536</v>
      </c>
      <c r="H95" s="22" t="e">
        <f t="shared" si="1"/>
        <v>#N/A</v>
      </c>
      <c r="I95" s="22">
        <f>VLOOKUP($A95,FedFundsRates!$A$2:$MM$3000,MATCH("FedFundsRate",FedFundsRates!$A$2:$MM$2,0),FALSE)</f>
        <v>6.7566666666666668</v>
      </c>
    </row>
    <row r="96" spans="1:9" x14ac:dyDescent="0.3">
      <c r="A96" s="1">
        <v>28625</v>
      </c>
      <c r="B96" s="75">
        <f>VLOOKUP($A96,FedFundsRates!$A$2:$MM$3000,MATCH(B$2,FedFundsRates!$A$2:$MM$2,0),FALSE)</f>
        <v>6.7566666666666668</v>
      </c>
      <c r="C96" s="75" t="e">
        <f>VLOOKUP($A96,NaturalRateMeasures!$A$2:$MK$3000,MATCH(C$2,NaturalRateMeasures!$A$2:$MK$2,0),FALSE)</f>
        <v>#N/A</v>
      </c>
      <c r="D96" s="75">
        <f>VLOOKUP($A96,InflationTargetMeasures!$A$2:$MM$3000,MATCH(D$2,InflationTargetMeasures!$A$2:$MM$2,0),FALSE)</f>
        <v>2</v>
      </c>
      <c r="E96" s="75" t="e">
        <f>VLOOKUP($A96,GapMeasures!$A$2:$LA$3000,MATCH(E$2,GapMeasures!$A$2:$LA$2,0),FALSE)</f>
        <v>#N/A</v>
      </c>
      <c r="F96" s="75">
        <f>VLOOKUP($A96,InflationMeasures!$A$2:$LN$3000,MATCH(F$2,InflationMeasures!$A$2:$LN$2,0),FALSE)</f>
        <v>6.5568872215397755</v>
      </c>
      <c r="G96" s="23">
        <v>28625</v>
      </c>
      <c r="H96" s="22" t="e">
        <f t="shared" si="1"/>
        <v>#N/A</v>
      </c>
      <c r="I96" s="22">
        <f>VLOOKUP($A96,FedFundsRates!$A$2:$MM$3000,MATCH("FedFundsRate",FedFundsRates!$A$2:$MM$2,0),FALSE)</f>
        <v>7.2833333333333341</v>
      </c>
    </row>
    <row r="97" spans="1:9" x14ac:dyDescent="0.3">
      <c r="A97" s="1">
        <v>28717</v>
      </c>
      <c r="B97" s="75">
        <f>VLOOKUP($A97,FedFundsRates!$A$2:$MM$3000,MATCH(B$2,FedFundsRates!$A$2:$MM$2,0),FALSE)</f>
        <v>7.2833333333333341</v>
      </c>
      <c r="C97" s="75" t="e">
        <f>VLOOKUP($A97,NaturalRateMeasures!$A$2:$MK$3000,MATCH(C$2,NaturalRateMeasures!$A$2:$MK$2,0),FALSE)</f>
        <v>#N/A</v>
      </c>
      <c r="D97" s="75">
        <f>VLOOKUP($A97,InflationTargetMeasures!$A$2:$MM$3000,MATCH(D$2,InflationTargetMeasures!$A$2:$MM$2,0),FALSE)</f>
        <v>2</v>
      </c>
      <c r="E97" s="75" t="e">
        <f>VLOOKUP($A97,GapMeasures!$A$2:$LA$3000,MATCH(E$2,GapMeasures!$A$2:$LA$2,0),FALSE)</f>
        <v>#N/A</v>
      </c>
      <c r="F97" s="75">
        <f>VLOOKUP($A97,InflationMeasures!$A$2:$LN$3000,MATCH(F$2,InflationMeasures!$A$2:$LN$2,0),FALSE)</f>
        <v>6.6128926915289599</v>
      </c>
      <c r="G97" s="23">
        <v>28717</v>
      </c>
      <c r="H97" s="22" t="e">
        <f t="shared" si="1"/>
        <v>#N/A</v>
      </c>
      <c r="I97" s="22">
        <f>VLOOKUP($A97,FedFundsRates!$A$2:$MM$3000,MATCH("FedFundsRate",FedFundsRates!$A$2:$MM$2,0),FALSE)</f>
        <v>8.1</v>
      </c>
    </row>
    <row r="98" spans="1:9" x14ac:dyDescent="0.3">
      <c r="A98" s="1">
        <v>28809</v>
      </c>
      <c r="B98" s="75">
        <f>VLOOKUP($A98,FedFundsRates!$A$2:$MM$3000,MATCH(B$2,FedFundsRates!$A$2:$MM$2,0),FALSE)</f>
        <v>8.1</v>
      </c>
      <c r="C98" s="75" t="e">
        <f>VLOOKUP($A98,NaturalRateMeasures!$A$2:$MK$3000,MATCH(C$2,NaturalRateMeasures!$A$2:$MK$2,0),FALSE)</f>
        <v>#N/A</v>
      </c>
      <c r="D98" s="75">
        <f>VLOOKUP($A98,InflationTargetMeasures!$A$2:$MM$3000,MATCH(D$2,InflationTargetMeasures!$A$2:$MM$2,0),FALSE)</f>
        <v>2</v>
      </c>
      <c r="E98" s="75" t="e">
        <f>VLOOKUP($A98,GapMeasures!$A$2:$LA$3000,MATCH(E$2,GapMeasures!$A$2:$LA$2,0),FALSE)</f>
        <v>#N/A</v>
      </c>
      <c r="F98" s="75">
        <f>VLOOKUP($A98,InflationMeasures!$A$2:$LN$3000,MATCH(F$2,InflationMeasures!$A$2:$LN$2,0),FALSE)</f>
        <v>6.9720281971223486</v>
      </c>
      <c r="G98" s="23">
        <v>28809</v>
      </c>
      <c r="H98" s="22" t="e">
        <f t="shared" si="1"/>
        <v>#N/A</v>
      </c>
      <c r="I98" s="22">
        <f>VLOOKUP($A98,FedFundsRates!$A$2:$MM$3000,MATCH("FedFundsRate",FedFundsRates!$A$2:$MM$2,0),FALSE)</f>
        <v>9.5833333333333339</v>
      </c>
    </row>
    <row r="99" spans="1:9" x14ac:dyDescent="0.3">
      <c r="A99" s="1">
        <v>28901</v>
      </c>
      <c r="B99" s="75">
        <f>VLOOKUP($A99,FedFundsRates!$A$2:$MM$3000,MATCH(B$2,FedFundsRates!$A$2:$MM$2,0),FALSE)</f>
        <v>9.5833333333333339</v>
      </c>
      <c r="C99" s="75" t="e">
        <f>VLOOKUP($A99,NaturalRateMeasures!$A$2:$MK$3000,MATCH(C$2,NaturalRateMeasures!$A$2:$MK$2,0),FALSE)</f>
        <v>#N/A</v>
      </c>
      <c r="D99" s="75">
        <f>VLOOKUP($A99,InflationTargetMeasures!$A$2:$MM$3000,MATCH(D$2,InflationTargetMeasures!$A$2:$MM$2,0),FALSE)</f>
        <v>2</v>
      </c>
      <c r="E99" s="75" t="e">
        <f>VLOOKUP($A99,GapMeasures!$A$2:$LA$3000,MATCH(E$2,GapMeasures!$A$2:$LA$2,0),FALSE)</f>
        <v>#N/A</v>
      </c>
      <c r="F99" s="75">
        <f>VLOOKUP($A99,InflationMeasures!$A$2:$LN$3000,MATCH(F$2,InflationMeasures!$A$2:$LN$2,0),FALSE)</f>
        <v>6.7666075050709873</v>
      </c>
      <c r="G99" s="23">
        <v>28901</v>
      </c>
      <c r="H99" s="22" t="e">
        <f t="shared" si="1"/>
        <v>#N/A</v>
      </c>
      <c r="I99" s="22">
        <f>VLOOKUP($A99,FedFundsRates!$A$2:$MM$3000,MATCH("FedFundsRate",FedFundsRates!$A$2:$MM$2,0),FALSE)</f>
        <v>10.073333333333334</v>
      </c>
    </row>
    <row r="100" spans="1:9" x14ac:dyDescent="0.3">
      <c r="A100" s="1">
        <v>28990</v>
      </c>
      <c r="B100" s="75">
        <f>VLOOKUP($A100,FedFundsRates!$A$2:$MM$3000,MATCH(B$2,FedFundsRates!$A$2:$MM$2,0),FALSE)</f>
        <v>10.073333333333334</v>
      </c>
      <c r="C100" s="75" t="e">
        <f>VLOOKUP($A100,NaturalRateMeasures!$A$2:$MK$3000,MATCH(C$2,NaturalRateMeasures!$A$2:$MK$2,0),FALSE)</f>
        <v>#N/A</v>
      </c>
      <c r="D100" s="75">
        <f>VLOOKUP($A100,InflationTargetMeasures!$A$2:$MM$3000,MATCH(D$2,InflationTargetMeasures!$A$2:$MM$2,0),FALSE)</f>
        <v>2</v>
      </c>
      <c r="E100" s="75" t="e">
        <f>VLOOKUP($A100,GapMeasures!$A$2:$LA$3000,MATCH(E$2,GapMeasures!$A$2:$LA$2,0),FALSE)</f>
        <v>#N/A</v>
      </c>
      <c r="F100" s="75">
        <f>VLOOKUP($A100,InflationMeasures!$A$2:$LN$3000,MATCH(F$2,InflationMeasures!$A$2:$LN$2,0),FALSE)</f>
        <v>7.2625872382851453</v>
      </c>
      <c r="G100" s="23">
        <v>28990</v>
      </c>
      <c r="H100" s="22" t="e">
        <f t="shared" si="1"/>
        <v>#N/A</v>
      </c>
      <c r="I100" s="22">
        <f>VLOOKUP($A100,FedFundsRates!$A$2:$MM$3000,MATCH("FedFundsRate",FedFundsRates!$A$2:$MM$2,0),FALSE)</f>
        <v>10.18</v>
      </c>
    </row>
    <row r="101" spans="1:9" x14ac:dyDescent="0.3">
      <c r="A101" s="1">
        <v>29082</v>
      </c>
      <c r="B101" s="75">
        <f>VLOOKUP($A101,FedFundsRates!$A$2:$MM$3000,MATCH(B$2,FedFundsRates!$A$2:$MM$2,0),FALSE)</f>
        <v>10.18</v>
      </c>
      <c r="C101" s="75" t="e">
        <f>VLOOKUP($A101,NaturalRateMeasures!$A$2:$MK$3000,MATCH(C$2,NaturalRateMeasures!$A$2:$MK$2,0),FALSE)</f>
        <v>#N/A</v>
      </c>
      <c r="D101" s="75">
        <f>VLOOKUP($A101,InflationTargetMeasures!$A$2:$MM$3000,MATCH(D$2,InflationTargetMeasures!$A$2:$MM$2,0),FALSE)</f>
        <v>2</v>
      </c>
      <c r="E101" s="75" t="e">
        <f>VLOOKUP($A101,GapMeasures!$A$2:$LA$3000,MATCH(E$2,GapMeasures!$A$2:$LA$2,0),FALSE)</f>
        <v>#N/A</v>
      </c>
      <c r="F101" s="75">
        <f>VLOOKUP($A101,InflationMeasures!$A$2:$LN$3000,MATCH(F$2,InflationMeasures!$A$2:$LN$2,0),FALSE)</f>
        <v>7.4003736943670351</v>
      </c>
      <c r="G101" s="23">
        <v>29082</v>
      </c>
      <c r="H101" s="22" t="e">
        <f t="shared" si="1"/>
        <v>#N/A</v>
      </c>
      <c r="I101" s="22">
        <f>VLOOKUP($A101,FedFundsRates!$A$2:$MM$3000,MATCH("FedFundsRate",FedFundsRates!$A$2:$MM$2,0),FALSE)</f>
        <v>10.946666666666667</v>
      </c>
    </row>
    <row r="102" spans="1:9" x14ac:dyDescent="0.3">
      <c r="A102" s="1">
        <v>29174</v>
      </c>
      <c r="B102" s="75">
        <f>VLOOKUP($A102,FedFundsRates!$A$2:$MM$3000,MATCH(B$2,FedFundsRates!$A$2:$MM$2,0),FALSE)</f>
        <v>10.946666666666667</v>
      </c>
      <c r="C102" s="75" t="e">
        <f>VLOOKUP($A102,NaturalRateMeasures!$A$2:$MK$3000,MATCH(C$2,NaturalRateMeasures!$A$2:$MK$2,0),FALSE)</f>
        <v>#N/A</v>
      </c>
      <c r="D102" s="75">
        <f>VLOOKUP($A102,InflationTargetMeasures!$A$2:$MM$3000,MATCH(D$2,InflationTargetMeasures!$A$2:$MM$2,0),FALSE)</f>
        <v>2</v>
      </c>
      <c r="E102" s="75" t="e">
        <f>VLOOKUP($A102,GapMeasures!$A$2:$LA$3000,MATCH(E$2,GapMeasures!$A$2:$LA$2,0),FALSE)</f>
        <v>#N/A</v>
      </c>
      <c r="F102" s="75">
        <f>VLOOKUP($A102,InflationMeasures!$A$2:$LN$3000,MATCH(F$2,InflationMeasures!$A$2:$LN$2,0),FALSE)</f>
        <v>7.7061956489032024</v>
      </c>
      <c r="G102" s="23">
        <v>29174</v>
      </c>
      <c r="H102" s="22" t="e">
        <f t="shared" si="1"/>
        <v>#N/A</v>
      </c>
      <c r="I102" s="22">
        <f>VLOOKUP($A102,FedFundsRates!$A$2:$MM$3000,MATCH("FedFundsRate",FedFundsRates!$A$2:$MM$2,0),FALSE)</f>
        <v>13.576666666666666</v>
      </c>
    </row>
    <row r="103" spans="1:9" x14ac:dyDescent="0.3">
      <c r="A103" s="1">
        <v>29266</v>
      </c>
      <c r="B103" s="75">
        <f>VLOOKUP($A103,FedFundsRates!$A$2:$MM$3000,MATCH(B$2,FedFundsRates!$A$2:$MM$2,0),FALSE)</f>
        <v>13.576666666666666</v>
      </c>
      <c r="C103" s="75" t="e">
        <f>VLOOKUP($A103,NaturalRateMeasures!$A$2:$MK$3000,MATCH(C$2,NaturalRateMeasures!$A$2:$MK$2,0),FALSE)</f>
        <v>#N/A</v>
      </c>
      <c r="D103" s="75">
        <f>VLOOKUP($A103,InflationTargetMeasures!$A$2:$MM$3000,MATCH(D$2,InflationTargetMeasures!$A$2:$MM$2,0),FALSE)</f>
        <v>2</v>
      </c>
      <c r="E103" s="75" t="e">
        <f>VLOOKUP($A103,GapMeasures!$A$2:$LA$3000,MATCH(E$2,GapMeasures!$A$2:$LA$2,0),FALSE)</f>
        <v>#N/A</v>
      </c>
      <c r="F103" s="75">
        <f>VLOOKUP($A103,InflationMeasures!$A$2:$LN$3000,MATCH(F$2,InflationMeasures!$A$2:$LN$2,0),FALSE)</f>
        <v>8.8550479413423755</v>
      </c>
      <c r="G103" s="23">
        <v>29266</v>
      </c>
      <c r="H103" s="22" t="e">
        <f t="shared" si="1"/>
        <v>#N/A</v>
      </c>
      <c r="I103" s="22">
        <f>VLOOKUP($A103,FedFundsRates!$A$2:$MM$3000,MATCH("FedFundsRate",FedFundsRates!$A$2:$MM$2,0),FALSE)</f>
        <v>15.046666666666667</v>
      </c>
    </row>
    <row r="104" spans="1:9" x14ac:dyDescent="0.3">
      <c r="A104" s="1">
        <v>29356</v>
      </c>
      <c r="B104" s="75">
        <f>VLOOKUP($A104,FedFundsRates!$A$2:$MM$3000,MATCH(B$2,FedFundsRates!$A$2:$MM$2,0),FALSE)</f>
        <v>15.046666666666667</v>
      </c>
      <c r="C104" s="75" t="e">
        <f>VLOOKUP($A104,NaturalRateMeasures!$A$2:$MK$3000,MATCH(C$2,NaturalRateMeasures!$A$2:$MK$2,0),FALSE)</f>
        <v>#N/A</v>
      </c>
      <c r="D104" s="75">
        <f>VLOOKUP($A104,InflationTargetMeasures!$A$2:$MM$3000,MATCH(D$2,InflationTargetMeasures!$A$2:$MM$2,0),FALSE)</f>
        <v>2</v>
      </c>
      <c r="E104" s="75" t="e">
        <f>VLOOKUP($A104,GapMeasures!$A$2:$LA$3000,MATCH(E$2,GapMeasures!$A$2:$LA$2,0),FALSE)</f>
        <v>#N/A</v>
      </c>
      <c r="F104" s="75">
        <f>VLOOKUP($A104,InflationMeasures!$A$2:$LN$3000,MATCH(F$2,InflationMeasures!$A$2:$LN$2,0),FALSE)</f>
        <v>8.8970865890144459</v>
      </c>
      <c r="G104" s="23">
        <v>29356</v>
      </c>
      <c r="H104" s="22" t="e">
        <f t="shared" si="1"/>
        <v>#N/A</v>
      </c>
      <c r="I104" s="22">
        <f>VLOOKUP($A104,FedFundsRates!$A$2:$MM$3000,MATCH("FedFundsRate",FedFundsRates!$A$2:$MM$2,0),FALSE)</f>
        <v>12.686666666666667</v>
      </c>
    </row>
    <row r="105" spans="1:9" x14ac:dyDescent="0.3">
      <c r="A105" s="1">
        <v>29448</v>
      </c>
      <c r="B105" s="75">
        <f>VLOOKUP($A105,FedFundsRates!$A$2:$MM$3000,MATCH(B$2,FedFundsRates!$A$2:$MM$2,0),FALSE)</f>
        <v>12.686666666666667</v>
      </c>
      <c r="C105" s="75" t="e">
        <f>VLOOKUP($A105,NaturalRateMeasures!$A$2:$MK$3000,MATCH(C$2,NaturalRateMeasures!$A$2:$MK$2,0),FALSE)</f>
        <v>#N/A</v>
      </c>
      <c r="D105" s="75">
        <f>VLOOKUP($A105,InflationTargetMeasures!$A$2:$MM$3000,MATCH(D$2,InflationTargetMeasures!$A$2:$MM$2,0),FALSE)</f>
        <v>2</v>
      </c>
      <c r="E105" s="75" t="e">
        <f>VLOOKUP($A105,GapMeasures!$A$2:$LA$3000,MATCH(E$2,GapMeasures!$A$2:$LA$2,0),FALSE)</f>
        <v>#N/A</v>
      </c>
      <c r="F105" s="75">
        <f>VLOOKUP($A105,InflationMeasures!$A$2:$LN$3000,MATCH(F$2,InflationMeasures!$A$2:$LN$2,0),FALSE)</f>
        <v>9.3032541425434268</v>
      </c>
      <c r="G105" s="23">
        <v>29448</v>
      </c>
      <c r="H105" s="22" t="e">
        <f t="shared" si="1"/>
        <v>#N/A</v>
      </c>
      <c r="I105" s="22">
        <f>VLOOKUP($A105,FedFundsRates!$A$2:$MM$3000,MATCH("FedFundsRate",FedFundsRates!$A$2:$MM$2,0),FALSE)</f>
        <v>9.836666666666666</v>
      </c>
    </row>
    <row r="106" spans="1:9" x14ac:dyDescent="0.3">
      <c r="A106" s="1">
        <v>29540</v>
      </c>
      <c r="B106" s="75">
        <f>VLOOKUP($A106,FedFundsRates!$A$2:$MM$3000,MATCH(B$2,FedFundsRates!$A$2:$MM$2,0),FALSE)</f>
        <v>9.836666666666666</v>
      </c>
      <c r="C106" s="75" t="e">
        <f>VLOOKUP($A106,NaturalRateMeasures!$A$2:$MK$3000,MATCH(C$2,NaturalRateMeasures!$A$2:$MK$2,0),FALSE)</f>
        <v>#N/A</v>
      </c>
      <c r="D106" s="75">
        <f>VLOOKUP($A106,InflationTargetMeasures!$A$2:$MM$3000,MATCH(D$2,InflationTargetMeasures!$A$2:$MM$2,0),FALSE)</f>
        <v>2</v>
      </c>
      <c r="E106" s="75" t="e">
        <f>VLOOKUP($A106,GapMeasures!$A$2:$LA$3000,MATCH(E$2,GapMeasures!$A$2:$LA$2,0),FALSE)</f>
        <v>#N/A</v>
      </c>
      <c r="F106" s="75">
        <f>VLOOKUP($A106,InflationMeasures!$A$2:$LN$3000,MATCH(F$2,InflationMeasures!$A$2:$LN$2,0),FALSE)</f>
        <v>9.6803933620159821</v>
      </c>
      <c r="G106" s="23">
        <v>29540</v>
      </c>
      <c r="H106" s="22" t="e">
        <f t="shared" si="1"/>
        <v>#N/A</v>
      </c>
      <c r="I106" s="22">
        <f>VLOOKUP($A106,FedFundsRates!$A$2:$MM$3000,MATCH("FedFundsRate",FedFundsRates!$A$2:$MM$2,0),FALSE)</f>
        <v>15.853333333333333</v>
      </c>
    </row>
    <row r="107" spans="1:9" x14ac:dyDescent="0.3">
      <c r="A107" s="1">
        <v>29632</v>
      </c>
      <c r="B107" s="75">
        <f>VLOOKUP($A107,FedFundsRates!$A$2:$MM$3000,MATCH(B$2,FedFundsRates!$A$2:$MM$2,0),FALSE)</f>
        <v>15.853333333333333</v>
      </c>
      <c r="C107" s="75" t="e">
        <f>VLOOKUP($A107,NaturalRateMeasures!$A$2:$MK$3000,MATCH(C$2,NaturalRateMeasures!$A$2:$MK$2,0),FALSE)</f>
        <v>#N/A</v>
      </c>
      <c r="D107" s="75">
        <f>VLOOKUP($A107,InflationTargetMeasures!$A$2:$MM$3000,MATCH(D$2,InflationTargetMeasures!$A$2:$MM$2,0),FALSE)</f>
        <v>2</v>
      </c>
      <c r="E107" s="75" t="e">
        <f>VLOOKUP($A107,GapMeasures!$A$2:$LA$3000,MATCH(E$2,GapMeasures!$A$2:$LA$2,0),FALSE)</f>
        <v>#N/A</v>
      </c>
      <c r="F107" s="75">
        <f>VLOOKUP($A107,InflationMeasures!$A$2:$LN$3000,MATCH(F$2,InflationMeasures!$A$2:$LN$2,0),FALSE)</f>
        <v>9.4327788382874154</v>
      </c>
      <c r="G107" s="23">
        <v>29632</v>
      </c>
      <c r="H107" s="22" t="e">
        <f t="shared" si="1"/>
        <v>#N/A</v>
      </c>
      <c r="I107" s="22">
        <f>VLOOKUP($A107,FedFundsRates!$A$2:$MM$3000,MATCH("FedFundsRate",FedFundsRates!$A$2:$MM$2,0),FALSE)</f>
        <v>16.569999999999997</v>
      </c>
    </row>
    <row r="108" spans="1:9" x14ac:dyDescent="0.3">
      <c r="A108" s="1">
        <v>29721</v>
      </c>
      <c r="B108" s="75">
        <f>VLOOKUP($A108,FedFundsRates!$A$2:$MM$3000,MATCH(B$2,FedFundsRates!$A$2:$MM$2,0),FALSE)</f>
        <v>16.569999999999997</v>
      </c>
      <c r="C108" s="75" t="e">
        <f>VLOOKUP($A108,NaturalRateMeasures!$A$2:$MK$3000,MATCH(C$2,NaturalRateMeasures!$A$2:$MK$2,0),FALSE)</f>
        <v>#N/A</v>
      </c>
      <c r="D108" s="75">
        <f>VLOOKUP($A108,InflationTargetMeasures!$A$2:$MM$3000,MATCH(D$2,InflationTargetMeasures!$A$2:$MM$2,0),FALSE)</f>
        <v>2</v>
      </c>
      <c r="E108" s="75" t="e">
        <f>VLOOKUP($A108,GapMeasures!$A$2:$LA$3000,MATCH(E$2,GapMeasures!$A$2:$LA$2,0),FALSE)</f>
        <v>#N/A</v>
      </c>
      <c r="F108" s="75">
        <f>VLOOKUP($A108,InflationMeasures!$A$2:$LN$3000,MATCH(F$2,InflationMeasures!$A$2:$LN$2,0),FALSE)</f>
        <v>9.063750333422238</v>
      </c>
      <c r="G108" s="23">
        <v>29721</v>
      </c>
      <c r="H108" s="22" t="e">
        <f t="shared" si="1"/>
        <v>#N/A</v>
      </c>
      <c r="I108" s="22">
        <f>VLOOKUP($A108,FedFundsRates!$A$2:$MM$3000,MATCH("FedFundsRate",FedFundsRates!$A$2:$MM$2,0),FALSE)</f>
        <v>17.78</v>
      </c>
    </row>
    <row r="109" spans="1:9" x14ac:dyDescent="0.3">
      <c r="A109" s="1">
        <v>29813</v>
      </c>
      <c r="B109" s="75">
        <f>VLOOKUP($A109,FedFundsRates!$A$2:$MM$3000,MATCH(B$2,FedFundsRates!$A$2:$MM$2,0),FALSE)</f>
        <v>17.78</v>
      </c>
      <c r="C109" s="75" t="e">
        <f>VLOOKUP($A109,NaturalRateMeasures!$A$2:$MK$3000,MATCH(C$2,NaturalRateMeasures!$A$2:$MK$2,0),FALSE)</f>
        <v>#N/A</v>
      </c>
      <c r="D109" s="75">
        <f>VLOOKUP($A109,InflationTargetMeasures!$A$2:$MM$3000,MATCH(D$2,InflationTargetMeasures!$A$2:$MM$2,0),FALSE)</f>
        <v>2</v>
      </c>
      <c r="E109" s="75" t="e">
        <f>VLOOKUP($A109,GapMeasures!$A$2:$LA$3000,MATCH(E$2,GapMeasures!$A$2:$LA$2,0),FALSE)</f>
        <v>#N/A</v>
      </c>
      <c r="F109" s="75">
        <f>VLOOKUP($A109,InflationMeasures!$A$2:$LN$3000,MATCH(F$2,InflationMeasures!$A$2:$LN$2,0),FALSE)</f>
        <v>8.6523157208088683</v>
      </c>
      <c r="G109" s="23">
        <v>29813</v>
      </c>
      <c r="H109" s="22" t="e">
        <f t="shared" si="1"/>
        <v>#N/A</v>
      </c>
      <c r="I109" s="22">
        <f>VLOOKUP($A109,FedFundsRates!$A$2:$MM$3000,MATCH("FedFundsRate",FedFundsRates!$A$2:$MM$2,0),FALSE)</f>
        <v>17.576666666666664</v>
      </c>
    </row>
    <row r="110" spans="1:9" x14ac:dyDescent="0.3">
      <c r="A110" s="1">
        <v>29905</v>
      </c>
      <c r="B110" s="75">
        <f>VLOOKUP($A110,FedFundsRates!$A$2:$MM$3000,MATCH(B$2,FedFundsRates!$A$2:$MM$2,0),FALSE)</f>
        <v>17.576666666666664</v>
      </c>
      <c r="C110" s="75" t="e">
        <f>VLOOKUP($A110,NaturalRateMeasures!$A$2:$MK$3000,MATCH(C$2,NaturalRateMeasures!$A$2:$MK$2,0),FALSE)</f>
        <v>#N/A</v>
      </c>
      <c r="D110" s="75">
        <f>VLOOKUP($A110,InflationTargetMeasures!$A$2:$MM$3000,MATCH(D$2,InflationTargetMeasures!$A$2:$MM$2,0),FALSE)</f>
        <v>2</v>
      </c>
      <c r="E110" s="75" t="e">
        <f>VLOOKUP($A110,GapMeasures!$A$2:$LA$3000,MATCH(E$2,GapMeasures!$A$2:$LA$2,0),FALSE)</f>
        <v>#N/A</v>
      </c>
      <c r="F110" s="75">
        <f>VLOOKUP($A110,InflationMeasures!$A$2:$LN$3000,MATCH(F$2,InflationMeasures!$A$2:$LN$2,0),FALSE)</f>
        <v>7.952316666242143</v>
      </c>
      <c r="G110" s="23">
        <v>29905</v>
      </c>
      <c r="H110" s="22" t="e">
        <f t="shared" si="1"/>
        <v>#N/A</v>
      </c>
      <c r="I110" s="22">
        <f>VLOOKUP($A110,FedFundsRates!$A$2:$MM$3000,MATCH("FedFundsRate",FedFundsRates!$A$2:$MM$2,0),FALSE)</f>
        <v>13.586666666666666</v>
      </c>
    </row>
    <row r="111" spans="1:9" x14ac:dyDescent="0.3">
      <c r="A111" s="1">
        <v>29997</v>
      </c>
      <c r="B111" s="75">
        <f>VLOOKUP($A111,FedFundsRates!$A$2:$MM$3000,MATCH(B$2,FedFundsRates!$A$2:$MM$2,0),FALSE)</f>
        <v>13.586666666666666</v>
      </c>
      <c r="C111" s="75" t="e">
        <f>VLOOKUP($A111,NaturalRateMeasures!$A$2:$MK$3000,MATCH(C$2,NaturalRateMeasures!$A$2:$MK$2,0),FALSE)</f>
        <v>#N/A</v>
      </c>
      <c r="D111" s="75">
        <f>VLOOKUP($A111,InflationTargetMeasures!$A$2:$MM$3000,MATCH(D$2,InflationTargetMeasures!$A$2:$MM$2,0),FALSE)</f>
        <v>2</v>
      </c>
      <c r="E111" s="75" t="e">
        <f>VLOOKUP($A111,GapMeasures!$A$2:$LA$3000,MATCH(E$2,GapMeasures!$A$2:$LA$2,0),FALSE)</f>
        <v>#N/A</v>
      </c>
      <c r="F111" s="75">
        <f>VLOOKUP($A111,InflationMeasures!$A$2:$LN$3000,MATCH(F$2,InflationMeasures!$A$2:$LN$2,0),FALSE)</f>
        <v>7.1594108998479955</v>
      </c>
      <c r="G111" s="23">
        <v>29997</v>
      </c>
      <c r="H111" s="22" t="e">
        <f t="shared" si="1"/>
        <v>#N/A</v>
      </c>
      <c r="I111" s="22">
        <f>VLOOKUP($A111,FedFundsRates!$A$2:$MM$3000,MATCH("FedFundsRate",FedFundsRates!$A$2:$MM$2,0),FALSE)</f>
        <v>14.226666666666667</v>
      </c>
    </row>
    <row r="112" spans="1:9" x14ac:dyDescent="0.3">
      <c r="A112" s="1">
        <v>30086</v>
      </c>
      <c r="B112" s="75">
        <f>VLOOKUP($A112,FedFundsRates!$A$2:$MM$3000,MATCH(B$2,FedFundsRates!$A$2:$MM$2,0),FALSE)</f>
        <v>14.226666666666667</v>
      </c>
      <c r="C112" s="75" t="e">
        <f>VLOOKUP($A112,NaturalRateMeasures!$A$2:$MK$3000,MATCH(C$2,NaturalRateMeasures!$A$2:$MK$2,0),FALSE)</f>
        <v>#N/A</v>
      </c>
      <c r="D112" s="75">
        <f>VLOOKUP($A112,InflationTargetMeasures!$A$2:$MM$3000,MATCH(D$2,InflationTargetMeasures!$A$2:$MM$2,0),FALSE)</f>
        <v>2</v>
      </c>
      <c r="E112" s="75" t="e">
        <f>VLOOKUP($A112,GapMeasures!$A$2:$LA$3000,MATCH(E$2,GapMeasures!$A$2:$LA$2,0),FALSE)</f>
        <v>#N/A</v>
      </c>
      <c r="F112" s="75">
        <f>VLOOKUP($A112,InflationMeasures!$A$2:$LN$3000,MATCH(F$2,InflationMeasures!$A$2:$LN$2,0),FALSE)</f>
        <v>6.5936216004695902</v>
      </c>
      <c r="G112" s="23">
        <v>30086</v>
      </c>
      <c r="H112" s="22" t="e">
        <f t="shared" si="1"/>
        <v>#N/A</v>
      </c>
      <c r="I112" s="22">
        <f>VLOOKUP($A112,FedFundsRates!$A$2:$MM$3000,MATCH("FedFundsRate",FedFundsRates!$A$2:$MM$2,0),FALSE)</f>
        <v>14.513333333333334</v>
      </c>
    </row>
    <row r="113" spans="1:9" x14ac:dyDescent="0.3">
      <c r="A113" s="1">
        <v>30178</v>
      </c>
      <c r="B113" s="75">
        <f>VLOOKUP($A113,FedFundsRates!$A$2:$MM$3000,MATCH(B$2,FedFundsRates!$A$2:$MM$2,0),FALSE)</f>
        <v>14.513333333333334</v>
      </c>
      <c r="C113" s="75" t="e">
        <f>VLOOKUP($A113,NaturalRateMeasures!$A$2:$MK$3000,MATCH(C$2,NaturalRateMeasures!$A$2:$MK$2,0),FALSE)</f>
        <v>#N/A</v>
      </c>
      <c r="D113" s="75">
        <f>VLOOKUP($A113,InflationTargetMeasures!$A$2:$MM$3000,MATCH(D$2,InflationTargetMeasures!$A$2:$MM$2,0),FALSE)</f>
        <v>2</v>
      </c>
      <c r="E113" s="75" t="e">
        <f>VLOOKUP($A113,GapMeasures!$A$2:$LA$3000,MATCH(E$2,GapMeasures!$A$2:$LA$2,0),FALSE)</f>
        <v>#N/A</v>
      </c>
      <c r="F113" s="75">
        <f>VLOOKUP($A113,InflationMeasures!$A$2:$LN$3000,MATCH(F$2,InflationMeasures!$A$2:$LN$2,0),FALSE)</f>
        <v>6.3423068610263922</v>
      </c>
      <c r="G113" s="23">
        <v>30178</v>
      </c>
      <c r="H113" s="22" t="e">
        <f t="shared" si="1"/>
        <v>#N/A</v>
      </c>
      <c r="I113" s="22">
        <f>VLOOKUP($A113,FedFundsRates!$A$2:$MM$3000,MATCH("FedFundsRate",FedFundsRates!$A$2:$MM$2,0),FALSE)</f>
        <v>11.006666666666668</v>
      </c>
    </row>
    <row r="114" spans="1:9" x14ac:dyDescent="0.3">
      <c r="A114" s="1">
        <v>30270</v>
      </c>
      <c r="B114" s="75">
        <f>VLOOKUP($A114,FedFundsRates!$A$2:$MM$3000,MATCH(B$2,FedFundsRates!$A$2:$MM$2,0),FALSE)</f>
        <v>11.006666666666668</v>
      </c>
      <c r="C114" s="75" t="e">
        <f>VLOOKUP($A114,NaturalRateMeasures!$A$2:$MK$3000,MATCH(C$2,NaturalRateMeasures!$A$2:$MK$2,0),FALSE)</f>
        <v>#N/A</v>
      </c>
      <c r="D114" s="75">
        <f>VLOOKUP($A114,InflationTargetMeasures!$A$2:$MM$3000,MATCH(D$2,InflationTargetMeasures!$A$2:$MM$2,0),FALSE)</f>
        <v>2</v>
      </c>
      <c r="E114" s="75" t="e">
        <f>VLOOKUP($A114,GapMeasures!$A$2:$LA$3000,MATCH(E$2,GapMeasures!$A$2:$LA$2,0),FALSE)</f>
        <v>#N/A</v>
      </c>
      <c r="F114" s="75">
        <f>VLOOKUP($A114,InflationMeasures!$A$2:$LN$3000,MATCH(F$2,InflationMeasures!$A$2:$LN$2,0),FALSE)</f>
        <v>5.9413416389419771</v>
      </c>
      <c r="G114" s="23">
        <v>30270</v>
      </c>
      <c r="H114" s="22" t="e">
        <f t="shared" si="1"/>
        <v>#N/A</v>
      </c>
      <c r="I114" s="22">
        <f>VLOOKUP($A114,FedFundsRates!$A$2:$MM$3000,MATCH("FedFundsRate",FedFundsRates!$A$2:$MM$2,0),FALSE)</f>
        <v>9.2866666666666671</v>
      </c>
    </row>
    <row r="115" spans="1:9" x14ac:dyDescent="0.3">
      <c r="A115" s="1">
        <v>30362</v>
      </c>
      <c r="B115" s="75">
        <f>VLOOKUP($A115,FedFundsRates!$A$2:$MM$3000,MATCH(B$2,FedFundsRates!$A$2:$MM$2,0),FALSE)</f>
        <v>9.2866666666666671</v>
      </c>
      <c r="C115" s="75" t="e">
        <f>VLOOKUP($A115,NaturalRateMeasures!$A$2:$MK$3000,MATCH(C$2,NaturalRateMeasures!$A$2:$MK$2,0),FALSE)</f>
        <v>#N/A</v>
      </c>
      <c r="D115" s="75">
        <f>VLOOKUP($A115,InflationTargetMeasures!$A$2:$MM$3000,MATCH(D$2,InflationTargetMeasures!$A$2:$MM$2,0),FALSE)</f>
        <v>2</v>
      </c>
      <c r="E115" s="75" t="e">
        <f>VLOOKUP($A115,GapMeasures!$A$2:$LA$3000,MATCH(E$2,GapMeasures!$A$2:$LA$2,0),FALSE)</f>
        <v>#N/A</v>
      </c>
      <c r="F115" s="75">
        <f>VLOOKUP($A115,InflationMeasures!$A$2:$LN$3000,MATCH(F$2,InflationMeasures!$A$2:$LN$2,0),FALSE)</f>
        <v>5.7834519324682532</v>
      </c>
      <c r="G115" s="23">
        <v>30362</v>
      </c>
      <c r="H115" s="22" t="e">
        <f t="shared" si="1"/>
        <v>#N/A</v>
      </c>
      <c r="I115" s="22">
        <f>VLOOKUP($A115,FedFundsRates!$A$2:$MM$3000,MATCH("FedFundsRate",FedFundsRates!$A$2:$MM$2,0),FALSE)</f>
        <v>8.6533333333333324</v>
      </c>
    </row>
    <row r="116" spans="1:9" x14ac:dyDescent="0.3">
      <c r="A116" s="1">
        <v>30451</v>
      </c>
      <c r="B116" s="75">
        <f>VLOOKUP($A116,FedFundsRates!$A$2:$MM$3000,MATCH(B$2,FedFundsRates!$A$2:$MM$2,0),FALSE)</f>
        <v>8.6533333333333324</v>
      </c>
      <c r="C116" s="75" t="e">
        <f>VLOOKUP($A116,NaturalRateMeasures!$A$2:$MK$3000,MATCH(C$2,NaturalRateMeasures!$A$2:$MK$2,0),FALSE)</f>
        <v>#N/A</v>
      </c>
      <c r="D116" s="75">
        <f>VLOOKUP($A116,InflationTargetMeasures!$A$2:$MM$3000,MATCH(D$2,InflationTargetMeasures!$A$2:$MM$2,0),FALSE)</f>
        <v>2</v>
      </c>
      <c r="E116" s="75" t="e">
        <f>VLOOKUP($A116,GapMeasures!$A$2:$LA$3000,MATCH(E$2,GapMeasures!$A$2:$LA$2,0),FALSE)</f>
        <v>#N/A</v>
      </c>
      <c r="F116" s="75">
        <f>VLOOKUP($A116,InflationMeasures!$A$2:$LN$3000,MATCH(F$2,InflationMeasures!$A$2:$LN$2,0),FALSE)</f>
        <v>5.1693281938326008</v>
      </c>
      <c r="G116" s="23">
        <v>30451</v>
      </c>
      <c r="H116" s="22" t="e">
        <f t="shared" si="1"/>
        <v>#N/A</v>
      </c>
      <c r="I116" s="22">
        <f>VLOOKUP($A116,FedFundsRates!$A$2:$MM$3000,MATCH("FedFundsRate",FedFundsRates!$A$2:$MM$2,0),FALSE)</f>
        <v>8.8033333333333328</v>
      </c>
    </row>
    <row r="117" spans="1:9" x14ac:dyDescent="0.3">
      <c r="A117" s="1">
        <v>30543</v>
      </c>
      <c r="B117" s="75">
        <f>VLOOKUP($A117,FedFundsRates!$A$2:$MM$3000,MATCH(B$2,FedFundsRates!$A$2:$MM$2,0),FALSE)</f>
        <v>8.8033333333333328</v>
      </c>
      <c r="C117" s="75" t="e">
        <f>VLOOKUP($A117,NaturalRateMeasures!$A$2:$MK$3000,MATCH(C$2,NaturalRateMeasures!$A$2:$MK$2,0),FALSE)</f>
        <v>#N/A</v>
      </c>
      <c r="D117" s="75">
        <f>VLOOKUP($A117,InflationTargetMeasures!$A$2:$MM$3000,MATCH(D$2,InflationTargetMeasures!$A$2:$MM$2,0),FALSE)</f>
        <v>2</v>
      </c>
      <c r="E117" s="75" t="e">
        <f>VLOOKUP($A117,GapMeasures!$A$2:$LA$3000,MATCH(E$2,GapMeasures!$A$2:$LA$2,0),FALSE)</f>
        <v>#N/A</v>
      </c>
      <c r="F117" s="75">
        <f>VLOOKUP($A117,InflationMeasures!$A$2:$LN$3000,MATCH(F$2,InflationMeasures!$A$2:$LN$2,0),FALSE)</f>
        <v>5.0833295695768221</v>
      </c>
      <c r="G117" s="23">
        <v>30543</v>
      </c>
      <c r="H117" s="22" t="e">
        <f t="shared" si="1"/>
        <v>#N/A</v>
      </c>
      <c r="I117" s="22">
        <f>VLOOKUP($A117,FedFundsRates!$A$2:$MM$3000,MATCH("FedFundsRate",FedFundsRates!$A$2:$MM$2,0),FALSE)</f>
        <v>9.4599999999999991</v>
      </c>
    </row>
    <row r="118" spans="1:9" x14ac:dyDescent="0.3">
      <c r="A118" s="1">
        <v>30635</v>
      </c>
      <c r="B118" s="75">
        <f>VLOOKUP($A118,FedFundsRates!$A$2:$MM$3000,MATCH(B$2,FedFundsRates!$A$2:$MM$2,0),FALSE)</f>
        <v>9.4599999999999991</v>
      </c>
      <c r="C118" s="75" t="e">
        <f>VLOOKUP($A118,NaturalRateMeasures!$A$2:$MK$3000,MATCH(C$2,NaturalRateMeasures!$A$2:$MK$2,0),FALSE)</f>
        <v>#N/A</v>
      </c>
      <c r="D118" s="75">
        <f>VLOOKUP($A118,InflationTargetMeasures!$A$2:$MM$3000,MATCH(D$2,InflationTargetMeasures!$A$2:$MM$2,0),FALSE)</f>
        <v>2</v>
      </c>
      <c r="E118" s="75" t="e">
        <f>VLOOKUP($A118,GapMeasures!$A$2:$LA$3000,MATCH(E$2,GapMeasures!$A$2:$LA$2,0),FALSE)</f>
        <v>#N/A</v>
      </c>
      <c r="F118" s="75">
        <f>VLOOKUP($A118,InflationMeasures!$A$2:$LN$3000,MATCH(F$2,InflationMeasures!$A$2:$LN$2,0),FALSE)</f>
        <v>4.4678055190538801</v>
      </c>
      <c r="G118" s="23">
        <v>30635</v>
      </c>
      <c r="H118" s="22" t="e">
        <f t="shared" si="1"/>
        <v>#N/A</v>
      </c>
      <c r="I118" s="22">
        <f>VLOOKUP($A118,FedFundsRates!$A$2:$MM$3000,MATCH("FedFundsRate",FedFundsRates!$A$2:$MM$2,0),FALSE)</f>
        <v>9.43</v>
      </c>
    </row>
    <row r="119" spans="1:9" x14ac:dyDescent="0.3">
      <c r="A119" s="1">
        <v>30727</v>
      </c>
      <c r="B119" s="75">
        <f>VLOOKUP($A119,FedFundsRates!$A$2:$MM$3000,MATCH(B$2,FedFundsRates!$A$2:$MM$2,0),FALSE)</f>
        <v>9.43</v>
      </c>
      <c r="C119" s="75" t="e">
        <f>VLOOKUP($A119,NaturalRateMeasures!$A$2:$MK$3000,MATCH(C$2,NaturalRateMeasures!$A$2:$MK$2,0),FALSE)</f>
        <v>#N/A</v>
      </c>
      <c r="D119" s="75">
        <f>VLOOKUP($A119,InflationTargetMeasures!$A$2:$MM$3000,MATCH(D$2,InflationTargetMeasures!$A$2:$MM$2,0),FALSE)</f>
        <v>2</v>
      </c>
      <c r="E119" s="75" t="e">
        <f>VLOOKUP($A119,GapMeasures!$A$2:$LA$3000,MATCH(E$2,GapMeasures!$A$2:$LA$2,0),FALSE)</f>
        <v>#N/A</v>
      </c>
      <c r="F119" s="75">
        <f>VLOOKUP($A119,InflationMeasures!$A$2:$LN$3000,MATCH(F$2,InflationMeasures!$A$2:$LN$2,0),FALSE)</f>
        <v>4.1548506232276017</v>
      </c>
      <c r="G119" s="23">
        <v>30727</v>
      </c>
      <c r="H119" s="22" t="e">
        <f t="shared" si="1"/>
        <v>#N/A</v>
      </c>
      <c r="I119" s="22">
        <f>VLOOKUP($A119,FedFundsRates!$A$2:$MM$3000,MATCH("FedFundsRate",FedFundsRates!$A$2:$MM$2,0),FALSE)</f>
        <v>9.6866666666666656</v>
      </c>
    </row>
    <row r="120" spans="1:9" x14ac:dyDescent="0.3">
      <c r="A120" s="1">
        <v>30817</v>
      </c>
      <c r="B120" s="75">
        <f>VLOOKUP($A120,FedFundsRates!$A$2:$MM$3000,MATCH(B$2,FedFundsRates!$A$2:$MM$2,0),FALSE)</f>
        <v>9.6866666666666656</v>
      </c>
      <c r="C120" s="75" t="e">
        <f>VLOOKUP($A120,NaturalRateMeasures!$A$2:$MK$3000,MATCH(C$2,NaturalRateMeasures!$A$2:$MK$2,0),FALSE)</f>
        <v>#N/A</v>
      </c>
      <c r="D120" s="75">
        <f>VLOOKUP($A120,InflationTargetMeasures!$A$2:$MM$3000,MATCH(D$2,InflationTargetMeasures!$A$2:$MM$2,0),FALSE)</f>
        <v>2</v>
      </c>
      <c r="E120" s="75" t="e">
        <f>VLOOKUP($A120,GapMeasures!$A$2:$LA$3000,MATCH(E$2,GapMeasures!$A$2:$LA$2,0),FALSE)</f>
        <v>#N/A</v>
      </c>
      <c r="F120" s="75">
        <f>VLOOKUP($A120,InflationMeasures!$A$2:$LN$3000,MATCH(F$2,InflationMeasures!$A$2:$LN$2,0),FALSE)</f>
        <v>4.5749067347339301</v>
      </c>
      <c r="G120" s="23">
        <v>30817</v>
      </c>
      <c r="H120" s="22" t="e">
        <f t="shared" si="1"/>
        <v>#N/A</v>
      </c>
      <c r="I120" s="22">
        <f>VLOOKUP($A120,FedFundsRates!$A$2:$MM$3000,MATCH("FedFundsRate",FedFundsRates!$A$2:$MM$2,0),FALSE)</f>
        <v>10.556666666666667</v>
      </c>
    </row>
    <row r="121" spans="1:9" x14ac:dyDescent="0.3">
      <c r="A121" s="1">
        <v>30909</v>
      </c>
      <c r="B121" s="75">
        <f>VLOOKUP($A121,FedFundsRates!$A$2:$MM$3000,MATCH(B$2,FedFundsRates!$A$2:$MM$2,0),FALSE)</f>
        <v>10.556666666666667</v>
      </c>
      <c r="C121" s="75" t="e">
        <f>VLOOKUP($A121,NaturalRateMeasures!$A$2:$MK$3000,MATCH(C$2,NaturalRateMeasures!$A$2:$MK$2,0),FALSE)</f>
        <v>#N/A</v>
      </c>
      <c r="D121" s="75">
        <f>VLOOKUP($A121,InflationTargetMeasures!$A$2:$MM$3000,MATCH(D$2,InflationTargetMeasures!$A$2:$MM$2,0),FALSE)</f>
        <v>2</v>
      </c>
      <c r="E121" s="75" t="e">
        <f>VLOOKUP($A121,GapMeasures!$A$2:$LA$3000,MATCH(E$2,GapMeasures!$A$2:$LA$2,0),FALSE)</f>
        <v>#N/A</v>
      </c>
      <c r="F121" s="75">
        <f>VLOOKUP($A121,InflationMeasures!$A$2:$LN$3000,MATCH(F$2,InflationMeasures!$A$2:$LN$2,0),FALSE)</f>
        <v>3.9778221907033728</v>
      </c>
      <c r="G121" s="23">
        <v>30909</v>
      </c>
      <c r="H121" s="22" t="e">
        <f t="shared" si="1"/>
        <v>#N/A</v>
      </c>
      <c r="I121" s="22">
        <f>VLOOKUP($A121,FedFundsRates!$A$2:$MM$3000,MATCH("FedFundsRate",FedFundsRates!$A$2:$MM$2,0),FALSE)</f>
        <v>11.39</v>
      </c>
    </row>
    <row r="122" spans="1:9" x14ac:dyDescent="0.3">
      <c r="A122" s="1">
        <v>31001</v>
      </c>
      <c r="B122" s="75">
        <f>VLOOKUP($A122,FedFundsRates!$A$2:$MM$3000,MATCH(B$2,FedFundsRates!$A$2:$MM$2,0),FALSE)</f>
        <v>11.39</v>
      </c>
      <c r="C122" s="75" t="e">
        <f>VLOOKUP($A122,NaturalRateMeasures!$A$2:$MK$3000,MATCH(C$2,NaturalRateMeasures!$A$2:$MK$2,0),FALSE)</f>
        <v>#N/A</v>
      </c>
      <c r="D122" s="75">
        <f>VLOOKUP($A122,InflationTargetMeasures!$A$2:$MM$3000,MATCH(D$2,InflationTargetMeasures!$A$2:$MM$2,0),FALSE)</f>
        <v>2</v>
      </c>
      <c r="E122" s="75" t="e">
        <f>VLOOKUP($A122,GapMeasures!$A$2:$LA$3000,MATCH(E$2,GapMeasures!$A$2:$LA$2,0),FALSE)</f>
        <v>#N/A</v>
      </c>
      <c r="F122" s="75">
        <f>VLOOKUP($A122,InflationMeasures!$A$2:$LN$3000,MATCH(F$2,InflationMeasures!$A$2:$LN$2,0),FALSE)</f>
        <v>3.886579255942868</v>
      </c>
      <c r="G122" s="23">
        <v>31001</v>
      </c>
      <c r="H122" s="22" t="e">
        <f t="shared" si="1"/>
        <v>#N/A</v>
      </c>
      <c r="I122" s="22">
        <f>VLOOKUP($A122,FedFundsRates!$A$2:$MM$3000,MATCH("FedFundsRate",FedFundsRates!$A$2:$MM$2,0),FALSE)</f>
        <v>9.2666666666666675</v>
      </c>
    </row>
    <row r="123" spans="1:9" x14ac:dyDescent="0.3">
      <c r="A123" s="1">
        <v>31093</v>
      </c>
      <c r="B123" s="75">
        <f>VLOOKUP($A123,FedFundsRates!$A$2:$MM$3000,MATCH(B$2,FedFundsRates!$A$2:$MM$2,0),FALSE)</f>
        <v>9.2666666666666675</v>
      </c>
      <c r="C123" s="75" t="e">
        <f>VLOOKUP($A123,NaturalRateMeasures!$A$2:$MK$3000,MATCH(C$2,NaturalRateMeasures!$A$2:$MK$2,0),FALSE)</f>
        <v>#N/A</v>
      </c>
      <c r="D123" s="75">
        <f>VLOOKUP($A123,InflationTargetMeasures!$A$2:$MM$3000,MATCH(D$2,InflationTargetMeasures!$A$2:$MM$2,0),FALSE)</f>
        <v>2</v>
      </c>
      <c r="E123" s="75" t="e">
        <f>VLOOKUP($A123,GapMeasures!$A$2:$LA$3000,MATCH(E$2,GapMeasures!$A$2:$LA$2,0),FALSE)</f>
        <v>#N/A</v>
      </c>
      <c r="F123" s="75">
        <f>VLOOKUP($A123,InflationMeasures!$A$2:$LN$3000,MATCH(F$2,InflationMeasures!$A$2:$LN$2,0),FALSE)</f>
        <v>4.250828426095965</v>
      </c>
      <c r="G123" s="23">
        <v>31093</v>
      </c>
      <c r="H123" s="22" t="e">
        <f t="shared" si="1"/>
        <v>#N/A</v>
      </c>
      <c r="I123" s="22">
        <f>VLOOKUP($A123,FedFundsRates!$A$2:$MM$3000,MATCH("FedFundsRate",FedFundsRates!$A$2:$MM$2,0),FALSE)</f>
        <v>8.4766666666666666</v>
      </c>
    </row>
    <row r="124" spans="1:9" x14ac:dyDescent="0.3">
      <c r="A124" s="1">
        <v>31182</v>
      </c>
      <c r="B124" s="75">
        <f>VLOOKUP($A124,FedFundsRates!$A$2:$MM$3000,MATCH(B$2,FedFundsRates!$A$2:$MM$2,0),FALSE)</f>
        <v>8.4766666666666666</v>
      </c>
      <c r="C124" s="75" t="e">
        <f>VLOOKUP($A124,NaturalRateMeasures!$A$2:$MK$3000,MATCH(C$2,NaturalRateMeasures!$A$2:$MK$2,0),FALSE)</f>
        <v>#N/A</v>
      </c>
      <c r="D124" s="75">
        <f>VLOOKUP($A124,InflationTargetMeasures!$A$2:$MM$3000,MATCH(D$2,InflationTargetMeasures!$A$2:$MM$2,0),FALSE)</f>
        <v>2</v>
      </c>
      <c r="E124" s="75" t="e">
        <f>VLOOKUP($A124,GapMeasures!$A$2:$LA$3000,MATCH(E$2,GapMeasures!$A$2:$LA$2,0),FALSE)</f>
        <v>#N/A</v>
      </c>
      <c r="F124" s="75">
        <f>VLOOKUP($A124,InflationMeasures!$A$2:$LN$3000,MATCH(F$2,InflationMeasures!$A$2:$LN$2,0),FALSE)</f>
        <v>3.9366629115033192</v>
      </c>
      <c r="G124" s="23">
        <v>31182</v>
      </c>
      <c r="H124" s="22" t="e">
        <f t="shared" si="1"/>
        <v>#N/A</v>
      </c>
      <c r="I124" s="22">
        <f>VLOOKUP($A124,FedFundsRates!$A$2:$MM$3000,MATCH("FedFundsRate",FedFundsRates!$A$2:$MM$2,0),FALSE)</f>
        <v>7.9233333333333329</v>
      </c>
    </row>
    <row r="125" spans="1:9" x14ac:dyDescent="0.3">
      <c r="A125" s="1">
        <v>31274</v>
      </c>
      <c r="B125" s="75">
        <f>VLOOKUP($A125,FedFundsRates!$A$2:$MM$3000,MATCH(B$2,FedFundsRates!$A$2:$MM$2,0),FALSE)</f>
        <v>7.9233333333333329</v>
      </c>
      <c r="C125" s="75" t="e">
        <f>VLOOKUP($A125,NaturalRateMeasures!$A$2:$MK$3000,MATCH(C$2,NaturalRateMeasures!$A$2:$MK$2,0),FALSE)</f>
        <v>#N/A</v>
      </c>
      <c r="D125" s="75">
        <f>VLOOKUP($A125,InflationTargetMeasures!$A$2:$MM$3000,MATCH(D$2,InflationTargetMeasures!$A$2:$MM$2,0),FALSE)</f>
        <v>2</v>
      </c>
      <c r="E125" s="75" t="e">
        <f>VLOOKUP($A125,GapMeasures!$A$2:$LA$3000,MATCH(E$2,GapMeasures!$A$2:$LA$2,0),FALSE)</f>
        <v>#N/A</v>
      </c>
      <c r="F125" s="75">
        <f>VLOOKUP($A125,InflationMeasures!$A$2:$LN$3000,MATCH(F$2,InflationMeasures!$A$2:$LN$2,0),FALSE)</f>
        <v>4.0281911375661394</v>
      </c>
      <c r="G125" s="23">
        <v>31274</v>
      </c>
      <c r="H125" s="22" t="e">
        <f t="shared" si="1"/>
        <v>#N/A</v>
      </c>
      <c r="I125" s="22">
        <f>VLOOKUP($A125,FedFundsRates!$A$2:$MM$3000,MATCH("FedFundsRate",FedFundsRates!$A$2:$MM$2,0),FALSE)</f>
        <v>7.9000000000000012</v>
      </c>
    </row>
    <row r="126" spans="1:9" x14ac:dyDescent="0.3">
      <c r="A126" s="1">
        <v>31366</v>
      </c>
      <c r="B126" s="75">
        <f>VLOOKUP($A126,FedFundsRates!$A$2:$MM$3000,MATCH(B$2,FedFundsRates!$A$2:$MM$2,0),FALSE)</f>
        <v>7.9000000000000012</v>
      </c>
      <c r="C126" s="75" t="e">
        <f>VLOOKUP($A126,NaturalRateMeasures!$A$2:$MK$3000,MATCH(C$2,NaturalRateMeasures!$A$2:$MK$2,0),FALSE)</f>
        <v>#N/A</v>
      </c>
      <c r="D126" s="75">
        <f>VLOOKUP($A126,InflationTargetMeasures!$A$2:$MM$3000,MATCH(D$2,InflationTargetMeasures!$A$2:$MM$2,0),FALSE)</f>
        <v>2</v>
      </c>
      <c r="E126" s="75" t="e">
        <f>VLOOKUP($A126,GapMeasures!$A$2:$LA$3000,MATCH(E$2,GapMeasures!$A$2:$LA$2,0),FALSE)</f>
        <v>#N/A</v>
      </c>
      <c r="F126" s="75">
        <f>VLOOKUP($A126,InflationMeasures!$A$2:$LN$3000,MATCH(F$2,InflationMeasures!$A$2:$LN$2,0),FALSE)</f>
        <v>4.0346412740108306</v>
      </c>
      <c r="G126" s="23">
        <v>31366</v>
      </c>
      <c r="H126" s="22" t="e">
        <f t="shared" si="1"/>
        <v>#N/A</v>
      </c>
      <c r="I126" s="22">
        <f>VLOOKUP($A126,FedFundsRates!$A$2:$MM$3000,MATCH("FedFundsRate",FedFundsRates!$A$2:$MM$2,0),FALSE)</f>
        <v>8.1033333333333335</v>
      </c>
    </row>
    <row r="127" spans="1:9" x14ac:dyDescent="0.3">
      <c r="A127" s="1">
        <v>31458</v>
      </c>
      <c r="B127" s="75">
        <f>VLOOKUP($A127,FedFundsRates!$A$2:$MM$3000,MATCH(B$2,FedFundsRates!$A$2:$MM$2,0),FALSE)</f>
        <v>8.1033333333333335</v>
      </c>
      <c r="C127" s="75" t="e">
        <f>VLOOKUP($A127,NaturalRateMeasures!$A$2:$MK$3000,MATCH(C$2,NaturalRateMeasures!$A$2:$MK$2,0),FALSE)</f>
        <v>#N/A</v>
      </c>
      <c r="D127" s="75">
        <f>VLOOKUP($A127,InflationTargetMeasures!$A$2:$MM$3000,MATCH(D$2,InflationTargetMeasures!$A$2:$MM$2,0),FALSE)</f>
        <v>2</v>
      </c>
      <c r="E127" s="75" t="e">
        <f>VLOOKUP($A127,GapMeasures!$A$2:$LA$3000,MATCH(E$2,GapMeasures!$A$2:$LA$2,0),FALSE)</f>
        <v>#N/A</v>
      </c>
      <c r="F127" s="75">
        <f>VLOOKUP($A127,InflationMeasures!$A$2:$LN$3000,MATCH(F$2,InflationMeasures!$A$2:$LN$2,0),FALSE)</f>
        <v>3.7414208491081791</v>
      </c>
      <c r="G127" s="23">
        <v>31458</v>
      </c>
      <c r="H127" s="22" t="e">
        <f t="shared" si="1"/>
        <v>#N/A</v>
      </c>
      <c r="I127" s="22">
        <f>VLOOKUP($A127,FedFundsRates!$A$2:$MM$3000,MATCH("FedFundsRate",FedFundsRates!$A$2:$MM$2,0),FALSE)</f>
        <v>7.8266666666666671</v>
      </c>
    </row>
    <row r="128" spans="1:9" x14ac:dyDescent="0.3">
      <c r="A128" s="1">
        <v>31547</v>
      </c>
      <c r="B128" s="75">
        <f>VLOOKUP($A128,FedFundsRates!$A$2:$MM$3000,MATCH(B$2,FedFundsRates!$A$2:$MM$2,0),FALSE)</f>
        <v>7.8266666666666671</v>
      </c>
      <c r="C128" s="75" t="e">
        <f>VLOOKUP($A128,NaturalRateMeasures!$A$2:$MK$3000,MATCH(C$2,NaturalRateMeasures!$A$2:$MK$2,0),FALSE)</f>
        <v>#N/A</v>
      </c>
      <c r="D128" s="75">
        <f>VLOOKUP($A128,InflationTargetMeasures!$A$2:$MM$3000,MATCH(D$2,InflationTargetMeasures!$A$2:$MM$2,0),FALSE)</f>
        <v>2</v>
      </c>
      <c r="E128" s="75" t="e">
        <f>VLOOKUP($A128,GapMeasures!$A$2:$LA$3000,MATCH(E$2,GapMeasures!$A$2:$LA$2,0),FALSE)</f>
        <v>#N/A</v>
      </c>
      <c r="F128" s="75">
        <f>VLOOKUP($A128,InflationMeasures!$A$2:$LN$3000,MATCH(F$2,InflationMeasures!$A$2:$LN$2,0),FALSE)</f>
        <v>3.5547259187892699</v>
      </c>
      <c r="G128" s="23">
        <v>31547</v>
      </c>
      <c r="H128" s="22" t="e">
        <f t="shared" si="1"/>
        <v>#N/A</v>
      </c>
      <c r="I128" s="22">
        <f>VLOOKUP($A128,FedFundsRates!$A$2:$MM$3000,MATCH("FedFundsRate",FedFundsRates!$A$2:$MM$2,0),FALSE)</f>
        <v>6.919999999999999</v>
      </c>
    </row>
    <row r="129" spans="1:9" x14ac:dyDescent="0.3">
      <c r="A129" s="1">
        <v>31639</v>
      </c>
      <c r="B129" s="75">
        <f>VLOOKUP($A129,FedFundsRates!$A$2:$MM$3000,MATCH(B$2,FedFundsRates!$A$2:$MM$2,0),FALSE)</f>
        <v>6.919999999999999</v>
      </c>
      <c r="C129" s="75" t="e">
        <f>VLOOKUP($A129,NaturalRateMeasures!$A$2:$MK$3000,MATCH(C$2,NaturalRateMeasures!$A$2:$MK$2,0),FALSE)</f>
        <v>#N/A</v>
      </c>
      <c r="D129" s="75">
        <f>VLOOKUP($A129,InflationTargetMeasures!$A$2:$MM$3000,MATCH(D$2,InflationTargetMeasures!$A$2:$MM$2,0),FALSE)</f>
        <v>2</v>
      </c>
      <c r="E129" s="75" t="e">
        <f>VLOOKUP($A129,GapMeasures!$A$2:$LA$3000,MATCH(E$2,GapMeasures!$A$2:$LA$2,0),FALSE)</f>
        <v>#N/A</v>
      </c>
      <c r="F129" s="75">
        <f>VLOOKUP($A129,InflationMeasures!$A$2:$LN$3000,MATCH(F$2,InflationMeasures!$A$2:$LN$2,0),FALSE)</f>
        <v>3.2066437526076408</v>
      </c>
      <c r="G129" s="23">
        <v>31639</v>
      </c>
      <c r="H129" s="22" t="e">
        <f t="shared" si="1"/>
        <v>#N/A</v>
      </c>
      <c r="I129" s="22">
        <f>VLOOKUP($A129,FedFundsRates!$A$2:$MM$3000,MATCH("FedFundsRate",FedFundsRates!$A$2:$MM$2,0),FALSE)</f>
        <v>6.206666666666667</v>
      </c>
    </row>
    <row r="130" spans="1:9" x14ac:dyDescent="0.3">
      <c r="A130" s="1">
        <v>31731</v>
      </c>
      <c r="B130" s="75">
        <f>VLOOKUP($A130,FedFundsRates!$A$2:$MM$3000,MATCH(B$2,FedFundsRates!$A$2:$MM$2,0),FALSE)</f>
        <v>6.206666666666667</v>
      </c>
      <c r="C130" s="75" t="e">
        <f>VLOOKUP($A130,NaturalRateMeasures!$A$2:$MK$3000,MATCH(C$2,NaturalRateMeasures!$A$2:$MK$2,0),FALSE)</f>
        <v>#N/A</v>
      </c>
      <c r="D130" s="75">
        <f>VLOOKUP($A130,InflationTargetMeasures!$A$2:$MM$3000,MATCH(D$2,InflationTargetMeasures!$A$2:$MM$2,0),FALSE)</f>
        <v>2</v>
      </c>
      <c r="E130" s="75" t="e">
        <f>VLOOKUP($A130,GapMeasures!$A$2:$LA$3000,MATCH(E$2,GapMeasures!$A$2:$LA$2,0),FALSE)</f>
        <v>#N/A</v>
      </c>
      <c r="F130" s="75">
        <f>VLOOKUP($A130,InflationMeasures!$A$2:$LN$3000,MATCH(F$2,InflationMeasures!$A$2:$LN$2,0),FALSE)</f>
        <v>3.3061111768651008</v>
      </c>
      <c r="G130" s="23">
        <v>31731</v>
      </c>
      <c r="H130" s="22" t="e">
        <f t="shared" si="1"/>
        <v>#N/A</v>
      </c>
      <c r="I130" s="22">
        <f>VLOOKUP($A130,FedFundsRates!$A$2:$MM$3000,MATCH("FedFundsRate",FedFundsRates!$A$2:$MM$2,0),FALSE)</f>
        <v>6.2666666666666666</v>
      </c>
    </row>
    <row r="131" spans="1:9" x14ac:dyDescent="0.3">
      <c r="A131" s="1">
        <v>31823</v>
      </c>
      <c r="B131" s="75">
        <f>VLOOKUP($A131,FedFundsRates!$A$2:$MM$3000,MATCH(B$2,FedFundsRates!$A$2:$MM$2,0),FALSE)</f>
        <v>6.2666666666666666</v>
      </c>
      <c r="C131" s="75" t="e">
        <f>VLOOKUP($A131,NaturalRateMeasures!$A$2:$MK$3000,MATCH(C$2,NaturalRateMeasures!$A$2:$MK$2,0),FALSE)</f>
        <v>#N/A</v>
      </c>
      <c r="D131" s="75">
        <f>VLOOKUP($A131,InflationTargetMeasures!$A$2:$MM$3000,MATCH(D$2,InflationTargetMeasures!$A$2:$MM$2,0),FALSE)</f>
        <v>2</v>
      </c>
      <c r="E131" s="75" t="e">
        <f>VLOOKUP($A131,GapMeasures!$A$2:$LA$3000,MATCH(E$2,GapMeasures!$A$2:$LA$2,0),FALSE)</f>
        <v>#N/A</v>
      </c>
      <c r="F131" s="75">
        <f>VLOOKUP($A131,InflationMeasures!$A$2:$LN$3000,MATCH(F$2,InflationMeasures!$A$2:$LN$2,0),FALSE)</f>
        <v>2.8492808493198796</v>
      </c>
      <c r="G131" s="23">
        <v>31823</v>
      </c>
      <c r="H131" s="22" t="e">
        <f t="shared" si="1"/>
        <v>#N/A</v>
      </c>
      <c r="I131" s="22">
        <f>VLOOKUP($A131,FedFundsRates!$A$2:$MM$3000,MATCH("FedFundsRate",FedFundsRates!$A$2:$MM$2,0),FALSE)</f>
        <v>6.22</v>
      </c>
    </row>
    <row r="132" spans="1:9" x14ac:dyDescent="0.3">
      <c r="A132" s="1">
        <v>31912</v>
      </c>
      <c r="B132" s="75">
        <f>VLOOKUP($A132,FedFundsRates!$A$2:$MM$3000,MATCH(B$2,FedFundsRates!$A$2:$MM$2,0),FALSE)</f>
        <v>6.22</v>
      </c>
      <c r="C132" s="75" t="e">
        <f>VLOOKUP($A132,NaturalRateMeasures!$A$2:$MK$3000,MATCH(C$2,NaturalRateMeasures!$A$2:$MK$2,0),FALSE)</f>
        <v>#N/A</v>
      </c>
      <c r="D132" s="75">
        <f>VLOOKUP($A132,InflationTargetMeasures!$A$2:$MM$3000,MATCH(D$2,InflationTargetMeasures!$A$2:$MM$2,0),FALSE)</f>
        <v>2</v>
      </c>
      <c r="E132" s="75" t="e">
        <f>VLOOKUP($A132,GapMeasures!$A$2:$LA$3000,MATCH(E$2,GapMeasures!$A$2:$LA$2,0),FALSE)</f>
        <v>#N/A</v>
      </c>
      <c r="F132" s="75">
        <f>VLOOKUP($A132,InflationMeasures!$A$2:$LN$3000,MATCH(F$2,InflationMeasures!$A$2:$LN$2,0),FALSE)</f>
        <v>3.141959993797494</v>
      </c>
      <c r="G132" s="23">
        <v>31912</v>
      </c>
      <c r="H132" s="22" t="e">
        <f t="shared" si="1"/>
        <v>#N/A</v>
      </c>
      <c r="I132" s="22">
        <f>VLOOKUP($A132,FedFundsRates!$A$2:$MM$3000,MATCH("FedFundsRate",FedFundsRates!$A$2:$MM$2,0),FALSE)</f>
        <v>6.6499999999999995</v>
      </c>
    </row>
    <row r="133" spans="1:9" x14ac:dyDescent="0.3">
      <c r="A133" s="1">
        <v>32004</v>
      </c>
      <c r="B133" s="75">
        <f>VLOOKUP($A133,FedFundsRates!$A$2:$MM$3000,MATCH(B$2,FedFundsRates!$A$2:$MM$2,0),FALSE)</f>
        <v>6.6499999999999995</v>
      </c>
      <c r="C133" s="75" t="e">
        <f>VLOOKUP($A133,NaturalRateMeasures!$A$2:$MK$3000,MATCH(C$2,NaturalRateMeasures!$A$2:$MK$2,0),FALSE)</f>
        <v>#N/A</v>
      </c>
      <c r="D133" s="75">
        <f>VLOOKUP($A133,InflationTargetMeasures!$A$2:$MM$3000,MATCH(D$2,InflationTargetMeasures!$A$2:$MM$2,0),FALSE)</f>
        <v>2</v>
      </c>
      <c r="E133" s="75" t="e">
        <f>VLOOKUP($A133,GapMeasures!$A$2:$LA$3000,MATCH(E$2,GapMeasures!$A$2:$LA$2,0),FALSE)</f>
        <v>#N/A</v>
      </c>
      <c r="F133" s="75">
        <f>VLOOKUP($A133,InflationMeasures!$A$2:$LN$3000,MATCH(F$2,InflationMeasures!$A$2:$LN$2,0),FALSE)</f>
        <v>3.3553429456946393</v>
      </c>
      <c r="G133" s="23">
        <v>32004</v>
      </c>
      <c r="H133" s="22" t="e">
        <f t="shared" ref="H133:H196" si="2">$L$29*B133 + (1-$L$29)*(C133+D133+1.5*(F133-D133)+$L$31*E133)</f>
        <v>#N/A</v>
      </c>
      <c r="I133" s="22">
        <f>VLOOKUP($A133,FedFundsRates!$A$2:$MM$3000,MATCH("FedFundsRate",FedFundsRates!$A$2:$MM$2,0),FALSE)</f>
        <v>6.8433333333333337</v>
      </c>
    </row>
    <row r="134" spans="1:9" x14ac:dyDescent="0.3">
      <c r="A134" s="1">
        <v>32096</v>
      </c>
      <c r="B134" s="75">
        <f>VLOOKUP($A134,FedFundsRates!$A$2:$MM$3000,MATCH(B$2,FedFundsRates!$A$2:$MM$2,0),FALSE)</f>
        <v>6.8433333333333337</v>
      </c>
      <c r="C134" s="75" t="e">
        <f>VLOOKUP($A134,NaturalRateMeasures!$A$2:$MK$3000,MATCH(C$2,NaturalRateMeasures!$A$2:$MK$2,0),FALSE)</f>
        <v>#N/A</v>
      </c>
      <c r="D134" s="75">
        <f>VLOOKUP($A134,InflationTargetMeasures!$A$2:$MM$3000,MATCH(D$2,InflationTargetMeasures!$A$2:$MM$2,0),FALSE)</f>
        <v>2</v>
      </c>
      <c r="E134" s="75" t="e">
        <f>VLOOKUP($A134,GapMeasures!$A$2:$LA$3000,MATCH(E$2,GapMeasures!$A$2:$LA$2,0),FALSE)</f>
        <v>#N/A</v>
      </c>
      <c r="F134" s="75">
        <f>VLOOKUP($A134,InflationMeasures!$A$2:$LN$3000,MATCH(F$2,InflationMeasures!$A$2:$LN$2,0),FALSE)</f>
        <v>3.5631086499904541</v>
      </c>
      <c r="G134" s="23">
        <v>32096</v>
      </c>
      <c r="H134" s="22" t="e">
        <f t="shared" si="2"/>
        <v>#N/A</v>
      </c>
      <c r="I134" s="22">
        <f>VLOOKUP($A134,FedFundsRates!$A$2:$MM$3000,MATCH("FedFundsRate",FedFundsRates!$A$2:$MM$2,0),FALSE)</f>
        <v>6.916666666666667</v>
      </c>
    </row>
    <row r="135" spans="1:9" x14ac:dyDescent="0.3">
      <c r="A135" s="1">
        <v>32188</v>
      </c>
      <c r="B135" s="75">
        <f>VLOOKUP($A135,FedFundsRates!$A$2:$MM$3000,MATCH(B$2,FedFundsRates!$A$2:$MM$2,0),FALSE)</f>
        <v>6.916666666666667</v>
      </c>
      <c r="C135" s="75" t="e">
        <f>VLOOKUP($A135,NaturalRateMeasures!$A$2:$MK$3000,MATCH(C$2,NaturalRateMeasures!$A$2:$MK$2,0),FALSE)</f>
        <v>#N/A</v>
      </c>
      <c r="D135" s="75">
        <f>VLOOKUP($A135,InflationTargetMeasures!$A$2:$MM$3000,MATCH(D$2,InflationTargetMeasures!$A$2:$MM$2,0),FALSE)</f>
        <v>2</v>
      </c>
      <c r="E135" s="75" t="e">
        <f>VLOOKUP($A135,GapMeasures!$A$2:$LA$3000,MATCH(E$2,GapMeasures!$A$2:$LA$2,0),FALSE)</f>
        <v>#N/A</v>
      </c>
      <c r="F135" s="75">
        <f>VLOOKUP($A135,InflationMeasures!$A$2:$LN$3000,MATCH(F$2,InflationMeasures!$A$2:$LN$2,0),FALSE)</f>
        <v>3.9031517428511853</v>
      </c>
      <c r="G135" s="23">
        <v>32188</v>
      </c>
      <c r="H135" s="22" t="e">
        <f t="shared" si="2"/>
        <v>#N/A</v>
      </c>
      <c r="I135" s="22">
        <f>VLOOKUP($A135,FedFundsRates!$A$2:$MM$3000,MATCH("FedFundsRate",FedFundsRates!$A$2:$MM$2,0),FALSE)</f>
        <v>6.663333333333334</v>
      </c>
    </row>
    <row r="136" spans="1:9" x14ac:dyDescent="0.3">
      <c r="A136" s="1">
        <v>32278</v>
      </c>
      <c r="B136" s="75">
        <f>VLOOKUP($A136,FedFundsRates!$A$2:$MM$3000,MATCH(B$2,FedFundsRates!$A$2:$MM$2,0),FALSE)</f>
        <v>6.663333333333334</v>
      </c>
      <c r="C136" s="75" t="e">
        <f>VLOOKUP($A136,NaturalRateMeasures!$A$2:$MK$3000,MATCH(C$2,NaturalRateMeasures!$A$2:$MK$2,0),FALSE)</f>
        <v>#N/A</v>
      </c>
      <c r="D136" s="75">
        <f>VLOOKUP($A136,InflationTargetMeasures!$A$2:$MM$3000,MATCH(D$2,InflationTargetMeasures!$A$2:$MM$2,0),FALSE)</f>
        <v>2</v>
      </c>
      <c r="E136" s="75" t="e">
        <f>VLOOKUP($A136,GapMeasures!$A$2:$LA$3000,MATCH(E$2,GapMeasures!$A$2:$LA$2,0),FALSE)</f>
        <v>#N/A</v>
      </c>
      <c r="F136" s="75">
        <f>VLOOKUP($A136,InflationMeasures!$A$2:$LN$3000,MATCH(F$2,InflationMeasures!$A$2:$LN$2,0),FALSE)</f>
        <v>4.151241238043335</v>
      </c>
      <c r="G136" s="23">
        <v>32278</v>
      </c>
      <c r="H136" s="22" t="e">
        <f t="shared" si="2"/>
        <v>#N/A</v>
      </c>
      <c r="I136" s="22">
        <f>VLOOKUP($A136,FedFundsRates!$A$2:$MM$3000,MATCH("FedFundsRate",FedFundsRates!$A$2:$MM$2,0),FALSE)</f>
        <v>7.1566666666666663</v>
      </c>
    </row>
    <row r="137" spans="1:9" x14ac:dyDescent="0.3">
      <c r="A137" s="1">
        <v>32370</v>
      </c>
      <c r="B137" s="75">
        <f>VLOOKUP($A137,FedFundsRates!$A$2:$MM$3000,MATCH(B$2,FedFundsRates!$A$2:$MM$2,0),FALSE)</f>
        <v>7.1566666666666663</v>
      </c>
      <c r="C137" s="75" t="e">
        <f>VLOOKUP($A137,NaturalRateMeasures!$A$2:$MK$3000,MATCH(C$2,NaturalRateMeasures!$A$2:$MK$2,0),FALSE)</f>
        <v>#N/A</v>
      </c>
      <c r="D137" s="75">
        <f>VLOOKUP($A137,InflationTargetMeasures!$A$2:$MM$3000,MATCH(D$2,InflationTargetMeasures!$A$2:$MM$2,0),FALSE)</f>
        <v>2</v>
      </c>
      <c r="E137" s="75" t="e">
        <f>VLOOKUP($A137,GapMeasures!$A$2:$LA$3000,MATCH(E$2,GapMeasures!$A$2:$LA$2,0),FALSE)</f>
        <v>#N/A</v>
      </c>
      <c r="F137" s="75">
        <f>VLOOKUP($A137,InflationMeasures!$A$2:$LN$3000,MATCH(F$2,InflationMeasures!$A$2:$LN$2,0),FALSE)</f>
        <v>4.4160923821940923</v>
      </c>
      <c r="G137" s="23">
        <v>32370</v>
      </c>
      <c r="H137" s="22" t="e">
        <f t="shared" si="2"/>
        <v>#N/A</v>
      </c>
      <c r="I137" s="22">
        <f>VLOOKUP($A137,FedFundsRates!$A$2:$MM$3000,MATCH("FedFundsRate",FedFundsRates!$A$2:$MM$2,0),FALSE)</f>
        <v>7.9833333333333334</v>
      </c>
    </row>
    <row r="138" spans="1:9" x14ac:dyDescent="0.3">
      <c r="A138" s="1">
        <v>32462</v>
      </c>
      <c r="B138" s="75">
        <f>VLOOKUP($A138,FedFundsRates!$A$2:$MM$3000,MATCH(B$2,FedFundsRates!$A$2:$MM$2,0),FALSE)</f>
        <v>7.9833333333333334</v>
      </c>
      <c r="C138" s="75" t="e">
        <f>VLOOKUP($A138,NaturalRateMeasures!$A$2:$MK$3000,MATCH(C$2,NaturalRateMeasures!$A$2:$MK$2,0),FALSE)</f>
        <v>#N/A</v>
      </c>
      <c r="D138" s="75">
        <f>VLOOKUP($A138,InflationTargetMeasures!$A$2:$MM$3000,MATCH(D$2,InflationTargetMeasures!$A$2:$MM$2,0),FALSE)</f>
        <v>2</v>
      </c>
      <c r="E138" s="75" t="e">
        <f>VLOOKUP($A138,GapMeasures!$A$2:$LA$3000,MATCH(E$2,GapMeasures!$A$2:$LA$2,0),FALSE)</f>
        <v>#N/A</v>
      </c>
      <c r="F138" s="75">
        <f>VLOOKUP($A138,InflationMeasures!$A$2:$LN$3000,MATCH(F$2,InflationMeasures!$A$2:$LN$2,0),FALSE)</f>
        <v>4.5191385795412709</v>
      </c>
      <c r="G138" s="23">
        <v>32462</v>
      </c>
      <c r="H138" s="22" t="e">
        <f t="shared" si="2"/>
        <v>#N/A</v>
      </c>
      <c r="I138" s="22">
        <f>VLOOKUP($A138,FedFundsRates!$A$2:$MM$3000,MATCH("FedFundsRate",FedFundsRates!$A$2:$MM$2,0),FALSE)</f>
        <v>8.4699999999999989</v>
      </c>
    </row>
    <row r="139" spans="1:9" x14ac:dyDescent="0.3">
      <c r="A139" s="1">
        <v>32554</v>
      </c>
      <c r="B139" s="75">
        <f>VLOOKUP($A139,FedFundsRates!$A$2:$MM$3000,MATCH(B$2,FedFundsRates!$A$2:$MM$2,0),FALSE)</f>
        <v>8.4699999999999989</v>
      </c>
      <c r="C139" s="75" t="e">
        <f>VLOOKUP($A139,NaturalRateMeasures!$A$2:$MK$3000,MATCH(C$2,NaturalRateMeasures!$A$2:$MK$2,0),FALSE)</f>
        <v>#N/A</v>
      </c>
      <c r="D139" s="75">
        <f>VLOOKUP($A139,InflationTargetMeasures!$A$2:$MM$3000,MATCH(D$2,InflationTargetMeasures!$A$2:$MM$2,0),FALSE)</f>
        <v>2</v>
      </c>
      <c r="E139" s="75" t="e">
        <f>VLOOKUP($A139,GapMeasures!$A$2:$LA$3000,MATCH(E$2,GapMeasures!$A$2:$LA$2,0),FALSE)</f>
        <v>#N/A</v>
      </c>
      <c r="F139" s="75">
        <f>VLOOKUP($A139,InflationMeasures!$A$2:$LN$3000,MATCH(F$2,InflationMeasures!$A$2:$LN$2,0),FALSE)</f>
        <v>4.6532013587055721</v>
      </c>
      <c r="G139" s="23">
        <v>32554</v>
      </c>
      <c r="H139" s="22" t="e">
        <f t="shared" si="2"/>
        <v>#N/A</v>
      </c>
      <c r="I139" s="22">
        <f>VLOOKUP($A139,FedFundsRates!$A$2:$MM$3000,MATCH("FedFundsRate",FedFundsRates!$A$2:$MM$2,0),FALSE)</f>
        <v>9.4433333333333334</v>
      </c>
    </row>
    <row r="140" spans="1:9" x14ac:dyDescent="0.3">
      <c r="A140" s="1">
        <v>32643</v>
      </c>
      <c r="B140" s="75">
        <f>VLOOKUP($A140,FedFundsRates!$A$2:$MM$3000,MATCH(B$2,FedFundsRates!$A$2:$MM$2,0),FALSE)</f>
        <v>9.4433333333333334</v>
      </c>
      <c r="C140" s="75" t="e">
        <f>VLOOKUP($A140,NaturalRateMeasures!$A$2:$MK$3000,MATCH(C$2,NaturalRateMeasures!$A$2:$MK$2,0),FALSE)</f>
        <v>#N/A</v>
      </c>
      <c r="D140" s="75">
        <f>VLOOKUP($A140,InflationTargetMeasures!$A$2:$MM$3000,MATCH(D$2,InflationTargetMeasures!$A$2:$MM$2,0),FALSE)</f>
        <v>2</v>
      </c>
      <c r="E140" s="75" t="e">
        <f>VLOOKUP($A140,GapMeasures!$A$2:$LA$3000,MATCH(E$2,GapMeasures!$A$2:$LA$2,0),FALSE)</f>
        <v>#N/A</v>
      </c>
      <c r="F140" s="75">
        <f>VLOOKUP($A140,InflationMeasures!$A$2:$LN$3000,MATCH(F$2,InflationMeasures!$A$2:$LN$2,0),FALSE)</f>
        <v>4.3394319945148085</v>
      </c>
      <c r="G140" s="23">
        <v>32643</v>
      </c>
      <c r="H140" s="22" t="e">
        <f t="shared" si="2"/>
        <v>#N/A</v>
      </c>
      <c r="I140" s="22">
        <f>VLOOKUP($A140,FedFundsRates!$A$2:$MM$3000,MATCH("FedFundsRate",FedFundsRates!$A$2:$MM$2,0),FALSE)</f>
        <v>9.7266666666666666</v>
      </c>
    </row>
    <row r="141" spans="1:9" x14ac:dyDescent="0.3">
      <c r="A141" s="1">
        <v>32735</v>
      </c>
      <c r="B141" s="75">
        <f>VLOOKUP($A141,FedFundsRates!$A$2:$MM$3000,MATCH(B$2,FedFundsRates!$A$2:$MM$2,0),FALSE)</f>
        <v>9.7266666666666666</v>
      </c>
      <c r="C141" s="75" t="e">
        <f>VLOOKUP($A141,NaturalRateMeasures!$A$2:$MK$3000,MATCH(C$2,NaturalRateMeasures!$A$2:$MK$2,0),FALSE)</f>
        <v>#N/A</v>
      </c>
      <c r="D141" s="75">
        <f>VLOOKUP($A141,InflationTargetMeasures!$A$2:$MM$3000,MATCH(D$2,InflationTargetMeasures!$A$2:$MM$2,0),FALSE)</f>
        <v>2</v>
      </c>
      <c r="E141" s="75" t="e">
        <f>VLOOKUP($A141,GapMeasures!$A$2:$LA$3000,MATCH(E$2,GapMeasures!$A$2:$LA$2,0),FALSE)</f>
        <v>#N/A</v>
      </c>
      <c r="F141" s="75">
        <f>VLOOKUP($A141,InflationMeasures!$A$2:$LN$3000,MATCH(F$2,InflationMeasures!$A$2:$LN$2,0),FALSE)</f>
        <v>3.918945434437493</v>
      </c>
      <c r="G141" s="23">
        <v>32735</v>
      </c>
      <c r="H141" s="22" t="e">
        <f t="shared" si="2"/>
        <v>#N/A</v>
      </c>
      <c r="I141" s="22">
        <f>VLOOKUP($A141,FedFundsRates!$A$2:$MM$3000,MATCH("FedFundsRate",FedFundsRates!$A$2:$MM$2,0),FALSE)</f>
        <v>9.0833333333333339</v>
      </c>
    </row>
    <row r="142" spans="1:9" x14ac:dyDescent="0.3">
      <c r="A142" s="1">
        <v>32827</v>
      </c>
      <c r="B142" s="75">
        <f>VLOOKUP($A142,FedFundsRates!$A$2:$MM$3000,MATCH(B$2,FedFundsRates!$A$2:$MM$2,0),FALSE)</f>
        <v>9.0833333333333339</v>
      </c>
      <c r="C142" s="75" t="e">
        <f>VLOOKUP($A142,NaturalRateMeasures!$A$2:$MK$3000,MATCH(C$2,NaturalRateMeasures!$A$2:$MK$2,0),FALSE)</f>
        <v>#N/A</v>
      </c>
      <c r="D142" s="75">
        <f>VLOOKUP($A142,InflationTargetMeasures!$A$2:$MM$3000,MATCH(D$2,InflationTargetMeasures!$A$2:$MM$2,0),FALSE)</f>
        <v>2</v>
      </c>
      <c r="E142" s="75" t="e">
        <f>VLOOKUP($A142,GapMeasures!$A$2:$LA$3000,MATCH(E$2,GapMeasures!$A$2:$LA$2,0),FALSE)</f>
        <v>#N/A</v>
      </c>
      <c r="F142" s="75">
        <f>VLOOKUP($A142,InflationMeasures!$A$2:$LN$3000,MATCH(F$2,InflationMeasures!$A$2:$LN$2,0),FALSE)</f>
        <v>3.7116093636988978</v>
      </c>
      <c r="G142" s="23">
        <v>32827</v>
      </c>
      <c r="H142" s="22" t="e">
        <f t="shared" si="2"/>
        <v>#N/A</v>
      </c>
      <c r="I142" s="22">
        <f>VLOOKUP($A142,FedFundsRates!$A$2:$MM$3000,MATCH("FedFundsRate",FedFundsRates!$A$2:$MM$2,0),FALSE)</f>
        <v>8.6133333333333333</v>
      </c>
    </row>
    <row r="143" spans="1:9" x14ac:dyDescent="0.3">
      <c r="A143" s="1">
        <v>32919</v>
      </c>
      <c r="B143" s="75">
        <f>VLOOKUP($A143,FedFundsRates!$A$2:$MM$3000,MATCH(B$2,FedFundsRates!$A$2:$MM$2,0),FALSE)</f>
        <v>8.6133333333333333</v>
      </c>
      <c r="C143" s="75" t="e">
        <f>VLOOKUP($A143,NaturalRateMeasures!$A$2:$MK$3000,MATCH(C$2,NaturalRateMeasures!$A$2:$MK$2,0),FALSE)</f>
        <v>#N/A</v>
      </c>
      <c r="D143" s="75">
        <f>VLOOKUP($A143,InflationTargetMeasures!$A$2:$MM$3000,MATCH(D$2,InflationTargetMeasures!$A$2:$MM$2,0),FALSE)</f>
        <v>2</v>
      </c>
      <c r="E143" s="75" t="e">
        <f>VLOOKUP($A143,GapMeasures!$A$2:$LA$3000,MATCH(E$2,GapMeasures!$A$2:$LA$2,0),FALSE)</f>
        <v>#N/A</v>
      </c>
      <c r="F143" s="75">
        <f>VLOOKUP($A143,InflationMeasures!$A$2:$LN$3000,MATCH(F$2,InflationMeasures!$A$2:$LN$2,0),FALSE)</f>
        <v>3.7727288591072661</v>
      </c>
      <c r="G143" s="23">
        <v>32919</v>
      </c>
      <c r="H143" s="22" t="e">
        <f t="shared" si="2"/>
        <v>#N/A</v>
      </c>
      <c r="I143" s="22">
        <f>VLOOKUP($A143,FedFundsRates!$A$2:$MM$3000,MATCH("FedFundsRate",FedFundsRates!$A$2:$MM$2,0),FALSE)</f>
        <v>8.25</v>
      </c>
    </row>
    <row r="144" spans="1:9" x14ac:dyDescent="0.3">
      <c r="A144" s="1">
        <v>33008</v>
      </c>
      <c r="B144" s="75">
        <f>VLOOKUP($A144,FedFundsRates!$A$2:$MM$3000,MATCH(B$2,FedFundsRates!$A$2:$MM$2,0),FALSE)</f>
        <v>8.25</v>
      </c>
      <c r="C144" s="75" t="e">
        <f>VLOOKUP($A144,NaturalRateMeasures!$A$2:$MK$3000,MATCH(C$2,NaturalRateMeasures!$A$2:$MK$2,0),FALSE)</f>
        <v>#N/A</v>
      </c>
      <c r="D144" s="75">
        <f>VLOOKUP($A144,InflationTargetMeasures!$A$2:$MM$3000,MATCH(D$2,InflationTargetMeasures!$A$2:$MM$2,0),FALSE)</f>
        <v>2</v>
      </c>
      <c r="E144" s="75" t="e">
        <f>VLOOKUP($A144,GapMeasures!$A$2:$LA$3000,MATCH(E$2,GapMeasures!$A$2:$LA$2,0),FALSE)</f>
        <v>#N/A</v>
      </c>
      <c r="F144" s="75">
        <f>VLOOKUP($A144,InflationMeasures!$A$2:$LN$3000,MATCH(F$2,InflationMeasures!$A$2:$LN$2,0),FALSE)</f>
        <v>3.9860272882909387</v>
      </c>
      <c r="G144" s="23">
        <v>33008</v>
      </c>
      <c r="H144" s="22" t="e">
        <f t="shared" si="2"/>
        <v>#N/A</v>
      </c>
      <c r="I144" s="22">
        <f>VLOOKUP($A144,FedFundsRates!$A$2:$MM$3000,MATCH("FedFundsRate",FedFundsRates!$A$2:$MM$2,0),FALSE)</f>
        <v>8.2433333333333323</v>
      </c>
    </row>
    <row r="145" spans="1:9" x14ac:dyDescent="0.3">
      <c r="A145" s="1">
        <v>33100</v>
      </c>
      <c r="B145" s="75">
        <f>VLOOKUP($A145,FedFundsRates!$A$2:$MM$3000,MATCH(B$2,FedFundsRates!$A$2:$MM$2,0),FALSE)</f>
        <v>8.2433333333333323</v>
      </c>
      <c r="C145" s="75" t="e">
        <f>VLOOKUP($A145,NaturalRateMeasures!$A$2:$MK$3000,MATCH(C$2,NaturalRateMeasures!$A$2:$MK$2,0),FALSE)</f>
        <v>#N/A</v>
      </c>
      <c r="D145" s="75">
        <f>VLOOKUP($A145,InflationTargetMeasures!$A$2:$MM$3000,MATCH(D$2,InflationTargetMeasures!$A$2:$MM$2,0),FALSE)</f>
        <v>2</v>
      </c>
      <c r="E145" s="75" t="e">
        <f>VLOOKUP($A145,GapMeasures!$A$2:$LA$3000,MATCH(E$2,GapMeasures!$A$2:$LA$2,0),FALSE)</f>
        <v>#N/A</v>
      </c>
      <c r="F145" s="75">
        <f>VLOOKUP($A145,InflationMeasures!$A$2:$LN$3000,MATCH(F$2,InflationMeasures!$A$2:$LN$2,0),FALSE)</f>
        <v>4.2603590923135037</v>
      </c>
      <c r="G145" s="23">
        <v>33100</v>
      </c>
      <c r="H145" s="22" t="e">
        <f t="shared" si="2"/>
        <v>#N/A</v>
      </c>
      <c r="I145" s="22">
        <f>VLOOKUP($A145,FedFundsRates!$A$2:$MM$3000,MATCH("FedFundsRate",FedFundsRates!$A$2:$MM$2,0),FALSE)</f>
        <v>8.16</v>
      </c>
    </row>
    <row r="146" spans="1:9" x14ac:dyDescent="0.3">
      <c r="A146" s="1">
        <v>33192</v>
      </c>
      <c r="B146" s="75">
        <f>VLOOKUP($A146,FedFundsRates!$A$2:$MM$3000,MATCH(B$2,FedFundsRates!$A$2:$MM$2,0),FALSE)</f>
        <v>8.16</v>
      </c>
      <c r="C146" s="75" t="e">
        <f>VLOOKUP($A146,NaturalRateMeasures!$A$2:$MK$3000,MATCH(C$2,NaturalRateMeasures!$A$2:$MK$2,0),FALSE)</f>
        <v>#N/A</v>
      </c>
      <c r="D146" s="75">
        <f>VLOOKUP($A146,InflationTargetMeasures!$A$2:$MM$3000,MATCH(D$2,InflationTargetMeasures!$A$2:$MM$2,0),FALSE)</f>
        <v>2</v>
      </c>
      <c r="E146" s="75" t="e">
        <f>VLOOKUP($A146,GapMeasures!$A$2:$LA$3000,MATCH(E$2,GapMeasures!$A$2:$LA$2,0),FALSE)</f>
        <v>#N/A</v>
      </c>
      <c r="F146" s="75">
        <f>VLOOKUP($A146,InflationMeasures!$A$2:$LN$3000,MATCH(F$2,InflationMeasures!$A$2:$LN$2,0),FALSE)</f>
        <v>4.1826129849807048</v>
      </c>
      <c r="G146" s="23">
        <v>33192</v>
      </c>
      <c r="H146" s="22" t="e">
        <f t="shared" si="2"/>
        <v>#N/A</v>
      </c>
      <c r="I146" s="22">
        <f>VLOOKUP($A146,FedFundsRates!$A$2:$MM$3000,MATCH("FedFundsRate",FedFundsRates!$A$2:$MM$2,0),FALSE)</f>
        <v>7.7433333333333323</v>
      </c>
    </row>
    <row r="147" spans="1:9" x14ac:dyDescent="0.3">
      <c r="A147" s="1">
        <v>33284</v>
      </c>
      <c r="B147" s="75">
        <f>VLOOKUP($A147,FedFundsRates!$A$2:$MM$3000,MATCH(B$2,FedFundsRates!$A$2:$MM$2,0),FALSE)</f>
        <v>7.7433333333333323</v>
      </c>
      <c r="C147" s="75" t="e">
        <f>VLOOKUP($A147,NaturalRateMeasures!$A$2:$MK$3000,MATCH(C$2,NaturalRateMeasures!$A$2:$MK$2,0),FALSE)</f>
        <v>#N/A</v>
      </c>
      <c r="D147" s="75">
        <f>VLOOKUP($A147,InflationTargetMeasures!$A$2:$MM$3000,MATCH(D$2,InflationTargetMeasures!$A$2:$MM$2,0),FALSE)</f>
        <v>2</v>
      </c>
      <c r="E147" s="75" t="e">
        <f>VLOOKUP($A147,GapMeasures!$A$2:$LA$3000,MATCH(E$2,GapMeasures!$A$2:$LA$2,0),FALSE)</f>
        <v>#N/A</v>
      </c>
      <c r="F147" s="75">
        <f>VLOOKUP($A147,InflationMeasures!$A$2:$LN$3000,MATCH(F$2,InflationMeasures!$A$2:$LN$2,0),FALSE)</f>
        <v>3.9096657025627257</v>
      </c>
      <c r="G147" s="23">
        <v>33284</v>
      </c>
      <c r="H147" s="22" t="e">
        <f t="shared" si="2"/>
        <v>#N/A</v>
      </c>
      <c r="I147" s="22">
        <f>VLOOKUP($A147,FedFundsRates!$A$2:$MM$3000,MATCH("FedFundsRate",FedFundsRates!$A$2:$MM$2,0),FALSE)</f>
        <v>6.4266666666666667</v>
      </c>
    </row>
    <row r="148" spans="1:9" x14ac:dyDescent="0.3">
      <c r="A148" s="1">
        <v>33373</v>
      </c>
      <c r="B148" s="75">
        <f>VLOOKUP($A148,FedFundsRates!$A$2:$MM$3000,MATCH(B$2,FedFundsRates!$A$2:$MM$2,0),FALSE)</f>
        <v>6.4266666666666667</v>
      </c>
      <c r="C148" s="75" t="e">
        <f>VLOOKUP($A148,NaturalRateMeasures!$A$2:$MK$3000,MATCH(C$2,NaturalRateMeasures!$A$2:$MK$2,0),FALSE)</f>
        <v>#N/A</v>
      </c>
      <c r="D148" s="75">
        <f>VLOOKUP($A148,InflationTargetMeasures!$A$2:$MM$3000,MATCH(D$2,InflationTargetMeasures!$A$2:$MM$2,0),FALSE)</f>
        <v>2</v>
      </c>
      <c r="E148" s="75" t="e">
        <f>VLOOKUP($A148,GapMeasures!$A$2:$LA$3000,MATCH(E$2,GapMeasures!$A$2:$LA$2,0),FALSE)</f>
        <v>#N/A</v>
      </c>
      <c r="F148" s="75">
        <f>VLOOKUP($A148,InflationMeasures!$A$2:$LN$3000,MATCH(F$2,InflationMeasures!$A$2:$LN$2,0),FALSE)</f>
        <v>3.5555112086742557</v>
      </c>
      <c r="G148" s="23">
        <v>33373</v>
      </c>
      <c r="H148" s="22" t="e">
        <f t="shared" si="2"/>
        <v>#N/A</v>
      </c>
      <c r="I148" s="22">
        <f>VLOOKUP($A148,FedFundsRates!$A$2:$MM$3000,MATCH("FedFundsRate",FedFundsRates!$A$2:$MM$2,0),FALSE)</f>
        <v>5.8633333333333342</v>
      </c>
    </row>
    <row r="149" spans="1:9" x14ac:dyDescent="0.3">
      <c r="A149" s="1">
        <v>33465</v>
      </c>
      <c r="B149" s="75">
        <f>VLOOKUP($A149,FedFundsRates!$A$2:$MM$3000,MATCH(B$2,FedFundsRates!$A$2:$MM$2,0),FALSE)</f>
        <v>5.8633333333333342</v>
      </c>
      <c r="C149" s="75" t="e">
        <f>VLOOKUP($A149,NaturalRateMeasures!$A$2:$MK$3000,MATCH(C$2,NaturalRateMeasures!$A$2:$MK$2,0),FALSE)</f>
        <v>#N/A</v>
      </c>
      <c r="D149" s="75">
        <f>VLOOKUP($A149,InflationTargetMeasures!$A$2:$MM$3000,MATCH(D$2,InflationTargetMeasures!$A$2:$MM$2,0),FALSE)</f>
        <v>2</v>
      </c>
      <c r="E149" s="75" t="e">
        <f>VLOOKUP($A149,GapMeasures!$A$2:$LA$3000,MATCH(E$2,GapMeasures!$A$2:$LA$2,0),FALSE)</f>
        <v>#N/A</v>
      </c>
      <c r="F149" s="75">
        <f>VLOOKUP($A149,InflationMeasures!$A$2:$LN$3000,MATCH(F$2,InflationMeasures!$A$2:$LN$2,0),FALSE)</f>
        <v>3.4408956206782859</v>
      </c>
      <c r="G149" s="23">
        <v>33465</v>
      </c>
      <c r="H149" s="22" t="e">
        <f t="shared" si="2"/>
        <v>#N/A</v>
      </c>
      <c r="I149" s="22">
        <f>VLOOKUP($A149,FedFundsRates!$A$2:$MM$3000,MATCH("FedFundsRate",FedFundsRates!$A$2:$MM$2,0),FALSE)</f>
        <v>5.6433333333333335</v>
      </c>
    </row>
    <row r="150" spans="1:9" x14ac:dyDescent="0.3">
      <c r="A150" s="1">
        <v>33557</v>
      </c>
      <c r="B150" s="75">
        <f>VLOOKUP($A150,FedFundsRates!$A$2:$MM$3000,MATCH(B$2,FedFundsRates!$A$2:$MM$2,0),FALSE)</f>
        <v>5.6433333333333335</v>
      </c>
      <c r="C150" s="75" t="e">
        <f>VLOOKUP($A150,NaturalRateMeasures!$A$2:$MK$3000,MATCH(C$2,NaturalRateMeasures!$A$2:$MK$2,0),FALSE)</f>
        <v>#N/A</v>
      </c>
      <c r="D150" s="75">
        <f>VLOOKUP($A150,InflationTargetMeasures!$A$2:$MM$3000,MATCH(D$2,InflationTargetMeasures!$A$2:$MM$2,0),FALSE)</f>
        <v>2</v>
      </c>
      <c r="E150" s="75" t="e">
        <f>VLOOKUP($A150,GapMeasures!$A$2:$LA$3000,MATCH(E$2,GapMeasures!$A$2:$LA$2,0),FALSE)</f>
        <v>#N/A</v>
      </c>
      <c r="F150" s="75">
        <f>VLOOKUP($A150,InflationMeasures!$A$2:$LN$3000,MATCH(F$2,InflationMeasures!$A$2:$LN$2,0),FALSE)</f>
        <v>3.3877551020408125</v>
      </c>
      <c r="G150" s="23">
        <v>33557</v>
      </c>
      <c r="H150" s="22" t="e">
        <f t="shared" si="2"/>
        <v>#N/A</v>
      </c>
      <c r="I150" s="22">
        <f>VLOOKUP($A150,FedFundsRates!$A$2:$MM$3000,MATCH("FedFundsRate",FedFundsRates!$A$2:$MM$2,0),FALSE)</f>
        <v>4.8166666666666664</v>
      </c>
    </row>
    <row r="151" spans="1:9" x14ac:dyDescent="0.3">
      <c r="A151" s="1">
        <v>33649</v>
      </c>
      <c r="B151" s="75">
        <f>VLOOKUP($A151,FedFundsRates!$A$2:$MM$3000,MATCH(B$2,FedFundsRates!$A$2:$MM$2,0),FALSE)</f>
        <v>4.8166666666666664</v>
      </c>
      <c r="C151" s="75" t="e">
        <f>VLOOKUP($A151,NaturalRateMeasures!$A$2:$MK$3000,MATCH(C$2,NaturalRateMeasures!$A$2:$MK$2,0),FALSE)</f>
        <v>#N/A</v>
      </c>
      <c r="D151" s="75">
        <f>VLOOKUP($A151,InflationTargetMeasures!$A$2:$MM$3000,MATCH(D$2,InflationTargetMeasures!$A$2:$MM$2,0),FALSE)</f>
        <v>2</v>
      </c>
      <c r="E151" s="75" t="e">
        <f>VLOOKUP($A151,GapMeasures!$A$2:$LA$3000,MATCH(E$2,GapMeasures!$A$2:$LA$2,0),FALSE)</f>
        <v>#N/A</v>
      </c>
      <c r="F151" s="75">
        <f>VLOOKUP($A151,InflationMeasures!$A$2:$LN$3000,MATCH(F$2,InflationMeasures!$A$2:$LN$2,0),FALSE)</f>
        <v>3.2625054617837046</v>
      </c>
      <c r="G151" s="23">
        <v>33649</v>
      </c>
      <c r="H151" s="22" t="e">
        <f t="shared" si="2"/>
        <v>#N/A</v>
      </c>
      <c r="I151" s="22">
        <f>VLOOKUP($A151,FedFundsRates!$A$2:$MM$3000,MATCH("FedFundsRate",FedFundsRates!$A$2:$MM$2,0),FALSE)</f>
        <v>4.0233333333333334</v>
      </c>
    </row>
    <row r="152" spans="1:9" x14ac:dyDescent="0.3">
      <c r="A152" s="1">
        <v>33739</v>
      </c>
      <c r="B152" s="75">
        <f>VLOOKUP($A152,FedFundsRates!$A$2:$MM$3000,MATCH(B$2,FedFundsRates!$A$2:$MM$2,0),FALSE)</f>
        <v>4.0233333333333334</v>
      </c>
      <c r="C152" s="75" t="e">
        <f>VLOOKUP($A152,NaturalRateMeasures!$A$2:$MK$3000,MATCH(C$2,NaturalRateMeasures!$A$2:$MK$2,0),FALSE)</f>
        <v>#N/A</v>
      </c>
      <c r="D152" s="75">
        <f>VLOOKUP($A152,InflationTargetMeasures!$A$2:$MM$3000,MATCH(D$2,InflationTargetMeasures!$A$2:$MM$2,0),FALSE)</f>
        <v>2</v>
      </c>
      <c r="E152" s="75" t="e">
        <f>VLOOKUP($A152,GapMeasures!$A$2:$LA$3000,MATCH(E$2,GapMeasures!$A$2:$LA$2,0),FALSE)</f>
        <v>#N/A</v>
      </c>
      <c r="F152" s="75">
        <f>VLOOKUP($A152,InflationMeasures!$A$2:$LN$3000,MATCH(F$2,InflationMeasures!$A$2:$LN$2,0),FALSE)</f>
        <v>3.1957603982656124</v>
      </c>
      <c r="G152" s="23">
        <v>33739</v>
      </c>
      <c r="H152" s="22" t="e">
        <f t="shared" si="2"/>
        <v>#N/A</v>
      </c>
      <c r="I152" s="22">
        <f>VLOOKUP($A152,FedFundsRates!$A$2:$MM$3000,MATCH("FedFundsRate",FedFundsRates!$A$2:$MM$2,0),FALSE)</f>
        <v>3.7699999999999996</v>
      </c>
    </row>
    <row r="153" spans="1:9" x14ac:dyDescent="0.3">
      <c r="A153" s="1">
        <v>33831</v>
      </c>
      <c r="B153" s="75">
        <f>VLOOKUP($A153,FedFundsRates!$A$2:$MM$3000,MATCH(B$2,FedFundsRates!$A$2:$MM$2,0),FALSE)</f>
        <v>3.7699999999999996</v>
      </c>
      <c r="C153" s="75" t="e">
        <f>VLOOKUP($A153,NaturalRateMeasures!$A$2:$MK$3000,MATCH(C$2,NaturalRateMeasures!$A$2:$MK$2,0),FALSE)</f>
        <v>#N/A</v>
      </c>
      <c r="D153" s="75">
        <f>VLOOKUP($A153,InflationTargetMeasures!$A$2:$MM$3000,MATCH(D$2,InflationTargetMeasures!$A$2:$MM$2,0),FALSE)</f>
        <v>2</v>
      </c>
      <c r="E153" s="75" t="e">
        <f>VLOOKUP($A153,GapMeasures!$A$2:$LA$3000,MATCH(E$2,GapMeasures!$A$2:$LA$2,0),FALSE)</f>
        <v>#N/A</v>
      </c>
      <c r="F153" s="75">
        <f>VLOOKUP($A153,InflationMeasures!$A$2:$LN$3000,MATCH(F$2,InflationMeasures!$A$2:$LN$2,0),FALSE)</f>
        <v>2.8807894318001015</v>
      </c>
      <c r="G153" s="23">
        <v>33831</v>
      </c>
      <c r="H153" s="22" t="e">
        <f t="shared" si="2"/>
        <v>#N/A</v>
      </c>
      <c r="I153" s="22">
        <f>VLOOKUP($A153,FedFundsRates!$A$2:$MM$3000,MATCH("FedFundsRate",FedFundsRates!$A$2:$MM$2,0),FALSE)</f>
        <v>3.2566666666666664</v>
      </c>
    </row>
    <row r="154" spans="1:9" x14ac:dyDescent="0.3">
      <c r="A154" s="1">
        <v>33923</v>
      </c>
      <c r="B154" s="75">
        <f>VLOOKUP($A154,FedFundsRates!$A$2:$MM$3000,MATCH(B$2,FedFundsRates!$A$2:$MM$2,0),FALSE)</f>
        <v>3.2566666666666664</v>
      </c>
      <c r="C154" s="75" t="e">
        <f>VLOOKUP($A154,NaturalRateMeasures!$A$2:$MK$3000,MATCH(C$2,NaturalRateMeasures!$A$2:$MK$2,0),FALSE)</f>
        <v>#N/A</v>
      </c>
      <c r="D154" s="75">
        <f>VLOOKUP($A154,InflationTargetMeasures!$A$2:$MM$3000,MATCH(D$2,InflationTargetMeasures!$A$2:$MM$2,0),FALSE)</f>
        <v>2</v>
      </c>
      <c r="E154" s="75" t="e">
        <f>VLOOKUP($A154,GapMeasures!$A$2:$LA$3000,MATCH(E$2,GapMeasures!$A$2:$LA$2,0),FALSE)</f>
        <v>#N/A</v>
      </c>
      <c r="F154" s="75">
        <f>VLOOKUP($A154,InflationMeasures!$A$2:$LN$3000,MATCH(F$2,InflationMeasures!$A$2:$LN$2,0),FALSE)</f>
        <v>2.825108566916712</v>
      </c>
      <c r="G154" s="23">
        <v>33923</v>
      </c>
      <c r="H154" s="22" t="e">
        <f t="shared" si="2"/>
        <v>#N/A</v>
      </c>
      <c r="I154" s="22">
        <f>VLOOKUP($A154,FedFundsRates!$A$2:$MM$3000,MATCH("FedFundsRate",FedFundsRates!$A$2:$MM$2,0),FALSE)</f>
        <v>3.0366666666666666</v>
      </c>
    </row>
    <row r="155" spans="1:9" x14ac:dyDescent="0.3">
      <c r="A155" s="1">
        <v>34015</v>
      </c>
      <c r="B155" s="75">
        <f>VLOOKUP($A155,FedFundsRates!$A$2:$MM$3000,MATCH(B$2,FedFundsRates!$A$2:$MM$2,0),FALSE)</f>
        <v>3.0366666666666666</v>
      </c>
      <c r="C155" s="75" t="e">
        <f>VLOOKUP($A155,NaturalRateMeasures!$A$2:$MK$3000,MATCH(C$2,NaturalRateMeasures!$A$2:$MK$2,0),FALSE)</f>
        <v>#N/A</v>
      </c>
      <c r="D155" s="75">
        <f>VLOOKUP($A155,InflationTargetMeasures!$A$2:$MM$3000,MATCH(D$2,InflationTargetMeasures!$A$2:$MM$2,0),FALSE)</f>
        <v>2</v>
      </c>
      <c r="E155" s="75" t="e">
        <f>VLOOKUP($A155,GapMeasures!$A$2:$LA$3000,MATCH(E$2,GapMeasures!$A$2:$LA$2,0),FALSE)</f>
        <v>#N/A</v>
      </c>
      <c r="F155" s="75">
        <f>VLOOKUP($A155,InflationMeasures!$A$2:$LN$3000,MATCH(F$2,InflationMeasures!$A$2:$LN$2,0),FALSE)</f>
        <v>2.7488285351596309</v>
      </c>
      <c r="G155" s="23">
        <v>34015</v>
      </c>
      <c r="H155" s="22" t="e">
        <f t="shared" si="2"/>
        <v>#N/A</v>
      </c>
      <c r="I155" s="22">
        <f>VLOOKUP($A155,FedFundsRates!$A$2:$MM$3000,MATCH("FedFundsRate",FedFundsRates!$A$2:$MM$2,0),FALSE)</f>
        <v>3.0399999999999996</v>
      </c>
    </row>
    <row r="156" spans="1:9" x14ac:dyDescent="0.3">
      <c r="A156" s="1">
        <v>34104</v>
      </c>
      <c r="B156" s="75">
        <f>VLOOKUP($A156,FedFundsRates!$A$2:$MM$3000,MATCH(B$2,FedFundsRates!$A$2:$MM$2,0),FALSE)</f>
        <v>3.0399999999999996</v>
      </c>
      <c r="C156" s="75" t="e">
        <f>VLOOKUP($A156,NaturalRateMeasures!$A$2:$MK$3000,MATCH(C$2,NaturalRateMeasures!$A$2:$MK$2,0),FALSE)</f>
        <v>#N/A</v>
      </c>
      <c r="D156" s="75">
        <f>VLOOKUP($A156,InflationTargetMeasures!$A$2:$MM$3000,MATCH(D$2,InflationTargetMeasures!$A$2:$MM$2,0),FALSE)</f>
        <v>2</v>
      </c>
      <c r="E156" s="75" t="e">
        <f>VLOOKUP($A156,GapMeasures!$A$2:$LA$3000,MATCH(E$2,GapMeasures!$A$2:$LA$2,0),FALSE)</f>
        <v>#N/A</v>
      </c>
      <c r="F156" s="75">
        <f>VLOOKUP($A156,InflationMeasures!$A$2:$LN$3000,MATCH(F$2,InflationMeasures!$A$2:$LN$2,0),FALSE)</f>
        <v>2.8026766262060354</v>
      </c>
      <c r="G156" s="23">
        <v>34104</v>
      </c>
      <c r="H156" s="22" t="e">
        <f t="shared" si="2"/>
        <v>#N/A</v>
      </c>
      <c r="I156" s="22">
        <f>VLOOKUP($A156,FedFundsRates!$A$2:$MM$3000,MATCH("FedFundsRate",FedFundsRates!$A$2:$MM$2,0),FALSE)</f>
        <v>3</v>
      </c>
    </row>
    <row r="157" spans="1:9" x14ac:dyDescent="0.3">
      <c r="A157" s="1">
        <v>34196</v>
      </c>
      <c r="B157" s="75">
        <f>VLOOKUP($A157,FedFundsRates!$A$2:$MM$3000,MATCH(B$2,FedFundsRates!$A$2:$MM$2,0),FALSE)</f>
        <v>3</v>
      </c>
      <c r="C157" s="75" t="e">
        <f>VLOOKUP($A157,NaturalRateMeasures!$A$2:$MK$3000,MATCH(C$2,NaturalRateMeasures!$A$2:$MK$2,0),FALSE)</f>
        <v>#N/A</v>
      </c>
      <c r="D157" s="75">
        <f>VLOOKUP($A157,InflationTargetMeasures!$A$2:$MM$3000,MATCH(D$2,InflationTargetMeasures!$A$2:$MM$2,0),FALSE)</f>
        <v>2</v>
      </c>
      <c r="E157" s="75" t="e">
        <f>VLOOKUP($A157,GapMeasures!$A$2:$LA$3000,MATCH(E$2,GapMeasures!$A$2:$LA$2,0),FALSE)</f>
        <v>#N/A</v>
      </c>
      <c r="F157" s="75">
        <f>VLOOKUP($A157,InflationMeasures!$A$2:$LN$3000,MATCH(F$2,InflationMeasures!$A$2:$LN$2,0),FALSE)</f>
        <v>2.7691831683168466</v>
      </c>
      <c r="G157" s="23">
        <v>34196</v>
      </c>
      <c r="H157" s="22" t="e">
        <f t="shared" si="2"/>
        <v>#N/A</v>
      </c>
      <c r="I157" s="22">
        <f>VLOOKUP($A157,FedFundsRates!$A$2:$MM$3000,MATCH("FedFundsRate",FedFundsRates!$A$2:$MM$2,0),FALSE)</f>
        <v>3.06</v>
      </c>
    </row>
    <row r="158" spans="1:9" x14ac:dyDescent="0.3">
      <c r="A158" s="1">
        <v>34288</v>
      </c>
      <c r="B158" s="75">
        <f>VLOOKUP($A158,FedFundsRates!$A$2:$MM$3000,MATCH(B$2,FedFundsRates!$A$2:$MM$2,0),FALSE)</f>
        <v>3.06</v>
      </c>
      <c r="C158" s="75" t="e">
        <f>VLOOKUP($A158,NaturalRateMeasures!$A$2:$MK$3000,MATCH(C$2,NaturalRateMeasures!$A$2:$MK$2,0),FALSE)</f>
        <v>#N/A</v>
      </c>
      <c r="D158" s="75">
        <f>VLOOKUP($A158,InflationTargetMeasures!$A$2:$MM$3000,MATCH(D$2,InflationTargetMeasures!$A$2:$MM$2,0),FALSE)</f>
        <v>2</v>
      </c>
      <c r="E158" s="75" t="e">
        <f>VLOOKUP($A158,GapMeasures!$A$2:$LA$3000,MATCH(E$2,GapMeasures!$A$2:$LA$2,0),FALSE)</f>
        <v>#N/A</v>
      </c>
      <c r="F158" s="75">
        <f>VLOOKUP($A158,InflationMeasures!$A$2:$LN$3000,MATCH(F$2,InflationMeasures!$A$2:$LN$2,0),FALSE)</f>
        <v>2.5463034063335055</v>
      </c>
      <c r="G158" s="23">
        <v>34288</v>
      </c>
      <c r="H158" s="22" t="e">
        <f t="shared" si="2"/>
        <v>#N/A</v>
      </c>
      <c r="I158" s="22">
        <f>VLOOKUP($A158,FedFundsRates!$A$2:$MM$3000,MATCH("FedFundsRate",FedFundsRates!$A$2:$MM$2,0),FALSE)</f>
        <v>2.9899999999999998</v>
      </c>
    </row>
    <row r="159" spans="1:9" x14ac:dyDescent="0.3">
      <c r="A159" s="1">
        <v>34380</v>
      </c>
      <c r="B159" s="75">
        <f>VLOOKUP($A159,FedFundsRates!$A$2:$MM$3000,MATCH(B$2,FedFundsRates!$A$2:$MM$2,0),FALSE)</f>
        <v>2.9899999999999998</v>
      </c>
      <c r="C159" s="75" t="e">
        <f>VLOOKUP($A159,NaturalRateMeasures!$A$2:$MK$3000,MATCH(C$2,NaturalRateMeasures!$A$2:$MK$2,0),FALSE)</f>
        <v>#N/A</v>
      </c>
      <c r="D159" s="75">
        <f>VLOOKUP($A159,InflationTargetMeasures!$A$2:$MM$3000,MATCH(D$2,InflationTargetMeasures!$A$2:$MM$2,0),FALSE)</f>
        <v>2</v>
      </c>
      <c r="E159" s="75" t="e">
        <f>VLOOKUP($A159,GapMeasures!$A$2:$LA$3000,MATCH(E$2,GapMeasures!$A$2:$LA$2,0),FALSE)</f>
        <v>#N/A</v>
      </c>
      <c r="F159" s="75">
        <f>VLOOKUP($A159,InflationMeasures!$A$2:$LN$3000,MATCH(F$2,InflationMeasures!$A$2:$LN$2,0),FALSE)</f>
        <v>2.3061787898662311</v>
      </c>
      <c r="G159" s="23">
        <v>34380</v>
      </c>
      <c r="H159" s="22" t="e">
        <f t="shared" si="2"/>
        <v>#N/A</v>
      </c>
      <c r="I159" s="22">
        <f>VLOOKUP($A159,FedFundsRates!$A$2:$MM$3000,MATCH("FedFundsRate",FedFundsRates!$A$2:$MM$2,0),FALSE)</f>
        <v>3.2133333333333334</v>
      </c>
    </row>
    <row r="160" spans="1:9" x14ac:dyDescent="0.3">
      <c r="A160" s="1">
        <v>34469</v>
      </c>
      <c r="B160" s="75">
        <f>VLOOKUP($A160,FedFundsRates!$A$2:$MM$3000,MATCH(B$2,FedFundsRates!$A$2:$MM$2,0),FALSE)</f>
        <v>3.2133333333333334</v>
      </c>
      <c r="C160" s="75" t="e">
        <f>VLOOKUP($A160,NaturalRateMeasures!$A$2:$MK$3000,MATCH(C$2,NaturalRateMeasures!$A$2:$MK$2,0),FALSE)</f>
        <v>#N/A</v>
      </c>
      <c r="D160" s="75">
        <f>VLOOKUP($A160,InflationTargetMeasures!$A$2:$MM$3000,MATCH(D$2,InflationTargetMeasures!$A$2:$MM$2,0),FALSE)</f>
        <v>2</v>
      </c>
      <c r="E160" s="75" t="e">
        <f>VLOOKUP($A160,GapMeasures!$A$2:$LA$3000,MATCH(E$2,GapMeasures!$A$2:$LA$2,0),FALSE)</f>
        <v>#N/A</v>
      </c>
      <c r="F160" s="75">
        <f>VLOOKUP($A160,InflationMeasures!$A$2:$LN$3000,MATCH(F$2,InflationMeasures!$A$2:$LN$2,0),FALSE)</f>
        <v>2.2176473259563068</v>
      </c>
      <c r="G160" s="23">
        <v>34469</v>
      </c>
      <c r="H160" s="22" t="e">
        <f t="shared" si="2"/>
        <v>#N/A</v>
      </c>
      <c r="I160" s="22">
        <f>VLOOKUP($A160,FedFundsRates!$A$2:$MM$3000,MATCH("FedFundsRate",FedFundsRates!$A$2:$MM$2,0),FALSE)</f>
        <v>3.94</v>
      </c>
    </row>
    <row r="161" spans="1:9" x14ac:dyDescent="0.3">
      <c r="A161" s="1">
        <v>34561</v>
      </c>
      <c r="B161" s="75">
        <f>VLOOKUP($A161,FedFundsRates!$A$2:$MM$3000,MATCH(B$2,FedFundsRates!$A$2:$MM$2,0),FALSE)</f>
        <v>3.94</v>
      </c>
      <c r="C161" s="75" t="e">
        <f>VLOOKUP($A161,NaturalRateMeasures!$A$2:$MK$3000,MATCH(C$2,NaturalRateMeasures!$A$2:$MK$2,0),FALSE)</f>
        <v>#N/A</v>
      </c>
      <c r="D161" s="75">
        <f>VLOOKUP($A161,InflationTargetMeasures!$A$2:$MM$3000,MATCH(D$2,InflationTargetMeasures!$A$2:$MM$2,0),FALSE)</f>
        <v>2</v>
      </c>
      <c r="E161" s="75" t="e">
        <f>VLOOKUP($A161,GapMeasures!$A$2:$LA$3000,MATCH(E$2,GapMeasures!$A$2:$LA$2,0),FALSE)</f>
        <v>#N/A</v>
      </c>
      <c r="F161" s="75">
        <f>VLOOKUP($A161,InflationMeasures!$A$2:$LN$3000,MATCH(F$2,InflationMeasures!$A$2:$LN$2,0),FALSE)</f>
        <v>2.21737166942646</v>
      </c>
      <c r="G161" s="23">
        <v>34561</v>
      </c>
      <c r="H161" s="22" t="e">
        <f t="shared" si="2"/>
        <v>#N/A</v>
      </c>
      <c r="I161" s="22">
        <f>VLOOKUP($A161,FedFundsRates!$A$2:$MM$3000,MATCH("FedFundsRate",FedFundsRates!$A$2:$MM$2,0),FALSE)</f>
        <v>4.4866666666666672</v>
      </c>
    </row>
    <row r="162" spans="1:9" x14ac:dyDescent="0.3">
      <c r="A162" s="1">
        <v>34653</v>
      </c>
      <c r="B162" s="75">
        <f>VLOOKUP($A162,FedFundsRates!$A$2:$MM$3000,MATCH(B$2,FedFundsRates!$A$2:$MM$2,0),FALSE)</f>
        <v>4.4866666666666672</v>
      </c>
      <c r="C162" s="75" t="e">
        <f>VLOOKUP($A162,NaturalRateMeasures!$A$2:$MK$3000,MATCH(C$2,NaturalRateMeasures!$A$2:$MK$2,0),FALSE)</f>
        <v>#N/A</v>
      </c>
      <c r="D162" s="75">
        <f>VLOOKUP($A162,InflationTargetMeasures!$A$2:$MM$3000,MATCH(D$2,InflationTargetMeasures!$A$2:$MM$2,0),FALSE)</f>
        <v>2</v>
      </c>
      <c r="E162" s="75" t="e">
        <f>VLOOKUP($A162,GapMeasures!$A$2:$LA$3000,MATCH(E$2,GapMeasures!$A$2:$LA$2,0),FALSE)</f>
        <v>#N/A</v>
      </c>
      <c r="F162" s="75">
        <f>VLOOKUP($A162,InflationMeasures!$A$2:$LN$3000,MATCH(F$2,InflationMeasures!$A$2:$LN$2,0),FALSE)</f>
        <v>2.2105073983106571</v>
      </c>
      <c r="G162" s="23">
        <v>34653</v>
      </c>
      <c r="H162" s="22" t="e">
        <f t="shared" si="2"/>
        <v>#N/A</v>
      </c>
      <c r="I162" s="22">
        <f>VLOOKUP($A162,FedFundsRates!$A$2:$MM$3000,MATCH("FedFundsRate",FedFundsRates!$A$2:$MM$2,0),FALSE)</f>
        <v>5.166666666666667</v>
      </c>
    </row>
    <row r="163" spans="1:9" x14ac:dyDescent="0.3">
      <c r="A163" s="1">
        <v>34745</v>
      </c>
      <c r="B163" s="75">
        <f>VLOOKUP($A163,FedFundsRates!$A$2:$MM$3000,MATCH(B$2,FedFundsRates!$A$2:$MM$2,0),FALSE)</f>
        <v>5.166666666666667</v>
      </c>
      <c r="C163" s="75" t="e">
        <f>VLOOKUP($A163,NaturalRateMeasures!$A$2:$MK$3000,MATCH(C$2,NaturalRateMeasures!$A$2:$MK$2,0),FALSE)</f>
        <v>#N/A</v>
      </c>
      <c r="D163" s="75">
        <f>VLOOKUP($A163,InflationTargetMeasures!$A$2:$MM$3000,MATCH(D$2,InflationTargetMeasures!$A$2:$MM$2,0),FALSE)</f>
        <v>2</v>
      </c>
      <c r="E163" s="75" t="e">
        <f>VLOOKUP($A163,GapMeasures!$A$2:$LA$3000,MATCH(E$2,GapMeasures!$A$2:$LA$2,0),FALSE)</f>
        <v>#N/A</v>
      </c>
      <c r="F163" s="75">
        <f>VLOOKUP($A163,InflationMeasures!$A$2:$LN$3000,MATCH(F$2,InflationMeasures!$A$2:$LN$2,0),FALSE)</f>
        <v>2.2825195676481336</v>
      </c>
      <c r="G163" s="23">
        <v>34745</v>
      </c>
      <c r="H163" s="22" t="e">
        <f t="shared" si="2"/>
        <v>#N/A</v>
      </c>
      <c r="I163" s="22">
        <f>VLOOKUP($A163,FedFundsRates!$A$2:$MM$3000,MATCH("FedFundsRate",FedFundsRates!$A$2:$MM$2,0),FALSE)</f>
        <v>5.81</v>
      </c>
    </row>
    <row r="164" spans="1:9" x14ac:dyDescent="0.3">
      <c r="A164" s="1">
        <v>34834</v>
      </c>
      <c r="B164" s="75">
        <f>VLOOKUP($A164,FedFundsRates!$A$2:$MM$3000,MATCH(B$2,FedFundsRates!$A$2:$MM$2,0),FALSE)</f>
        <v>5.81</v>
      </c>
      <c r="C164" s="75" t="e">
        <f>VLOOKUP($A164,NaturalRateMeasures!$A$2:$MK$3000,MATCH(C$2,NaturalRateMeasures!$A$2:$MK$2,0),FALSE)</f>
        <v>#N/A</v>
      </c>
      <c r="D164" s="75">
        <f>VLOOKUP($A164,InflationTargetMeasures!$A$2:$MM$3000,MATCH(D$2,InflationTargetMeasures!$A$2:$MM$2,0),FALSE)</f>
        <v>2</v>
      </c>
      <c r="E164" s="75" t="e">
        <f>VLOOKUP($A164,GapMeasures!$A$2:$LA$3000,MATCH(E$2,GapMeasures!$A$2:$LA$2,0),FALSE)</f>
        <v>#N/A</v>
      </c>
      <c r="F164" s="75">
        <f>VLOOKUP($A164,InflationMeasures!$A$2:$LN$3000,MATCH(F$2,InflationMeasures!$A$2:$LN$2,0),FALSE)</f>
        <v>2.2021147409886588</v>
      </c>
      <c r="G164" s="23">
        <v>34834</v>
      </c>
      <c r="H164" s="22" t="e">
        <f t="shared" si="2"/>
        <v>#N/A</v>
      </c>
      <c r="I164" s="22">
        <f>VLOOKUP($A164,FedFundsRates!$A$2:$MM$3000,MATCH("FedFundsRate",FedFundsRates!$A$2:$MM$2,0),FALSE)</f>
        <v>6.02</v>
      </c>
    </row>
    <row r="165" spans="1:9" x14ac:dyDescent="0.3">
      <c r="A165" s="1">
        <v>34926</v>
      </c>
      <c r="B165" s="75">
        <f>VLOOKUP($A165,FedFundsRates!$A$2:$MM$3000,MATCH(B$2,FedFundsRates!$A$2:$MM$2,0),FALSE)</f>
        <v>6.02</v>
      </c>
      <c r="C165" s="75" t="e">
        <f>VLOOKUP($A165,NaturalRateMeasures!$A$2:$MK$3000,MATCH(C$2,NaturalRateMeasures!$A$2:$MK$2,0),FALSE)</f>
        <v>#N/A</v>
      </c>
      <c r="D165" s="75">
        <f>VLOOKUP($A165,InflationTargetMeasures!$A$2:$MM$3000,MATCH(D$2,InflationTargetMeasures!$A$2:$MM$2,0),FALSE)</f>
        <v>2</v>
      </c>
      <c r="E165" s="75" t="e">
        <f>VLOOKUP($A165,GapMeasures!$A$2:$LA$3000,MATCH(E$2,GapMeasures!$A$2:$LA$2,0),FALSE)</f>
        <v>#N/A</v>
      </c>
      <c r="F165" s="75">
        <f>VLOOKUP($A165,InflationMeasures!$A$2:$LN$3000,MATCH(F$2,InflationMeasures!$A$2:$LN$2,0),FALSE)</f>
        <v>2.1191994462689268</v>
      </c>
      <c r="G165" s="23">
        <v>34926</v>
      </c>
      <c r="H165" s="22" t="e">
        <f t="shared" si="2"/>
        <v>#N/A</v>
      </c>
      <c r="I165" s="22">
        <f>VLOOKUP($A165,FedFundsRates!$A$2:$MM$3000,MATCH("FedFundsRate",FedFundsRates!$A$2:$MM$2,0),FALSE)</f>
        <v>5.7966666666666669</v>
      </c>
    </row>
    <row r="166" spans="1:9" x14ac:dyDescent="0.3">
      <c r="A166" s="1">
        <v>35018</v>
      </c>
      <c r="B166" s="75">
        <f>VLOOKUP($A166,FedFundsRates!$A$2:$MM$3000,MATCH(B$2,FedFundsRates!$A$2:$MM$2,0),FALSE)</f>
        <v>5.7966666666666669</v>
      </c>
      <c r="C166" s="75" t="e">
        <f>VLOOKUP($A166,NaturalRateMeasures!$A$2:$MK$3000,MATCH(C$2,NaturalRateMeasures!$A$2:$MK$2,0),FALSE)</f>
        <v>#N/A</v>
      </c>
      <c r="D166" s="75">
        <f>VLOOKUP($A166,InflationTargetMeasures!$A$2:$MM$3000,MATCH(D$2,InflationTargetMeasures!$A$2:$MM$2,0),FALSE)</f>
        <v>2</v>
      </c>
      <c r="E166" s="75" t="e">
        <f>VLOOKUP($A166,GapMeasures!$A$2:$LA$3000,MATCH(E$2,GapMeasures!$A$2:$LA$2,0),FALSE)</f>
        <v>#N/A</v>
      </c>
      <c r="F166" s="75">
        <f>VLOOKUP($A166,InflationMeasures!$A$2:$LN$3000,MATCH(F$2,InflationMeasures!$A$2:$LN$2,0),FALSE)</f>
        <v>2.112882428789109</v>
      </c>
      <c r="G166" s="23">
        <v>35018</v>
      </c>
      <c r="H166" s="22" t="e">
        <f t="shared" si="2"/>
        <v>#N/A</v>
      </c>
      <c r="I166" s="22">
        <f>VLOOKUP($A166,FedFundsRates!$A$2:$MM$3000,MATCH("FedFundsRate",FedFundsRates!$A$2:$MM$2,0),FALSE)</f>
        <v>5.7199999999999989</v>
      </c>
    </row>
    <row r="167" spans="1:9" x14ac:dyDescent="0.3">
      <c r="A167" s="1">
        <v>35110</v>
      </c>
      <c r="B167" s="75">
        <f>VLOOKUP($A167,FedFundsRates!$A$2:$MM$3000,MATCH(B$2,FedFundsRates!$A$2:$MM$2,0),FALSE)</f>
        <v>5.7199999999999989</v>
      </c>
      <c r="C167" s="75" t="e">
        <f>VLOOKUP($A167,NaturalRateMeasures!$A$2:$MK$3000,MATCH(C$2,NaturalRateMeasures!$A$2:$MK$2,0),FALSE)</f>
        <v>#N/A</v>
      </c>
      <c r="D167" s="75">
        <f>VLOOKUP($A167,InflationTargetMeasures!$A$2:$MM$3000,MATCH(D$2,InflationTargetMeasures!$A$2:$MM$2,0),FALSE)</f>
        <v>2</v>
      </c>
      <c r="E167" s="75" t="e">
        <f>VLOOKUP($A167,GapMeasures!$A$2:$LA$3000,MATCH(E$2,GapMeasures!$A$2:$LA$2,0),FALSE)</f>
        <v>#N/A</v>
      </c>
      <c r="F167" s="75">
        <f>VLOOKUP($A167,InflationMeasures!$A$2:$LN$3000,MATCH(F$2,InflationMeasures!$A$2:$LN$2,0),FALSE)</f>
        <v>1.9794187097338378</v>
      </c>
      <c r="G167" s="23">
        <v>35110</v>
      </c>
      <c r="H167" s="22" t="e">
        <f t="shared" si="2"/>
        <v>#N/A</v>
      </c>
      <c r="I167" s="22">
        <f>VLOOKUP($A167,FedFundsRates!$A$2:$MM$3000,MATCH("FedFundsRate",FedFundsRates!$A$2:$MM$2,0),FALSE)</f>
        <v>5.3633333333333333</v>
      </c>
    </row>
    <row r="168" spans="1:9" x14ac:dyDescent="0.3">
      <c r="A168" s="1">
        <v>35200</v>
      </c>
      <c r="B168" s="75">
        <f>VLOOKUP($A168,FedFundsRates!$A$2:$MM$3000,MATCH(B$2,FedFundsRates!$A$2:$MM$2,0),FALSE)</f>
        <v>5.3633333333333333</v>
      </c>
      <c r="C168" s="75" t="e">
        <f>VLOOKUP($A168,NaturalRateMeasures!$A$2:$MK$3000,MATCH(C$2,NaturalRateMeasures!$A$2:$MK$2,0),FALSE)</f>
        <v>#N/A</v>
      </c>
      <c r="D168" s="75">
        <f>VLOOKUP($A168,InflationTargetMeasures!$A$2:$MM$3000,MATCH(D$2,InflationTargetMeasures!$A$2:$MM$2,0),FALSE)</f>
        <v>2</v>
      </c>
      <c r="E168" s="75" t="e">
        <f>VLOOKUP($A168,GapMeasures!$A$2:$LA$3000,MATCH(E$2,GapMeasures!$A$2:$LA$2,0),FALSE)</f>
        <v>#N/A</v>
      </c>
      <c r="F168" s="75">
        <f>VLOOKUP($A168,InflationMeasures!$A$2:$LN$3000,MATCH(F$2,InflationMeasures!$A$2:$LN$2,0),FALSE)</f>
        <v>1.8590700302841601</v>
      </c>
      <c r="G168" s="23">
        <v>35200</v>
      </c>
      <c r="H168" s="22" t="e">
        <f t="shared" si="2"/>
        <v>#N/A</v>
      </c>
      <c r="I168" s="22">
        <f>VLOOKUP($A168,FedFundsRates!$A$2:$MM$3000,MATCH("FedFundsRate",FedFundsRates!$A$2:$MM$2,0),FALSE)</f>
        <v>5.2433333333333332</v>
      </c>
    </row>
    <row r="169" spans="1:9" x14ac:dyDescent="0.3">
      <c r="A169" s="1">
        <v>35292</v>
      </c>
      <c r="B169" s="75">
        <f>VLOOKUP($A169,FedFundsRates!$A$2:$MM$3000,MATCH(B$2,FedFundsRates!$A$2:$MM$2,0),FALSE)</f>
        <v>5.2433333333333332</v>
      </c>
      <c r="C169" s="75" t="e">
        <f>VLOOKUP($A169,NaturalRateMeasures!$A$2:$MK$3000,MATCH(C$2,NaturalRateMeasures!$A$2:$MK$2,0),FALSE)</f>
        <v>#N/A</v>
      </c>
      <c r="D169" s="75">
        <f>VLOOKUP($A169,InflationTargetMeasures!$A$2:$MM$3000,MATCH(D$2,InflationTargetMeasures!$A$2:$MM$2,0),FALSE)</f>
        <v>2</v>
      </c>
      <c r="E169" s="75" t="e">
        <f>VLOOKUP($A169,GapMeasures!$A$2:$LA$3000,MATCH(E$2,GapMeasures!$A$2:$LA$2,0),FALSE)</f>
        <v>#N/A</v>
      </c>
      <c r="F169" s="75">
        <f>VLOOKUP($A169,InflationMeasures!$A$2:$LN$3000,MATCH(F$2,InflationMeasures!$A$2:$LN$2,0),FALSE)</f>
        <v>1.8387124686337408</v>
      </c>
      <c r="G169" s="23">
        <v>35292</v>
      </c>
      <c r="H169" s="22" t="e">
        <f t="shared" si="2"/>
        <v>#N/A</v>
      </c>
      <c r="I169" s="22">
        <f>VLOOKUP($A169,FedFundsRates!$A$2:$MM$3000,MATCH("FedFundsRate",FedFundsRates!$A$2:$MM$2,0),FALSE)</f>
        <v>5.3066666666666675</v>
      </c>
    </row>
    <row r="170" spans="1:9" x14ac:dyDescent="0.3">
      <c r="A170" s="1">
        <v>35384</v>
      </c>
      <c r="B170" s="75">
        <f>VLOOKUP($A170,FedFundsRates!$A$2:$MM$3000,MATCH(B$2,FedFundsRates!$A$2:$MM$2,0),FALSE)</f>
        <v>5.3066666666666675</v>
      </c>
      <c r="C170" s="75" t="e">
        <f>VLOOKUP($A170,NaturalRateMeasures!$A$2:$MK$3000,MATCH(C$2,NaturalRateMeasures!$A$2:$MK$2,0),FALSE)</f>
        <v>#N/A</v>
      </c>
      <c r="D170" s="75">
        <f>VLOOKUP($A170,InflationTargetMeasures!$A$2:$MM$3000,MATCH(D$2,InflationTargetMeasures!$A$2:$MM$2,0),FALSE)</f>
        <v>2</v>
      </c>
      <c r="E170" s="75" t="e">
        <f>VLOOKUP($A170,GapMeasures!$A$2:$LA$3000,MATCH(E$2,GapMeasures!$A$2:$LA$2,0),FALSE)</f>
        <v>#N/A</v>
      </c>
      <c r="F170" s="75">
        <f>VLOOKUP($A170,InflationMeasures!$A$2:$LN$3000,MATCH(F$2,InflationMeasures!$A$2:$LN$2,0),FALSE)</f>
        <v>1.9070167886354072</v>
      </c>
      <c r="G170" s="23">
        <v>35384</v>
      </c>
      <c r="H170" s="22" t="e">
        <f t="shared" si="2"/>
        <v>#N/A</v>
      </c>
      <c r="I170" s="22">
        <f>VLOOKUP($A170,FedFundsRates!$A$2:$MM$3000,MATCH("FedFundsRate",FedFundsRates!$A$2:$MM$2,0),FALSE)</f>
        <v>5.28</v>
      </c>
    </row>
    <row r="171" spans="1:9" x14ac:dyDescent="0.3">
      <c r="A171" s="1">
        <v>35476</v>
      </c>
      <c r="B171" s="75">
        <f>VLOOKUP($A171,FedFundsRates!$A$2:$MM$3000,MATCH(B$2,FedFundsRates!$A$2:$MM$2,0),FALSE)</f>
        <v>5.28</v>
      </c>
      <c r="C171" s="75" t="e">
        <f>VLOOKUP($A171,NaturalRateMeasures!$A$2:$MK$3000,MATCH(C$2,NaturalRateMeasures!$A$2:$MK$2,0),FALSE)</f>
        <v>#N/A</v>
      </c>
      <c r="D171" s="75">
        <f>VLOOKUP($A171,InflationTargetMeasures!$A$2:$MM$3000,MATCH(D$2,InflationTargetMeasures!$A$2:$MM$2,0),FALSE)</f>
        <v>2</v>
      </c>
      <c r="E171" s="75" t="e">
        <f>VLOOKUP($A171,GapMeasures!$A$2:$LA$3000,MATCH(E$2,GapMeasures!$A$2:$LA$2,0),FALSE)</f>
        <v>#N/A</v>
      </c>
      <c r="F171" s="75">
        <f>VLOOKUP($A171,InflationMeasures!$A$2:$LN$3000,MATCH(F$2,InflationMeasures!$A$2:$LN$2,0),FALSE)</f>
        <v>1.9066948716482734</v>
      </c>
      <c r="G171" s="23">
        <v>35476</v>
      </c>
      <c r="H171" s="22" t="e">
        <f t="shared" si="2"/>
        <v>#N/A</v>
      </c>
      <c r="I171" s="22">
        <f>VLOOKUP($A171,FedFundsRates!$A$2:$MM$3000,MATCH("FedFundsRate",FedFundsRates!$A$2:$MM$2,0),FALSE)</f>
        <v>5.2766666666666673</v>
      </c>
    </row>
    <row r="172" spans="1:9" x14ac:dyDescent="0.3">
      <c r="A172" s="1">
        <v>35565</v>
      </c>
      <c r="B172" s="75">
        <f>VLOOKUP($A172,FedFundsRates!$A$2:$MM$3000,MATCH(B$2,FedFundsRates!$A$2:$MM$2,0),FALSE)</f>
        <v>5.2766666666666673</v>
      </c>
      <c r="C172" s="75" t="e">
        <f>VLOOKUP($A172,NaturalRateMeasures!$A$2:$MK$3000,MATCH(C$2,NaturalRateMeasures!$A$2:$MK$2,0),FALSE)</f>
        <v>#N/A</v>
      </c>
      <c r="D172" s="75">
        <f>VLOOKUP($A172,InflationTargetMeasures!$A$2:$MM$3000,MATCH(D$2,InflationTargetMeasures!$A$2:$MM$2,0),FALSE)</f>
        <v>2</v>
      </c>
      <c r="E172" s="75" t="e">
        <f>VLOOKUP($A172,GapMeasures!$A$2:$LA$3000,MATCH(E$2,GapMeasures!$A$2:$LA$2,0),FALSE)</f>
        <v>#N/A</v>
      </c>
      <c r="F172" s="75">
        <f>VLOOKUP($A172,InflationMeasures!$A$2:$LN$3000,MATCH(F$2,InflationMeasures!$A$2:$LN$2,0),FALSE)</f>
        <v>1.9545920109252268</v>
      </c>
      <c r="G172" s="23">
        <v>35565</v>
      </c>
      <c r="H172" s="22" t="e">
        <f t="shared" si="2"/>
        <v>#N/A</v>
      </c>
      <c r="I172" s="22">
        <f>VLOOKUP($A172,FedFundsRates!$A$2:$MM$3000,MATCH("FedFundsRate",FedFundsRates!$A$2:$MM$2,0),FALSE)</f>
        <v>5.5233333333333334</v>
      </c>
    </row>
    <row r="173" spans="1:9" x14ac:dyDescent="0.3">
      <c r="A173" s="1">
        <v>35657</v>
      </c>
      <c r="B173" s="75">
        <f>VLOOKUP($A173,FedFundsRates!$A$2:$MM$3000,MATCH(B$2,FedFundsRates!$A$2:$MM$2,0),FALSE)</f>
        <v>5.5233333333333334</v>
      </c>
      <c r="C173" s="75" t="e">
        <f>VLOOKUP($A173,NaturalRateMeasures!$A$2:$MK$3000,MATCH(C$2,NaturalRateMeasures!$A$2:$MK$2,0),FALSE)</f>
        <v>#N/A</v>
      </c>
      <c r="D173" s="75">
        <f>VLOOKUP($A173,InflationTargetMeasures!$A$2:$MM$3000,MATCH(D$2,InflationTargetMeasures!$A$2:$MM$2,0),FALSE)</f>
        <v>2</v>
      </c>
      <c r="E173" s="75" t="e">
        <f>VLOOKUP($A173,GapMeasures!$A$2:$LA$3000,MATCH(E$2,GapMeasures!$A$2:$LA$2,0),FALSE)</f>
        <v>#N/A</v>
      </c>
      <c r="F173" s="75">
        <f>VLOOKUP($A173,InflationMeasures!$A$2:$LN$3000,MATCH(F$2,InflationMeasures!$A$2:$LN$2,0),FALSE)</f>
        <v>1.7276293243836394</v>
      </c>
      <c r="G173" s="23">
        <v>35657</v>
      </c>
      <c r="H173" s="22" t="e">
        <f t="shared" si="2"/>
        <v>#N/A</v>
      </c>
      <c r="I173" s="22">
        <f>VLOOKUP($A173,FedFundsRates!$A$2:$MM$3000,MATCH("FedFundsRate",FedFundsRates!$A$2:$MM$2,0),FALSE)</f>
        <v>5.5333333333333323</v>
      </c>
    </row>
    <row r="174" spans="1:9" x14ac:dyDescent="0.3">
      <c r="A174" s="1">
        <v>35749</v>
      </c>
      <c r="B174" s="75">
        <f>VLOOKUP($A174,FedFundsRates!$A$2:$MM$3000,MATCH(B$2,FedFundsRates!$A$2:$MM$2,0),FALSE)</f>
        <v>5.5333333333333323</v>
      </c>
      <c r="C174" s="75" t="e">
        <f>VLOOKUP($A174,NaturalRateMeasures!$A$2:$MK$3000,MATCH(C$2,NaturalRateMeasures!$A$2:$MK$2,0),FALSE)</f>
        <v>#N/A</v>
      </c>
      <c r="D174" s="75">
        <f>VLOOKUP($A174,InflationTargetMeasures!$A$2:$MM$3000,MATCH(D$2,InflationTargetMeasures!$A$2:$MM$2,0),FALSE)</f>
        <v>2</v>
      </c>
      <c r="E174" s="75" t="e">
        <f>VLOOKUP($A174,GapMeasures!$A$2:$LA$3000,MATCH(E$2,GapMeasures!$A$2:$LA$2,0),FALSE)</f>
        <v>#N/A</v>
      </c>
      <c r="F174" s="75">
        <f>VLOOKUP($A174,InflationMeasures!$A$2:$LN$3000,MATCH(F$2,InflationMeasures!$A$2:$LN$2,0),FALSE)</f>
        <v>1.4728452949210658</v>
      </c>
      <c r="G174" s="23">
        <v>35749</v>
      </c>
      <c r="H174" s="22" t="e">
        <f t="shared" si="2"/>
        <v>#N/A</v>
      </c>
      <c r="I174" s="22">
        <f>VLOOKUP($A174,FedFundsRates!$A$2:$MM$3000,MATCH("FedFundsRate",FedFundsRates!$A$2:$MM$2,0),FALSE)</f>
        <v>5.5066666666666668</v>
      </c>
    </row>
    <row r="175" spans="1:9" x14ac:dyDescent="0.3">
      <c r="A175" s="1">
        <v>35841</v>
      </c>
      <c r="B175" s="75">
        <f>VLOOKUP($A175,FedFundsRates!$A$2:$MM$3000,MATCH(B$2,FedFundsRates!$A$2:$MM$2,0),FALSE)</f>
        <v>5.5066666666666668</v>
      </c>
      <c r="C175" s="75" t="e">
        <f>VLOOKUP($A175,NaturalRateMeasures!$A$2:$MK$3000,MATCH(C$2,NaturalRateMeasures!$A$2:$MK$2,0),FALSE)</f>
        <v>#N/A</v>
      </c>
      <c r="D175" s="75">
        <f>VLOOKUP($A175,InflationTargetMeasures!$A$2:$MM$3000,MATCH(D$2,InflationTargetMeasures!$A$2:$MM$2,0),FALSE)</f>
        <v>2</v>
      </c>
      <c r="E175" s="75" t="e">
        <f>VLOOKUP($A175,GapMeasures!$A$2:$LA$3000,MATCH(E$2,GapMeasures!$A$2:$LA$2,0),FALSE)</f>
        <v>#N/A</v>
      </c>
      <c r="F175" s="75">
        <f>VLOOKUP($A175,InflationMeasures!$A$2:$LN$3000,MATCH(F$2,InflationMeasures!$A$2:$LN$2,0),FALSE)</f>
        <v>1.3731100451625622</v>
      </c>
      <c r="G175" s="23">
        <v>35841</v>
      </c>
      <c r="H175" s="22" t="e">
        <f t="shared" si="2"/>
        <v>#N/A</v>
      </c>
      <c r="I175" s="22">
        <f>VLOOKUP($A175,FedFundsRates!$A$2:$MM$3000,MATCH("FedFundsRate",FedFundsRates!$A$2:$MM$2,0),FALSE)</f>
        <v>5.5200000000000005</v>
      </c>
    </row>
    <row r="176" spans="1:9" x14ac:dyDescent="0.3">
      <c r="A176" s="1">
        <v>35930</v>
      </c>
      <c r="B176" s="75">
        <f>VLOOKUP($A176,FedFundsRates!$A$2:$MM$3000,MATCH(B$2,FedFundsRates!$A$2:$MM$2,0),FALSE)</f>
        <v>5.5200000000000005</v>
      </c>
      <c r="C176" s="75" t="e">
        <f>VLOOKUP($A176,NaturalRateMeasures!$A$2:$MK$3000,MATCH(C$2,NaturalRateMeasures!$A$2:$MK$2,0),FALSE)</f>
        <v>#N/A</v>
      </c>
      <c r="D176" s="75">
        <f>VLOOKUP($A176,InflationTargetMeasures!$A$2:$MM$3000,MATCH(D$2,InflationTargetMeasures!$A$2:$MM$2,0),FALSE)</f>
        <v>2</v>
      </c>
      <c r="E176" s="75" t="e">
        <f>VLOOKUP($A176,GapMeasures!$A$2:$LA$3000,MATCH(E$2,GapMeasures!$A$2:$LA$2,0),FALSE)</f>
        <v>#N/A</v>
      </c>
      <c r="F176" s="75">
        <f>VLOOKUP($A176,InflationMeasures!$A$2:$LN$3000,MATCH(F$2,InflationMeasures!$A$2:$LN$2,0),FALSE)</f>
        <v>1.1552951025533664</v>
      </c>
      <c r="G176" s="23">
        <v>35930</v>
      </c>
      <c r="H176" s="22" t="e">
        <f t="shared" si="2"/>
        <v>#N/A</v>
      </c>
      <c r="I176" s="22">
        <f>VLOOKUP($A176,FedFundsRates!$A$2:$MM$3000,MATCH("FedFundsRate",FedFundsRates!$A$2:$MM$2,0),FALSE)</f>
        <v>5.5</v>
      </c>
    </row>
    <row r="177" spans="1:9" x14ac:dyDescent="0.3">
      <c r="A177" s="1">
        <v>36022</v>
      </c>
      <c r="B177" s="75">
        <f>VLOOKUP($A177,FedFundsRates!$A$2:$MM$3000,MATCH(B$2,FedFundsRates!$A$2:$MM$2,0),FALSE)</f>
        <v>5.5</v>
      </c>
      <c r="C177" s="75" t="e">
        <f>VLOOKUP($A177,NaturalRateMeasures!$A$2:$MK$3000,MATCH(C$2,NaturalRateMeasures!$A$2:$MK$2,0),FALSE)</f>
        <v>#N/A</v>
      </c>
      <c r="D177" s="75">
        <f>VLOOKUP($A177,InflationTargetMeasures!$A$2:$MM$3000,MATCH(D$2,InflationTargetMeasures!$A$2:$MM$2,0),FALSE)</f>
        <v>2</v>
      </c>
      <c r="E177" s="75" t="e">
        <f>VLOOKUP($A177,GapMeasures!$A$2:$LA$3000,MATCH(E$2,GapMeasures!$A$2:$LA$2,0),FALSE)</f>
        <v>#N/A</v>
      </c>
      <c r="F177" s="75">
        <f>VLOOKUP($A177,InflationMeasures!$A$2:$LN$3000,MATCH(F$2,InflationMeasures!$A$2:$LN$2,0),FALSE)</f>
        <v>1.2792850480949802</v>
      </c>
      <c r="G177" s="23">
        <v>36022</v>
      </c>
      <c r="H177" s="22" t="e">
        <f t="shared" si="2"/>
        <v>#N/A</v>
      </c>
      <c r="I177" s="22">
        <f>VLOOKUP($A177,FedFundsRates!$A$2:$MM$3000,MATCH("FedFundsRate",FedFundsRates!$A$2:$MM$2,0),FALSE)</f>
        <v>5.5333333333333341</v>
      </c>
    </row>
    <row r="178" spans="1:9" x14ac:dyDescent="0.3">
      <c r="A178" s="1">
        <v>36114</v>
      </c>
      <c r="B178" s="75">
        <f>VLOOKUP($A178,FedFundsRates!$A$2:$MM$3000,MATCH(B$2,FedFundsRates!$A$2:$MM$2,0),FALSE)</f>
        <v>5.5333333333333341</v>
      </c>
      <c r="C178" s="75" t="e">
        <f>VLOOKUP($A178,NaturalRateMeasures!$A$2:$MK$3000,MATCH(C$2,NaturalRateMeasures!$A$2:$MK$2,0),FALSE)</f>
        <v>#N/A</v>
      </c>
      <c r="D178" s="75">
        <f>VLOOKUP($A178,InflationTargetMeasures!$A$2:$MM$3000,MATCH(D$2,InflationTargetMeasures!$A$2:$MM$2,0),FALSE)</f>
        <v>2</v>
      </c>
      <c r="E178" s="75" t="e">
        <f>VLOOKUP($A178,GapMeasures!$A$2:$LA$3000,MATCH(E$2,GapMeasures!$A$2:$LA$2,0),FALSE)</f>
        <v>#N/A</v>
      </c>
      <c r="F178" s="75">
        <f>VLOOKUP($A178,InflationMeasures!$A$2:$LN$3000,MATCH(F$2,InflationMeasures!$A$2:$LN$2,0),FALSE)</f>
        <v>1.2794005411780995</v>
      </c>
      <c r="G178" s="23">
        <v>36114</v>
      </c>
      <c r="H178" s="22" t="e">
        <f t="shared" si="2"/>
        <v>#N/A</v>
      </c>
      <c r="I178" s="22">
        <f>VLOOKUP($A178,FedFundsRates!$A$2:$MM$3000,MATCH("FedFundsRate",FedFundsRates!$A$2:$MM$2,0),FALSE)</f>
        <v>4.8600000000000003</v>
      </c>
    </row>
    <row r="179" spans="1:9" x14ac:dyDescent="0.3">
      <c r="A179" s="1">
        <v>36206</v>
      </c>
      <c r="B179" s="75">
        <f>VLOOKUP($A179,FedFundsRates!$A$2:$MM$3000,MATCH(B$2,FedFundsRates!$A$2:$MM$2,0),FALSE)</f>
        <v>4.8600000000000003</v>
      </c>
      <c r="C179" s="75" t="e">
        <f>VLOOKUP($A179,NaturalRateMeasures!$A$2:$MK$3000,MATCH(C$2,NaturalRateMeasures!$A$2:$MK$2,0),FALSE)</f>
        <v>#N/A</v>
      </c>
      <c r="D179" s="75">
        <f>VLOOKUP($A179,InflationTargetMeasures!$A$2:$MM$3000,MATCH(D$2,InflationTargetMeasures!$A$2:$MM$2,0),FALSE)</f>
        <v>2</v>
      </c>
      <c r="E179" s="75" t="e">
        <f>VLOOKUP($A179,GapMeasures!$A$2:$LA$3000,MATCH(E$2,GapMeasures!$A$2:$LA$2,0),FALSE)</f>
        <v>#N/A</v>
      </c>
      <c r="F179" s="75">
        <f>VLOOKUP($A179,InflationMeasures!$A$2:$LN$3000,MATCH(F$2,InflationMeasures!$A$2:$LN$2,0),FALSE)</f>
        <v>1.2369080066964688</v>
      </c>
      <c r="G179" s="23">
        <v>36206</v>
      </c>
      <c r="H179" s="22" t="e">
        <f t="shared" si="2"/>
        <v>#N/A</v>
      </c>
      <c r="I179" s="22">
        <f>VLOOKUP($A179,FedFundsRates!$A$2:$MM$3000,MATCH("FedFundsRate",FedFundsRates!$A$2:$MM$2,0),FALSE)</f>
        <v>4.7333333333333334</v>
      </c>
    </row>
    <row r="180" spans="1:9" x14ac:dyDescent="0.3">
      <c r="A180" s="1">
        <v>36295</v>
      </c>
      <c r="B180" s="75">
        <f>VLOOKUP($A180,FedFundsRates!$A$2:$MM$3000,MATCH(B$2,FedFundsRates!$A$2:$MM$2,0),FALSE)</f>
        <v>4.7333333333333334</v>
      </c>
      <c r="C180" s="75" t="e">
        <f>VLOOKUP($A180,NaturalRateMeasures!$A$2:$MK$3000,MATCH(C$2,NaturalRateMeasures!$A$2:$MK$2,0),FALSE)</f>
        <v>#N/A</v>
      </c>
      <c r="D180" s="75">
        <f>VLOOKUP($A180,InflationTargetMeasures!$A$2:$MM$3000,MATCH(D$2,InflationTargetMeasures!$A$2:$MM$2,0),FALSE)</f>
        <v>2</v>
      </c>
      <c r="E180" s="75" t="e">
        <f>VLOOKUP($A180,GapMeasures!$A$2:$LA$3000,MATCH(E$2,GapMeasures!$A$2:$LA$2,0),FALSE)</f>
        <v>#N/A</v>
      </c>
      <c r="F180" s="75">
        <f>VLOOKUP($A180,InflationMeasures!$A$2:$LN$3000,MATCH(F$2,InflationMeasures!$A$2:$LN$2,0),FALSE)</f>
        <v>1.2786559629231142</v>
      </c>
      <c r="G180" s="23">
        <v>36295</v>
      </c>
      <c r="H180" s="22" t="e">
        <f t="shared" si="2"/>
        <v>#N/A</v>
      </c>
      <c r="I180" s="22">
        <f>VLOOKUP($A180,FedFundsRates!$A$2:$MM$3000,MATCH("FedFundsRate",FedFundsRates!$A$2:$MM$2,0),FALSE)</f>
        <v>4.746666666666667</v>
      </c>
    </row>
    <row r="181" spans="1:9" x14ac:dyDescent="0.3">
      <c r="A181" s="1">
        <v>36387</v>
      </c>
      <c r="B181" s="75">
        <f>VLOOKUP($A181,FedFundsRates!$A$2:$MM$3000,MATCH(B$2,FedFundsRates!$A$2:$MM$2,0),FALSE)</f>
        <v>4.746666666666667</v>
      </c>
      <c r="C181" s="75" t="e">
        <f>VLOOKUP($A181,NaturalRateMeasures!$A$2:$MK$3000,MATCH(C$2,NaturalRateMeasures!$A$2:$MK$2,0),FALSE)</f>
        <v>#N/A</v>
      </c>
      <c r="D181" s="75">
        <f>VLOOKUP($A181,InflationTargetMeasures!$A$2:$MM$3000,MATCH(D$2,InflationTargetMeasures!$A$2:$MM$2,0),FALSE)</f>
        <v>2</v>
      </c>
      <c r="E181" s="75" t="e">
        <f>VLOOKUP($A181,GapMeasures!$A$2:$LA$3000,MATCH(E$2,GapMeasures!$A$2:$LA$2,0),FALSE)</f>
        <v>#N/A</v>
      </c>
      <c r="F181" s="75">
        <f>VLOOKUP($A181,InflationMeasures!$A$2:$LN$3000,MATCH(F$2,InflationMeasures!$A$2:$LN$2,0),FALSE)</f>
        <v>1.2906152069932286</v>
      </c>
      <c r="G181" s="23">
        <v>36387</v>
      </c>
      <c r="H181" s="22" t="e">
        <f t="shared" si="2"/>
        <v>#N/A</v>
      </c>
      <c r="I181" s="22">
        <f>VLOOKUP($A181,FedFundsRates!$A$2:$MM$3000,MATCH("FedFundsRate",FedFundsRates!$A$2:$MM$2,0),FALSE)</f>
        <v>5.0933333333333337</v>
      </c>
    </row>
    <row r="182" spans="1:9" x14ac:dyDescent="0.3">
      <c r="A182" s="1">
        <v>36479</v>
      </c>
      <c r="B182" s="75">
        <f>VLOOKUP($A182,FedFundsRates!$A$2:$MM$3000,MATCH(B$2,FedFundsRates!$A$2:$MM$2,0),FALSE)</f>
        <v>5.0933333333333337</v>
      </c>
      <c r="C182" s="75" t="e">
        <f>VLOOKUP($A182,NaturalRateMeasures!$A$2:$MK$3000,MATCH(C$2,NaturalRateMeasures!$A$2:$MK$2,0),FALSE)</f>
        <v>#N/A</v>
      </c>
      <c r="D182" s="75">
        <f>VLOOKUP($A182,InflationTargetMeasures!$A$2:$MM$3000,MATCH(D$2,InflationTargetMeasures!$A$2:$MM$2,0),FALSE)</f>
        <v>2</v>
      </c>
      <c r="E182" s="75" t="e">
        <f>VLOOKUP($A182,GapMeasures!$A$2:$LA$3000,MATCH(E$2,GapMeasures!$A$2:$LA$2,0),FALSE)</f>
        <v>#N/A</v>
      </c>
      <c r="F182" s="75">
        <f>VLOOKUP($A182,InflationMeasures!$A$2:$LN$3000,MATCH(F$2,InflationMeasures!$A$2:$LN$2,0),FALSE)</f>
        <v>1.4454628906517719</v>
      </c>
      <c r="G182" s="23">
        <v>36479</v>
      </c>
      <c r="H182" s="22" t="e">
        <f t="shared" si="2"/>
        <v>#N/A</v>
      </c>
      <c r="I182" s="22">
        <f>VLOOKUP($A182,FedFundsRates!$A$2:$MM$3000,MATCH("FedFundsRate",FedFundsRates!$A$2:$MM$2,0),FALSE)</f>
        <v>5.3066666666666675</v>
      </c>
    </row>
    <row r="183" spans="1:9" x14ac:dyDescent="0.3">
      <c r="A183" s="1">
        <v>36571</v>
      </c>
      <c r="B183" s="75">
        <f>VLOOKUP($A183,FedFundsRates!$A$2:$MM$3000,MATCH(B$2,FedFundsRates!$A$2:$MM$2,0),FALSE)</f>
        <v>5.3066666666666675</v>
      </c>
      <c r="C183" s="75" t="e">
        <f>VLOOKUP($A183,NaturalRateMeasures!$A$2:$MK$3000,MATCH(C$2,NaturalRateMeasures!$A$2:$MK$2,0),FALSE)</f>
        <v>#N/A</v>
      </c>
      <c r="D183" s="75">
        <f>VLOOKUP($A183,InflationTargetMeasures!$A$2:$MM$3000,MATCH(D$2,InflationTargetMeasures!$A$2:$MM$2,0),FALSE)</f>
        <v>2</v>
      </c>
      <c r="E183" s="75" t="e">
        <f>VLOOKUP($A183,GapMeasures!$A$2:$LA$3000,MATCH(E$2,GapMeasures!$A$2:$LA$2,0),FALSE)</f>
        <v>#N/A</v>
      </c>
      <c r="F183" s="75">
        <f>VLOOKUP($A183,InflationMeasures!$A$2:$LN$3000,MATCH(F$2,InflationMeasures!$A$2:$LN$2,0),FALSE)</f>
        <v>1.7206270243675714</v>
      </c>
      <c r="G183" s="23">
        <v>36571</v>
      </c>
      <c r="H183" s="22" t="e">
        <f t="shared" si="2"/>
        <v>#N/A</v>
      </c>
      <c r="I183" s="22">
        <f>VLOOKUP($A183,FedFundsRates!$A$2:$MM$3000,MATCH("FedFundsRate",FedFundsRates!$A$2:$MM$2,0),FALSE)</f>
        <v>5.6766666666666667</v>
      </c>
    </row>
    <row r="184" spans="1:9" x14ac:dyDescent="0.3">
      <c r="A184" s="1">
        <v>36661</v>
      </c>
      <c r="B184" s="75">
        <f>VLOOKUP($A184,FedFundsRates!$A$2:$MM$3000,MATCH(B$2,FedFundsRates!$A$2:$MM$2,0),FALSE)</f>
        <v>5.6766666666666667</v>
      </c>
      <c r="C184" s="75" t="e">
        <f>VLOOKUP($A184,NaturalRateMeasures!$A$2:$MK$3000,MATCH(C$2,NaturalRateMeasures!$A$2:$MK$2,0),FALSE)</f>
        <v>#N/A</v>
      </c>
      <c r="D184" s="75">
        <f>VLOOKUP($A184,InflationTargetMeasures!$A$2:$MM$3000,MATCH(D$2,InflationTargetMeasures!$A$2:$MM$2,0),FALSE)</f>
        <v>2</v>
      </c>
      <c r="E184" s="75" t="e">
        <f>VLOOKUP($A184,GapMeasures!$A$2:$LA$3000,MATCH(E$2,GapMeasures!$A$2:$LA$2,0),FALSE)</f>
        <v>#N/A</v>
      </c>
      <c r="F184" s="75">
        <f>VLOOKUP($A184,InflationMeasures!$A$2:$LN$3000,MATCH(F$2,InflationMeasures!$A$2:$LN$2,0),FALSE)</f>
        <v>1.7214845080013585</v>
      </c>
      <c r="G184" s="23">
        <v>36661</v>
      </c>
      <c r="H184" s="22" t="e">
        <f t="shared" si="2"/>
        <v>#N/A</v>
      </c>
      <c r="I184" s="22">
        <f>VLOOKUP($A184,FedFundsRates!$A$2:$MM$3000,MATCH("FedFundsRate",FedFundsRates!$A$2:$MM$2,0),FALSE)</f>
        <v>6.2733333333333334</v>
      </c>
    </row>
    <row r="185" spans="1:9" x14ac:dyDescent="0.3">
      <c r="A185" s="1">
        <v>36753</v>
      </c>
      <c r="B185" s="75">
        <f>VLOOKUP($A185,FedFundsRates!$A$2:$MM$3000,MATCH(B$2,FedFundsRates!$A$2:$MM$2,0),FALSE)</f>
        <v>6.2733333333333334</v>
      </c>
      <c r="C185" s="75" t="e">
        <f>VLOOKUP($A185,NaturalRateMeasures!$A$2:$MK$3000,MATCH(C$2,NaturalRateMeasures!$A$2:$MK$2,0),FALSE)</f>
        <v>#N/A</v>
      </c>
      <c r="D185" s="75">
        <f>VLOOKUP($A185,InflationTargetMeasures!$A$2:$MM$3000,MATCH(D$2,InflationTargetMeasures!$A$2:$MM$2,0),FALSE)</f>
        <v>2</v>
      </c>
      <c r="E185" s="75" t="e">
        <f>VLOOKUP($A185,GapMeasures!$A$2:$LA$3000,MATCH(E$2,GapMeasures!$A$2:$LA$2,0),FALSE)</f>
        <v>#N/A</v>
      </c>
      <c r="F185" s="75">
        <f>VLOOKUP($A185,InflationMeasures!$A$2:$LN$3000,MATCH(F$2,InflationMeasures!$A$2:$LN$2,0),FALSE)</f>
        <v>1.8386593391682027</v>
      </c>
      <c r="G185" s="23">
        <v>36753</v>
      </c>
      <c r="H185" s="22" t="e">
        <f t="shared" si="2"/>
        <v>#N/A</v>
      </c>
      <c r="I185" s="22">
        <f>VLOOKUP($A185,FedFundsRates!$A$2:$MM$3000,MATCH("FedFundsRate",FedFundsRates!$A$2:$MM$2,0),FALSE)</f>
        <v>6.52</v>
      </c>
    </row>
    <row r="186" spans="1:9" x14ac:dyDescent="0.3">
      <c r="A186" s="1">
        <v>36845</v>
      </c>
      <c r="B186" s="75">
        <f>VLOOKUP($A186,FedFundsRates!$A$2:$MM$3000,MATCH(B$2,FedFundsRates!$A$2:$MM$2,0),FALSE)</f>
        <v>6.52</v>
      </c>
      <c r="C186" s="75" t="e">
        <f>VLOOKUP($A186,NaturalRateMeasures!$A$2:$MK$3000,MATCH(C$2,NaturalRateMeasures!$A$2:$MK$2,0),FALSE)</f>
        <v>#N/A</v>
      </c>
      <c r="D186" s="75">
        <f>VLOOKUP($A186,InflationTargetMeasures!$A$2:$MM$3000,MATCH(D$2,InflationTargetMeasures!$A$2:$MM$2,0),FALSE)</f>
        <v>2</v>
      </c>
      <c r="E186" s="75" t="e">
        <f>VLOOKUP($A186,GapMeasures!$A$2:$LA$3000,MATCH(E$2,GapMeasures!$A$2:$LA$2,0),FALSE)</f>
        <v>#N/A</v>
      </c>
      <c r="F186" s="75">
        <f>VLOOKUP($A186,InflationMeasures!$A$2:$LN$3000,MATCH(F$2,InflationMeasures!$A$2:$LN$2,0),FALSE)</f>
        <v>1.8624564436400926</v>
      </c>
      <c r="G186" s="23">
        <v>36845</v>
      </c>
      <c r="H186" s="22" t="e">
        <f t="shared" si="2"/>
        <v>#N/A</v>
      </c>
      <c r="I186" s="22">
        <f>VLOOKUP($A186,FedFundsRates!$A$2:$MM$3000,MATCH("FedFundsRate",FedFundsRates!$A$2:$MM$2,0),FALSE)</f>
        <v>6.4733333333333336</v>
      </c>
    </row>
    <row r="187" spans="1:9" x14ac:dyDescent="0.3">
      <c r="A187" s="1">
        <v>36937</v>
      </c>
      <c r="B187" s="75">
        <f>VLOOKUP($A187,FedFundsRates!$A$2:$MM$3000,MATCH(B$2,FedFundsRates!$A$2:$MM$2,0),FALSE)</f>
        <v>6.4733333333333336</v>
      </c>
      <c r="C187" s="75" t="e">
        <f>VLOOKUP($A187,NaturalRateMeasures!$A$2:$MK$3000,MATCH(C$2,NaturalRateMeasures!$A$2:$MK$2,0),FALSE)</f>
        <v>#N/A</v>
      </c>
      <c r="D187" s="75">
        <f>VLOOKUP($A187,InflationTargetMeasures!$A$2:$MM$3000,MATCH(D$2,InflationTargetMeasures!$A$2:$MM$2,0),FALSE)</f>
        <v>2</v>
      </c>
      <c r="E187" s="75" t="e">
        <f>VLOOKUP($A187,GapMeasures!$A$2:$LA$3000,MATCH(E$2,GapMeasures!$A$2:$LA$2,0),FALSE)</f>
        <v>#N/A</v>
      </c>
      <c r="F187" s="75">
        <f>VLOOKUP($A187,InflationMeasures!$A$2:$LN$3000,MATCH(F$2,InflationMeasures!$A$2:$LN$2,0),FALSE)</f>
        <v>1.9911326078194236</v>
      </c>
      <c r="G187" s="23">
        <v>36937</v>
      </c>
      <c r="H187" s="22" t="e">
        <f t="shared" si="2"/>
        <v>#N/A</v>
      </c>
      <c r="I187" s="22">
        <f>VLOOKUP($A187,FedFundsRates!$A$2:$MM$3000,MATCH("FedFundsRate",FedFundsRates!$A$2:$MM$2,0),FALSE)</f>
        <v>5.5933333333333337</v>
      </c>
    </row>
    <row r="188" spans="1:9" x14ac:dyDescent="0.3">
      <c r="A188" s="1">
        <v>37026</v>
      </c>
      <c r="B188" s="75">
        <f>VLOOKUP($A188,FedFundsRates!$A$2:$MM$3000,MATCH(B$2,FedFundsRates!$A$2:$MM$2,0),FALSE)</f>
        <v>5.5933333333333337</v>
      </c>
      <c r="C188" s="75" t="e">
        <f>VLOOKUP($A188,NaturalRateMeasures!$A$2:$MK$3000,MATCH(C$2,NaturalRateMeasures!$A$2:$MK$2,0),FALSE)</f>
        <v>#N/A</v>
      </c>
      <c r="D188" s="75">
        <f>VLOOKUP($A188,InflationTargetMeasures!$A$2:$MM$3000,MATCH(D$2,InflationTargetMeasures!$A$2:$MM$2,0),FALSE)</f>
        <v>2</v>
      </c>
      <c r="E188" s="75" t="e">
        <f>VLOOKUP($A188,GapMeasures!$A$2:$LA$3000,MATCH(E$2,GapMeasures!$A$2:$LA$2,0),FALSE)</f>
        <v>#N/A</v>
      </c>
      <c r="F188" s="75">
        <f>VLOOKUP($A188,InflationMeasures!$A$2:$LN$3000,MATCH(F$2,InflationMeasures!$A$2:$LN$2,0),FALSE)</f>
        <v>2.0217167186600493</v>
      </c>
      <c r="G188" s="23">
        <v>37026</v>
      </c>
      <c r="H188" s="22" t="e">
        <f t="shared" si="2"/>
        <v>#N/A</v>
      </c>
      <c r="I188" s="22">
        <f>VLOOKUP($A188,FedFundsRates!$A$2:$MM$3000,MATCH("FedFundsRate",FedFundsRates!$A$2:$MM$2,0),FALSE)</f>
        <v>4.3266666666666671</v>
      </c>
    </row>
    <row r="189" spans="1:9" x14ac:dyDescent="0.3">
      <c r="A189" s="1">
        <v>37118</v>
      </c>
      <c r="B189" s="75">
        <f>VLOOKUP($A189,FedFundsRates!$A$2:$MM$3000,MATCH(B$2,FedFundsRates!$A$2:$MM$2,0),FALSE)</f>
        <v>4.3266666666666671</v>
      </c>
      <c r="C189" s="75" t="e">
        <f>VLOOKUP($A189,NaturalRateMeasures!$A$2:$MK$3000,MATCH(C$2,NaturalRateMeasures!$A$2:$MK$2,0),FALSE)</f>
        <v>#N/A</v>
      </c>
      <c r="D189" s="75">
        <f>VLOOKUP($A189,InflationTargetMeasures!$A$2:$MM$3000,MATCH(D$2,InflationTargetMeasures!$A$2:$MM$2,0),FALSE)</f>
        <v>2</v>
      </c>
      <c r="E189" s="75" t="e">
        <f>VLOOKUP($A189,GapMeasures!$A$2:$LA$3000,MATCH(E$2,GapMeasures!$A$2:$LA$2,0),FALSE)</f>
        <v>#N/A</v>
      </c>
      <c r="F189" s="75">
        <f>VLOOKUP($A189,InflationMeasures!$A$2:$LN$3000,MATCH(F$2,InflationMeasures!$A$2:$LN$2,0),FALSE)</f>
        <v>1.7921385742838192</v>
      </c>
      <c r="G189" s="23">
        <v>37118</v>
      </c>
      <c r="H189" s="22" t="e">
        <f t="shared" si="2"/>
        <v>#N/A</v>
      </c>
      <c r="I189" s="22">
        <f>VLOOKUP($A189,FedFundsRates!$A$2:$MM$3000,MATCH("FedFundsRate",FedFundsRates!$A$2:$MM$2,0),FALSE)</f>
        <v>3.4966666666666666</v>
      </c>
    </row>
    <row r="190" spans="1:9" x14ac:dyDescent="0.3">
      <c r="A190" s="1">
        <v>37210</v>
      </c>
      <c r="B190" s="75">
        <f>VLOOKUP($A190,FedFundsRates!$A$2:$MM$3000,MATCH(B$2,FedFundsRates!$A$2:$MM$2,0),FALSE)</f>
        <v>3.4966666666666666</v>
      </c>
      <c r="C190" s="75" t="e">
        <f>VLOOKUP($A190,NaturalRateMeasures!$A$2:$MK$3000,MATCH(C$2,NaturalRateMeasures!$A$2:$MK$2,0),FALSE)</f>
        <v>#N/A</v>
      </c>
      <c r="D190" s="75">
        <f>VLOOKUP($A190,InflationTargetMeasures!$A$2:$MM$3000,MATCH(D$2,InflationTargetMeasures!$A$2:$MM$2,0),FALSE)</f>
        <v>2</v>
      </c>
      <c r="E190" s="75" t="e">
        <f>VLOOKUP($A190,GapMeasures!$A$2:$LA$3000,MATCH(E$2,GapMeasures!$A$2:$LA$2,0),FALSE)</f>
        <v>#N/A</v>
      </c>
      <c r="F190" s="75">
        <f>VLOOKUP($A190,InflationMeasures!$A$2:$LN$3000,MATCH(F$2,InflationMeasures!$A$2:$LN$2,0),FALSE)</f>
        <v>1.7806711658556518</v>
      </c>
      <c r="G190" s="23">
        <v>37210</v>
      </c>
      <c r="H190" s="22" t="e">
        <f t="shared" si="2"/>
        <v>#N/A</v>
      </c>
      <c r="I190" s="22">
        <f>VLOOKUP($A190,FedFundsRates!$A$2:$MM$3000,MATCH("FedFundsRate",FedFundsRates!$A$2:$MM$2,0),FALSE)</f>
        <v>2.1333333333333333</v>
      </c>
    </row>
    <row r="191" spans="1:9" x14ac:dyDescent="0.3">
      <c r="A191" s="1">
        <v>37302</v>
      </c>
      <c r="B191" s="75">
        <f>VLOOKUP($A191,FedFundsRates!$A$2:$MM$3000,MATCH(B$2,FedFundsRates!$A$2:$MM$2,0),FALSE)</f>
        <v>2.1333333333333333</v>
      </c>
      <c r="C191" s="75" t="e">
        <f>VLOOKUP($A191,NaturalRateMeasures!$A$2:$MK$3000,MATCH(C$2,NaturalRateMeasures!$A$2:$MK$2,0),FALSE)</f>
        <v>#N/A</v>
      </c>
      <c r="D191" s="75">
        <f>VLOOKUP($A191,InflationTargetMeasures!$A$2:$MM$3000,MATCH(D$2,InflationTargetMeasures!$A$2:$MM$2,0),FALSE)</f>
        <v>2</v>
      </c>
      <c r="E191" s="75" t="e">
        <f>VLOOKUP($A191,GapMeasures!$A$2:$LA$3000,MATCH(E$2,GapMeasures!$A$2:$LA$2,0),FALSE)</f>
        <v>#N/A</v>
      </c>
      <c r="F191" s="75">
        <f>VLOOKUP($A191,InflationMeasures!$A$2:$LN$3000,MATCH(F$2,InflationMeasures!$A$2:$LN$2,0),FALSE)</f>
        <v>1.4332384866687642</v>
      </c>
      <c r="G191" s="23">
        <v>37302</v>
      </c>
      <c r="H191" s="22" t="e">
        <f t="shared" si="2"/>
        <v>#N/A</v>
      </c>
      <c r="I191" s="22">
        <f>VLOOKUP($A191,FedFundsRates!$A$2:$MM$3000,MATCH("FedFundsRate",FedFundsRates!$A$2:$MM$2,0),FALSE)</f>
        <v>1.7333333333333332</v>
      </c>
    </row>
    <row r="192" spans="1:9" x14ac:dyDescent="0.3">
      <c r="A192" s="1">
        <v>37391</v>
      </c>
      <c r="B192" s="75">
        <f>VLOOKUP($A192,FedFundsRates!$A$2:$MM$3000,MATCH(B$2,FedFundsRates!$A$2:$MM$2,0),FALSE)</f>
        <v>1.7333333333333332</v>
      </c>
      <c r="C192" s="75" t="e">
        <f>VLOOKUP($A192,NaturalRateMeasures!$A$2:$MK$3000,MATCH(C$2,NaturalRateMeasures!$A$2:$MK$2,0),FALSE)</f>
        <v>#N/A</v>
      </c>
      <c r="D192" s="75">
        <f>VLOOKUP($A192,InflationTargetMeasures!$A$2:$MM$3000,MATCH(D$2,InflationTargetMeasures!$A$2:$MM$2,0),FALSE)</f>
        <v>2</v>
      </c>
      <c r="E192" s="75" t="e">
        <f>VLOOKUP($A192,GapMeasures!$A$2:$LA$3000,MATCH(E$2,GapMeasures!$A$2:$LA$2,0),FALSE)</f>
        <v>#N/A</v>
      </c>
      <c r="F192" s="75">
        <f>VLOOKUP($A192,InflationMeasures!$A$2:$LN$3000,MATCH(F$2,InflationMeasures!$A$2:$LN$2,0),FALSE)</f>
        <v>1.6076326460977342</v>
      </c>
      <c r="G192" s="23">
        <v>37391</v>
      </c>
      <c r="H192" s="22" t="e">
        <f t="shared" si="2"/>
        <v>#N/A</v>
      </c>
      <c r="I192" s="22">
        <f>VLOOKUP($A192,FedFundsRates!$A$2:$MM$3000,MATCH("FedFundsRate",FedFundsRates!$A$2:$MM$2,0),FALSE)</f>
        <v>1.75</v>
      </c>
    </row>
    <row r="193" spans="1:9" x14ac:dyDescent="0.3">
      <c r="A193" s="1">
        <v>37483</v>
      </c>
      <c r="B193" s="75">
        <f>VLOOKUP($A193,FedFundsRates!$A$2:$MM$3000,MATCH(B$2,FedFundsRates!$A$2:$MM$2,0),FALSE)</f>
        <v>1.75</v>
      </c>
      <c r="C193" s="75" t="e">
        <f>VLOOKUP($A193,NaturalRateMeasures!$A$2:$MK$3000,MATCH(C$2,NaturalRateMeasures!$A$2:$MK$2,0),FALSE)</f>
        <v>#N/A</v>
      </c>
      <c r="D193" s="75">
        <f>VLOOKUP($A193,InflationTargetMeasures!$A$2:$MM$3000,MATCH(D$2,InflationTargetMeasures!$A$2:$MM$2,0),FALSE)</f>
        <v>2</v>
      </c>
      <c r="E193" s="75" t="e">
        <f>VLOOKUP($A193,GapMeasures!$A$2:$LA$3000,MATCH(E$2,GapMeasures!$A$2:$LA$2,0),FALSE)</f>
        <v>#N/A</v>
      </c>
      <c r="F193" s="75">
        <f>VLOOKUP($A193,InflationMeasures!$A$2:$LN$3000,MATCH(F$2,InflationMeasures!$A$2:$LN$2,0),FALSE)</f>
        <v>1.8862491000720016</v>
      </c>
      <c r="G193" s="23">
        <v>37483</v>
      </c>
      <c r="H193" s="22" t="e">
        <f t="shared" si="2"/>
        <v>#N/A</v>
      </c>
      <c r="I193" s="22">
        <f>VLOOKUP($A193,FedFundsRates!$A$2:$MM$3000,MATCH("FedFundsRate",FedFundsRates!$A$2:$MM$2,0),FALSE)</f>
        <v>1.74</v>
      </c>
    </row>
    <row r="194" spans="1:9" x14ac:dyDescent="0.3">
      <c r="A194" s="1">
        <v>37575</v>
      </c>
      <c r="B194" s="75">
        <f>VLOOKUP($A194,FedFundsRates!$A$2:$MM$3000,MATCH(B$2,FedFundsRates!$A$2:$MM$2,0),FALSE)</f>
        <v>1.74</v>
      </c>
      <c r="C194" s="75" t="e">
        <f>VLOOKUP($A194,NaturalRateMeasures!$A$2:$MK$3000,MATCH(C$2,NaturalRateMeasures!$A$2:$MK$2,0),FALSE)</f>
        <v>#N/A</v>
      </c>
      <c r="D194" s="75">
        <f>VLOOKUP($A194,InflationTargetMeasures!$A$2:$MM$3000,MATCH(D$2,InflationTargetMeasures!$A$2:$MM$2,0),FALSE)</f>
        <v>2</v>
      </c>
      <c r="E194" s="75" t="e">
        <f>VLOOKUP($A194,GapMeasures!$A$2:$LA$3000,MATCH(E$2,GapMeasures!$A$2:$LA$2,0),FALSE)</f>
        <v>#N/A</v>
      </c>
      <c r="F194" s="75">
        <f>VLOOKUP($A194,InflationMeasures!$A$2:$LN$3000,MATCH(F$2,InflationMeasures!$A$2:$LN$2,0),FALSE)</f>
        <v>1.7573341670574782</v>
      </c>
      <c r="G194" s="23">
        <v>37575</v>
      </c>
      <c r="H194" s="22" t="e">
        <f t="shared" si="2"/>
        <v>#N/A</v>
      </c>
      <c r="I194" s="22">
        <f>VLOOKUP($A194,FedFundsRates!$A$2:$MM$3000,MATCH("FedFundsRate",FedFundsRates!$A$2:$MM$2,0),FALSE)</f>
        <v>1.4433333333333334</v>
      </c>
    </row>
    <row r="195" spans="1:9" x14ac:dyDescent="0.3">
      <c r="A195" s="1">
        <v>37667</v>
      </c>
      <c r="B195" s="75">
        <f>VLOOKUP($A195,FedFundsRates!$A$2:$MM$3000,MATCH(B$2,FedFundsRates!$A$2:$MM$2,0),FALSE)</f>
        <v>1.4433333333333334</v>
      </c>
      <c r="C195" s="75" t="e">
        <f>VLOOKUP($A195,NaturalRateMeasures!$A$2:$MK$3000,MATCH(C$2,NaturalRateMeasures!$A$2:$MK$2,0),FALSE)</f>
        <v>#N/A</v>
      </c>
      <c r="D195" s="75">
        <f>VLOOKUP($A195,InflationTargetMeasures!$A$2:$MM$3000,MATCH(D$2,InflationTargetMeasures!$A$2:$MM$2,0),FALSE)</f>
        <v>2</v>
      </c>
      <c r="E195" s="75" t="e">
        <f>VLOOKUP($A195,GapMeasures!$A$2:$LA$3000,MATCH(E$2,GapMeasures!$A$2:$LA$2,0),FALSE)</f>
        <v>#N/A</v>
      </c>
      <c r="F195" s="75">
        <f>VLOOKUP($A195,InflationMeasures!$A$2:$LN$3000,MATCH(F$2,InflationMeasures!$A$2:$LN$2,0),FALSE)</f>
        <v>1.7584415584415591</v>
      </c>
      <c r="G195" s="23">
        <v>37667</v>
      </c>
      <c r="H195" s="22" t="e">
        <f t="shared" si="2"/>
        <v>#N/A</v>
      </c>
      <c r="I195" s="22">
        <f>VLOOKUP($A195,FedFundsRates!$A$2:$MM$3000,MATCH("FedFundsRate",FedFundsRates!$A$2:$MM$2,0),FALSE)</f>
        <v>1.25</v>
      </c>
    </row>
    <row r="196" spans="1:9" x14ac:dyDescent="0.3">
      <c r="A196" s="1">
        <v>37756</v>
      </c>
      <c r="B196" s="75">
        <f>VLOOKUP($A196,FedFundsRates!$A$2:$MM$3000,MATCH(B$2,FedFundsRates!$A$2:$MM$2,0),FALSE)</f>
        <v>1.25</v>
      </c>
      <c r="C196" s="75" t="e">
        <f>VLOOKUP($A196,NaturalRateMeasures!$A$2:$MK$3000,MATCH(C$2,NaturalRateMeasures!$A$2:$MK$2,0),FALSE)</f>
        <v>#N/A</v>
      </c>
      <c r="D196" s="75">
        <f>VLOOKUP($A196,InflationTargetMeasures!$A$2:$MM$3000,MATCH(D$2,InflationTargetMeasures!$A$2:$MM$2,0),FALSE)</f>
        <v>2</v>
      </c>
      <c r="E196" s="75" t="e">
        <f>VLOOKUP($A196,GapMeasures!$A$2:$LA$3000,MATCH(E$2,GapMeasures!$A$2:$LA$2,0),FALSE)</f>
        <v>#N/A</v>
      </c>
      <c r="F196" s="75">
        <f>VLOOKUP($A196,InflationMeasures!$A$2:$LN$3000,MATCH(F$2,InflationMeasures!$A$2:$LN$2,0),FALSE)</f>
        <v>1.5847799132052032</v>
      </c>
      <c r="G196" s="23">
        <v>37756</v>
      </c>
      <c r="H196" s="22" t="e">
        <f t="shared" si="2"/>
        <v>#N/A</v>
      </c>
      <c r="I196" s="22">
        <f>VLOOKUP($A196,FedFundsRates!$A$2:$MM$3000,MATCH("FedFundsRate",FedFundsRates!$A$2:$MM$2,0),FALSE)</f>
        <v>1.2466666666666668</v>
      </c>
    </row>
    <row r="197" spans="1:9" x14ac:dyDescent="0.3">
      <c r="A197" s="1">
        <v>37848</v>
      </c>
      <c r="B197" s="75">
        <f>VLOOKUP($A197,FedFundsRates!$A$2:$MM$3000,MATCH(B$2,FedFundsRates!$A$2:$MM$2,0),FALSE)</f>
        <v>1.2466666666666668</v>
      </c>
      <c r="C197" s="75" t="e">
        <f>VLOOKUP($A197,NaturalRateMeasures!$A$2:$MK$3000,MATCH(C$2,NaturalRateMeasures!$A$2:$MK$2,0),FALSE)</f>
        <v>#N/A</v>
      </c>
      <c r="D197" s="75">
        <f>VLOOKUP($A197,InflationTargetMeasures!$A$2:$MM$3000,MATCH(D$2,InflationTargetMeasures!$A$2:$MM$2,0),FALSE)</f>
        <v>2</v>
      </c>
      <c r="E197" s="75" t="e">
        <f>VLOOKUP($A197,GapMeasures!$A$2:$LA$3000,MATCH(E$2,GapMeasures!$A$2:$LA$2,0),FALSE)</f>
        <v>#N/A</v>
      </c>
      <c r="F197" s="75">
        <f>VLOOKUP($A197,InflationMeasures!$A$2:$LN$3000,MATCH(F$2,InflationMeasures!$A$2:$LN$2,0),FALSE)</f>
        <v>1.5095842540726601</v>
      </c>
      <c r="G197" s="23">
        <v>37848</v>
      </c>
      <c r="H197" s="22" t="e">
        <f t="shared" ref="H197:H260" si="3">$L$29*B197 + (1-$L$29)*(C197+D197+1.5*(F197-D197)+$L$31*E197)</f>
        <v>#N/A</v>
      </c>
      <c r="I197" s="22">
        <f>VLOOKUP($A197,FedFundsRates!$A$2:$MM$3000,MATCH("FedFundsRate",FedFundsRates!$A$2:$MM$2,0),FALSE)</f>
        <v>1.0166666666666666</v>
      </c>
    </row>
    <row r="198" spans="1:9" x14ac:dyDescent="0.3">
      <c r="A198" s="1">
        <v>37940</v>
      </c>
      <c r="B198" s="75">
        <f>VLOOKUP($A198,FedFundsRates!$A$2:$MM$3000,MATCH(B$2,FedFundsRates!$A$2:$MM$2,0),FALSE)</f>
        <v>1.0166666666666666</v>
      </c>
      <c r="C198" s="75" t="e">
        <f>VLOOKUP($A198,NaturalRateMeasures!$A$2:$MK$3000,MATCH(C$2,NaturalRateMeasures!$A$2:$MK$2,0),FALSE)</f>
        <v>#N/A</v>
      </c>
      <c r="D198" s="75">
        <f>VLOOKUP($A198,InflationTargetMeasures!$A$2:$MM$3000,MATCH(D$2,InflationTargetMeasures!$A$2:$MM$2,0),FALSE)</f>
        <v>2</v>
      </c>
      <c r="E198" s="75" t="e">
        <f>VLOOKUP($A198,GapMeasures!$A$2:$LA$3000,MATCH(E$2,GapMeasures!$A$2:$LA$2,0),FALSE)</f>
        <v>#N/A</v>
      </c>
      <c r="F198" s="75">
        <f>VLOOKUP($A198,InflationMeasures!$A$2:$LN$3000,MATCH(F$2,InflationMeasures!$A$2:$LN$2,0),FALSE)</f>
        <v>1.6028061910309255</v>
      </c>
      <c r="G198" s="23">
        <v>37940</v>
      </c>
      <c r="H198" s="22" t="e">
        <f t="shared" si="3"/>
        <v>#N/A</v>
      </c>
      <c r="I198" s="22">
        <f>VLOOKUP($A198,FedFundsRates!$A$2:$MM$3000,MATCH("FedFundsRate",FedFundsRates!$A$2:$MM$2,0),FALSE)</f>
        <v>0.99666666666666659</v>
      </c>
    </row>
    <row r="199" spans="1:9" x14ac:dyDescent="0.3">
      <c r="A199" s="1">
        <v>38032</v>
      </c>
      <c r="B199" s="75">
        <f>VLOOKUP($A199,FedFundsRates!$A$2:$MM$3000,MATCH(B$2,FedFundsRates!$A$2:$MM$2,0),FALSE)</f>
        <v>0.99666666666666659</v>
      </c>
      <c r="C199" s="75" t="e">
        <f>VLOOKUP($A199,NaturalRateMeasures!$A$2:$MK$3000,MATCH(C$2,NaturalRateMeasures!$A$2:$MK$2,0),FALSE)</f>
        <v>#N/A</v>
      </c>
      <c r="D199" s="75">
        <f>VLOOKUP($A199,InflationTargetMeasures!$A$2:$MM$3000,MATCH(D$2,InflationTargetMeasures!$A$2:$MM$2,0),FALSE)</f>
        <v>2</v>
      </c>
      <c r="E199" s="75" t="e">
        <f>VLOOKUP($A199,GapMeasures!$A$2:$LA$3000,MATCH(E$2,GapMeasures!$A$2:$LA$2,0),FALSE)</f>
        <v>#N/A</v>
      </c>
      <c r="F199" s="75">
        <f>VLOOKUP($A199,InflationMeasures!$A$2:$LN$3000,MATCH(F$2,InflationMeasures!$A$2:$LN$2,0),FALSE)</f>
        <v>1.8467468157337352</v>
      </c>
      <c r="G199" s="23">
        <v>38032</v>
      </c>
      <c r="H199" s="22" t="e">
        <f t="shared" si="3"/>
        <v>#N/A</v>
      </c>
      <c r="I199" s="22">
        <f>VLOOKUP($A199,FedFundsRates!$A$2:$MM$3000,MATCH("FedFundsRate",FedFundsRates!$A$2:$MM$2,0),FALSE)</f>
        <v>1.0033333333333332</v>
      </c>
    </row>
    <row r="200" spans="1:9" x14ac:dyDescent="0.3">
      <c r="A200" s="1">
        <v>38122</v>
      </c>
      <c r="B200" s="75">
        <f>VLOOKUP($A200,FedFundsRates!$A$2:$MM$3000,MATCH(B$2,FedFundsRates!$A$2:$MM$2,0),FALSE)</f>
        <v>1.0033333333333332</v>
      </c>
      <c r="C200" s="75" t="e">
        <f>VLOOKUP($A200,NaturalRateMeasures!$A$2:$MK$3000,MATCH(C$2,NaturalRateMeasures!$A$2:$MK$2,0),FALSE)</f>
        <v>#N/A</v>
      </c>
      <c r="D200" s="75">
        <f>VLOOKUP($A200,InflationTargetMeasures!$A$2:$MM$3000,MATCH(D$2,InflationTargetMeasures!$A$2:$MM$2,0),FALSE)</f>
        <v>2</v>
      </c>
      <c r="E200" s="75" t="e">
        <f>VLOOKUP($A200,GapMeasures!$A$2:$LA$3000,MATCH(E$2,GapMeasures!$A$2:$LA$2,0),FALSE)</f>
        <v>#N/A</v>
      </c>
      <c r="F200" s="75">
        <f>VLOOKUP($A200,InflationMeasures!$A$2:$LN$3000,MATCH(F$2,InflationMeasures!$A$2:$LN$2,0),FALSE)</f>
        <v>2.0432035193449494</v>
      </c>
      <c r="G200" s="23">
        <v>38122</v>
      </c>
      <c r="H200" s="22" t="e">
        <f t="shared" si="3"/>
        <v>#N/A</v>
      </c>
      <c r="I200" s="22">
        <f>VLOOKUP($A200,FedFundsRates!$A$2:$MM$3000,MATCH("FedFundsRate",FedFundsRates!$A$2:$MM$2,0),FALSE)</f>
        <v>1.01</v>
      </c>
    </row>
    <row r="201" spans="1:9" x14ac:dyDescent="0.3">
      <c r="A201" s="1">
        <v>38214</v>
      </c>
      <c r="B201" s="75">
        <f>VLOOKUP($A201,FedFundsRates!$A$2:$MM$3000,MATCH(B$2,FedFundsRates!$A$2:$MM$2,0),FALSE)</f>
        <v>1.01</v>
      </c>
      <c r="C201" s="75" t="e">
        <f>VLOOKUP($A201,NaturalRateMeasures!$A$2:$MK$3000,MATCH(C$2,NaturalRateMeasures!$A$2:$MK$2,0),FALSE)</f>
        <v>#N/A</v>
      </c>
      <c r="D201" s="75">
        <f>VLOOKUP($A201,InflationTargetMeasures!$A$2:$MM$3000,MATCH(D$2,InflationTargetMeasures!$A$2:$MM$2,0),FALSE)</f>
        <v>2</v>
      </c>
      <c r="E201" s="75" t="e">
        <f>VLOOKUP($A201,GapMeasures!$A$2:$LA$3000,MATCH(E$2,GapMeasures!$A$2:$LA$2,0),FALSE)</f>
        <v>#N/A</v>
      </c>
      <c r="F201" s="75">
        <f>VLOOKUP($A201,InflationMeasures!$A$2:$LN$3000,MATCH(F$2,InflationMeasures!$A$2:$LN$2,0),FALSE)</f>
        <v>1.9415018162028064</v>
      </c>
      <c r="G201" s="23">
        <v>38214</v>
      </c>
      <c r="H201" s="22" t="e">
        <f t="shared" si="3"/>
        <v>#N/A</v>
      </c>
      <c r="I201" s="22">
        <f>VLOOKUP($A201,FedFundsRates!$A$2:$MM$3000,MATCH("FedFundsRate",FedFundsRates!$A$2:$MM$2,0),FALSE)</f>
        <v>1.4333333333333333</v>
      </c>
    </row>
    <row r="202" spans="1:9" x14ac:dyDescent="0.3">
      <c r="A202" s="1">
        <v>38306</v>
      </c>
      <c r="B202" s="75">
        <f>VLOOKUP($A202,FedFundsRates!$A$2:$MM$3000,MATCH(B$2,FedFundsRates!$A$2:$MM$2,0),FALSE)</f>
        <v>1.4333333333333333</v>
      </c>
      <c r="C202" s="75" t="e">
        <f>VLOOKUP($A202,NaturalRateMeasures!$A$2:$MK$3000,MATCH(C$2,NaturalRateMeasures!$A$2:$MK$2,0),FALSE)</f>
        <v>#N/A</v>
      </c>
      <c r="D202" s="75">
        <f>VLOOKUP($A202,InflationTargetMeasures!$A$2:$MM$3000,MATCH(D$2,InflationTargetMeasures!$A$2:$MM$2,0),FALSE)</f>
        <v>2</v>
      </c>
      <c r="E202" s="75" t="e">
        <f>VLOOKUP($A202,GapMeasures!$A$2:$LA$3000,MATCH(E$2,GapMeasures!$A$2:$LA$2,0),FALSE)</f>
        <v>#N/A</v>
      </c>
      <c r="F202" s="75">
        <f>VLOOKUP($A202,InflationMeasures!$A$2:$LN$3000,MATCH(F$2,InflationMeasures!$A$2:$LN$2,0),FALSE)</f>
        <v>2.0374220374220542</v>
      </c>
      <c r="G202" s="23">
        <v>38306</v>
      </c>
      <c r="H202" s="22" t="e">
        <f t="shared" si="3"/>
        <v>#N/A</v>
      </c>
      <c r="I202" s="22">
        <f>VLOOKUP($A202,FedFundsRates!$A$2:$MM$3000,MATCH("FedFundsRate",FedFundsRates!$A$2:$MM$2,0),FALSE)</f>
        <v>1.95</v>
      </c>
    </row>
    <row r="203" spans="1:9" x14ac:dyDescent="0.3">
      <c r="A203" s="1">
        <v>38398</v>
      </c>
      <c r="B203" s="75">
        <f>VLOOKUP($A203,FedFundsRates!$A$2:$MM$3000,MATCH(B$2,FedFundsRates!$A$2:$MM$2,0),FALSE)</f>
        <v>1.95</v>
      </c>
      <c r="C203" s="75" t="e">
        <f>VLOOKUP($A203,NaturalRateMeasures!$A$2:$MK$3000,MATCH(C$2,NaturalRateMeasures!$A$2:$MK$2,0),FALSE)</f>
        <v>#N/A</v>
      </c>
      <c r="D203" s="75">
        <f>VLOOKUP($A203,InflationTargetMeasures!$A$2:$MM$3000,MATCH(D$2,InflationTargetMeasures!$A$2:$MM$2,0),FALSE)</f>
        <v>2</v>
      </c>
      <c r="E203" s="75" t="e">
        <f>VLOOKUP($A203,GapMeasures!$A$2:$LA$3000,MATCH(E$2,GapMeasures!$A$2:$LA$2,0),FALSE)</f>
        <v>#N/A</v>
      </c>
      <c r="F203" s="75">
        <f>VLOOKUP($A203,InflationMeasures!$A$2:$LN$3000,MATCH(F$2,InflationMeasures!$A$2:$LN$2,0),FALSE)</f>
        <v>2.2017267954035802</v>
      </c>
      <c r="G203" s="23">
        <v>38398</v>
      </c>
      <c r="H203" s="22" t="e">
        <f t="shared" si="3"/>
        <v>#N/A</v>
      </c>
      <c r="I203" s="22">
        <f>VLOOKUP($A203,FedFundsRates!$A$2:$MM$3000,MATCH("FedFundsRate",FedFundsRates!$A$2:$MM$2,0),FALSE)</f>
        <v>2.4699999999999998</v>
      </c>
    </row>
    <row r="204" spans="1:9" x14ac:dyDescent="0.3">
      <c r="A204" s="1">
        <v>38487</v>
      </c>
      <c r="B204" s="75">
        <f>VLOOKUP($A204,FedFundsRates!$A$2:$MM$3000,MATCH(B$2,FedFundsRates!$A$2:$MM$2,0),FALSE)</f>
        <v>2.4699999999999998</v>
      </c>
      <c r="C204" s="75" t="e">
        <f>VLOOKUP($A204,NaturalRateMeasures!$A$2:$MK$3000,MATCH(C$2,NaturalRateMeasures!$A$2:$MK$2,0),FALSE)</f>
        <v>#N/A</v>
      </c>
      <c r="D204" s="75">
        <f>VLOOKUP($A204,InflationTargetMeasures!$A$2:$MM$3000,MATCH(D$2,InflationTargetMeasures!$A$2:$MM$2,0),FALSE)</f>
        <v>2</v>
      </c>
      <c r="E204" s="75" t="e">
        <f>VLOOKUP($A204,GapMeasures!$A$2:$LA$3000,MATCH(E$2,GapMeasures!$A$2:$LA$2,0),FALSE)</f>
        <v>#N/A</v>
      </c>
      <c r="F204" s="75">
        <f>VLOOKUP($A204,InflationMeasures!$A$2:$LN$3000,MATCH(F$2,InflationMeasures!$A$2:$LN$2,0),FALSE)</f>
        <v>2.1231528321164372</v>
      </c>
      <c r="G204" s="23">
        <v>38487</v>
      </c>
      <c r="H204" s="22" t="e">
        <f t="shared" si="3"/>
        <v>#N/A</v>
      </c>
      <c r="I204" s="22">
        <f>VLOOKUP($A204,FedFundsRates!$A$2:$MM$3000,MATCH("FedFundsRate",FedFundsRates!$A$2:$MM$2,0),FALSE)</f>
        <v>2.9433333333333334</v>
      </c>
    </row>
    <row r="205" spans="1:9" x14ac:dyDescent="0.3">
      <c r="A205" s="1">
        <v>38579</v>
      </c>
      <c r="B205" s="75">
        <f>VLOOKUP($A205,FedFundsRates!$A$2:$MM$3000,MATCH(B$2,FedFundsRates!$A$2:$MM$2,0),FALSE)</f>
        <v>2.9433333333333334</v>
      </c>
      <c r="C205" s="75" t="e">
        <f>VLOOKUP($A205,NaturalRateMeasures!$A$2:$MK$3000,MATCH(C$2,NaturalRateMeasures!$A$2:$MK$2,0),FALSE)</f>
        <v>#N/A</v>
      </c>
      <c r="D205" s="75">
        <f>VLOOKUP($A205,InflationTargetMeasures!$A$2:$MM$3000,MATCH(D$2,InflationTargetMeasures!$A$2:$MM$2,0),FALSE)</f>
        <v>2</v>
      </c>
      <c r="E205" s="75" t="e">
        <f>VLOOKUP($A205,GapMeasures!$A$2:$LA$3000,MATCH(E$2,GapMeasures!$A$2:$LA$2,0),FALSE)</f>
        <v>#N/A</v>
      </c>
      <c r="F205" s="75">
        <f>VLOOKUP($A205,InflationMeasures!$A$2:$LN$3000,MATCH(F$2,InflationMeasures!$A$2:$LN$2,0),FALSE)</f>
        <v>2.1553169035942732</v>
      </c>
      <c r="G205" s="23">
        <v>38579</v>
      </c>
      <c r="H205" s="22" t="e">
        <f t="shared" si="3"/>
        <v>#N/A</v>
      </c>
      <c r="I205" s="22">
        <f>VLOOKUP($A205,FedFundsRates!$A$2:$MM$3000,MATCH("FedFundsRate",FedFundsRates!$A$2:$MM$2,0),FALSE)</f>
        <v>3.4599999999999995</v>
      </c>
    </row>
    <row r="206" spans="1:9" x14ac:dyDescent="0.3">
      <c r="A206" s="1">
        <v>38671</v>
      </c>
      <c r="B206" s="75">
        <f>VLOOKUP($A206,FedFundsRates!$A$2:$MM$3000,MATCH(B$2,FedFundsRates!$A$2:$MM$2,0),FALSE)</f>
        <v>3.4599999999999995</v>
      </c>
      <c r="C206" s="75" t="e">
        <f>VLOOKUP($A206,NaturalRateMeasures!$A$2:$MK$3000,MATCH(C$2,NaturalRateMeasures!$A$2:$MK$2,0),FALSE)</f>
        <v>#N/A</v>
      </c>
      <c r="D206" s="75">
        <f>VLOOKUP($A206,InflationTargetMeasures!$A$2:$MM$3000,MATCH(D$2,InflationTargetMeasures!$A$2:$MM$2,0),FALSE)</f>
        <v>2</v>
      </c>
      <c r="E206" s="75" t="e">
        <f>VLOOKUP($A206,GapMeasures!$A$2:$LA$3000,MATCH(E$2,GapMeasures!$A$2:$LA$2,0),FALSE)</f>
        <v>#N/A</v>
      </c>
      <c r="F206" s="75">
        <f>VLOOKUP($A206,InflationMeasures!$A$2:$LN$3000,MATCH(F$2,InflationMeasures!$A$2:$LN$2,0),FALSE)</f>
        <v>2.283223432367687</v>
      </c>
      <c r="G206" s="23">
        <v>38671</v>
      </c>
      <c r="H206" s="22" t="e">
        <f t="shared" si="3"/>
        <v>#N/A</v>
      </c>
      <c r="I206" s="22">
        <f>VLOOKUP($A206,FedFundsRates!$A$2:$MM$3000,MATCH("FedFundsRate",FedFundsRates!$A$2:$MM$2,0),FALSE)</f>
        <v>3.98</v>
      </c>
    </row>
    <row r="207" spans="1:9" x14ac:dyDescent="0.3">
      <c r="A207" s="1">
        <v>38763</v>
      </c>
      <c r="B207" s="75">
        <f>VLOOKUP($A207,FedFundsRates!$A$2:$MM$3000,MATCH(B$2,FedFundsRates!$A$2:$MM$2,0),FALSE)</f>
        <v>3.98</v>
      </c>
      <c r="C207" s="75" t="e">
        <f>VLOOKUP($A207,NaturalRateMeasures!$A$2:$MK$3000,MATCH(C$2,NaturalRateMeasures!$A$2:$MK$2,0),FALSE)</f>
        <v>#N/A</v>
      </c>
      <c r="D207" s="75">
        <f>VLOOKUP($A207,InflationTargetMeasures!$A$2:$MM$3000,MATCH(D$2,InflationTargetMeasures!$A$2:$MM$2,0),FALSE)</f>
        <v>2</v>
      </c>
      <c r="E207" s="75" t="e">
        <f>VLOOKUP($A207,GapMeasures!$A$2:$LA$3000,MATCH(E$2,GapMeasures!$A$2:$LA$2,0),FALSE)</f>
        <v>#N/A</v>
      </c>
      <c r="F207" s="75">
        <f>VLOOKUP($A207,InflationMeasures!$A$2:$LN$3000,MATCH(F$2,InflationMeasures!$A$2:$LN$2,0),FALSE)</f>
        <v>2.149390617719904</v>
      </c>
      <c r="G207" s="23">
        <v>38763</v>
      </c>
      <c r="H207" s="22" t="e">
        <f t="shared" si="3"/>
        <v>#N/A</v>
      </c>
      <c r="I207" s="22">
        <f>VLOOKUP($A207,FedFundsRates!$A$2:$MM$3000,MATCH("FedFundsRate",FedFundsRates!$A$2:$MM$2,0),FALSE)</f>
        <v>4.456666666666667</v>
      </c>
    </row>
    <row r="208" spans="1:9" x14ac:dyDescent="0.3">
      <c r="A208" s="1">
        <v>38852</v>
      </c>
      <c r="B208" s="75">
        <f>VLOOKUP($A208,FedFundsRates!$A$2:$MM$3000,MATCH(B$2,FedFundsRates!$A$2:$MM$2,0),FALSE)</f>
        <v>4.456666666666667</v>
      </c>
      <c r="C208" s="75" t="e">
        <f>VLOOKUP($A208,NaturalRateMeasures!$A$2:$MK$3000,MATCH(C$2,NaturalRateMeasures!$A$2:$MK$2,0),FALSE)</f>
        <v>#N/A</v>
      </c>
      <c r="D208" s="75">
        <f>VLOOKUP($A208,InflationTargetMeasures!$A$2:$MM$3000,MATCH(D$2,InflationTargetMeasures!$A$2:$MM$2,0),FALSE)</f>
        <v>2</v>
      </c>
      <c r="E208" s="75" t="e">
        <f>VLOOKUP($A208,GapMeasures!$A$2:$LA$3000,MATCH(E$2,GapMeasures!$A$2:$LA$2,0),FALSE)</f>
        <v>#N/A</v>
      </c>
      <c r="F208" s="75">
        <f>VLOOKUP($A208,InflationMeasures!$A$2:$LN$3000,MATCH(F$2,InflationMeasures!$A$2:$LN$2,0),FALSE)</f>
        <v>2.4560162026304733</v>
      </c>
      <c r="G208" s="23">
        <v>38852</v>
      </c>
      <c r="H208" s="22" t="e">
        <f t="shared" si="3"/>
        <v>#N/A</v>
      </c>
      <c r="I208" s="22">
        <f>VLOOKUP($A208,FedFundsRates!$A$2:$MM$3000,MATCH("FedFundsRate",FedFundsRates!$A$2:$MM$2,0),FALSE)</f>
        <v>4.9066666666666672</v>
      </c>
    </row>
    <row r="209" spans="1:9" x14ac:dyDescent="0.3">
      <c r="A209" s="1">
        <v>38944</v>
      </c>
      <c r="B209" s="75">
        <f>VLOOKUP($A209,FedFundsRates!$A$2:$MM$3000,MATCH(B$2,FedFundsRates!$A$2:$MM$2,0),FALSE)</f>
        <v>4.9066666666666672</v>
      </c>
      <c r="C209" s="75" t="e">
        <f>VLOOKUP($A209,NaturalRateMeasures!$A$2:$MK$3000,MATCH(C$2,NaturalRateMeasures!$A$2:$MK$2,0),FALSE)</f>
        <v>#N/A</v>
      </c>
      <c r="D209" s="75">
        <f>VLOOKUP($A209,InflationTargetMeasures!$A$2:$MM$3000,MATCH(D$2,InflationTargetMeasures!$A$2:$MM$2,0),FALSE)</f>
        <v>2</v>
      </c>
      <c r="E209" s="75" t="e">
        <f>VLOOKUP($A209,GapMeasures!$A$2:$LA$3000,MATCH(E$2,GapMeasures!$A$2:$LA$2,0),FALSE)</f>
        <v>#N/A</v>
      </c>
      <c r="F209" s="75">
        <f>VLOOKUP($A209,InflationMeasures!$A$2:$LN$3000,MATCH(F$2,InflationMeasures!$A$2:$LN$2,0),FALSE)</f>
        <v>2.6081355355428437</v>
      </c>
      <c r="G209" s="23">
        <v>38944</v>
      </c>
      <c r="H209" s="22" t="e">
        <f t="shared" si="3"/>
        <v>#N/A</v>
      </c>
      <c r="I209" s="22">
        <f>VLOOKUP($A209,FedFundsRates!$A$2:$MM$3000,MATCH("FedFundsRate",FedFundsRates!$A$2:$MM$2,0),FALSE)</f>
        <v>5.246666666666667</v>
      </c>
    </row>
    <row r="210" spans="1:9" x14ac:dyDescent="0.3">
      <c r="A210" s="1">
        <v>39036</v>
      </c>
      <c r="B210" s="75">
        <f>VLOOKUP($A210,FedFundsRates!$A$2:$MM$3000,MATCH(B$2,FedFundsRates!$A$2:$MM$2,0),FALSE)</f>
        <v>5.246666666666667</v>
      </c>
      <c r="C210" s="75" t="e">
        <f>VLOOKUP($A210,NaturalRateMeasures!$A$2:$MK$3000,MATCH(C$2,NaturalRateMeasures!$A$2:$MK$2,0),FALSE)</f>
        <v>#N/A</v>
      </c>
      <c r="D210" s="75">
        <f>VLOOKUP($A210,InflationTargetMeasures!$A$2:$MM$3000,MATCH(D$2,InflationTargetMeasures!$A$2:$MM$2,0),FALSE)</f>
        <v>2</v>
      </c>
      <c r="E210" s="75" t="e">
        <f>VLOOKUP($A210,GapMeasures!$A$2:$LA$3000,MATCH(E$2,GapMeasures!$A$2:$LA$2,0),FALSE)</f>
        <v>#N/A</v>
      </c>
      <c r="F210" s="75">
        <f>VLOOKUP($A210,InflationMeasures!$A$2:$LN$3000,MATCH(F$2,InflationMeasures!$A$2:$LN$2,0),FALSE)</f>
        <v>2.3662638384179813</v>
      </c>
      <c r="G210" s="23">
        <v>39036</v>
      </c>
      <c r="H210" s="22" t="e">
        <f t="shared" si="3"/>
        <v>#N/A</v>
      </c>
      <c r="I210" s="22">
        <f>VLOOKUP($A210,FedFundsRates!$A$2:$MM$3000,MATCH("FedFundsRate",FedFundsRates!$A$2:$MM$2,0),FALSE)</f>
        <v>5.246666666666667</v>
      </c>
    </row>
    <row r="211" spans="1:9" x14ac:dyDescent="0.3">
      <c r="A211" s="1">
        <v>39128</v>
      </c>
      <c r="B211" s="75">
        <f>VLOOKUP($A211,FedFundsRates!$A$2:$MM$3000,MATCH(B$2,FedFundsRates!$A$2:$MM$2,0),FALSE)</f>
        <v>5.246666666666667</v>
      </c>
      <c r="C211" s="75" t="e">
        <f>VLOOKUP($A211,NaturalRateMeasures!$A$2:$MK$3000,MATCH(C$2,NaturalRateMeasures!$A$2:$MK$2,0),FALSE)</f>
        <v>#N/A</v>
      </c>
      <c r="D211" s="75">
        <f>VLOOKUP($A211,InflationTargetMeasures!$A$2:$MM$3000,MATCH(D$2,InflationTargetMeasures!$A$2:$MM$2,0),FALSE)</f>
        <v>2</v>
      </c>
      <c r="E211" s="75" t="e">
        <f>VLOOKUP($A211,GapMeasures!$A$2:$LA$3000,MATCH(E$2,GapMeasures!$A$2:$LA$2,0),FALSE)</f>
        <v>#N/A</v>
      </c>
      <c r="F211" s="75">
        <f>VLOOKUP($A211,InflationMeasures!$A$2:$LN$3000,MATCH(F$2,InflationMeasures!$A$2:$LN$2,0),FALSE)</f>
        <v>2.4786642820275873</v>
      </c>
      <c r="G211" s="23">
        <v>39128</v>
      </c>
      <c r="H211" s="22" t="e">
        <f t="shared" si="3"/>
        <v>#N/A</v>
      </c>
      <c r="I211" s="22">
        <f>VLOOKUP($A211,FedFundsRates!$A$2:$MM$3000,MATCH("FedFundsRate",FedFundsRates!$A$2:$MM$2,0),FALSE)</f>
        <v>5.2566666666666668</v>
      </c>
    </row>
    <row r="212" spans="1:9" x14ac:dyDescent="0.3">
      <c r="A212" s="1">
        <v>39217</v>
      </c>
      <c r="B212" s="75">
        <f>VLOOKUP($A212,FedFundsRates!$A$2:$MM$3000,MATCH(B$2,FedFundsRates!$A$2:$MM$2,0),FALSE)</f>
        <v>5.2566666666666668</v>
      </c>
      <c r="C212" s="75" t="e">
        <f>VLOOKUP($A212,NaturalRateMeasures!$A$2:$MK$3000,MATCH(C$2,NaturalRateMeasures!$A$2:$MK$2,0),FALSE)</f>
        <v>#N/A</v>
      </c>
      <c r="D212" s="75">
        <f>VLOOKUP($A212,InflationTargetMeasures!$A$2:$MM$3000,MATCH(D$2,InflationTargetMeasures!$A$2:$MM$2,0),FALSE)</f>
        <v>2</v>
      </c>
      <c r="E212" s="75" t="e">
        <f>VLOOKUP($A212,GapMeasures!$A$2:$LA$3000,MATCH(E$2,GapMeasures!$A$2:$LA$2,0),FALSE)</f>
        <v>#N/A</v>
      </c>
      <c r="F212" s="75">
        <f>VLOOKUP($A212,InflationMeasures!$A$2:$LN$3000,MATCH(F$2,InflationMeasures!$A$2:$LN$2,0),FALSE)</f>
        <v>2.0910985412325056</v>
      </c>
      <c r="G212" s="23">
        <v>39217</v>
      </c>
      <c r="H212" s="22" t="e">
        <f t="shared" si="3"/>
        <v>#N/A</v>
      </c>
      <c r="I212" s="22">
        <f>VLOOKUP($A212,FedFundsRates!$A$2:$MM$3000,MATCH("FedFundsRate",FedFundsRates!$A$2:$MM$2,0),FALSE)</f>
        <v>5.25</v>
      </c>
    </row>
    <row r="213" spans="1:9" x14ac:dyDescent="0.3">
      <c r="A213" s="1">
        <v>39309</v>
      </c>
      <c r="B213" s="75">
        <f>VLOOKUP($A213,FedFundsRates!$A$2:$MM$3000,MATCH(B$2,FedFundsRates!$A$2:$MM$2,0),FALSE)</f>
        <v>5.25</v>
      </c>
      <c r="C213" s="75" t="e">
        <f>VLOOKUP($A213,NaturalRateMeasures!$A$2:$MK$3000,MATCH(C$2,NaturalRateMeasures!$A$2:$MK$2,0),FALSE)</f>
        <v>#N/A</v>
      </c>
      <c r="D213" s="75">
        <f>VLOOKUP($A213,InflationTargetMeasures!$A$2:$MM$3000,MATCH(D$2,InflationTargetMeasures!$A$2:$MM$2,0),FALSE)</f>
        <v>2</v>
      </c>
      <c r="E213" s="75" t="e">
        <f>VLOOKUP($A213,GapMeasures!$A$2:$LA$3000,MATCH(E$2,GapMeasures!$A$2:$LA$2,0),FALSE)</f>
        <v>#N/A</v>
      </c>
      <c r="F213" s="75">
        <f>VLOOKUP($A213,InflationMeasures!$A$2:$LN$3000,MATCH(F$2,InflationMeasures!$A$2:$LN$2,0),FALSE)</f>
        <v>2.0431852369502623</v>
      </c>
      <c r="G213" s="23">
        <v>39309</v>
      </c>
      <c r="H213" s="22" t="e">
        <f t="shared" si="3"/>
        <v>#N/A</v>
      </c>
      <c r="I213" s="22">
        <f>VLOOKUP($A213,FedFundsRates!$A$2:$MM$3000,MATCH("FedFundsRate",FedFundsRates!$A$2:$MM$2,0),FALSE)</f>
        <v>5.0733333333333333</v>
      </c>
    </row>
    <row r="214" spans="1:9" x14ac:dyDescent="0.3">
      <c r="A214" s="1">
        <v>39401</v>
      </c>
      <c r="B214" s="75">
        <f>VLOOKUP($A214,FedFundsRates!$A$2:$MM$3000,MATCH(B$2,FedFundsRates!$A$2:$MM$2,0),FALSE)</f>
        <v>5.0733333333333333</v>
      </c>
      <c r="C214" s="75" t="e">
        <f>VLOOKUP($A214,NaturalRateMeasures!$A$2:$MK$3000,MATCH(C$2,NaturalRateMeasures!$A$2:$MK$2,0),FALSE)</f>
        <v>#N/A</v>
      </c>
      <c r="D214" s="75">
        <f>VLOOKUP($A214,InflationTargetMeasures!$A$2:$MM$3000,MATCH(D$2,InflationTargetMeasures!$A$2:$MM$2,0),FALSE)</f>
        <v>2</v>
      </c>
      <c r="E214" s="75" t="e">
        <f>VLOOKUP($A214,GapMeasures!$A$2:$LA$3000,MATCH(E$2,GapMeasures!$A$2:$LA$2,0),FALSE)</f>
        <v>#N/A</v>
      </c>
      <c r="F214" s="75">
        <f>VLOOKUP($A214,InflationMeasures!$A$2:$LN$3000,MATCH(F$2,InflationMeasures!$A$2:$LN$2,0),FALSE)</f>
        <v>2.3068486042150838</v>
      </c>
      <c r="G214" s="23">
        <v>39401</v>
      </c>
      <c r="H214" s="22" t="e">
        <f t="shared" si="3"/>
        <v>#N/A</v>
      </c>
      <c r="I214" s="22">
        <f>VLOOKUP($A214,FedFundsRates!$A$2:$MM$3000,MATCH("FedFundsRate",FedFundsRates!$A$2:$MM$2,0),FALSE)</f>
        <v>4.496666666666667</v>
      </c>
    </row>
    <row r="215" spans="1:9" x14ac:dyDescent="0.3">
      <c r="A215" s="1">
        <v>39493</v>
      </c>
      <c r="B215" s="75">
        <f>VLOOKUP($A215,FedFundsRates!$A$2:$MM$3000,MATCH(B$2,FedFundsRates!$A$2:$MM$2,0),FALSE)</f>
        <v>4.496666666666667</v>
      </c>
      <c r="C215" s="75" t="e">
        <f>VLOOKUP($A215,NaturalRateMeasures!$A$2:$MK$3000,MATCH(C$2,NaturalRateMeasures!$A$2:$MK$2,0),FALSE)</f>
        <v>#N/A</v>
      </c>
      <c r="D215" s="75">
        <f>VLOOKUP($A215,InflationTargetMeasures!$A$2:$MM$3000,MATCH(D$2,InflationTargetMeasures!$A$2:$MM$2,0),FALSE)</f>
        <v>2</v>
      </c>
      <c r="E215" s="75" t="e">
        <f>VLOOKUP($A215,GapMeasures!$A$2:$LA$3000,MATCH(E$2,GapMeasures!$A$2:$LA$2,0),FALSE)</f>
        <v>#N/A</v>
      </c>
      <c r="F215" s="75">
        <f>VLOOKUP($A215,InflationMeasures!$A$2:$LN$3000,MATCH(F$2,InflationMeasures!$A$2:$LN$2,0),FALSE)</f>
        <v>2.1446308095951938</v>
      </c>
      <c r="G215" s="23">
        <v>39493</v>
      </c>
      <c r="H215" s="22" t="e">
        <f t="shared" si="3"/>
        <v>#N/A</v>
      </c>
      <c r="I215" s="22">
        <f>VLOOKUP($A215,FedFundsRates!$A$2:$MM$3000,MATCH("FedFundsRate",FedFundsRates!$A$2:$MM$2,0),FALSE)</f>
        <v>3.1766666666666663</v>
      </c>
    </row>
    <row r="216" spans="1:9" x14ac:dyDescent="0.3">
      <c r="A216" s="1">
        <v>39583</v>
      </c>
      <c r="B216" s="75">
        <f>VLOOKUP($A216,FedFundsRates!$A$2:$MM$3000,MATCH(B$2,FedFundsRates!$A$2:$MM$2,0),FALSE)</f>
        <v>3.1766666666666663</v>
      </c>
      <c r="C216" s="75" t="e">
        <f>VLOOKUP($A216,NaturalRateMeasures!$A$2:$MK$3000,MATCH(C$2,NaturalRateMeasures!$A$2:$MK$2,0),FALSE)</f>
        <v>#N/A</v>
      </c>
      <c r="D216" s="75">
        <f>VLOOKUP($A216,InflationTargetMeasures!$A$2:$MM$3000,MATCH(D$2,InflationTargetMeasures!$A$2:$MM$2,0),FALSE)</f>
        <v>2</v>
      </c>
      <c r="E216" s="75" t="e">
        <f>VLOOKUP($A216,GapMeasures!$A$2:$LA$3000,MATCH(E$2,GapMeasures!$A$2:$LA$2,0),FALSE)</f>
        <v>#N/A</v>
      </c>
      <c r="F216" s="75">
        <f>VLOOKUP($A216,InflationMeasures!$A$2:$LN$3000,MATCH(F$2,InflationMeasures!$A$2:$LN$2,0),FALSE)</f>
        <v>2.1485810266997918</v>
      </c>
      <c r="G216" s="23">
        <v>39583</v>
      </c>
      <c r="H216" s="22" t="e">
        <f t="shared" si="3"/>
        <v>#N/A</v>
      </c>
      <c r="I216" s="22">
        <f>VLOOKUP($A216,FedFundsRates!$A$2:$MM$3000,MATCH("FedFundsRate",FedFundsRates!$A$2:$MM$2,0),FALSE)</f>
        <v>2.0866666666666664</v>
      </c>
    </row>
    <row r="217" spans="1:9" x14ac:dyDescent="0.3">
      <c r="A217" s="1">
        <v>39675</v>
      </c>
      <c r="B217" s="75">
        <f>VLOOKUP($A217,FedFundsRates!$A$2:$MM$3000,MATCH(B$2,FedFundsRates!$A$2:$MM$2,0),FALSE)</f>
        <v>2.0866666666666664</v>
      </c>
      <c r="C217" s="75" t="e">
        <f>VLOOKUP($A217,NaturalRateMeasures!$A$2:$MK$3000,MATCH(C$2,NaturalRateMeasures!$A$2:$MK$2,0),FALSE)</f>
        <v>#N/A</v>
      </c>
      <c r="D217" s="75">
        <f>VLOOKUP($A217,InflationTargetMeasures!$A$2:$MM$3000,MATCH(D$2,InflationTargetMeasures!$A$2:$MM$2,0),FALSE)</f>
        <v>2</v>
      </c>
      <c r="E217" s="75" t="e">
        <f>VLOOKUP($A217,GapMeasures!$A$2:$LA$3000,MATCH(E$2,GapMeasures!$A$2:$LA$2,0),FALSE)</f>
        <v>#N/A</v>
      </c>
      <c r="F217" s="75">
        <f>VLOOKUP($A217,InflationMeasures!$A$2:$LN$3000,MATCH(F$2,InflationMeasures!$A$2:$LN$2,0),FALSE)</f>
        <v>2.1682607484446059</v>
      </c>
      <c r="G217" s="23">
        <v>39675</v>
      </c>
      <c r="H217" s="22" t="e">
        <f t="shared" si="3"/>
        <v>#N/A</v>
      </c>
      <c r="I217" s="22">
        <f>VLOOKUP($A217,FedFundsRates!$A$2:$MM$3000,MATCH("FedFundsRate",FedFundsRates!$A$2:$MM$2,0),FALSE)</f>
        <v>1.9400000000000002</v>
      </c>
    </row>
    <row r="218" spans="1:9" x14ac:dyDescent="0.3">
      <c r="A218" s="1">
        <v>39767</v>
      </c>
      <c r="B218" s="75">
        <f>VLOOKUP($A218,FedFundsRates!$A$2:$MM$3000,MATCH(B$2,FedFundsRates!$A$2:$MM$2,0),FALSE)</f>
        <v>1.9400000000000002</v>
      </c>
      <c r="C218" s="75" t="e">
        <f>VLOOKUP($A218,NaturalRateMeasures!$A$2:$MK$3000,MATCH(C$2,NaturalRateMeasures!$A$2:$MK$2,0),FALSE)</f>
        <v>#N/A</v>
      </c>
      <c r="D218" s="75">
        <f>VLOOKUP($A218,InflationTargetMeasures!$A$2:$MM$3000,MATCH(D$2,InflationTargetMeasures!$A$2:$MM$2,0),FALSE)</f>
        <v>2</v>
      </c>
      <c r="E218" s="75" t="e">
        <f>VLOOKUP($A218,GapMeasures!$A$2:$LA$3000,MATCH(E$2,GapMeasures!$A$2:$LA$2,0),FALSE)</f>
        <v>#N/A</v>
      </c>
      <c r="F218" s="75">
        <f>VLOOKUP($A218,InflationMeasures!$A$2:$LN$3000,MATCH(F$2,InflationMeasures!$A$2:$LN$2,0),FALSE)</f>
        <v>1.3867914740567366</v>
      </c>
      <c r="G218" s="23">
        <v>39767</v>
      </c>
      <c r="H218" s="22" t="e">
        <f t="shared" si="3"/>
        <v>#N/A</v>
      </c>
      <c r="I218" s="22">
        <f>VLOOKUP($A218,FedFundsRates!$A$2:$MM$3000,MATCH("FedFundsRate",FedFundsRates!$A$2:$MM$2,0),FALSE)</f>
        <v>0.5066666666666666</v>
      </c>
    </row>
    <row r="219" spans="1:9" x14ac:dyDescent="0.3">
      <c r="A219" s="1">
        <v>39859</v>
      </c>
      <c r="B219" s="75">
        <f>VLOOKUP($A219,FedFundsRates!$A$2:$MM$3000,MATCH(B$2,FedFundsRates!$A$2:$MM$2,0),FALSE)</f>
        <v>0.5066666666666666</v>
      </c>
      <c r="C219" s="75" t="e">
        <f>VLOOKUP($A219,NaturalRateMeasures!$A$2:$MK$3000,MATCH(C$2,NaturalRateMeasures!$A$2:$MK$2,0),FALSE)</f>
        <v>#N/A</v>
      </c>
      <c r="D219" s="75">
        <f>VLOOKUP($A219,InflationTargetMeasures!$A$2:$MM$3000,MATCH(D$2,InflationTargetMeasures!$A$2:$MM$2,0),FALSE)</f>
        <v>2</v>
      </c>
      <c r="E219" s="75">
        <f>VLOOKUP($A219,GapMeasures!$A$2:$LA$3000,MATCH(E$2,GapMeasures!$A$2:$LA$2,0),FALSE)</f>
        <v>-6.7333333333333343</v>
      </c>
      <c r="F219" s="75">
        <f>VLOOKUP($A219,InflationMeasures!$A$2:$LN$3000,MATCH(F$2,InflationMeasures!$A$2:$LN$2,0),FALSE)</f>
        <v>0.85199582602315527</v>
      </c>
      <c r="G219" s="23">
        <v>39859</v>
      </c>
      <c r="H219" s="22" t="e">
        <f t="shared" si="3"/>
        <v>#N/A</v>
      </c>
      <c r="I219" s="22">
        <f>VLOOKUP($A219,FedFundsRates!$A$2:$MM$3000,MATCH("FedFundsRate",FedFundsRates!$A$2:$MM$2,0),FALSE)</f>
        <v>0.18333333333333335</v>
      </c>
    </row>
    <row r="220" spans="1:9" x14ac:dyDescent="0.3">
      <c r="A220" s="1">
        <v>39948</v>
      </c>
      <c r="B220" s="75">
        <f>VLOOKUP($A220,FedFundsRates!$A$2:$MM$3000,MATCH(B$2,FedFundsRates!$A$2:$MM$2,0),FALSE)</f>
        <v>0.18333333333333335</v>
      </c>
      <c r="C220" s="75" t="e">
        <f>VLOOKUP($A220,NaturalRateMeasures!$A$2:$MK$3000,MATCH(C$2,NaturalRateMeasures!$A$2:$MK$2,0),FALSE)</f>
        <v>#N/A</v>
      </c>
      <c r="D220" s="75">
        <f>VLOOKUP($A220,InflationTargetMeasures!$A$2:$MM$3000,MATCH(D$2,InflationTargetMeasures!$A$2:$MM$2,0),FALSE)</f>
        <v>2</v>
      </c>
      <c r="E220" s="75">
        <f>VLOOKUP($A220,GapMeasures!$A$2:$LA$3000,MATCH(E$2,GapMeasures!$A$2:$LA$2,0),FALSE)</f>
        <v>-8.7999999999999972</v>
      </c>
      <c r="F220" s="75">
        <f>VLOOKUP($A220,InflationMeasures!$A$2:$LN$3000,MATCH(F$2,InflationMeasures!$A$2:$LN$2,0),FALSE)</f>
        <v>0.8233131216242473</v>
      </c>
      <c r="G220" s="23">
        <v>39948</v>
      </c>
      <c r="H220" s="22" t="e">
        <f t="shared" si="3"/>
        <v>#N/A</v>
      </c>
      <c r="I220" s="22">
        <f>VLOOKUP($A220,FedFundsRates!$A$2:$MM$3000,MATCH("FedFundsRate",FedFundsRates!$A$2:$MM$2,0),FALSE)</f>
        <v>0.17999999999999997</v>
      </c>
    </row>
    <row r="221" spans="1:9" x14ac:dyDescent="0.3">
      <c r="A221" s="1">
        <v>40040</v>
      </c>
      <c r="B221" s="75">
        <f>VLOOKUP($A221,FedFundsRates!$A$2:$MM$3000,MATCH(B$2,FedFundsRates!$A$2:$MM$2,0),FALSE)</f>
        <v>0.17999999999999997</v>
      </c>
      <c r="C221" s="75" t="e">
        <f>VLOOKUP($A221,NaturalRateMeasures!$A$2:$MK$3000,MATCH(C$2,NaturalRateMeasures!$A$2:$MK$2,0),FALSE)</f>
        <v>#N/A</v>
      </c>
      <c r="D221" s="75">
        <f>VLOOKUP($A221,InflationTargetMeasures!$A$2:$MM$3000,MATCH(D$2,InflationTargetMeasures!$A$2:$MM$2,0),FALSE)</f>
        <v>2</v>
      </c>
      <c r="E221" s="75">
        <f>VLOOKUP($A221,GapMeasures!$A$2:$LA$3000,MATCH(E$2,GapMeasures!$A$2:$LA$2,0),FALSE)</f>
        <v>-9.3666666666666227</v>
      </c>
      <c r="F221" s="75">
        <f>VLOOKUP($A221,InflationMeasures!$A$2:$LN$3000,MATCH(F$2,InflationMeasures!$A$2:$LN$2,0),FALSE)</f>
        <v>0.66689388775278413</v>
      </c>
      <c r="G221" s="23">
        <v>40040</v>
      </c>
      <c r="H221" s="22" t="e">
        <f t="shared" si="3"/>
        <v>#N/A</v>
      </c>
      <c r="I221" s="22">
        <f>VLOOKUP($A221,FedFundsRates!$A$2:$MM$3000,MATCH("FedFundsRate",FedFundsRates!$A$2:$MM$2,0),FALSE)</f>
        <v>0.15666666666666665</v>
      </c>
    </row>
    <row r="222" spans="1:9" x14ac:dyDescent="0.3">
      <c r="A222" s="1">
        <v>40132</v>
      </c>
      <c r="B222" s="75">
        <f>VLOOKUP($A222,FedFundsRates!$A$2:$MM$3000,MATCH(B$2,FedFundsRates!$A$2:$MM$2,0),FALSE)</f>
        <v>0.15666666666666665</v>
      </c>
      <c r="C222" s="75" t="e">
        <f>VLOOKUP($A222,NaturalRateMeasures!$A$2:$MK$3000,MATCH(C$2,NaturalRateMeasures!$A$2:$MK$2,0),FALSE)</f>
        <v>#N/A</v>
      </c>
      <c r="D222" s="75">
        <f>VLOOKUP($A222,InflationTargetMeasures!$A$2:$MM$3000,MATCH(D$2,InflationTargetMeasures!$A$2:$MM$2,0),FALSE)</f>
        <v>2</v>
      </c>
      <c r="E222" s="75">
        <f>VLOOKUP($A222,GapMeasures!$A$2:$LA$3000,MATCH(E$2,GapMeasures!$A$2:$LA$2,0),FALSE)</f>
        <v>-9.7000000000000437</v>
      </c>
      <c r="F222" s="75">
        <f>VLOOKUP($A222,InflationMeasures!$A$2:$LN$3000,MATCH(F$2,InflationMeasures!$A$2:$LN$2,0),FALSE)</f>
        <v>1.374644684479831</v>
      </c>
      <c r="G222" s="23">
        <v>40132</v>
      </c>
      <c r="H222" s="22" t="e">
        <f t="shared" si="3"/>
        <v>#N/A</v>
      </c>
      <c r="I222" s="22">
        <f>VLOOKUP($A222,FedFundsRates!$A$2:$MM$3000,MATCH("FedFundsRate",FedFundsRates!$A$2:$MM$2,0),FALSE)</f>
        <v>0.12</v>
      </c>
    </row>
    <row r="223" spans="1:9" x14ac:dyDescent="0.3">
      <c r="A223" s="1">
        <v>40224</v>
      </c>
      <c r="B223" s="75">
        <f>VLOOKUP($A223,FedFundsRates!$A$2:$MM$3000,MATCH(B$2,FedFundsRates!$A$2:$MM$2,0),FALSE)</f>
        <v>0.12</v>
      </c>
      <c r="C223" s="75" t="e">
        <f>VLOOKUP($A223,NaturalRateMeasures!$A$2:$MK$3000,MATCH(C$2,NaturalRateMeasures!$A$2:$MK$2,0),FALSE)</f>
        <v>#N/A</v>
      </c>
      <c r="D223" s="75">
        <f>VLOOKUP($A223,InflationTargetMeasures!$A$2:$MM$3000,MATCH(D$2,InflationTargetMeasures!$A$2:$MM$2,0),FALSE)</f>
        <v>2</v>
      </c>
      <c r="E223" s="75">
        <f>VLOOKUP($A223,GapMeasures!$A$2:$LA$3000,MATCH(E$2,GapMeasures!$A$2:$LA$2,0),FALSE)</f>
        <v>-9.4555555555555681</v>
      </c>
      <c r="F223" s="75">
        <f>VLOOKUP($A223,InflationMeasures!$A$2:$LN$3000,MATCH(F$2,InflationMeasures!$A$2:$LN$2,0),FALSE)</f>
        <v>1.7214326321773665</v>
      </c>
      <c r="G223" s="23">
        <v>40224</v>
      </c>
      <c r="H223" s="22" t="e">
        <f t="shared" si="3"/>
        <v>#N/A</v>
      </c>
      <c r="I223" s="22">
        <f>VLOOKUP($A223,FedFundsRates!$A$2:$MM$3000,MATCH("FedFundsRate",FedFundsRates!$A$2:$MM$2,0),FALSE)</f>
        <v>0.13333333333333333</v>
      </c>
    </row>
    <row r="224" spans="1:9" x14ac:dyDescent="0.3">
      <c r="A224" s="1">
        <v>40313</v>
      </c>
      <c r="B224" s="75">
        <f>VLOOKUP($A224,FedFundsRates!$A$2:$MM$3000,MATCH(B$2,FedFundsRates!$A$2:$MM$2,0),FALSE)</f>
        <v>0.13333333333333333</v>
      </c>
      <c r="C224" s="75" t="e">
        <f>VLOOKUP($A224,NaturalRateMeasures!$A$2:$MK$3000,MATCH(C$2,NaturalRateMeasures!$A$2:$MK$2,0),FALSE)</f>
        <v>#N/A</v>
      </c>
      <c r="D224" s="75">
        <f>VLOOKUP($A224,InflationTargetMeasures!$A$2:$MM$3000,MATCH(D$2,InflationTargetMeasures!$A$2:$MM$2,0),FALSE)</f>
        <v>2</v>
      </c>
      <c r="E224" s="75">
        <f>VLOOKUP($A224,GapMeasures!$A$2:$LA$3000,MATCH(E$2,GapMeasures!$A$2:$LA$2,0),FALSE)</f>
        <v>-8.9777777777777974</v>
      </c>
      <c r="F224" s="75">
        <f>VLOOKUP($A224,InflationMeasures!$A$2:$LN$3000,MATCH(F$2,InflationMeasures!$A$2:$LN$2,0),FALSE)</f>
        <v>1.5992026638276702</v>
      </c>
      <c r="G224" s="23">
        <v>40313</v>
      </c>
      <c r="H224" s="22" t="e">
        <f t="shared" si="3"/>
        <v>#N/A</v>
      </c>
      <c r="I224" s="22">
        <f>VLOOKUP($A224,FedFundsRates!$A$2:$MM$3000,MATCH("FedFundsRate",FedFundsRates!$A$2:$MM$2,0),FALSE)</f>
        <v>0.19333333333333336</v>
      </c>
    </row>
    <row r="225" spans="1:19" x14ac:dyDescent="0.3">
      <c r="A225" s="1">
        <v>40405</v>
      </c>
      <c r="B225" s="75">
        <f>VLOOKUP($A225,FedFundsRates!$A$2:$MM$3000,MATCH(B$2,FedFundsRates!$A$2:$MM$2,0),FALSE)</f>
        <v>0.19333333333333336</v>
      </c>
      <c r="C225" s="75" t="e">
        <f>VLOOKUP($A225,NaturalRateMeasures!$A$2:$MK$3000,MATCH(C$2,NaturalRateMeasures!$A$2:$MK$2,0),FALSE)</f>
        <v>#N/A</v>
      </c>
      <c r="D225" s="75">
        <f>VLOOKUP($A225,InflationTargetMeasures!$A$2:$MM$3000,MATCH(D$2,InflationTargetMeasures!$A$2:$MM$2,0),FALSE)</f>
        <v>2</v>
      </c>
      <c r="E225" s="75">
        <f>VLOOKUP($A225,GapMeasures!$A$2:$LA$3000,MATCH(E$2,GapMeasures!$A$2:$LA$2,0),FALSE)</f>
        <v>-8.458333333333254</v>
      </c>
      <c r="F225" s="75">
        <f>VLOOKUP($A225,InflationMeasures!$A$2:$LN$3000,MATCH(F$2,InflationMeasures!$A$2:$LN$2,0),FALSE)</f>
        <v>1.394923651630231</v>
      </c>
      <c r="G225" s="23">
        <v>40405</v>
      </c>
      <c r="H225" s="22" t="e">
        <f t="shared" si="3"/>
        <v>#N/A</v>
      </c>
      <c r="I225" s="22">
        <f>VLOOKUP($A225,FedFundsRates!$A$2:$MM$3000,MATCH("FedFundsRate",FedFundsRates!$A$2:$MM$2,0),FALSE)</f>
        <v>0.18666666666666668</v>
      </c>
    </row>
    <row r="226" spans="1:19" x14ac:dyDescent="0.3">
      <c r="A226" s="1">
        <v>40497</v>
      </c>
      <c r="B226" s="75">
        <f>VLOOKUP($A226,FedFundsRates!$A$2:$MM$3000,MATCH(B$2,FedFundsRates!$A$2:$MM$2,0),FALSE)</f>
        <v>0.18666666666666668</v>
      </c>
      <c r="C226" s="75" t="e">
        <f>VLOOKUP($A226,NaturalRateMeasures!$A$2:$MK$3000,MATCH(C$2,NaturalRateMeasures!$A$2:$MK$2,0),FALSE)</f>
        <v>#N/A</v>
      </c>
      <c r="D226" s="75">
        <f>VLOOKUP($A226,InflationTargetMeasures!$A$2:$MM$3000,MATCH(D$2,InflationTargetMeasures!$A$2:$MM$2,0),FALSE)</f>
        <v>2</v>
      </c>
      <c r="E226" s="75">
        <f>VLOOKUP($A226,GapMeasures!$A$2:$LA$3000,MATCH(E$2,GapMeasures!$A$2:$LA$2,0),FALSE)</f>
        <v>-8.0583333333334171</v>
      </c>
      <c r="F226" s="75">
        <f>VLOOKUP($A226,InflationMeasures!$A$2:$LN$3000,MATCH(F$2,InflationMeasures!$A$2:$LN$2,0),FALSE)</f>
        <v>1.0857008266131229</v>
      </c>
      <c r="G226" s="23">
        <v>40497</v>
      </c>
      <c r="H226" s="22" t="e">
        <f t="shared" si="3"/>
        <v>#N/A</v>
      </c>
      <c r="I226" s="22">
        <f>VLOOKUP($A226,FedFundsRates!$A$2:$MM$3000,MATCH("FedFundsRate",FedFundsRates!$A$2:$MM$2,0),FALSE)</f>
        <v>0.18666666666666668</v>
      </c>
    </row>
    <row r="227" spans="1:19" x14ac:dyDescent="0.3">
      <c r="A227" s="1">
        <v>40589</v>
      </c>
      <c r="B227" s="75">
        <f>VLOOKUP($A227,FedFundsRates!$A$2:$MM$3000,MATCH(B$2,FedFundsRates!$A$2:$MM$2,0),FALSE)</f>
        <v>0.18666666666666668</v>
      </c>
      <c r="C227" s="75" t="e">
        <f>VLOOKUP($A227,NaturalRateMeasures!$A$2:$MK$3000,MATCH(C$2,NaturalRateMeasures!$A$2:$MK$2,0),FALSE)</f>
        <v>#N/A</v>
      </c>
      <c r="D227" s="75">
        <f>VLOOKUP($A227,InflationTargetMeasures!$A$2:$MM$3000,MATCH(D$2,InflationTargetMeasures!$A$2:$MM$2,0),FALSE)</f>
        <v>2</v>
      </c>
      <c r="E227" s="75">
        <f>VLOOKUP($A227,GapMeasures!$A$2:$LA$3000,MATCH(E$2,GapMeasures!$A$2:$LA$2,0),FALSE)</f>
        <v>-7.1</v>
      </c>
      <c r="F227" s="75">
        <f>VLOOKUP($A227,InflationMeasures!$A$2:$LN$3000,MATCH(F$2,InflationMeasures!$A$2:$LN$2,0),FALSE)</f>
        <v>1.183716355181974</v>
      </c>
      <c r="G227" s="23">
        <v>40589</v>
      </c>
      <c r="H227" s="22" t="e">
        <f t="shared" si="3"/>
        <v>#N/A</v>
      </c>
      <c r="I227" s="22">
        <f>VLOOKUP($A227,FedFundsRates!$A$2:$MM$3000,MATCH("FedFundsRate",FedFundsRates!$A$2:$MM$2,0),FALSE)</f>
        <v>0.15666666666666668</v>
      </c>
    </row>
    <row r="228" spans="1:19" x14ac:dyDescent="0.3">
      <c r="A228" s="1">
        <v>40678</v>
      </c>
      <c r="B228" s="75">
        <f>VLOOKUP($A228,FedFundsRates!$A$2:$MM$3000,MATCH(B$2,FedFundsRates!$A$2:$MM$2,0),FALSE)</f>
        <v>0.15666666666666668</v>
      </c>
      <c r="C228" s="75" t="e">
        <f>VLOOKUP($A228,NaturalRateMeasures!$A$2:$MK$3000,MATCH(C$2,NaturalRateMeasures!$A$2:$MK$2,0),FALSE)</f>
        <v>#N/A</v>
      </c>
      <c r="D228" s="75">
        <f>VLOOKUP($A228,InflationTargetMeasures!$A$2:$MM$3000,MATCH(D$2,InflationTargetMeasures!$A$2:$MM$2,0),FALSE)</f>
        <v>2</v>
      </c>
      <c r="E228" s="75">
        <f>VLOOKUP($A228,GapMeasures!$A$2:$LA$3000,MATCH(E$2,GapMeasures!$A$2:$LA$2,0),FALSE)</f>
        <v>-7.3333333333333339</v>
      </c>
      <c r="F228" s="75">
        <f>VLOOKUP($A228,InflationMeasures!$A$2:$LN$3000,MATCH(F$2,InflationMeasures!$A$2:$LN$2,0),FALSE)</f>
        <v>1.5015718012173052</v>
      </c>
      <c r="G228" s="23">
        <v>40678</v>
      </c>
      <c r="H228" s="22" t="e">
        <f t="shared" si="3"/>
        <v>#N/A</v>
      </c>
      <c r="I228" s="22">
        <f>VLOOKUP($A228,FedFundsRates!$A$2:$MM$3000,MATCH("FedFundsRate",FedFundsRates!$A$2:$MM$2,0),FALSE)</f>
        <v>9.3333333333333338E-2</v>
      </c>
    </row>
    <row r="229" spans="1:19" x14ac:dyDescent="0.3">
      <c r="A229" s="1">
        <v>40770</v>
      </c>
      <c r="B229" s="75">
        <f>VLOOKUP($A229,FedFundsRates!$A$2:$MM$3000,MATCH(B$2,FedFundsRates!$A$2:$MM$2,0),FALSE)</f>
        <v>9.3333333333333338E-2</v>
      </c>
      <c r="C229" s="75" t="e">
        <f>VLOOKUP($A229,NaturalRateMeasures!$A$2:$MK$3000,MATCH(C$2,NaturalRateMeasures!$A$2:$MK$2,0),FALSE)</f>
        <v>#N/A</v>
      </c>
      <c r="D229" s="75">
        <f>VLOOKUP($A229,InflationTargetMeasures!$A$2:$MM$3000,MATCH(D$2,InflationTargetMeasures!$A$2:$MM$2,0),FALSE)</f>
        <v>2</v>
      </c>
      <c r="E229" s="75">
        <f>VLOOKUP($A229,GapMeasures!$A$2:$LA$3000,MATCH(E$2,GapMeasures!$A$2:$LA$2,0),FALSE)</f>
        <v>-7.0400000000000293</v>
      </c>
      <c r="F229" s="75">
        <f>VLOOKUP($A229,InflationMeasures!$A$2:$LN$3000,MATCH(F$2,InflationMeasures!$A$2:$LN$2,0),FALSE)</f>
        <v>1.8087107509767053</v>
      </c>
      <c r="G229" s="23">
        <v>40770</v>
      </c>
      <c r="H229" s="22" t="e">
        <f t="shared" si="3"/>
        <v>#N/A</v>
      </c>
      <c r="I229" s="22">
        <f>VLOOKUP($A229,FedFundsRates!$A$2:$MM$3000,MATCH("FedFundsRate",FedFundsRates!$A$2:$MM$2,0),FALSE)</f>
        <v>8.3333333333333329E-2</v>
      </c>
    </row>
    <row r="230" spans="1:19" x14ac:dyDescent="0.3">
      <c r="A230" s="1">
        <v>40862</v>
      </c>
      <c r="B230" s="75">
        <f>VLOOKUP($A230,FedFundsRates!$A$2:$MM$3000,MATCH(B$2,FedFundsRates!$A$2:$MM$2,0),FALSE)</f>
        <v>8.3333333333333329E-2</v>
      </c>
      <c r="C230" s="75" t="e">
        <f>VLOOKUP($A230,NaturalRateMeasures!$A$2:$MK$3000,MATCH(C$2,NaturalRateMeasures!$A$2:$MK$2,0),FALSE)</f>
        <v>#N/A</v>
      </c>
      <c r="D230" s="75">
        <f>VLOOKUP($A230,InflationTargetMeasures!$A$2:$MM$3000,MATCH(D$2,InflationTargetMeasures!$A$2:$MM$2,0),FALSE)</f>
        <v>2</v>
      </c>
      <c r="E230" s="75">
        <f>VLOOKUP($A230,GapMeasures!$A$2:$LA$3000,MATCH(E$2,GapMeasures!$A$2:$LA$2,0),FALSE)</f>
        <v>-6.0933333333333763</v>
      </c>
      <c r="F230" s="75">
        <f>VLOOKUP($A230,InflationMeasures!$A$2:$LN$3000,MATCH(F$2,InflationMeasures!$A$2:$LN$2,0),FALSE)</f>
        <v>1.8496122138759841</v>
      </c>
      <c r="G230" s="23">
        <v>40862</v>
      </c>
      <c r="H230" s="22" t="e">
        <f t="shared" si="3"/>
        <v>#N/A</v>
      </c>
      <c r="I230" s="22">
        <f>VLOOKUP($A230,FedFundsRates!$A$2:$MM$3000,MATCH("FedFundsRate",FedFundsRates!$A$2:$MM$2,0),FALSE)</f>
        <v>7.3333333333333348E-2</v>
      </c>
    </row>
    <row r="231" spans="1:19" x14ac:dyDescent="0.3">
      <c r="A231" s="1">
        <v>40954</v>
      </c>
      <c r="B231" s="75">
        <f>VLOOKUP($A231,FedFundsRates!$A$2:$MM$3000,MATCH(B$2,FedFundsRates!$A$2:$MM$2,0),FALSE)</f>
        <v>7.3333333333333348E-2</v>
      </c>
      <c r="C231" s="75">
        <f>VLOOKUP($A231,NaturalRateMeasures!$A$2:$MK$3000,MATCH(C$2,NaturalRateMeasures!$A$2:$MK$2,0),FALSE)</f>
        <v>2.25</v>
      </c>
      <c r="D231" s="75">
        <f>VLOOKUP($A231,InflationTargetMeasures!$A$2:$MM$3000,MATCH(D$2,InflationTargetMeasures!$A$2:$MM$2,0),FALSE)</f>
        <v>2</v>
      </c>
      <c r="E231" s="75">
        <f>VLOOKUP($A231,GapMeasures!$A$2:$LA$3000,MATCH(E$2,GapMeasures!$A$2:$LA$2,0),FALSE)</f>
        <v>-5.3333333333333375</v>
      </c>
      <c r="F231" s="75">
        <f>VLOOKUP($A231,InflationMeasures!$A$2:$LN$3000,MATCH(F$2,InflationMeasures!$A$2:$LN$2,0),FALSE)</f>
        <v>2.0436795068656588</v>
      </c>
      <c r="G231" s="23">
        <v>40954</v>
      </c>
      <c r="H231" s="22">
        <f t="shared" si="3"/>
        <v>-1.0178140730348488</v>
      </c>
      <c r="I231" s="22">
        <f>VLOOKUP($A231,FedFundsRates!$A$2:$MM$3000,MATCH("FedFundsRate",FedFundsRates!$A$2:$MM$2,0),FALSE)</f>
        <v>0.10333333333333333</v>
      </c>
    </row>
    <row r="232" spans="1:19" x14ac:dyDescent="0.3">
      <c r="A232" s="1">
        <v>41044</v>
      </c>
      <c r="B232" s="75">
        <f>VLOOKUP($A232,FedFundsRates!$A$2:$MM$3000,MATCH(B$2,FedFundsRates!$A$2:$MM$2,0),FALSE)</f>
        <v>0.10333333333333333</v>
      </c>
      <c r="C232" s="75">
        <f>VLOOKUP($A232,NaturalRateMeasures!$A$2:$MK$3000,MATCH(C$2,NaturalRateMeasures!$A$2:$MK$2,0),FALSE)</f>
        <v>2.25</v>
      </c>
      <c r="D232" s="75">
        <f>VLOOKUP($A232,InflationTargetMeasures!$A$2:$MM$3000,MATCH(D$2,InflationTargetMeasures!$A$2:$MM$2,0),FALSE)</f>
        <v>2</v>
      </c>
      <c r="E232" s="75">
        <f>VLOOKUP($A232,GapMeasures!$A$2:$LA$3000,MATCH(E$2,GapMeasures!$A$2:$LA$2,0),FALSE)</f>
        <v>-5.2000000000000011</v>
      </c>
      <c r="F232" s="75">
        <f>VLOOKUP($A232,InflationMeasures!$A$2:$LN$3000,MATCH(F$2,InflationMeasures!$A$2:$LN$2,0),FALSE)</f>
        <v>1.8692409915104458</v>
      </c>
      <c r="G232" s="23">
        <v>41044</v>
      </c>
      <c r="H232" s="22">
        <f t="shared" si="3"/>
        <v>-1.146138512734332</v>
      </c>
      <c r="I232" s="22">
        <f>VLOOKUP($A232,FedFundsRates!$A$2:$MM$3000,MATCH("FedFundsRate",FedFundsRates!$A$2:$MM$2,0),FALSE)</f>
        <v>0.15333333333333335</v>
      </c>
      <c r="M232" s="4"/>
      <c r="N232" s="4"/>
      <c r="O232" s="4"/>
      <c r="P232" s="4"/>
      <c r="Q232" s="4"/>
      <c r="S232" s="69"/>
    </row>
    <row r="233" spans="1:19" x14ac:dyDescent="0.3">
      <c r="A233" s="1">
        <v>41136</v>
      </c>
      <c r="B233" s="75">
        <f>VLOOKUP($A233,FedFundsRates!$A$2:$MM$3000,MATCH(B$2,FedFundsRates!$A$2:$MM$2,0),FALSE)</f>
        <v>0.15333333333333335</v>
      </c>
      <c r="C233" s="75">
        <f>VLOOKUP($A233,NaturalRateMeasures!$A$2:$MK$3000,MATCH(C$2,NaturalRateMeasures!$A$2:$MK$2,0),FALSE)</f>
        <v>2.083333333333333</v>
      </c>
      <c r="D233" s="75">
        <f>VLOOKUP($A233,InflationTargetMeasures!$A$2:$MM$3000,MATCH(D$2,InflationTargetMeasures!$A$2:$MM$2,0),FALSE)</f>
        <v>2</v>
      </c>
      <c r="E233" s="75">
        <f>VLOOKUP($A233,GapMeasures!$A$2:$LA$3000,MATCH(E$2,GapMeasures!$A$2:$LA$2,0),FALSE)</f>
        <v>-4.8666666666666689</v>
      </c>
      <c r="F233" s="75">
        <f>VLOOKUP($A233,InflationMeasures!$A$2:$LN$3000,MATCH(F$2,InflationMeasures!$A$2:$LN$2,0),FALSE)</f>
        <v>1.7000481042550364</v>
      </c>
      <c r="G233" s="23">
        <v>41136</v>
      </c>
      <c r="H233" s="22">
        <f t="shared" si="3"/>
        <v>-1.2332611769507813</v>
      </c>
      <c r="I233" s="22">
        <f>VLOOKUP($A233,FedFundsRates!$A$2:$MM$3000,MATCH("FedFundsRate",FedFundsRates!$A$2:$MM$2,0),FALSE)</f>
        <v>0.14333333333333334</v>
      </c>
    </row>
    <row r="234" spans="1:19" x14ac:dyDescent="0.3">
      <c r="A234" s="1">
        <v>41228</v>
      </c>
      <c r="B234" s="75">
        <f>VLOOKUP($A234,FedFundsRates!$A$2:$MM$3000,MATCH(B$2,FedFundsRates!$A$2:$MM$2,0),FALSE)</f>
        <v>0.14333333333333334</v>
      </c>
      <c r="C234" s="75">
        <f>VLOOKUP($A234,NaturalRateMeasures!$A$2:$MK$3000,MATCH(C$2,NaturalRateMeasures!$A$2:$MK$2,0),FALSE)</f>
        <v>2</v>
      </c>
      <c r="D234" s="75">
        <f>VLOOKUP($A234,InflationTargetMeasures!$A$2:$MM$3000,MATCH(D$2,InflationTargetMeasures!$A$2:$MM$2,0),FALSE)</f>
        <v>2</v>
      </c>
      <c r="E234" s="75">
        <f>VLOOKUP($A234,GapMeasures!$A$2:$LA$3000,MATCH(E$2,GapMeasures!$A$2:$LA$2,0),FALSE)</f>
        <v>-4.4000000000000021</v>
      </c>
      <c r="F234" s="75">
        <f>VLOOKUP($A234,InflationMeasures!$A$2:$LN$3000,MATCH(F$2,InflationMeasures!$A$2:$LN$2,0),FALSE)</f>
        <v>1.7876985423884051</v>
      </c>
      <c r="G234" s="23">
        <v>41228</v>
      </c>
      <c r="H234" s="22">
        <f t="shared" si="3"/>
        <v>-0.7184521864173945</v>
      </c>
      <c r="I234" s="22">
        <f>VLOOKUP($A234,FedFundsRates!$A$2:$MM$3000,MATCH("FedFundsRate",FedFundsRates!$A$2:$MM$2,0),FALSE)</f>
        <v>0.16</v>
      </c>
    </row>
    <row r="235" spans="1:19" x14ac:dyDescent="0.3">
      <c r="A235" s="1">
        <v>41320</v>
      </c>
      <c r="B235" s="75">
        <f>VLOOKUP($A235,FedFundsRates!$A$2:$MM$3000,MATCH(B$2,FedFundsRates!$A$2:$MM$2,0),FALSE)</f>
        <v>0.16</v>
      </c>
      <c r="C235" s="75">
        <f>VLOOKUP($A235,NaturalRateMeasures!$A$2:$MK$3000,MATCH(C$2,NaturalRateMeasures!$A$2:$MK$2,0),FALSE)</f>
        <v>2</v>
      </c>
      <c r="D235" s="75">
        <f>VLOOKUP($A235,InflationTargetMeasures!$A$2:$MM$3000,MATCH(D$2,InflationTargetMeasures!$A$2:$MM$2,0),FALSE)</f>
        <v>2</v>
      </c>
      <c r="E235" s="75">
        <f>VLOOKUP($A235,GapMeasures!$A$2:$LA$3000,MATCH(E$2,GapMeasures!$A$2:$LA$2,0),FALSE)</f>
        <v>-4.2666666666666693</v>
      </c>
      <c r="F235" s="75">
        <f>VLOOKUP($A235,InflationMeasures!$A$2:$LN$3000,MATCH(F$2,InflationMeasures!$A$2:$LN$2,0),FALSE)</f>
        <v>1.5437411364792819</v>
      </c>
      <c r="G235" s="23">
        <v>41320</v>
      </c>
      <c r="H235" s="22">
        <f t="shared" si="3"/>
        <v>-0.95105496194774641</v>
      </c>
      <c r="I235" s="22">
        <f>VLOOKUP($A235,FedFundsRates!$A$2:$MM$3000,MATCH("FedFundsRate",FedFundsRates!$A$2:$MM$2,0),FALSE)</f>
        <v>0.14333333333333334</v>
      </c>
    </row>
    <row r="236" spans="1:19" x14ac:dyDescent="0.3">
      <c r="A236" s="1">
        <v>41409</v>
      </c>
      <c r="B236" s="75">
        <f>VLOOKUP($A236,FedFundsRates!$A$2:$MM$3000,MATCH(B$2,FedFundsRates!$A$2:$MM$2,0),FALSE)</f>
        <v>0.14333333333333334</v>
      </c>
      <c r="C236" s="75">
        <f>VLOOKUP($A236,NaturalRateMeasures!$A$2:$MK$3000,MATCH(C$2,NaturalRateMeasures!$A$2:$MK$2,0),FALSE)</f>
        <v>2</v>
      </c>
      <c r="D236" s="75">
        <f>VLOOKUP($A236,InflationTargetMeasures!$A$2:$MM$3000,MATCH(D$2,InflationTargetMeasures!$A$2:$MM$2,0),FALSE)</f>
        <v>2</v>
      </c>
      <c r="E236" s="75">
        <f>VLOOKUP($A236,GapMeasures!$A$2:$LA$3000,MATCH(E$2,GapMeasures!$A$2:$LA$2,0),FALSE)</f>
        <v>-3.8666666666666707</v>
      </c>
      <c r="F236" s="75">
        <f>VLOOKUP($A236,InflationMeasures!$A$2:$LN$3000,MATCH(F$2,InflationMeasures!$A$2:$LN$2,0),FALSE)</f>
        <v>1.4112446768368203</v>
      </c>
      <c r="G236" s="23">
        <v>41409</v>
      </c>
      <c r="H236" s="22">
        <f t="shared" si="3"/>
        <v>-0.74979965141144023</v>
      </c>
      <c r="I236" s="22">
        <f>VLOOKUP($A236,FedFundsRates!$A$2:$MM$3000,MATCH("FedFundsRate",FedFundsRates!$A$2:$MM$2,0),FALSE)</f>
        <v>0.11666666666666665</v>
      </c>
    </row>
    <row r="237" spans="1:19" x14ac:dyDescent="0.3">
      <c r="A237" s="1">
        <v>41501</v>
      </c>
      <c r="B237" s="75">
        <f>VLOOKUP($A237,FedFundsRates!$A$2:$MM$3000,MATCH(B$2,FedFundsRates!$A$2:$MM$2,0),FALSE)</f>
        <v>0.11666666666666665</v>
      </c>
      <c r="C237" s="75">
        <f>VLOOKUP($A237,NaturalRateMeasures!$A$2:$MK$3000,MATCH(C$2,NaturalRateMeasures!$A$2:$MK$2,0),FALSE)</f>
        <v>2</v>
      </c>
      <c r="D237" s="75">
        <f>VLOOKUP($A237,InflationTargetMeasures!$A$2:$MM$3000,MATCH(D$2,InflationTargetMeasures!$A$2:$MM$2,0),FALSE)</f>
        <v>2</v>
      </c>
      <c r="E237" s="75">
        <f>VLOOKUP($A237,GapMeasures!$A$2:$LA$3000,MATCH(E$2,GapMeasures!$A$2:$LA$2,0),FALSE)</f>
        <v>-3.3999999999999986</v>
      </c>
      <c r="F237" s="75">
        <f>VLOOKUP($A237,InflationMeasures!$A$2:$LN$3000,MATCH(F$2,InflationMeasures!$A$2:$LN$2,0),FALSE)</f>
        <v>1.5168291712802207</v>
      </c>
      <c r="G237" s="23">
        <v>41501</v>
      </c>
      <c r="H237" s="22">
        <f t="shared" si="3"/>
        <v>-0.12475624307966759</v>
      </c>
      <c r="I237" s="22">
        <f>VLOOKUP($A237,FedFundsRates!$A$2:$MM$3000,MATCH("FedFundsRate",FedFundsRates!$A$2:$MM$2,0),FALSE)</f>
        <v>8.3333333333333329E-2</v>
      </c>
    </row>
    <row r="238" spans="1:19" x14ac:dyDescent="0.3">
      <c r="A238" s="1">
        <v>41593</v>
      </c>
      <c r="B238" s="75">
        <f>VLOOKUP($A238,FedFundsRates!$A$2:$MM$3000,MATCH(B$2,FedFundsRates!$A$2:$MM$2,0),FALSE)</f>
        <v>8.3333333333333329E-2</v>
      </c>
      <c r="C238" s="75">
        <f>VLOOKUP($A238,NaturalRateMeasures!$A$2:$MK$3000,MATCH(C$2,NaturalRateMeasures!$A$2:$MK$2,0),FALSE)</f>
        <v>2</v>
      </c>
      <c r="D238" s="75">
        <f>VLOOKUP($A238,InflationTargetMeasures!$A$2:$MM$3000,MATCH(D$2,InflationTargetMeasures!$A$2:$MM$2,0),FALSE)</f>
        <v>2</v>
      </c>
      <c r="E238" s="75">
        <f>VLOOKUP($A238,GapMeasures!$A$2:$LA$3000,MATCH(E$2,GapMeasures!$A$2:$LA$2,0),FALSE)</f>
        <v>-2.8666666666666671</v>
      </c>
      <c r="F238" s="75">
        <f>VLOOKUP($A238,InflationMeasures!$A$2:$LN$3000,MATCH(F$2,InflationMeasures!$A$2:$LN$2,0),FALSE)</f>
        <v>1.5058596885535458</v>
      </c>
      <c r="G238" s="23">
        <v>41593</v>
      </c>
      <c r="H238" s="22">
        <f t="shared" si="3"/>
        <v>0.39212286616365155</v>
      </c>
      <c r="I238" s="22">
        <f>VLOOKUP($A238,FedFundsRates!$A$2:$MM$3000,MATCH("FedFundsRate",FedFundsRates!$A$2:$MM$2,0),FALSE)</f>
        <v>8.666666666666667E-2</v>
      </c>
    </row>
    <row r="239" spans="1:19" x14ac:dyDescent="0.3">
      <c r="A239" s="1">
        <v>41685</v>
      </c>
      <c r="B239" s="75">
        <f>VLOOKUP($A239,FedFundsRates!$A$2:$MM$3000,MATCH(B$2,FedFundsRates!$A$2:$MM$2,0),FALSE)</f>
        <v>8.666666666666667E-2</v>
      </c>
      <c r="C239" s="75">
        <f>VLOOKUP($A239,NaturalRateMeasures!$A$2:$MK$3000,MATCH(C$2,NaturalRateMeasures!$A$2:$MK$2,0),FALSE)</f>
        <v>2</v>
      </c>
      <c r="D239" s="75">
        <f>VLOOKUP($A239,InflationTargetMeasures!$A$2:$MM$3000,MATCH(D$2,InflationTargetMeasures!$A$2:$MM$2,0),FALSE)</f>
        <v>2</v>
      </c>
      <c r="E239" s="75">
        <f>VLOOKUP($A239,GapMeasures!$A$2:$LA$3000,MATCH(E$2,GapMeasures!$A$2:$LA$2,0),FALSE)</f>
        <v>-2.4666666666666668</v>
      </c>
      <c r="F239" s="75">
        <f>VLOOKUP($A239,InflationMeasures!$A$2:$LN$3000,MATCH(F$2,InflationMeasures!$A$2:$LN$2,0),FALSE)</f>
        <v>1.4307188775999791</v>
      </c>
      <c r="G239" s="23">
        <v>41685</v>
      </c>
      <c r="H239" s="22">
        <f t="shared" si="3"/>
        <v>0.67941164973330181</v>
      </c>
      <c r="I239" s="22">
        <f>VLOOKUP($A239,FedFundsRates!$A$2:$MM$3000,MATCH("FedFundsRate",FedFundsRates!$A$2:$MM$2,0),FALSE)</f>
        <v>7.3333333333333348E-2</v>
      </c>
    </row>
    <row r="240" spans="1:19" x14ac:dyDescent="0.3">
      <c r="A240" s="1">
        <v>41774</v>
      </c>
      <c r="B240" s="75">
        <f>VLOOKUP($A240,FedFundsRates!$A$2:$MM$3000,MATCH(B$2,FedFundsRates!$A$2:$MM$2,0),FALSE)</f>
        <v>7.3333333333333348E-2</v>
      </c>
      <c r="C240" s="75">
        <f>VLOOKUP($A240,NaturalRateMeasures!$A$2:$MK$3000,MATCH(C$2,NaturalRateMeasures!$A$2:$MK$2,0),FALSE)</f>
        <v>1.8333333333333335</v>
      </c>
      <c r="D240" s="75">
        <f>VLOOKUP($A240,InflationTargetMeasures!$A$2:$MM$3000,MATCH(D$2,InflationTargetMeasures!$A$2:$MM$2,0),FALSE)</f>
        <v>2</v>
      </c>
      <c r="E240" s="75">
        <f>VLOOKUP($A240,GapMeasures!$A$2:$LA$3000,MATCH(E$2,GapMeasures!$A$2:$LA$2,0),FALSE)</f>
        <v>-1.6666666666666661</v>
      </c>
      <c r="F240" s="75">
        <f>VLOOKUP($A240,InflationMeasures!$A$2:$LN$3000,MATCH(F$2,InflationMeasures!$A$2:$LN$2,0),FALSE)</f>
        <v>1.5872172138118756</v>
      </c>
      <c r="G240" s="23">
        <v>41774</v>
      </c>
      <c r="H240" s="22">
        <f t="shared" si="3"/>
        <v>1.5474924873844809</v>
      </c>
      <c r="I240" s="22">
        <f>VLOOKUP($A240,FedFundsRates!$A$2:$MM$3000,MATCH("FedFundsRate",FedFundsRates!$A$2:$MM$2,0),FALSE)</f>
        <v>9.3333333333333338E-2</v>
      </c>
    </row>
    <row r="241" spans="1:9" x14ac:dyDescent="0.3">
      <c r="A241" s="1">
        <v>41866</v>
      </c>
      <c r="B241" s="75">
        <f>VLOOKUP($A241,FedFundsRates!$A$2:$MM$3000,MATCH(B$2,FedFundsRates!$A$2:$MM$2,0),FALSE)</f>
        <v>9.3333333333333338E-2</v>
      </c>
      <c r="C241" s="75">
        <f>VLOOKUP($A241,NaturalRateMeasures!$A$2:$MK$3000,MATCH(C$2,NaturalRateMeasures!$A$2:$MK$2,0),FALSE)</f>
        <v>1.75</v>
      </c>
      <c r="D241" s="75">
        <f>VLOOKUP($A241,InflationTargetMeasures!$A$2:$MM$3000,MATCH(D$2,InflationTargetMeasures!$A$2:$MM$2,0),FALSE)</f>
        <v>2</v>
      </c>
      <c r="E241" s="75">
        <f>VLOOKUP($A241,GapMeasures!$A$2:$LA$3000,MATCH(E$2,GapMeasures!$A$2:$LA$2,0),FALSE)</f>
        <v>-1.4333333333333371</v>
      </c>
      <c r="F241" s="75">
        <f>VLOOKUP($A241,InflationMeasures!$A$2:$LN$3000,MATCH(F$2,InflationMeasures!$A$2:$LN$2,0),FALSE)</f>
        <v>1.5682910816019691</v>
      </c>
      <c r="G241" s="23">
        <v>41866</v>
      </c>
      <c r="H241" s="22">
        <f t="shared" si="3"/>
        <v>1.6691032890696165</v>
      </c>
      <c r="I241" s="22">
        <f>VLOOKUP($A241,FedFundsRates!$A$2:$MM$3000,MATCH("FedFundsRate",FedFundsRates!$A$2:$MM$2,0),FALSE)</f>
        <v>9.0000000000000011E-2</v>
      </c>
    </row>
    <row r="242" spans="1:9" x14ac:dyDescent="0.3">
      <c r="A242" s="1">
        <v>41958</v>
      </c>
      <c r="B242" s="75">
        <f>VLOOKUP($A242,FedFundsRates!$A$2:$MM$3000,MATCH(B$2,FedFundsRates!$A$2:$MM$2,0),FALSE)</f>
        <v>9.0000000000000011E-2</v>
      </c>
      <c r="C242" s="75">
        <f>VLOOKUP($A242,NaturalRateMeasures!$A$2:$MK$3000,MATCH(C$2,NaturalRateMeasures!$A$2:$MK$2,0),FALSE)</f>
        <v>1.75</v>
      </c>
      <c r="D242" s="75">
        <f>VLOOKUP($A242,InflationTargetMeasures!$A$2:$MM$3000,MATCH(D$2,InflationTargetMeasures!$A$2:$MM$2,0),FALSE)</f>
        <v>2</v>
      </c>
      <c r="E242" s="75">
        <f>VLOOKUP($A242,GapMeasures!$A$2:$LA$3000,MATCH(E$2,GapMeasures!$A$2:$LA$2,0),FALSE)</f>
        <v>-0.70000000000000284</v>
      </c>
      <c r="F242" s="75">
        <f>VLOOKUP($A242,InflationMeasures!$A$2:$LN$3000,MATCH(F$2,InflationMeasures!$A$2:$LN$2,0),FALSE)</f>
        <v>1.4054954555998478</v>
      </c>
      <c r="G242" s="23">
        <v>41958</v>
      </c>
      <c r="H242" s="22">
        <f t="shared" si="3"/>
        <v>2.1582431833997688</v>
      </c>
      <c r="I242" s="22">
        <f>VLOOKUP($A242,FedFundsRates!$A$2:$MM$3000,MATCH("FedFundsRate",FedFundsRates!$A$2:$MM$2,0),FALSE)</f>
        <v>9.9999999999999992E-2</v>
      </c>
    </row>
    <row r="243" spans="1:9" x14ac:dyDescent="0.3">
      <c r="A243" s="1">
        <v>42050</v>
      </c>
      <c r="B243" s="75">
        <f>VLOOKUP($A243,FedFundsRates!$A$2:$MM$3000,MATCH(B$2,FedFundsRates!$A$2:$MM$2,0),FALSE)</f>
        <v>9.9999999999999992E-2</v>
      </c>
      <c r="C243" s="75">
        <f>VLOOKUP($A243,NaturalRateMeasures!$A$2:$MK$3000,MATCH(C$2,NaturalRateMeasures!$A$2:$MK$2,0),FALSE)</f>
        <v>1.75</v>
      </c>
      <c r="D243" s="75">
        <f>VLOOKUP($A243,InflationTargetMeasures!$A$2:$MM$3000,MATCH(D$2,InflationTargetMeasures!$A$2:$MM$2,0),FALSE)</f>
        <v>2</v>
      </c>
      <c r="E243" s="75">
        <f>VLOOKUP($A243,GapMeasures!$A$2:$LA$3000,MATCH(E$2,GapMeasures!$A$2:$LA$2,0),FALSE)</f>
        <v>-0.70000000000000284</v>
      </c>
      <c r="F243" s="75">
        <f>VLOOKUP($A243,InflationMeasures!$A$2:$LN$3000,MATCH(F$2,InflationMeasures!$A$2:$LN$2,0),FALSE)</f>
        <v>1.2560305231183122</v>
      </c>
      <c r="G243" s="23">
        <v>42050</v>
      </c>
      <c r="H243" s="22">
        <f t="shared" si="3"/>
        <v>1.9340457846774655</v>
      </c>
      <c r="I243" s="22">
        <f>VLOOKUP($A243,FedFundsRates!$A$2:$MM$3000,MATCH("FedFundsRate",FedFundsRates!$A$2:$MM$2,0),FALSE)</f>
        <v>0.11</v>
      </c>
    </row>
    <row r="244" spans="1:9" x14ac:dyDescent="0.3">
      <c r="A244" s="1">
        <v>42139</v>
      </c>
      <c r="B244" s="75">
        <f>VLOOKUP($A244,FedFundsRates!$A$2:$MM$3000,MATCH(B$2,FedFundsRates!$A$2:$MM$2,0),FALSE)</f>
        <v>0.11</v>
      </c>
      <c r="C244" s="75">
        <f>VLOOKUP($A244,NaturalRateMeasures!$A$2:$MK$3000,MATCH(C$2,NaturalRateMeasures!$A$2:$MK$2,0),FALSE)</f>
        <v>1.75</v>
      </c>
      <c r="D244" s="75">
        <f>VLOOKUP($A244,InflationTargetMeasures!$A$2:$MM$3000,MATCH(D$2,InflationTargetMeasures!$A$2:$MM$2,0),FALSE)</f>
        <v>2</v>
      </c>
      <c r="E244" s="75">
        <f>VLOOKUP($A244,GapMeasures!$A$2:$LA$3000,MATCH(E$2,GapMeasures!$A$2:$LA$2,0),FALSE)</f>
        <v>-0.66666666666666785</v>
      </c>
      <c r="F244" s="75">
        <f>VLOOKUP($A244,InflationMeasures!$A$2:$LN$3000,MATCH(F$2,InflationMeasures!$A$2:$LN$2,0),FALSE)</f>
        <v>1.2641669370114128</v>
      </c>
      <c r="G244" s="23">
        <v>42139</v>
      </c>
      <c r="H244" s="22">
        <f t="shared" si="3"/>
        <v>1.9795837388504514</v>
      </c>
      <c r="I244" s="22">
        <f>VLOOKUP($A244,FedFundsRates!$A$2:$MM$3000,MATCH("FedFundsRate",FedFundsRates!$A$2:$MM$2,0),FALSE)</f>
        <v>0.12333333333333334</v>
      </c>
    </row>
    <row r="245" spans="1:9" x14ac:dyDescent="0.3">
      <c r="A245" s="1">
        <v>42231</v>
      </c>
      <c r="B245" s="75">
        <f>VLOOKUP($A245,FedFundsRates!$A$2:$MM$3000,MATCH(B$2,FedFundsRates!$A$2:$MM$2,0),FALSE)</f>
        <v>0.12333333333333334</v>
      </c>
      <c r="C245" s="75">
        <f>VLOOKUP($A245,NaturalRateMeasures!$A$2:$MK$3000,MATCH(C$2,NaturalRateMeasures!$A$2:$MK$2,0),FALSE)</f>
        <v>1.5833333333333335</v>
      </c>
      <c r="D245" s="75">
        <f>VLOOKUP($A245,InflationTargetMeasures!$A$2:$MM$3000,MATCH(D$2,InflationTargetMeasures!$A$2:$MM$2,0),FALSE)</f>
        <v>2</v>
      </c>
      <c r="E245" s="75">
        <f>VLOOKUP($A245,GapMeasures!$A$2:$LA$3000,MATCH(E$2,GapMeasures!$A$2:$LA$2,0),FALSE)</f>
        <v>-6.6666666666668206E-2</v>
      </c>
      <c r="F245" s="75">
        <f>VLOOKUP($A245,InflationMeasures!$A$2:$LN$3000,MATCH(F$2,InflationMeasures!$A$2:$LN$2,0),FALSE)</f>
        <v>1.211489339519356</v>
      </c>
      <c r="G245" s="23">
        <v>42231</v>
      </c>
      <c r="H245" s="22">
        <f t="shared" si="3"/>
        <v>2.3339006759456993</v>
      </c>
      <c r="I245" s="22">
        <f>VLOOKUP($A245,FedFundsRates!$A$2:$MM$3000,MATCH("FedFundsRate",FedFundsRates!$A$2:$MM$2,0),FALSE)</f>
        <v>0.13666666666666669</v>
      </c>
    </row>
    <row r="246" spans="1:9" x14ac:dyDescent="0.3">
      <c r="A246" s="1">
        <v>42323</v>
      </c>
      <c r="B246" s="75">
        <f>VLOOKUP($A246,FedFundsRates!$A$2:$MM$3000,MATCH(B$2,FedFundsRates!$A$2:$MM$2,0),FALSE)</f>
        <v>0.13666666666666669</v>
      </c>
      <c r="C246" s="75">
        <f>VLOOKUP($A246,NaturalRateMeasures!$A$2:$MK$3000,MATCH(C$2,NaturalRateMeasures!$A$2:$MK$2,0),FALSE)</f>
        <v>1.5</v>
      </c>
      <c r="D246" s="75">
        <f>VLOOKUP($A246,InflationTargetMeasures!$A$2:$MM$3000,MATCH(D$2,InflationTargetMeasures!$A$2:$MM$2,0),FALSE)</f>
        <v>2</v>
      </c>
      <c r="E246" s="75">
        <f>VLOOKUP($A246,GapMeasures!$A$2:$LA$3000,MATCH(E$2,GapMeasures!$A$2:$LA$2,0),FALSE)</f>
        <v>-0.16666666666666607</v>
      </c>
      <c r="F246" s="75">
        <f>VLOOKUP($A246,InflationMeasures!$A$2:$LN$3000,MATCH(F$2,InflationMeasures!$A$2:$LN$2,0),FALSE)</f>
        <v>1.1894983103717172</v>
      </c>
      <c r="G246" s="23">
        <v>42323</v>
      </c>
      <c r="H246" s="22">
        <f t="shared" si="3"/>
        <v>2.1175807988909097</v>
      </c>
      <c r="I246" s="22">
        <f>VLOOKUP($A246,FedFundsRates!$A$2:$MM$3000,MATCH("FedFundsRate",FedFundsRates!$A$2:$MM$2,0),FALSE)</f>
        <v>0.16</v>
      </c>
    </row>
    <row r="247" spans="1:9" x14ac:dyDescent="0.3">
      <c r="A247" s="1">
        <v>42415</v>
      </c>
      <c r="B247" s="75">
        <f>VLOOKUP($A247,FedFundsRates!$A$2:$MM$3000,MATCH(B$2,FedFundsRates!$A$2:$MM$2,0),FALSE)</f>
        <v>0.16</v>
      </c>
      <c r="C247" s="75">
        <f>VLOOKUP($A247,NaturalRateMeasures!$A$2:$MK$3000,MATCH(C$2,NaturalRateMeasures!$A$2:$MK$2,0),FALSE)</f>
        <v>1.3333333333333335</v>
      </c>
      <c r="D247" s="75">
        <f>VLOOKUP($A247,InflationTargetMeasures!$A$2:$MM$3000,MATCH(D$2,InflationTargetMeasures!$A$2:$MM$2,0),FALSE)</f>
        <v>2</v>
      </c>
      <c r="E247" s="75">
        <f>VLOOKUP($A247,GapMeasures!$A$2:$LA$3000,MATCH(E$2,GapMeasures!$A$2:$LA$2,0),FALSE)</f>
        <v>-6.666666666666643E-2</v>
      </c>
      <c r="F247" s="75">
        <f>VLOOKUP($A247,InflationMeasures!$A$2:$LN$3000,MATCH(F$2,InflationMeasures!$A$2:$LN$2,0),FALSE)</f>
        <v>1.442866633449591</v>
      </c>
      <c r="G247" s="23">
        <v>42415</v>
      </c>
      <c r="H247" s="22">
        <f t="shared" si="3"/>
        <v>2.4309666168410535</v>
      </c>
      <c r="I247" s="22">
        <f>VLOOKUP($A247,FedFundsRates!$A$2:$MM$3000,MATCH("FedFundsRate",FedFundsRates!$A$2:$MM$2,0),FALSE)</f>
        <v>0.36000000000000004</v>
      </c>
    </row>
    <row r="248" spans="1:9" x14ac:dyDescent="0.3">
      <c r="A248" s="1">
        <v>42505</v>
      </c>
      <c r="B248" s="75">
        <f>VLOOKUP($A248,FedFundsRates!$A$2:$MM$3000,MATCH(B$2,FedFundsRates!$A$2:$MM$2,0),FALSE)</f>
        <v>0.36000000000000004</v>
      </c>
      <c r="C248" s="75">
        <f>VLOOKUP($A248,NaturalRateMeasures!$A$2:$MK$3000,MATCH(C$2,NaturalRateMeasures!$A$2:$MK$2,0),FALSE)</f>
        <v>1.0833333333333335</v>
      </c>
      <c r="D248" s="75">
        <f>VLOOKUP($A248,InflationTargetMeasures!$A$2:$MM$3000,MATCH(D$2,InflationTargetMeasures!$A$2:$MM$2,0),FALSE)</f>
        <v>2</v>
      </c>
      <c r="E248" s="75">
        <f>VLOOKUP($A248,GapMeasures!$A$2:$LA$3000,MATCH(E$2,GapMeasures!$A$2:$LA$2,0),FALSE)</f>
        <v>-0.16666666666666607</v>
      </c>
      <c r="F248" s="75">
        <f>VLOOKUP($A248,InflationMeasures!$A$2:$LN$3000,MATCH(F$2,InflationMeasures!$A$2:$LN$2,0),FALSE)</f>
        <v>1.547046969462107</v>
      </c>
      <c r="G248" s="23">
        <v>42505</v>
      </c>
      <c r="H248" s="22">
        <f t="shared" si="3"/>
        <v>2.2372371208598278</v>
      </c>
      <c r="I248" s="22">
        <f>VLOOKUP($A248,FedFundsRates!$A$2:$MM$3000,MATCH("FedFundsRate",FedFundsRates!$A$2:$MM$2,0),FALSE)</f>
        <v>0.37333333333333335</v>
      </c>
    </row>
    <row r="249" spans="1:9" x14ac:dyDescent="0.3">
      <c r="A249" s="1">
        <v>42597</v>
      </c>
      <c r="B249" s="75">
        <f>VLOOKUP($A249,FedFundsRates!$A$2:$MM$3000,MATCH(B$2,FedFundsRates!$A$2:$MM$2,0),FALSE)</f>
        <v>0.37333333333333335</v>
      </c>
      <c r="C249" s="75">
        <f>VLOOKUP($A249,NaturalRateMeasures!$A$2:$MK$3000,MATCH(C$2,NaturalRateMeasures!$A$2:$MK$2,0),FALSE)</f>
        <v>0.91666666666666652</v>
      </c>
      <c r="D249" s="75">
        <f>VLOOKUP($A249,InflationTargetMeasures!$A$2:$MM$3000,MATCH(D$2,InflationTargetMeasures!$A$2:$MM$2,0),FALSE)</f>
        <v>2</v>
      </c>
      <c r="E249" s="75">
        <f>VLOOKUP($A249,GapMeasures!$A$2:$LA$3000,MATCH(E$2,GapMeasures!$A$2:$LA$2,0),FALSE)</f>
        <v>-9.9999999999999645E-2</v>
      </c>
      <c r="F249" s="75">
        <f>VLOOKUP($A249,InflationMeasures!$A$2:$LN$3000,MATCH(F$2,InflationMeasures!$A$2:$LN$2,0),FALSE)</f>
        <v>1.6605375114599807</v>
      </c>
      <c r="G249" s="23">
        <v>42597</v>
      </c>
      <c r="H249" s="22">
        <f t="shared" si="3"/>
        <v>2.307472933856638</v>
      </c>
      <c r="I249" s="22">
        <f>VLOOKUP($A249,FedFundsRates!$A$2:$MM$3000,MATCH("FedFundsRate",FedFundsRates!$A$2:$MM$2,0),FALSE)</f>
        <v>0.39666666666666667</v>
      </c>
    </row>
    <row r="250" spans="1:9" x14ac:dyDescent="0.3">
      <c r="A250" s="1">
        <v>42689</v>
      </c>
      <c r="B250" s="75">
        <f>VLOOKUP($A250,FedFundsRates!$A$2:$MM$3000,MATCH(B$2,FedFundsRates!$A$2:$MM$2,0),FALSE)</f>
        <v>0.39666666666666667</v>
      </c>
      <c r="C250" s="75">
        <f>VLOOKUP($A250,NaturalRateMeasures!$A$2:$MK$3000,MATCH(C$2,NaturalRateMeasures!$A$2:$MK$2,0),FALSE)</f>
        <v>0.95833333333333348</v>
      </c>
      <c r="D250" s="75">
        <f>VLOOKUP($A250,InflationTargetMeasures!$A$2:$MM$3000,MATCH(D$2,InflationTargetMeasures!$A$2:$MM$2,0),FALSE)</f>
        <v>2</v>
      </c>
      <c r="E250" s="75">
        <f>VLOOKUP($A250,GapMeasures!$A$2:$LA$3000,MATCH(E$2,GapMeasures!$A$2:$LA$2,0),FALSE)</f>
        <v>0.16666666666666607</v>
      </c>
      <c r="F250" s="75">
        <f>VLOOKUP($A250,InflationMeasures!$A$2:$LN$3000,MATCH(F$2,InflationMeasures!$A$2:$LN$2,0),FALSE)</f>
        <v>1.7560805187065265</v>
      </c>
      <c r="G250" s="23">
        <v>42689</v>
      </c>
      <c r="H250" s="22">
        <f t="shared" si="3"/>
        <v>2.7591207780597893</v>
      </c>
      <c r="I250" s="22">
        <f>VLOOKUP($A250,FedFundsRates!$A$2:$MM$3000,MATCH("FedFundsRate",FedFundsRates!$A$2:$MM$2,0),FALSE)</f>
        <v>0.45</v>
      </c>
    </row>
    <row r="251" spans="1:9" x14ac:dyDescent="0.3">
      <c r="A251" s="1">
        <v>42781</v>
      </c>
      <c r="B251" s="75">
        <f>VLOOKUP($A251,FedFundsRates!$A$2:$MM$3000,MATCH(B$2,FedFundsRates!$A$2:$MM$2,0),FALSE)</f>
        <v>0.45</v>
      </c>
      <c r="C251" s="75">
        <f>VLOOKUP($A251,NaturalRateMeasures!$A$2:$MK$3000,MATCH(C$2,NaturalRateMeasures!$A$2:$MK$2,0),FALSE)</f>
        <v>1</v>
      </c>
      <c r="D251" s="75">
        <f>VLOOKUP($A251,InflationTargetMeasures!$A$2:$MM$3000,MATCH(D$2,InflationTargetMeasures!$A$2:$MM$2,0),FALSE)</f>
        <v>2</v>
      </c>
      <c r="E251" s="75">
        <f>VLOOKUP($A251,GapMeasures!$A$2:$LA$3000,MATCH(E$2,GapMeasures!$A$2:$LA$2,0),FALSE)</f>
        <v>0.56666666666666465</v>
      </c>
      <c r="F251" s="75">
        <f>VLOOKUP($A251,InflationMeasures!$A$2:$LN$3000,MATCH(F$2,InflationMeasures!$A$2:$LN$2,0),FALSE)</f>
        <v>1.8030002251192112</v>
      </c>
      <c r="G251" s="23">
        <v>42781</v>
      </c>
      <c r="H251" s="22">
        <f t="shared" si="3"/>
        <v>3.2711670043454815</v>
      </c>
      <c r="I251" s="22">
        <f>VLOOKUP($A251,FedFundsRates!$A$2:$MM$3000,MATCH("FedFundsRate",FedFundsRates!$A$2:$MM$2,0),FALSE)</f>
        <v>0.70000000000000007</v>
      </c>
    </row>
    <row r="252" spans="1:9" x14ac:dyDescent="0.3">
      <c r="A252" s="1">
        <v>42870</v>
      </c>
      <c r="B252" s="75">
        <f>VLOOKUP($A252,FedFundsRates!$A$2:$MM$3000,MATCH(B$2,FedFundsRates!$A$2:$MM$2,0),FALSE)</f>
        <v>0.70000000000000007</v>
      </c>
      <c r="C252" s="75">
        <f>VLOOKUP($A252,NaturalRateMeasures!$A$2:$MK$3000,MATCH(C$2,NaturalRateMeasures!$A$2:$MK$2,0),FALSE)</f>
        <v>1</v>
      </c>
      <c r="D252" s="75">
        <f>VLOOKUP($A252,InflationTargetMeasures!$A$2:$MM$3000,MATCH(D$2,InflationTargetMeasures!$A$2:$MM$2,0),FALSE)</f>
        <v>2</v>
      </c>
      <c r="E252" s="75">
        <f>VLOOKUP($A252,GapMeasures!$A$2:$LA$3000,MATCH(E$2,GapMeasures!$A$2:$LA$2,0),FALSE)</f>
        <v>0.69999999999999929</v>
      </c>
      <c r="F252" s="75">
        <f>VLOOKUP($A252,InflationMeasures!$A$2:$LN$3000,MATCH(F$2,InflationMeasures!$A$2:$LN$2,0),FALSE)</f>
        <v>1.5865746677250492</v>
      </c>
      <c r="G252" s="23">
        <v>42870</v>
      </c>
      <c r="H252" s="22">
        <f t="shared" si="3"/>
        <v>3.0798620015875731</v>
      </c>
      <c r="I252" s="22">
        <f>VLOOKUP($A252,FedFundsRates!$A$2:$MM$3000,MATCH("FedFundsRate",FedFundsRates!$A$2:$MM$2,0),FALSE)</f>
        <v>0.95000000000000007</v>
      </c>
    </row>
    <row r="253" spans="1:9" x14ac:dyDescent="0.3">
      <c r="A253" s="1">
        <v>42962</v>
      </c>
      <c r="B253" s="75">
        <f>VLOOKUP($A253,FedFundsRates!$A$2:$MM$3000,MATCH(B$2,FedFundsRates!$A$2:$MM$2,0),FALSE)</f>
        <v>0.95000000000000007</v>
      </c>
      <c r="C253" s="75">
        <f>VLOOKUP($A253,NaturalRateMeasures!$A$2:$MK$3000,MATCH(C$2,NaturalRateMeasures!$A$2:$MK$2,0),FALSE)</f>
        <v>0.83333333333333348</v>
      </c>
      <c r="D253" s="75">
        <f>VLOOKUP($A253,InflationTargetMeasures!$A$2:$MM$3000,MATCH(D$2,InflationTargetMeasures!$A$2:$MM$2,0),FALSE)</f>
        <v>2</v>
      </c>
      <c r="E253" s="75">
        <f>VLOOKUP($A253,GapMeasures!$A$2:$LA$3000,MATCH(E$2,GapMeasures!$A$2:$LA$2,0),FALSE)</f>
        <v>0.63333333333333464</v>
      </c>
      <c r="F253" s="75">
        <f>VLOOKUP($A253,InflationMeasures!$A$2:$LN$3000,MATCH(F$2,InflationMeasures!$A$2:$LN$2,0),FALSE)</f>
        <v>1.4530494786653136</v>
      </c>
      <c r="G253" s="23">
        <v>42962</v>
      </c>
      <c r="H253" s="22">
        <f t="shared" si="3"/>
        <v>2.6462408846646386</v>
      </c>
      <c r="I253" s="22">
        <f>VLOOKUP($A253,FedFundsRates!$A$2:$MM$3000,MATCH("FedFundsRate",FedFundsRates!$A$2:$MM$2,0),FALSE)</f>
        <v>1.1533333333333331</v>
      </c>
    </row>
    <row r="254" spans="1:9" x14ac:dyDescent="0.3">
      <c r="A254" s="1">
        <v>43054</v>
      </c>
      <c r="B254" s="75">
        <f>VLOOKUP($A254,FedFundsRates!$A$2:$MM$3000,MATCH(B$2,FedFundsRates!$A$2:$MM$2,0),FALSE)</f>
        <v>1.1533333333333331</v>
      </c>
      <c r="C254" s="75">
        <f>VLOOKUP($A254,NaturalRateMeasures!$A$2:$MK$3000,MATCH(C$2,NaturalRateMeasures!$A$2:$MK$2,0),FALSE)</f>
        <v>0.75</v>
      </c>
      <c r="D254" s="75">
        <f>VLOOKUP($A254,InflationTargetMeasures!$A$2:$MM$3000,MATCH(D$2,InflationTargetMeasures!$A$2:$MM$2,0),FALSE)</f>
        <v>2</v>
      </c>
      <c r="E254" s="75">
        <f>VLOOKUP($A254,GapMeasures!$A$2:$LA$3000,MATCH(E$2,GapMeasures!$A$2:$LA$2,0),FALSE)</f>
        <v>0.83333333333333393</v>
      </c>
      <c r="F254" s="75">
        <f>VLOOKUP($A254,InflationMeasures!$A$2:$LN$3000,MATCH(F$2,InflationMeasures!$A$2:$LN$2,0),FALSE)</f>
        <v>1.5551157248454794</v>
      </c>
      <c r="G254" s="23">
        <v>43054</v>
      </c>
      <c r="H254" s="22">
        <f t="shared" si="3"/>
        <v>2.9160069206015531</v>
      </c>
      <c r="I254" s="22">
        <f>VLOOKUP($A254,FedFundsRates!$A$2:$MM$3000,MATCH("FedFundsRate",FedFundsRates!$A$2:$MM$2,0),FALSE)</f>
        <v>1.2033333333333331</v>
      </c>
    </row>
    <row r="255" spans="1:9" x14ac:dyDescent="0.3">
      <c r="A255" s="1">
        <v>43146</v>
      </c>
      <c r="B255" s="75">
        <f>VLOOKUP($A255,FedFundsRates!$A$2:$MM$3000,MATCH(B$2,FedFundsRates!$A$2:$MM$2,0),FALSE)</f>
        <v>1.2033333333333331</v>
      </c>
      <c r="C255" s="75">
        <f>VLOOKUP($A255,NaturalRateMeasures!$A$2:$MK$3000,MATCH(C$2,NaturalRateMeasures!$A$2:$MK$2,0),FALSE)</f>
        <v>0.83333333333333348</v>
      </c>
      <c r="D255" s="75">
        <f>VLOOKUP($A255,InflationTargetMeasures!$A$2:$MM$3000,MATCH(D$2,InflationTargetMeasures!$A$2:$MM$2,0),FALSE)</f>
        <v>2</v>
      </c>
      <c r="E255" s="75">
        <f>VLOOKUP($A255,GapMeasures!$A$2:$LA$3000,MATCH(E$2,GapMeasures!$A$2:$LA$2,0),FALSE)</f>
        <v>0.96666666666666679</v>
      </c>
      <c r="F255" s="75">
        <f>VLOOKUP($A255,InflationMeasures!$A$2:$LN$3000,MATCH(F$2,InflationMeasures!$A$2:$LN$2,0),FALSE)</f>
        <v>1.7288517208105425</v>
      </c>
      <c r="G255" s="23">
        <v>43146</v>
      </c>
      <c r="H255" s="22">
        <f t="shared" si="3"/>
        <v>3.393277581215814</v>
      </c>
      <c r="I255" s="22">
        <f>VLOOKUP($A255,FedFundsRates!$A$2:$MM$3000,MATCH("FedFundsRate",FedFundsRates!$A$2:$MM$2,0),FALSE)</f>
        <v>1.4466666666666665</v>
      </c>
    </row>
    <row r="256" spans="1:9" x14ac:dyDescent="0.3">
      <c r="A256" s="1">
        <v>43235</v>
      </c>
      <c r="B256" s="75">
        <f>VLOOKUP($A256,FedFundsRates!$A$2:$MM$3000,MATCH(B$2,FedFundsRates!$A$2:$MM$2,0),FALSE)</f>
        <v>1.4466666666666665</v>
      </c>
      <c r="C256" s="75">
        <f>VLOOKUP($A256,NaturalRateMeasures!$A$2:$MK$3000,MATCH(C$2,NaturalRateMeasures!$A$2:$MK$2,0),FALSE)</f>
        <v>0.875</v>
      </c>
      <c r="D256" s="75">
        <f>VLOOKUP($A256,InflationTargetMeasures!$A$2:$MM$3000,MATCH(D$2,InflationTargetMeasures!$A$2:$MM$2,0),FALSE)</f>
        <v>2</v>
      </c>
      <c r="E256" s="75">
        <f>VLOOKUP($A256,GapMeasures!$A$2:$LA$3000,MATCH(E$2,GapMeasures!$A$2:$LA$2,0),FALSE)</f>
        <v>1.0666666666666647</v>
      </c>
      <c r="F256" s="75">
        <f>VLOOKUP($A256,InflationMeasures!$A$2:$LN$3000,MATCH(F$2,InflationMeasures!$A$2:$LN$2,0),FALSE)</f>
        <v>1.9334608950020593</v>
      </c>
      <c r="G256" s="23">
        <v>43235</v>
      </c>
      <c r="H256" s="22">
        <f t="shared" si="3"/>
        <v>3.8418580091697536</v>
      </c>
      <c r="I256" s="22">
        <f>VLOOKUP($A256,FedFundsRates!$A$2:$MM$3000,MATCH("FedFundsRate",FedFundsRates!$A$2:$MM$2,0),FALSE)</f>
        <v>1.7366666666666666</v>
      </c>
    </row>
    <row r="257" spans="1:9" x14ac:dyDescent="0.3">
      <c r="A257" s="1">
        <v>43327</v>
      </c>
      <c r="B257" s="75">
        <f>VLOOKUP($A257,FedFundsRates!$A$2:$MM$3000,MATCH(B$2,FedFundsRates!$A$2:$MM$2,0),FALSE)</f>
        <v>1.7366666666666666</v>
      </c>
      <c r="C257" s="75">
        <f>VLOOKUP($A257,NaturalRateMeasures!$A$2:$MK$3000,MATCH(C$2,NaturalRateMeasures!$A$2:$MK$2,0),FALSE)</f>
        <v>0.95833333333333348</v>
      </c>
      <c r="D257" s="75">
        <f>VLOOKUP($A257,InflationTargetMeasures!$A$2:$MM$3000,MATCH(D$2,InflationTargetMeasures!$A$2:$MM$2,0),FALSE)</f>
        <v>2</v>
      </c>
      <c r="E257" s="75">
        <f>VLOOKUP($A257,GapMeasures!$A$2:$LA$3000,MATCH(E$2,GapMeasures!$A$2:$LA$2,0),FALSE)</f>
        <v>1.3666666666666645</v>
      </c>
      <c r="F257" s="75">
        <f>VLOOKUP($A257,InflationMeasures!$A$2:$LN$3000,MATCH(F$2,InflationMeasures!$A$2:$LN$2,0),FALSE)</f>
        <v>1.9506007610638809</v>
      </c>
      <c r="G257" s="23">
        <v>43327</v>
      </c>
      <c r="H257" s="22">
        <f t="shared" si="3"/>
        <v>4.2509011415958193</v>
      </c>
      <c r="I257" s="22">
        <f>VLOOKUP($A257,FedFundsRates!$A$2:$MM$3000,MATCH("FedFundsRate",FedFundsRates!$A$2:$MM$2,0),FALSE)</f>
        <v>1.9233333333333331</v>
      </c>
    </row>
    <row r="258" spans="1:9" x14ac:dyDescent="0.3">
      <c r="A258" s="1">
        <v>43419</v>
      </c>
      <c r="B258" s="75">
        <f>VLOOKUP($A258,FedFundsRates!$A$2:$MM$3000,MATCH(B$2,FedFundsRates!$A$2:$MM$2,0),FALSE)</f>
        <v>1.9233333333333331</v>
      </c>
      <c r="C258" s="75">
        <f>VLOOKUP($A258,NaturalRateMeasures!$A$2:$MK$3000,MATCH(C$2,NaturalRateMeasures!$A$2:$MK$2,0),FALSE)</f>
        <v>0.83333333333333348</v>
      </c>
      <c r="D258" s="75">
        <f>VLOOKUP($A258,InflationTargetMeasures!$A$2:$MM$3000,MATCH(D$2,InflationTargetMeasures!$A$2:$MM$2,0),FALSE)</f>
        <v>2</v>
      </c>
      <c r="E258" s="75">
        <f>VLOOKUP($A258,GapMeasures!$A$2:$LA$3000,MATCH(E$2,GapMeasures!$A$2:$LA$2,0),FALSE)</f>
        <v>1.0999999999999988</v>
      </c>
      <c r="F258" s="75">
        <f>VLOOKUP($A258,InflationMeasures!$A$2:$LN$3000,MATCH(F$2,InflationMeasures!$A$2:$LN$2,0),FALSE)</f>
        <v>1.9727945270861635</v>
      </c>
      <c r="G258" s="23">
        <v>43419</v>
      </c>
      <c r="H258" s="22">
        <f t="shared" si="3"/>
        <v>3.8925251239625775</v>
      </c>
      <c r="I258" s="22">
        <f>VLOOKUP($A258,FedFundsRates!$A$2:$MM$3000,MATCH("FedFundsRate",FedFundsRates!$A$2:$MM$2,0),FALSE)</f>
        <v>2.2200000000000002</v>
      </c>
    </row>
    <row r="259" spans="1:9" x14ac:dyDescent="0.3">
      <c r="A259" s="1">
        <v>43511</v>
      </c>
      <c r="B259" s="75">
        <f>VLOOKUP($A259,FedFundsRates!$A$2:$MM$3000,MATCH(B$2,FedFundsRates!$A$2:$MM$2,0),FALSE)</f>
        <v>2.2200000000000002</v>
      </c>
      <c r="C259" s="75">
        <f>VLOOKUP($A259,NaturalRateMeasures!$A$2:$MK$3000,MATCH(C$2,NaturalRateMeasures!$A$2:$MK$2,0),FALSE)</f>
        <v>0.75</v>
      </c>
      <c r="D259" s="75">
        <f>VLOOKUP($A259,InflationTargetMeasures!$A$2:$MM$3000,MATCH(D$2,InflationTargetMeasures!$A$2:$MM$2,0),FALSE)</f>
        <v>2</v>
      </c>
      <c r="E259" s="75">
        <f>VLOOKUP($A259,GapMeasures!$A$2:$LA$3000,MATCH(E$2,GapMeasures!$A$2:$LA$2,0),FALSE)</f>
        <v>0.89999999999999947</v>
      </c>
      <c r="F259" s="75">
        <f>VLOOKUP($A259,InflationMeasures!$A$2:$LN$3000,MATCH(F$2,InflationMeasures!$A$2:$LN$2,0),FALSE)</f>
        <v>1.733064579875121</v>
      </c>
      <c r="G259" s="23">
        <v>43511</v>
      </c>
      <c r="H259" s="22">
        <f t="shared" si="3"/>
        <v>3.2495968698126809</v>
      </c>
      <c r="I259" s="22">
        <f>VLOOKUP($A259,FedFundsRates!$A$2:$MM$3000,MATCH("FedFundsRate",FedFundsRates!$A$2:$MM$2,0),FALSE)</f>
        <v>2.4033333333333333</v>
      </c>
    </row>
    <row r="260" spans="1:9" x14ac:dyDescent="0.3">
      <c r="A260" s="1">
        <v>43600</v>
      </c>
      <c r="B260" s="75">
        <f>VLOOKUP($A260,FedFundsRates!$A$2:$MM$3000,MATCH(B$2,FedFundsRates!$A$2:$MM$2,0),FALSE)</f>
        <v>2.4033333333333333</v>
      </c>
      <c r="C260" s="75">
        <f>VLOOKUP($A260,NaturalRateMeasures!$A$2:$MK$3000,MATCH(C$2,NaturalRateMeasures!$A$2:$MK$2,0),FALSE)</f>
        <v>0.58333333333333348</v>
      </c>
      <c r="D260" s="75">
        <f>VLOOKUP($A260,InflationTargetMeasures!$A$2:$MM$3000,MATCH(D$2,InflationTargetMeasures!$A$2:$MM$2,0),FALSE)</f>
        <v>2</v>
      </c>
      <c r="E260" s="75">
        <f>VLOOKUP($A260,GapMeasures!$A$2:$LA$3000,MATCH(E$2,GapMeasures!$A$2:$LA$2,0),FALSE)</f>
        <v>1.2000000000000002</v>
      </c>
      <c r="F260" s="75">
        <f>VLOOKUP($A260,InflationMeasures!$A$2:$LN$3000,MATCH(F$2,InflationMeasures!$A$2:$LN$2,0),FALSE)</f>
        <v>1.6333991803520354</v>
      </c>
      <c r="G260" s="23">
        <v>43600</v>
      </c>
      <c r="H260" s="22">
        <f t="shared" si="3"/>
        <v>3.2334321038613867</v>
      </c>
      <c r="I260" s="22">
        <f>VLOOKUP($A260,FedFundsRates!$A$2:$MM$3000,MATCH("FedFundsRate",FedFundsRates!$A$2:$MM$2,0),FALSE)</f>
        <v>2.3966666666666669</v>
      </c>
    </row>
    <row r="261" spans="1:9" x14ac:dyDescent="0.3">
      <c r="A261" s="1">
        <v>43692</v>
      </c>
      <c r="B261" s="75">
        <f>VLOOKUP($A261,FedFundsRates!$A$2:$MM$3000,MATCH(B$2,FedFundsRates!$A$2:$MM$2,0),FALSE)</f>
        <v>2.3966666666666669</v>
      </c>
      <c r="C261" s="75">
        <f>VLOOKUP($A261,NaturalRateMeasures!$A$2:$MK$3000,MATCH(C$2,NaturalRateMeasures!$A$2:$MK$2,0),FALSE)</f>
        <v>0.5</v>
      </c>
      <c r="D261" s="75">
        <f>VLOOKUP($A261,InflationTargetMeasures!$A$2:$MM$3000,MATCH(D$2,InflationTargetMeasures!$A$2:$MM$2,0),FALSE)</f>
        <v>2</v>
      </c>
      <c r="E261" s="75">
        <f>VLOOKUP($A261,GapMeasures!$A$2:$LA$3000,MATCH(E$2,GapMeasures!$A$2:$LA$2,0),FALSE)</f>
        <v>1.0666666666666673</v>
      </c>
      <c r="F261" s="75">
        <f>VLOOKUP($A261,InflationMeasures!$A$2:$LN$3000,MATCH(F$2,InflationMeasures!$A$2:$LN$2,0),FALSE)</f>
        <v>1.6908969787217565</v>
      </c>
      <c r="G261" s="23">
        <v>43692</v>
      </c>
      <c r="H261" s="22">
        <f t="shared" ref="H261:H262" si="4">$L$29*B261 + (1-$L$29)*(C261+D261+1.5*(F261-D261)+$L$31*E261)</f>
        <v>3.103012134749302</v>
      </c>
      <c r="I261" s="22">
        <f>VLOOKUP($A261,FedFundsRates!$A$2:$MM$3000,MATCH("FedFundsRate",FedFundsRates!$A$2:$MM$2,0),FALSE)</f>
        <v>2.19</v>
      </c>
    </row>
    <row r="262" spans="1:9" x14ac:dyDescent="0.3">
      <c r="A262" s="1">
        <v>43784</v>
      </c>
      <c r="B262" s="75">
        <f>VLOOKUP($A262,FedFundsRates!$A$2:$MM$3000,MATCH(B$2,FedFundsRates!$A$2:$MM$2,0),FALSE)</f>
        <v>2.19</v>
      </c>
      <c r="C262" s="75">
        <f>VLOOKUP($A262,NaturalRateMeasures!$A$2:$MK$3000,MATCH(C$2,NaturalRateMeasures!$A$2:$MK$2,0),FALSE)</f>
        <v>0.5</v>
      </c>
      <c r="D262" s="75">
        <f>VLOOKUP($A262,InflationTargetMeasures!$A$2:$MM$3000,MATCH(D$2,InflationTargetMeasures!$A$2:$MM$2,0),FALSE)</f>
        <v>2</v>
      </c>
      <c r="E262" s="75">
        <f>VLOOKUP($A262,GapMeasures!$A$2:$LA$3000,MATCH(E$2,GapMeasures!$A$2:$LA$2,0),FALSE)</f>
        <v>1.0333333333333323</v>
      </c>
      <c r="F262" s="75">
        <f>VLOOKUP($A262,InflationMeasures!$A$2:$LN$3000,MATCH(F$2,InflationMeasures!$A$2:$LN$2,0),FALSE)</f>
        <v>1.5397066853888752</v>
      </c>
      <c r="G262" s="23">
        <v>43784</v>
      </c>
      <c r="H262" s="22">
        <f t="shared" si="4"/>
        <v>2.8428933614166452</v>
      </c>
      <c r="I262" s="22">
        <f>VLOOKUP($A262,FedFundsRates!$A$2:$MM$3000,MATCH("FedFundsRate",FedFundsRates!$A$2:$MM$2,0),FALSE)</f>
        <v>1.6433333333333333</v>
      </c>
    </row>
    <row r="263" spans="1:9" x14ac:dyDescent="0.3">
      <c r="A263" s="1">
        <v>43876</v>
      </c>
      <c r="B263" s="75">
        <f>VLOOKUP($A263,FedFundsRates!$A$2:$MM$3000,MATCH(B$2,FedFundsRates!$A$2:$MM$2,0),FALSE)</f>
        <v>1.6433333333333333</v>
      </c>
      <c r="C263" s="75">
        <f>VLOOKUP($A263,NaturalRateMeasures!$A$2:$MK$3000,MATCH(C$2,NaturalRateMeasures!$A$2:$MK$2,0),FALSE)</f>
        <v>0.5</v>
      </c>
      <c r="D263" s="75">
        <f>VLOOKUP($A263,InflationTargetMeasures!$A$2:$MM$3000,MATCH(D$2,InflationTargetMeasures!$A$2:$MM$2,0),FALSE)</f>
        <v>2</v>
      </c>
      <c r="E263" s="75">
        <f>VLOOKUP($A263,GapMeasures!$A$2:$LA$3000,MATCH(E$2,GapMeasures!$A$2:$LA$2,0),FALSE)</f>
        <v>0.63333333333333197</v>
      </c>
      <c r="F263" s="75">
        <f>VLOOKUP($A263,InflationMeasures!$A$2:$LN$3000,MATCH(F$2,InflationMeasures!$A$2:$LN$2,0),FALSE)</f>
        <v>1.5665973854431803</v>
      </c>
      <c r="G263" s="23">
        <v>43876</v>
      </c>
      <c r="H263" s="22">
        <f t="shared" ref="H263" si="5">$L$29*B263 + (1-$L$29)*(C263+D263+1.5*(F263-D263)+$L$31*E263)</f>
        <v>2.4832294114981024</v>
      </c>
      <c r="I263" s="22">
        <f>VLOOKUP($A263,FedFundsRates!$A$2:$MM$3000,MATCH("FedFundsRate",FedFundsRates!$A$2:$MM$2,0),FALSE)</f>
        <v>1.26</v>
      </c>
    </row>
    <row r="264" spans="1:9" x14ac:dyDescent="0.3">
      <c r="A264" s="1">
        <v>43966</v>
      </c>
      <c r="B264" s="75">
        <f>VLOOKUP($A264,FedFundsRates!$A$2:$MM$3000,MATCH(B$2,FedFundsRates!$A$2:$MM$2,0),FALSE)</f>
        <v>1.26</v>
      </c>
      <c r="C264" s="75">
        <f>VLOOKUP($A264,NaturalRateMeasures!$A$2:$MK$3000,MATCH(C$2,NaturalRateMeasures!$A$2:$MK$2,0),FALSE)</f>
        <v>0.5</v>
      </c>
      <c r="D264" s="75">
        <f>VLOOKUP($A264,InflationTargetMeasures!$A$2:$MM$3000,MATCH(D$2,InflationTargetMeasures!$A$2:$MM$2,0),FALSE)</f>
        <v>2</v>
      </c>
      <c r="E264" s="75">
        <f>VLOOKUP($A264,GapMeasures!$A$2:$LA$3000,MATCH(E$2,GapMeasures!$A$2:$LA$2,0),FALSE)</f>
        <v>-17.649999999999999</v>
      </c>
      <c r="F264" s="75">
        <f>VLOOKUP($A264,InflationMeasures!$A$2:$LN$3000,MATCH(F$2,InflationMeasures!$A$2:$LN$2,0),FALSE)</f>
        <v>0.93121754518290523</v>
      </c>
      <c r="G264" s="23">
        <v>43966</v>
      </c>
      <c r="H264" s="22">
        <f t="shared" ref="H264" si="6">$L$29*B264 + (1-$L$29)*(C264+D264+1.5*(F264-D264)+$L$31*E264)</f>
        <v>-16.75317368222564</v>
      </c>
      <c r="I264" s="22">
        <f>VLOOKUP($A264,FedFundsRates!$A$2:$MM$3000,MATCH("FedFundsRate",FedFundsRates!$A$2:$MM$2,0),FALSE)</f>
        <v>0.06</v>
      </c>
    </row>
    <row r="265" spans="1:9" x14ac:dyDescent="0.3">
      <c r="A265" s="1">
        <v>44058</v>
      </c>
      <c r="B265" s="75">
        <f>VLOOKUP($A265,FedFundsRates!$A$2:$MM$3000,MATCH(B$2,FedFundsRates!$A$2:$MM$2,0),FALSE)</f>
        <v>0.06</v>
      </c>
      <c r="C265" s="75">
        <f>VLOOKUP($A265,NaturalRateMeasures!$A$2:$MK$3000,MATCH(C$2,NaturalRateMeasures!$A$2:$MK$2,0),FALSE)</f>
        <v>0.5</v>
      </c>
      <c r="D265" s="75">
        <f>VLOOKUP($A265,InflationTargetMeasures!$A$2:$MM$3000,MATCH(D$2,InflationTargetMeasures!$A$2:$MM$2,0),FALSE)</f>
        <v>2</v>
      </c>
      <c r="E265" s="75">
        <f>VLOOKUP($A265,GapMeasures!$A$2:$LA$3000,MATCH(E$2,GapMeasures!$A$2:$LA$2,0),FALSE)</f>
        <v>-9.4333333333333353</v>
      </c>
      <c r="F265" s="75">
        <f>VLOOKUP($A265,InflationMeasures!$A$2:$LN$3000,MATCH(F$2,InflationMeasures!$A$2:$LN$2,0),FALSE)</f>
        <v>1.3256006628003192</v>
      </c>
      <c r="G265" s="23">
        <v>44058</v>
      </c>
      <c r="H265" s="22">
        <f t="shared" ref="H265" si="7">$L$29*B265 + (1-$L$29)*(C265+D265+1.5*(F265-D265)+$L$31*E265)</f>
        <v>-7.9449323391328566</v>
      </c>
      <c r="I265" s="22">
        <f>VLOOKUP($A265,FedFundsRates!$A$2:$MM$3000,MATCH("FedFundsRate",FedFundsRates!$A$2:$MM$2,0),FALSE)</f>
        <v>9.3333333333333338E-2</v>
      </c>
    </row>
    <row r="266" spans="1:9" x14ac:dyDescent="0.3">
      <c r="A266" s="1">
        <v>44150</v>
      </c>
      <c r="B266" s="75">
        <f>VLOOKUP($A266,FedFundsRates!$A$2:$MM$3000,MATCH(B$2,FedFundsRates!$A$2:$MM$2,0),FALSE)</f>
        <v>9.3333333333333338E-2</v>
      </c>
      <c r="C266" s="75">
        <f>VLOOKUP($A266,NaturalRateMeasures!$A$2:$MK$3000,MATCH(C$2,NaturalRateMeasures!$A$2:$MK$2,0),FALSE)</f>
        <v>0.5</v>
      </c>
      <c r="D266" s="75">
        <f>VLOOKUP($A266,InflationTargetMeasures!$A$2:$MM$3000,MATCH(D$2,InflationTargetMeasures!$A$2:$MM$2,0),FALSE)</f>
        <v>2</v>
      </c>
      <c r="E266" s="75">
        <f>VLOOKUP($A266,GapMeasures!$A$2:$LA$3000,MATCH(E$2,GapMeasures!$A$2:$LA$2,0),FALSE)</f>
        <v>-5.3333333333333339</v>
      </c>
      <c r="F266" s="75">
        <f>VLOOKUP($A266,InflationMeasures!$A$2:$LN$3000,MATCH(F$2,InflationMeasures!$A$2:$LN$2,0),FALSE)</f>
        <v>1.4491361842294825</v>
      </c>
      <c r="G266" s="23">
        <v>44150</v>
      </c>
      <c r="H266" s="22">
        <f t="shared" ref="H266:H268" si="8">$L$29*B266 + (1-$L$29)*(C266+D266+1.5*(F266-D266)+$L$31*E266)</f>
        <v>-3.6596290569891101</v>
      </c>
      <c r="I266" s="22">
        <f>VLOOKUP($A266,FedFundsRates!$A$2:$MM$3000,MATCH("FedFundsRate",FedFundsRates!$A$2:$MM$2,0),FALSE)</f>
        <v>9.0000000000000011E-2</v>
      </c>
    </row>
    <row r="267" spans="1:9" x14ac:dyDescent="0.3">
      <c r="A267" s="1">
        <v>44242</v>
      </c>
      <c r="B267" s="75">
        <f>VLOOKUP($A267,FedFundsRates!$A$2:$MM$3000,MATCH(B$2,FedFundsRates!$A$2:$MM$2,0),FALSE)</f>
        <v>9.0000000000000011E-2</v>
      </c>
      <c r="C267" s="75">
        <f>VLOOKUP($A267,NaturalRateMeasures!$A$2:$MK$3000,MATCH(C$2,NaturalRateMeasures!$A$2:$MK$2,0),FALSE)</f>
        <v>0.5</v>
      </c>
      <c r="D267" s="75">
        <f>VLOOKUP($A267,InflationTargetMeasures!$A$2:$MM$3000,MATCH(D$2,InflationTargetMeasures!$A$2:$MM$2,0),FALSE)</f>
        <v>2</v>
      </c>
      <c r="E267" s="75">
        <f>VLOOKUP($A267,GapMeasures!$A$2:$LA$3000,MATCH(E$2,GapMeasures!$A$2:$LA$2,0),FALSE)</f>
        <v>-4.2666666666666675</v>
      </c>
      <c r="F267" s="75">
        <f>VLOOKUP($A267,InflationMeasures!$A$2:$LN$3000,MATCH(F$2,InflationMeasures!$A$2:$LN$2,0),FALSE)</f>
        <v>1.9077217308151928</v>
      </c>
      <c r="G267" s="23">
        <v>44242</v>
      </c>
      <c r="H267" s="22">
        <f t="shared" si="8"/>
        <v>-1.9050840704438783</v>
      </c>
      <c r="I267" s="22">
        <f>VLOOKUP($A267,FedFundsRates!$A$2:$MM$3000,MATCH("FedFundsRate",FedFundsRates!$A$2:$MM$2,0),FALSE)</f>
        <v>0.08</v>
      </c>
    </row>
    <row r="268" spans="1:9" x14ac:dyDescent="0.3">
      <c r="A268" s="1">
        <v>44331</v>
      </c>
      <c r="B268" s="75">
        <f>VLOOKUP($A268,FedFundsRates!$A$2:$MM$3000,MATCH(B$2,FedFundsRates!$A$2:$MM$2,0),FALSE)</f>
        <v>0.08</v>
      </c>
      <c r="C268" s="75">
        <f>VLOOKUP($A268,NaturalRateMeasures!$A$2:$MK$3000,MATCH(C$2,NaturalRateMeasures!$A$2:$MK$2,0),FALSE)</f>
        <v>0.5</v>
      </c>
      <c r="D268" s="75">
        <f>VLOOKUP($A268,InflationTargetMeasures!$A$2:$MM$3000,MATCH(D$2,InflationTargetMeasures!$A$2:$MM$2,0),FALSE)</f>
        <v>2</v>
      </c>
      <c r="E268" s="75">
        <f>VLOOKUP($A268,GapMeasures!$A$2:$LA$3000,MATCH(E$2,GapMeasures!$A$2:$LA$2,0),FALSE)</f>
        <v>-3.7666666666666657</v>
      </c>
      <c r="F268" s="75">
        <f>VLOOKUP($A268,InflationMeasures!$A$2:$LN$3000,MATCH(F$2,InflationMeasures!$A$2:$LN$2,0),FALSE)</f>
        <v>3.6052349199049427</v>
      </c>
      <c r="G268" s="23">
        <v>44331</v>
      </c>
      <c r="H268" s="22">
        <f t="shared" si="8"/>
        <v>1.1411857131907484</v>
      </c>
      <c r="I268" s="22">
        <f>VLOOKUP($A268,FedFundsRates!$A$2:$MM$3000,MATCH("FedFundsRate",FedFundsRates!$A$2:$MM$2,0),FALSE)</f>
        <v>7.0000000000000007E-2</v>
      </c>
    </row>
    <row r="269" spans="1:9" x14ac:dyDescent="0.3">
      <c r="A269" s="1">
        <v>44423</v>
      </c>
      <c r="B269" s="75">
        <f>VLOOKUP($A269,FedFundsRates!$A$2:$MM$3000,MATCH(B$2,FedFundsRates!$A$2:$MM$2,0),FALSE)</f>
        <v>7.0000000000000007E-2</v>
      </c>
      <c r="C269" s="75">
        <f>VLOOKUP($A269,NaturalRateMeasures!$A$2:$MK$3000,MATCH(C$2,NaturalRateMeasures!$A$2:$MK$2,0),FALSE)</f>
        <v>0.5</v>
      </c>
      <c r="D269" s="75">
        <f>VLOOKUP($A269,InflationTargetMeasures!$A$2:$MM$3000,MATCH(D$2,InflationTargetMeasures!$A$2:$MM$2,0),FALSE)</f>
        <v>2</v>
      </c>
      <c r="E269" s="75">
        <f>VLOOKUP($A269,GapMeasures!$A$2:$LA$3000,MATCH(E$2,GapMeasures!$A$2:$LA$2,0),FALSE)</f>
        <v>-2.1666666666666679</v>
      </c>
      <c r="F269" s="75">
        <f>VLOOKUP($A269,InflationMeasures!$A$2:$LN$3000,MATCH(F$2,InflationMeasures!$A$2:$LN$2,0),FALSE)</f>
        <v>4.0331628287284538</v>
      </c>
      <c r="G269" s="23">
        <v>44423</v>
      </c>
      <c r="H269" s="22">
        <f t="shared" ref="H269" si="9">$L$29*B269 + (1-$L$29)*(C269+D269+1.5*(F269-D269)+$L$31*E269)</f>
        <v>3.3830775764260128</v>
      </c>
      <c r="I269" s="22">
        <f>VLOOKUP($A269,FedFundsRates!$A$2:$MM$3000,MATCH("FedFundsRate",FedFundsRates!$A$2:$MM$2,0),FALSE)</f>
        <v>9.0000000000000011E-2</v>
      </c>
    </row>
    <row r="270" spans="1:9" x14ac:dyDescent="0.3">
      <c r="A270" s="1">
        <v>44515</v>
      </c>
      <c r="B270" s="75">
        <f>VLOOKUP($A270,FedFundsRates!$A$2:$MM$3000,MATCH(B$2,FedFundsRates!$A$2:$MM$2,0),FALSE)</f>
        <v>9.0000000000000011E-2</v>
      </c>
      <c r="C270" s="75">
        <f>VLOOKUP($A270,NaturalRateMeasures!$A$2:$MK$3000,MATCH(C$2,NaturalRateMeasures!$A$2:$MK$2,0),FALSE)</f>
        <v>0.5</v>
      </c>
      <c r="D270" s="75">
        <f>VLOOKUP($A270,InflationTargetMeasures!$A$2:$MM$3000,MATCH(D$2,InflationTargetMeasures!$A$2:$MM$2,0),FALSE)</f>
        <v>2</v>
      </c>
      <c r="E270" s="75">
        <f>VLOOKUP($A270,GapMeasures!$A$2:$LA$3000,MATCH(E$2,GapMeasures!$A$2:$LA$2,0),FALSE)</f>
        <v>-0.36666666666666714</v>
      </c>
      <c r="F270" s="75">
        <f>VLOOKUP($A270,InflationMeasures!$A$2:$LN$3000,MATCH(F$2,InflationMeasures!$A$2:$LN$2,0),FALSE)</f>
        <v>4.8977659977281318</v>
      </c>
      <c r="G270" s="23">
        <v>44515</v>
      </c>
      <c r="H270" s="22">
        <f t="shared" ref="H270" si="10">$L$29*B270 + (1-$L$29)*(C270+D270+1.5*(F270-D270)+$L$31*E270)</f>
        <v>6.4799823299255301</v>
      </c>
      <c r="I270" s="22">
        <f>VLOOKUP($A270,FedFundsRates!$A$2:$MM$3000,MATCH("FedFundsRate",FedFundsRates!$A$2:$MM$2,0),FALSE)</f>
        <v>0.08</v>
      </c>
    </row>
    <row r="271" spans="1:9" x14ac:dyDescent="0.3">
      <c r="A271" s="1">
        <v>44607</v>
      </c>
      <c r="B271" s="75">
        <f>VLOOKUP($A271,FedFundsRates!$A$2:$MM$3000,MATCH(B$2,FedFundsRates!$A$2:$MM$2,0),FALSE)</f>
        <v>0.08</v>
      </c>
      <c r="C271" s="75">
        <f>VLOOKUP($A271,NaturalRateMeasures!$A$2:$MK$3000,MATCH(C$2,NaturalRateMeasures!$A$2:$MK$2,0),FALSE)</f>
        <v>0.41666666666666652</v>
      </c>
      <c r="D271" s="75">
        <f>VLOOKUP($A271,InflationTargetMeasures!$A$2:$MM$3000,MATCH(D$2,InflationTargetMeasures!$A$2:$MM$2,0),FALSE)</f>
        <v>2</v>
      </c>
      <c r="E271" s="75">
        <f>VLOOKUP($A271,GapMeasures!$A$2:$LA$3000,MATCH(E$2,GapMeasures!$A$2:$LA$2,0),FALSE)</f>
        <v>0.19999999999999929</v>
      </c>
      <c r="F271" s="75">
        <f>VLOOKUP($A271,InflationMeasures!$A$2:$LN$3000,MATCH(F$2,InflationMeasures!$A$2:$LN$2,0),FALSE)</f>
        <v>5.4987332269869738</v>
      </c>
      <c r="G271" s="23">
        <v>44607</v>
      </c>
      <c r="H271" s="22">
        <f t="shared" ref="H271" si="11">$L$29*B271 + (1-$L$29)*(C271+D271+1.5*(F271-D271)+$L$31*E271)</f>
        <v>7.8647665071471256</v>
      </c>
      <c r="I271" s="22">
        <f>VLOOKUP($A271,FedFundsRates!$A$2:$MM$3000,MATCH("FedFundsRate",FedFundsRates!$A$2:$MM$2,0),FALSE)</f>
        <v>0.12</v>
      </c>
    </row>
    <row r="272" spans="1:9" x14ac:dyDescent="0.3">
      <c r="A272" s="1">
        <v>44696</v>
      </c>
      <c r="B272" s="75">
        <f>VLOOKUP($A272,FedFundsRates!$A$2:$MM$3000,MATCH(B$2,FedFundsRates!$A$2:$MM$2,0),FALSE)</f>
        <v>0.12</v>
      </c>
      <c r="C272" s="75">
        <f>VLOOKUP($A272,NaturalRateMeasures!$A$2:$MK$3000,MATCH(C$2,NaturalRateMeasures!$A$2:$MK$2,0),FALSE)</f>
        <v>0.45833333333333348</v>
      </c>
      <c r="D272" s="75">
        <f>VLOOKUP($A272,InflationTargetMeasures!$A$2:$MM$3000,MATCH(D$2,InflationTargetMeasures!$A$2:$MM$2,0),FALSE)</f>
        <v>2</v>
      </c>
      <c r="E272" s="75">
        <f>VLOOKUP($A272,GapMeasures!$A$2:$LA$3000,MATCH(E$2,GapMeasures!$A$2:$LA$2,0),FALSE)</f>
        <v>0.5</v>
      </c>
      <c r="F272" s="75">
        <f>VLOOKUP($A272,InflationMeasures!$A$2:$LN$3000,MATCH(F$2,InflationMeasures!$A$2:$LN$2,0),FALSE)</f>
        <v>5.1738965590582442</v>
      </c>
      <c r="G272" s="23">
        <v>44696</v>
      </c>
      <c r="H272" s="22">
        <f t="shared" ref="H272" si="12">$L$29*B272 + (1-$L$29)*(C272+D272+1.5*(F272-D272)+$L$31*E272)</f>
        <v>7.7191781719206993</v>
      </c>
      <c r="I272" s="22">
        <f>VLOOKUP($A272,FedFundsRates!$A$2:$MM$3000,MATCH("FedFundsRate",FedFundsRates!$A$2:$MM$2,0),FALSE)</f>
        <v>0.77</v>
      </c>
    </row>
    <row r="273" spans="1:9" x14ac:dyDescent="0.3">
      <c r="A273" s="1">
        <v>44788</v>
      </c>
      <c r="B273" s="75">
        <f>VLOOKUP($A273,FedFundsRates!$A$2:$MM$3000,MATCH(B$2,FedFundsRates!$A$2:$MM$2,0),FALSE)</f>
        <v>0.77</v>
      </c>
      <c r="C273" s="75">
        <f>VLOOKUP($A273,NaturalRateMeasures!$A$2:$MK$3000,MATCH(C$2,NaturalRateMeasures!$A$2:$MK$2,0),FALSE)</f>
        <v>0.5</v>
      </c>
      <c r="D273" s="75">
        <f>VLOOKUP($A273,InflationTargetMeasures!$A$2:$MM$3000,MATCH(D$2,InflationTargetMeasures!$A$2:$MM$2,0),FALSE)</f>
        <v>2</v>
      </c>
      <c r="E273" s="75">
        <f>VLOOKUP($A273,GapMeasures!$A$2:$LA$3000,MATCH(E$2,GapMeasures!$A$2:$LA$2,0),FALSE)</f>
        <v>0.83333333333333304</v>
      </c>
      <c r="F273" s="75">
        <f>VLOOKUP($A273,InflationMeasures!$A$2:$LN$3000,MATCH(F$2,InflationMeasures!$A$2:$LN$2,0),FALSE)</f>
        <v>5.2147687808444587</v>
      </c>
      <c r="G273" s="23">
        <v>44788</v>
      </c>
      <c r="H273" s="22">
        <f t="shared" ref="H273" si="13">$L$29*B273 + (1-$L$29)*(C273+D273+1.5*(F273-D273)+$L$31*E273)</f>
        <v>8.1554865046000202</v>
      </c>
      <c r="I273" s="22">
        <f>VLOOKUP($A273,FedFundsRates!$A$2:$MM$3000,MATCH("FedFundsRate",FedFundsRates!$A$2:$MM$2,0),FALSE)</f>
        <v>2.19</v>
      </c>
    </row>
    <row r="274" spans="1:9" x14ac:dyDescent="0.3">
      <c r="A274" s="1">
        <v>44880</v>
      </c>
      <c r="B274" s="75">
        <f>VLOOKUP($A274,FedFundsRates!$A$2:$MM$3000,MATCH(B$2,FedFundsRates!$A$2:$MM$2,0),FALSE)</f>
        <v>2.19</v>
      </c>
      <c r="C274" s="75">
        <f>VLOOKUP($A274,NaturalRateMeasures!$A$2:$MK$3000,MATCH(C$2,NaturalRateMeasures!$A$2:$MK$2,0),FALSE)</f>
        <v>0.5</v>
      </c>
      <c r="D274" s="75">
        <f>VLOOKUP($A274,InflationTargetMeasures!$A$2:$MM$3000,MATCH(D$2,InflationTargetMeasures!$A$2:$MM$2,0),FALSE)</f>
        <v>2</v>
      </c>
      <c r="E274" s="75">
        <f>VLOOKUP($A274,GapMeasures!$A$2:$LA$3000,MATCH(E$2,GapMeasures!$A$2:$LA$2,0),FALSE)</f>
        <v>0.89999999999999947</v>
      </c>
      <c r="F274" s="75">
        <f>VLOOKUP($A274,InflationMeasures!$A$2:$LN$3000,MATCH(F$2,InflationMeasures!$A$2:$LN$2,0),FALSE)</f>
        <v>5.0923168552710063</v>
      </c>
      <c r="G274" s="23">
        <v>44880</v>
      </c>
      <c r="H274" s="22">
        <f t="shared" ref="H274" si="14">$L$29*B274 + (1-$L$29)*(C274+D274+1.5*(F274-D274)+$L$31*E274)</f>
        <v>8.0384752829065089</v>
      </c>
      <c r="I274" s="22">
        <f>VLOOKUP($A274,FedFundsRates!$A$2:$MM$3000,MATCH("FedFundsRate",FedFundsRates!$A$2:$MM$2,0),FALSE)</f>
        <v>3.6533333333333329</v>
      </c>
    </row>
    <row r="275" spans="1:9" x14ac:dyDescent="0.3">
      <c r="A275" s="1">
        <v>44972</v>
      </c>
      <c r="B275" s="75">
        <f>VLOOKUP($A275,FedFundsRates!$A$2:$MM$3000,MATCH(B$2,FedFundsRates!$A$2:$MM$2,0),FALSE)</f>
        <v>3.6533333333333329</v>
      </c>
      <c r="C275" s="75">
        <f>VLOOKUP($A275,NaturalRateMeasures!$A$2:$MK$3000,MATCH(C$2,NaturalRateMeasures!$A$2:$MK$2,0),FALSE)</f>
        <v>0.5</v>
      </c>
      <c r="D275" s="75">
        <f>VLOOKUP($A275,InflationTargetMeasures!$A$2:$MM$3000,MATCH(D$2,InflationTargetMeasures!$A$2:$MM$2,0),FALSE)</f>
        <v>2</v>
      </c>
      <c r="E275" s="75">
        <f>VLOOKUP($A275,GapMeasures!$A$2:$LA$3000,MATCH(E$2,GapMeasures!$A$2:$LA$2,0),FALSE)</f>
        <v>1.0999999999999996</v>
      </c>
      <c r="F275" s="75">
        <f>VLOOKUP($A275,InflationMeasures!$A$2:$LN$3000,MATCH(F$2,InflationMeasures!$A$2:$LN$2,0),FALSE)</f>
        <v>4.8421239882593614</v>
      </c>
      <c r="G275" s="23">
        <v>44972</v>
      </c>
      <c r="H275" s="22">
        <f t="shared" ref="H275" si="15">$L$29*B275 + (1-$L$29)*(C275+D275+1.5*(F275-D275)+$L$31*E275)</f>
        <v>7.8631859823890418</v>
      </c>
      <c r="I275" s="22">
        <f>VLOOKUP($A275,FedFundsRates!$A$2:$MM$3000,MATCH("FedFundsRate",FedFundsRates!$A$2:$MM$2,0),FALSE)</f>
        <v>4.5166666666666666</v>
      </c>
    </row>
    <row r="276" spans="1:9" x14ac:dyDescent="0.3">
      <c r="A276" s="1">
        <v>45061</v>
      </c>
      <c r="B276" s="75">
        <f>VLOOKUP($A276,FedFundsRates!$A$2:$MM$3000,MATCH(B$2,FedFundsRates!$A$2:$MM$2,0),FALSE)</f>
        <v>4.5166666666666666</v>
      </c>
      <c r="C276" s="75">
        <f>VLOOKUP($A276,NaturalRateMeasures!$A$2:$MK$3000,MATCH(C$2,NaturalRateMeasures!$A$2:$MK$2,0),FALSE)</f>
        <v>0.5</v>
      </c>
      <c r="D276" s="75">
        <f>VLOOKUP($A276,InflationTargetMeasures!$A$2:$MM$3000,MATCH(D$2,InflationTargetMeasures!$A$2:$MM$2,0),FALSE)</f>
        <v>2</v>
      </c>
      <c r="E276" s="75">
        <f>VLOOKUP($A276,GapMeasures!$A$2:$LA$3000,MATCH(E$2,GapMeasures!$A$2:$LA$2,0),FALSE)</f>
        <v>0.96666666666666679</v>
      </c>
      <c r="F276" s="75">
        <f>VLOOKUP($A276,InflationMeasures!$A$2:$LN$3000,MATCH(F$2,InflationMeasures!$A$2:$LN$2,0),FALSE)</f>
        <v>4.5755886542282909</v>
      </c>
      <c r="G276" s="23">
        <v>45061</v>
      </c>
      <c r="H276" s="22">
        <f t="shared" ref="H276:H277" si="16">$L$29*B276 + (1-$L$29)*(C276+D276+1.5*(F276-D276)+$L$31*E276)</f>
        <v>7.3300496480091031</v>
      </c>
      <c r="I276" s="22">
        <f>VLOOKUP($A276,FedFundsRates!$A$2:$MM$3000,MATCH("FedFundsRate",FedFundsRates!$A$2:$MM$2,0),FALSE)</f>
        <v>4.99</v>
      </c>
    </row>
    <row r="277" spans="1:9" x14ac:dyDescent="0.3">
      <c r="A277" s="1">
        <v>45153</v>
      </c>
      <c r="B277" s="75">
        <f>VLOOKUP($A277,FedFundsRates!$A$2:$MM$3000,MATCH(B$2,FedFundsRates!$A$2:$MM$2,0),FALSE)</f>
        <v>4.99</v>
      </c>
      <c r="C277" s="75">
        <f>VLOOKUP($A277,NaturalRateMeasures!$A$2:$MK$3000,MATCH(C$2,NaturalRateMeasures!$A$2:$MK$2,0),FALSE)</f>
        <v>0.5</v>
      </c>
      <c r="D277" s="75">
        <f>VLOOKUP($A277,InflationTargetMeasures!$A$2:$MM$3000,MATCH(D$2,InflationTargetMeasures!$A$2:$MM$2,0),FALSE)</f>
        <v>2</v>
      </c>
      <c r="E277" s="75">
        <f>VLOOKUP($A277,GapMeasures!$A$2:$LA$3000,MATCH(E$2,GapMeasures!$A$2:$LA$2,0),FALSE)</f>
        <v>0.70000000000000018</v>
      </c>
      <c r="F277" s="75">
        <f>VLOOKUP($A277,InflationMeasures!$A$2:$LN$3000,MATCH(F$2,InflationMeasures!$A$2:$LN$2,0),FALSE)</f>
        <v>3.9559532568993694</v>
      </c>
      <c r="G277" s="23">
        <v>45153</v>
      </c>
      <c r="H277" s="22">
        <f t="shared" si="16"/>
        <v>6.1339298853490538</v>
      </c>
      <c r="I277" s="22">
        <f>VLOOKUP($A277,FedFundsRates!$A$2:$MM$3000,MATCH("FedFundsRate",FedFundsRates!$A$2:$MM$2,0),FALSE)</f>
        <v>5.26</v>
      </c>
    </row>
  </sheetData>
  <pageMargins left="0.7" right="0.7" top="0.75" bottom="0.75" header="0.3" footer="0.3"/>
  <pageSetup orientation="portrait" r:id="rId1"/>
  <ignoredErrors>
    <ignoredError sqref="I264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77"/>
  <sheetViews>
    <sheetView zoomScale="75" zoomScaleNormal="75" workbookViewId="0">
      <pane xSplit="4" ySplit="9" topLeftCell="E12" activePane="bottomRight" state="frozen"/>
      <selection pane="topRight" activeCell="E1" sqref="E1"/>
      <selection pane="bottomLeft" activeCell="A10" sqref="A10"/>
      <selection pane="bottomRight" activeCell="L5" sqref="L5:L12"/>
    </sheetView>
  </sheetViews>
  <sheetFormatPr defaultColWidth="9.109375" defaultRowHeight="14.4" x14ac:dyDescent="0.3"/>
  <cols>
    <col min="1" max="1" width="11.5546875" customWidth="1"/>
    <col min="2" max="2" width="17.88671875" style="75" customWidth="1"/>
    <col min="3" max="6" width="17.5546875" style="75" customWidth="1"/>
    <col min="7" max="7" width="13.6640625" style="21" customWidth="1"/>
    <col min="8" max="8" width="23.88671875" style="22" customWidth="1"/>
    <col min="9" max="9" width="16.6640625" style="22" customWidth="1"/>
    <col min="10" max="10" width="6.44140625" customWidth="1"/>
    <col min="11" max="11" width="3.44140625" customWidth="1"/>
    <col min="12" max="12" width="23.109375" customWidth="1"/>
    <col min="14" max="14" width="13" customWidth="1"/>
    <col min="17" max="17" width="24.33203125" customWidth="1"/>
    <col min="18" max="18" width="25" customWidth="1"/>
    <col min="19" max="19" width="26.88671875" customWidth="1"/>
  </cols>
  <sheetData>
    <row r="1" spans="1:20" ht="44.4" x14ac:dyDescent="0.4">
      <c r="B1" s="70" t="s">
        <v>82</v>
      </c>
      <c r="C1" s="71" t="s">
        <v>85</v>
      </c>
      <c r="D1" s="72" t="s">
        <v>63</v>
      </c>
      <c r="E1" s="73" t="s">
        <v>64</v>
      </c>
      <c r="F1" s="74" t="s">
        <v>65</v>
      </c>
      <c r="L1" s="24" t="s">
        <v>86</v>
      </c>
      <c r="M1" s="2"/>
      <c r="N1" s="25">
        <f>FOMCTaylor93UR!N1</f>
        <v>45211</v>
      </c>
    </row>
    <row r="2" spans="1:20" x14ac:dyDescent="0.3">
      <c r="B2" s="75" t="s">
        <v>3</v>
      </c>
      <c r="C2" s="8" t="s">
        <v>6</v>
      </c>
      <c r="D2" s="76" t="s">
        <v>0</v>
      </c>
      <c r="E2" s="77" t="s">
        <v>9</v>
      </c>
      <c r="F2" s="78" t="s">
        <v>26</v>
      </c>
      <c r="H2" s="22" t="s">
        <v>148</v>
      </c>
      <c r="I2" s="22" t="s">
        <v>67</v>
      </c>
      <c r="L2" s="7" t="s">
        <v>84</v>
      </c>
      <c r="M2" s="8"/>
      <c r="N2" s="8"/>
      <c r="O2" s="8"/>
      <c r="P2" s="8"/>
      <c r="Q2" s="8"/>
      <c r="S2" s="16" t="s">
        <v>68</v>
      </c>
      <c r="T2" s="15"/>
    </row>
    <row r="3" spans="1:20" x14ac:dyDescent="0.3">
      <c r="A3" s="1">
        <v>20135</v>
      </c>
      <c r="B3" s="75" t="e">
        <f>VLOOKUP($A3,FedFundsRates!$A$2:$MM$3000,MATCH(B$2,FedFundsRates!$A$2:$MM$2,0),FALSE)</f>
        <v>#N/A</v>
      </c>
      <c r="C3" s="75" t="e">
        <f>VLOOKUP($A3,NaturalRateMeasures!$A$2:$MK$3000,MATCH(C$2,NaturalRateMeasures!$A$2:$MK$2,0),FALSE)</f>
        <v>#N/A</v>
      </c>
      <c r="D3" s="75">
        <f>VLOOKUP($A3,InflationTargetMeasures!$A$2:$MM$3000,MATCH(D$2,InflationTargetMeasures!$A$2:$MM$2,0),FALSE)</f>
        <v>2</v>
      </c>
      <c r="E3" s="75">
        <f>VLOOKUP($A3,GapMeasures!$A$2:$LA$3000,MATCH(E$2,GapMeasures!$A$2:$LA$2,0),FALSE)</f>
        <v>0.38803568225806939</v>
      </c>
      <c r="F3" s="75" t="e">
        <f>VLOOKUP($A3,InflationMeasures!$A$2:$LN$3000,MATCH(F$2,InflationMeasures!$A$2:$LN$2,0),FALSE)</f>
        <v>#N/A</v>
      </c>
      <c r="G3" s="23">
        <v>20135</v>
      </c>
      <c r="H3" s="22" t="e">
        <f>$L$29*B3 + (1-$L$29)*(C3+D3+1.5*(F3-D3)+$L$31*E3)</f>
        <v>#N/A</v>
      </c>
      <c r="I3" s="22">
        <f>VLOOKUP($A3,FedFundsRates!$A$2:$MM$3000,MATCH("FedFundsRate",FedFundsRates!$A$2:$MM$2,0),FALSE)</f>
        <v>1.343333333333333</v>
      </c>
      <c r="L3" s="7" t="s">
        <v>69</v>
      </c>
      <c r="M3" s="7" t="s">
        <v>70</v>
      </c>
      <c r="N3" s="8"/>
      <c r="O3" s="8"/>
      <c r="P3" s="8"/>
      <c r="Q3" s="8"/>
      <c r="S3" s="16" t="s">
        <v>69</v>
      </c>
      <c r="T3" s="16" t="s">
        <v>70</v>
      </c>
    </row>
    <row r="4" spans="1:20" x14ac:dyDescent="0.3">
      <c r="A4" s="1">
        <v>20224</v>
      </c>
      <c r="B4" s="75">
        <f>VLOOKUP($A4,FedFundsRates!$A$2:$MM$3000,MATCH(B$2,FedFundsRates!$A$2:$MM$2,0),FALSE)</f>
        <v>1.343333333333333</v>
      </c>
      <c r="C4" s="75" t="e">
        <f>VLOOKUP($A4,NaturalRateMeasures!$A$2:$MK$3000,MATCH(C$2,NaturalRateMeasures!$A$2:$MK$2,0),FALSE)</f>
        <v>#N/A</v>
      </c>
      <c r="D4" s="75">
        <f>VLOOKUP($A4,InflationTargetMeasures!$A$2:$MM$3000,MATCH(D$2,InflationTargetMeasures!$A$2:$MM$2,0),FALSE)</f>
        <v>2</v>
      </c>
      <c r="E4" s="75">
        <f>VLOOKUP($A4,GapMeasures!$A$2:$LA$3000,MATCH(E$2,GapMeasures!$A$2:$LA$2,0),FALSE)</f>
        <v>1.3645196129756496</v>
      </c>
      <c r="F4" s="75" t="e">
        <f>VLOOKUP($A4,InflationMeasures!$A$2:$LN$3000,MATCH(F$2,InflationMeasures!$A$2:$LN$2,0),FALSE)</f>
        <v>#N/A</v>
      </c>
      <c r="G4" s="23">
        <v>20224</v>
      </c>
      <c r="H4" s="22" t="e">
        <f>$L$29*B4 + (1-$L$29)*(C4+D4+1.5*(F4-D4)+$L$31*E4)</f>
        <v>#N/A</v>
      </c>
      <c r="I4" s="22">
        <f>VLOOKUP($A4,FedFundsRates!$A$2:$MM$3000,MATCH("FedFundsRate",FedFundsRates!$A$2:$MM$2,0),FALSE)</f>
        <v>1.5</v>
      </c>
      <c r="L4" s="8" t="s">
        <v>0</v>
      </c>
      <c r="M4" s="8" t="s">
        <v>35</v>
      </c>
      <c r="N4" s="8"/>
      <c r="O4" s="8"/>
      <c r="P4" s="8"/>
      <c r="Q4" s="8"/>
      <c r="S4" s="15" t="s">
        <v>9</v>
      </c>
      <c r="T4" s="15" t="s">
        <v>39</v>
      </c>
    </row>
    <row r="5" spans="1:20" x14ac:dyDescent="0.3">
      <c r="A5" s="1">
        <v>20316</v>
      </c>
      <c r="B5" s="75">
        <f>VLOOKUP($A5,FedFundsRates!$A$2:$MM$3000,MATCH(B$2,FedFundsRates!$A$2:$MM$2,0),FALSE)</f>
        <v>1.5</v>
      </c>
      <c r="C5" s="75" t="e">
        <f>VLOOKUP($A5,NaturalRateMeasures!$A$2:$MK$3000,MATCH(C$2,NaturalRateMeasures!$A$2:$MK$2,0),FALSE)</f>
        <v>#N/A</v>
      </c>
      <c r="D5" s="75">
        <f>VLOOKUP($A5,InflationTargetMeasures!$A$2:$MM$3000,MATCH(D$2,InflationTargetMeasures!$A$2:$MM$2,0),FALSE)</f>
        <v>2</v>
      </c>
      <c r="E5" s="75">
        <f>VLOOKUP($A5,GapMeasures!$A$2:$LA$3000,MATCH(E$2,GapMeasures!$A$2:$LA$2,0),FALSE)</f>
        <v>2.0906535272986955</v>
      </c>
      <c r="F5" s="75" t="e">
        <f>VLOOKUP($A5,InflationMeasures!$A$2:$LN$3000,MATCH(F$2,InflationMeasures!$A$2:$LN$2,0),FALSE)</f>
        <v>#N/A</v>
      </c>
      <c r="G5" s="23">
        <v>20316</v>
      </c>
      <c r="H5" s="22" t="e">
        <f t="shared" ref="H5:H68" si="0">$L$29*B5 + (1-$L$29)*(C5+D5+1.5*(F5-D5)+$L$31*E5)</f>
        <v>#N/A</v>
      </c>
      <c r="I5" s="22">
        <f>VLOOKUP($A5,FedFundsRates!$A$2:$MM$3000,MATCH("FedFundsRate",FedFundsRates!$A$2:$MM$2,0),FALSE)</f>
        <v>1.9400000000000002</v>
      </c>
      <c r="L5" s="8" t="s">
        <v>4</v>
      </c>
      <c r="M5" s="8" t="s">
        <v>77</v>
      </c>
      <c r="N5" s="8"/>
      <c r="O5" s="8"/>
      <c r="P5" s="8"/>
      <c r="Q5" s="8"/>
      <c r="S5" s="15" t="s">
        <v>10</v>
      </c>
      <c r="T5" s="15" t="s">
        <v>75</v>
      </c>
    </row>
    <row r="6" spans="1:20" x14ac:dyDescent="0.3">
      <c r="A6" s="1">
        <v>20408</v>
      </c>
      <c r="B6" s="75">
        <f>VLOOKUP($A6,FedFundsRates!$A$2:$MM$3000,MATCH(B$2,FedFundsRates!$A$2:$MM$2,0),FALSE)</f>
        <v>1.9400000000000002</v>
      </c>
      <c r="C6" s="75" t="e">
        <f>VLOOKUP($A6,NaturalRateMeasures!$A$2:$MK$3000,MATCH(C$2,NaturalRateMeasures!$A$2:$MK$2,0),FALSE)</f>
        <v>#N/A</v>
      </c>
      <c r="D6" s="75">
        <f>VLOOKUP($A6,InflationTargetMeasures!$A$2:$MM$3000,MATCH(D$2,InflationTargetMeasures!$A$2:$MM$2,0),FALSE)</f>
        <v>2</v>
      </c>
      <c r="E6" s="75">
        <f>VLOOKUP($A6,GapMeasures!$A$2:$LA$3000,MATCH(E$2,GapMeasures!$A$2:$LA$2,0),FALSE)</f>
        <v>2.0431794074250385</v>
      </c>
      <c r="F6" s="75" t="e">
        <f>VLOOKUP($A6,InflationMeasures!$A$2:$LN$3000,MATCH(F$2,InflationMeasures!$A$2:$LN$2,0),FALSE)</f>
        <v>#N/A</v>
      </c>
      <c r="G6" s="23">
        <v>20408</v>
      </c>
      <c r="H6" s="22" t="e">
        <f t="shared" si="0"/>
        <v>#N/A</v>
      </c>
      <c r="I6" s="22">
        <f>VLOOKUP($A6,FedFundsRates!$A$2:$MM$3000,MATCH("FedFundsRate",FedFundsRates!$A$2:$MM$2,0),FALSE)</f>
        <v>2.3566666666666669</v>
      </c>
      <c r="L6" s="8" t="s">
        <v>5</v>
      </c>
      <c r="M6" s="8" t="s">
        <v>78</v>
      </c>
      <c r="N6" s="8"/>
      <c r="O6" s="8"/>
      <c r="P6" s="8"/>
      <c r="Q6" s="8"/>
      <c r="S6" s="15" t="s">
        <v>11</v>
      </c>
      <c r="T6" s="15" t="s">
        <v>40</v>
      </c>
    </row>
    <row r="7" spans="1:20" x14ac:dyDescent="0.3">
      <c r="A7" s="1">
        <v>20500</v>
      </c>
      <c r="B7" s="75">
        <f>VLOOKUP($A7,FedFundsRates!$A$2:$MM$3000,MATCH(B$2,FedFundsRates!$A$2:$MM$2,0),FALSE)</f>
        <v>2.3566666666666669</v>
      </c>
      <c r="C7" s="75" t="e">
        <f>VLOOKUP($A7,NaturalRateMeasures!$A$2:$MK$3000,MATCH(C$2,NaturalRateMeasures!$A$2:$MK$2,0),FALSE)</f>
        <v>#N/A</v>
      </c>
      <c r="D7" s="75">
        <f>VLOOKUP($A7,InflationTargetMeasures!$A$2:$MM$3000,MATCH(D$2,InflationTargetMeasures!$A$2:$MM$2,0),FALSE)</f>
        <v>2</v>
      </c>
      <c r="E7" s="75">
        <f>VLOOKUP($A7,GapMeasures!$A$2:$LA$3000,MATCH(E$2,GapMeasures!$A$2:$LA$2,0),FALSE)</f>
        <v>0.9939209352760876</v>
      </c>
      <c r="F7" s="75" t="e">
        <f>VLOOKUP($A7,InflationMeasures!$A$2:$LN$3000,MATCH(F$2,InflationMeasures!$A$2:$LN$2,0),FALSE)</f>
        <v>#N/A</v>
      </c>
      <c r="G7" s="23">
        <v>20500</v>
      </c>
      <c r="H7" s="22" t="e">
        <f t="shared" si="0"/>
        <v>#N/A</v>
      </c>
      <c r="I7" s="22">
        <f>VLOOKUP($A7,FedFundsRates!$A$2:$MM$3000,MATCH("FedFundsRate",FedFundsRates!$A$2:$MM$2,0),FALSE)</f>
        <v>2.4833333333333334</v>
      </c>
      <c r="L7" s="8" t="s">
        <v>6</v>
      </c>
      <c r="M7" s="8" t="s">
        <v>79</v>
      </c>
      <c r="N7" s="8"/>
      <c r="O7" s="8"/>
      <c r="P7" s="8"/>
      <c r="Q7" s="8"/>
      <c r="S7" s="15" t="s">
        <v>12</v>
      </c>
      <c r="T7" s="15" t="s">
        <v>41</v>
      </c>
    </row>
    <row r="8" spans="1:20" x14ac:dyDescent="0.3">
      <c r="A8" s="1">
        <v>20590</v>
      </c>
      <c r="B8" s="75">
        <f>VLOOKUP($A8,FedFundsRates!$A$2:$MM$3000,MATCH(B$2,FedFundsRates!$A$2:$MM$2,0),FALSE)</f>
        <v>2.4833333333333334</v>
      </c>
      <c r="C8" s="75" t="e">
        <f>VLOOKUP($A8,NaturalRateMeasures!$A$2:$MK$3000,MATCH(C$2,NaturalRateMeasures!$A$2:$MK$2,0),FALSE)</f>
        <v>#N/A</v>
      </c>
      <c r="D8" s="75">
        <f>VLOOKUP($A8,InflationTargetMeasures!$A$2:$MM$3000,MATCH(D$2,InflationTargetMeasures!$A$2:$MM$2,0),FALSE)</f>
        <v>2</v>
      </c>
      <c r="E8" s="75">
        <f>VLOOKUP($A8,GapMeasures!$A$2:$LA$3000,MATCH(E$2,GapMeasures!$A$2:$LA$2,0),FALSE)</f>
        <v>1.1926405008042826</v>
      </c>
      <c r="F8" s="75" t="e">
        <f>VLOOKUP($A8,InflationMeasures!$A$2:$LN$3000,MATCH(F$2,InflationMeasures!$A$2:$LN$2,0),FALSE)</f>
        <v>#N/A</v>
      </c>
      <c r="G8" s="23">
        <v>20590</v>
      </c>
      <c r="H8" s="22" t="e">
        <f t="shared" si="0"/>
        <v>#N/A</v>
      </c>
      <c r="I8" s="22">
        <f>VLOOKUP($A8,FedFundsRates!$A$2:$MM$3000,MATCH("FedFundsRate",FedFundsRates!$A$2:$MM$2,0),FALSE)</f>
        <v>2.6933333333333334</v>
      </c>
      <c r="L8" s="8" t="s">
        <v>7</v>
      </c>
      <c r="M8" s="8" t="s">
        <v>80</v>
      </c>
      <c r="N8" s="8"/>
      <c r="O8" s="8"/>
      <c r="P8" s="8"/>
      <c r="Q8" s="8"/>
      <c r="S8" s="15" t="s">
        <v>13</v>
      </c>
      <c r="T8" s="15" t="s">
        <v>42</v>
      </c>
    </row>
    <row r="9" spans="1:20" x14ac:dyDescent="0.3">
      <c r="A9" s="1">
        <v>20682</v>
      </c>
      <c r="B9" s="75">
        <f>VLOOKUP($A9,FedFundsRates!$A$2:$MM$3000,MATCH(B$2,FedFundsRates!$A$2:$MM$2,0),FALSE)</f>
        <v>2.6933333333333334</v>
      </c>
      <c r="C9" s="75" t="e">
        <f>VLOOKUP($A9,NaturalRateMeasures!$A$2:$MK$3000,MATCH(C$2,NaturalRateMeasures!$A$2:$MK$2,0),FALSE)</f>
        <v>#N/A</v>
      </c>
      <c r="D9" s="75">
        <f>VLOOKUP($A9,InflationTargetMeasures!$A$2:$MM$3000,MATCH(D$2,InflationTargetMeasures!$A$2:$MM$2,0),FALSE)</f>
        <v>2</v>
      </c>
      <c r="E9" s="75">
        <f>VLOOKUP($A9,GapMeasures!$A$2:$LA$3000,MATCH(E$2,GapMeasures!$A$2:$LA$2,0),FALSE)</f>
        <v>0.44973361669141232</v>
      </c>
      <c r="F9" s="75" t="e">
        <f>VLOOKUP($A9,InflationMeasures!$A$2:$LN$3000,MATCH(F$2,InflationMeasures!$A$2:$LN$2,0),FALSE)</f>
        <v>#N/A</v>
      </c>
      <c r="G9" s="23">
        <v>20682</v>
      </c>
      <c r="H9" s="22" t="e">
        <f t="shared" si="0"/>
        <v>#N/A</v>
      </c>
      <c r="I9" s="22">
        <f>VLOOKUP($A9,FedFundsRates!$A$2:$MM$3000,MATCH("FedFundsRate",FedFundsRates!$A$2:$MM$2,0),FALSE)</f>
        <v>2.81</v>
      </c>
      <c r="L9" s="8" t="s">
        <v>8</v>
      </c>
      <c r="M9" s="8" t="s">
        <v>81</v>
      </c>
      <c r="N9" s="8"/>
      <c r="O9" s="8"/>
      <c r="P9" s="8"/>
      <c r="Q9" s="8"/>
      <c r="S9" s="15" t="s">
        <v>14</v>
      </c>
      <c r="T9" s="15" t="s">
        <v>43</v>
      </c>
    </row>
    <row r="10" spans="1:20" x14ac:dyDescent="0.3">
      <c r="A10" s="1">
        <v>20774</v>
      </c>
      <c r="B10" s="75">
        <f>VLOOKUP($A10,FedFundsRates!$A$2:$MM$3000,MATCH(B$2,FedFundsRates!$A$2:$MM$2,0),FALSE)</f>
        <v>2.81</v>
      </c>
      <c r="C10" s="75" t="e">
        <f>VLOOKUP($A10,NaturalRateMeasures!$A$2:$MK$3000,MATCH(C$2,NaturalRateMeasures!$A$2:$MK$2,0),FALSE)</f>
        <v>#N/A</v>
      </c>
      <c r="D10" s="75">
        <f>VLOOKUP($A10,InflationTargetMeasures!$A$2:$MM$3000,MATCH(D$2,InflationTargetMeasures!$A$2:$MM$2,0),FALSE)</f>
        <v>2</v>
      </c>
      <c r="E10" s="75">
        <f>VLOOKUP($A10,GapMeasures!$A$2:$LA$3000,MATCH(E$2,GapMeasures!$A$2:$LA$2,0),FALSE)</f>
        <v>1.4030089250643598</v>
      </c>
      <c r="F10" s="75" t="e">
        <f>VLOOKUP($A10,InflationMeasures!$A$2:$LN$3000,MATCH(F$2,InflationMeasures!$A$2:$LN$2,0),FALSE)</f>
        <v>#N/A</v>
      </c>
      <c r="G10" s="23">
        <v>20774</v>
      </c>
      <c r="H10" s="22" t="e">
        <f t="shared" si="0"/>
        <v>#N/A</v>
      </c>
      <c r="I10" s="22">
        <f>VLOOKUP($A10,FedFundsRates!$A$2:$MM$3000,MATCH("FedFundsRate",FedFundsRates!$A$2:$MM$2,0),FALSE)</f>
        <v>2.9266666666666663</v>
      </c>
      <c r="L10" s="8" t="s">
        <v>88</v>
      </c>
      <c r="M10" s="8" t="s">
        <v>90</v>
      </c>
      <c r="S10" s="15" t="s">
        <v>15</v>
      </c>
      <c r="T10" s="15" t="s">
        <v>44</v>
      </c>
    </row>
    <row r="11" spans="1:20" x14ac:dyDescent="0.3">
      <c r="A11" s="1">
        <v>20866</v>
      </c>
      <c r="B11" s="75">
        <f>VLOOKUP($A11,FedFundsRates!$A$2:$MM$3000,MATCH(B$2,FedFundsRates!$A$2:$MM$2,0),FALSE)</f>
        <v>2.9266666666666663</v>
      </c>
      <c r="C11" s="75" t="e">
        <f>VLOOKUP($A11,NaturalRateMeasures!$A$2:$MK$3000,MATCH(C$2,NaturalRateMeasures!$A$2:$MK$2,0),FALSE)</f>
        <v>#N/A</v>
      </c>
      <c r="D11" s="75">
        <f>VLOOKUP($A11,InflationTargetMeasures!$A$2:$MM$3000,MATCH(D$2,InflationTargetMeasures!$A$2:$MM$2,0),FALSE)</f>
        <v>2</v>
      </c>
      <c r="E11" s="75">
        <f>VLOOKUP($A11,GapMeasures!$A$2:$LA$3000,MATCH(E$2,GapMeasures!$A$2:$LA$2,0),FALSE)</f>
        <v>1.2911469316334581</v>
      </c>
      <c r="F11" s="75" t="e">
        <f>VLOOKUP($A11,InflationMeasures!$A$2:$LN$3000,MATCH(F$2,InflationMeasures!$A$2:$LN$2,0),FALSE)</f>
        <v>#N/A</v>
      </c>
      <c r="G11" s="23">
        <v>20866</v>
      </c>
      <c r="H11" s="22" t="e">
        <f t="shared" si="0"/>
        <v>#N/A</v>
      </c>
      <c r="I11" s="22">
        <f>VLOOKUP($A11,FedFundsRates!$A$2:$MM$3000,MATCH("FedFundsRate",FedFundsRates!$A$2:$MM$2,0),FALSE)</f>
        <v>2.9333333333333336</v>
      </c>
      <c r="L11" s="8" t="s">
        <v>87</v>
      </c>
      <c r="M11" s="8" t="s">
        <v>91</v>
      </c>
      <c r="S11" s="15" t="s">
        <v>16</v>
      </c>
      <c r="T11" s="15" t="s">
        <v>76</v>
      </c>
    </row>
    <row r="12" spans="1:20" x14ac:dyDescent="0.3">
      <c r="A12" s="1">
        <v>20955</v>
      </c>
      <c r="B12" s="75">
        <f>VLOOKUP($A12,FedFundsRates!$A$2:$MM$3000,MATCH(B$2,FedFundsRates!$A$2:$MM$2,0),FALSE)</f>
        <v>2.9333333333333336</v>
      </c>
      <c r="C12" s="75" t="e">
        <f>VLOOKUP($A12,NaturalRateMeasures!$A$2:$MK$3000,MATCH(C$2,NaturalRateMeasures!$A$2:$MK$2,0),FALSE)</f>
        <v>#N/A</v>
      </c>
      <c r="D12" s="75">
        <f>VLOOKUP($A12,InflationTargetMeasures!$A$2:$MM$3000,MATCH(D$2,InflationTargetMeasures!$A$2:$MM$2,0),FALSE)</f>
        <v>2</v>
      </c>
      <c r="E12" s="75">
        <f>VLOOKUP($A12,GapMeasures!$A$2:$LA$3000,MATCH(E$2,GapMeasures!$A$2:$LA$2,0),FALSE)</f>
        <v>0.25257497829754927</v>
      </c>
      <c r="F12" s="75" t="e">
        <f>VLOOKUP($A12,InflationMeasures!$A$2:$LN$3000,MATCH(F$2,InflationMeasures!$A$2:$LN$2,0),FALSE)</f>
        <v>#N/A</v>
      </c>
      <c r="G12" s="23">
        <v>20955</v>
      </c>
      <c r="H12" s="22" t="e">
        <f t="shared" si="0"/>
        <v>#N/A</v>
      </c>
      <c r="I12" s="22">
        <f>VLOOKUP($A12,FedFundsRates!$A$2:$MM$3000,MATCH("FedFundsRate",FedFundsRates!$A$2:$MM$2,0),FALSE)</f>
        <v>3</v>
      </c>
      <c r="L12" s="8" t="s">
        <v>89</v>
      </c>
      <c r="M12" s="8" t="s">
        <v>92</v>
      </c>
      <c r="S12" s="15" t="s">
        <v>17</v>
      </c>
      <c r="T12" s="15" t="s">
        <v>45</v>
      </c>
    </row>
    <row r="13" spans="1:20" x14ac:dyDescent="0.3">
      <c r="A13" s="1">
        <v>21047</v>
      </c>
      <c r="B13" s="75">
        <f>VLOOKUP($A13,FedFundsRates!$A$2:$MM$3000,MATCH(B$2,FedFundsRates!$A$2:$MM$2,0),FALSE)</f>
        <v>3</v>
      </c>
      <c r="C13" s="75" t="e">
        <f>VLOOKUP($A13,NaturalRateMeasures!$A$2:$MK$3000,MATCH(C$2,NaturalRateMeasures!$A$2:$MK$2,0),FALSE)</f>
        <v>#N/A</v>
      </c>
      <c r="D13" s="75">
        <f>VLOOKUP($A13,InflationTargetMeasures!$A$2:$MM$3000,MATCH(D$2,InflationTargetMeasures!$A$2:$MM$2,0),FALSE)</f>
        <v>2</v>
      </c>
      <c r="E13" s="75">
        <f>VLOOKUP($A13,GapMeasures!$A$2:$LA$3000,MATCH(E$2,GapMeasures!$A$2:$LA$2,0),FALSE)</f>
        <v>0.3760623731165566</v>
      </c>
      <c r="F13" s="75" t="e">
        <f>VLOOKUP($A13,InflationMeasures!$A$2:$LN$3000,MATCH(F$2,InflationMeasures!$A$2:$LN$2,0),FALSE)</f>
        <v>#N/A</v>
      </c>
      <c r="G13" s="23">
        <v>21047</v>
      </c>
      <c r="H13" s="22" t="e">
        <f t="shared" si="0"/>
        <v>#N/A</v>
      </c>
      <c r="I13" s="22">
        <f>VLOOKUP($A13,FedFundsRates!$A$2:$MM$3000,MATCH("FedFundsRate",FedFundsRates!$A$2:$MM$2,0),FALSE)</f>
        <v>3.2333333333333338</v>
      </c>
      <c r="S13" s="15" t="s">
        <v>18</v>
      </c>
      <c r="T13" s="15" t="s">
        <v>46</v>
      </c>
    </row>
    <row r="14" spans="1:20" x14ac:dyDescent="0.3">
      <c r="A14" s="1">
        <v>21139</v>
      </c>
      <c r="B14" s="75">
        <f>VLOOKUP($A14,FedFundsRates!$A$2:$MM$3000,MATCH(B$2,FedFundsRates!$A$2:$MM$2,0),FALSE)</f>
        <v>3.2333333333333338</v>
      </c>
      <c r="C14" s="75" t="e">
        <f>VLOOKUP($A14,NaturalRateMeasures!$A$2:$MK$3000,MATCH(C$2,NaturalRateMeasures!$A$2:$MK$2,0),FALSE)</f>
        <v>#N/A</v>
      </c>
      <c r="D14" s="75">
        <f>VLOOKUP($A14,InflationTargetMeasures!$A$2:$MM$3000,MATCH(D$2,InflationTargetMeasures!$A$2:$MM$2,0),FALSE)</f>
        <v>2</v>
      </c>
      <c r="E14" s="75">
        <f>VLOOKUP($A14,GapMeasures!$A$2:$LA$3000,MATCH(E$2,GapMeasures!$A$2:$LA$2,0),FALSE)</f>
        <v>-1.5376905685845919</v>
      </c>
      <c r="F14" s="75" t="e">
        <f>VLOOKUP($A14,InflationMeasures!$A$2:$LN$3000,MATCH(F$2,InflationMeasures!$A$2:$LN$2,0),FALSE)</f>
        <v>#N/A</v>
      </c>
      <c r="G14" s="23">
        <v>21139</v>
      </c>
      <c r="H14" s="22" t="e">
        <f t="shared" si="0"/>
        <v>#N/A</v>
      </c>
      <c r="I14" s="22">
        <f>VLOOKUP($A14,FedFundsRates!$A$2:$MM$3000,MATCH("FedFundsRate",FedFundsRates!$A$2:$MM$2,0),FALSE)</f>
        <v>3.2533333333333334</v>
      </c>
      <c r="S14" s="15" t="s">
        <v>19</v>
      </c>
      <c r="T14" s="15" t="s">
        <v>47</v>
      </c>
    </row>
    <row r="15" spans="1:20" x14ac:dyDescent="0.3">
      <c r="A15" s="1">
        <v>21231</v>
      </c>
      <c r="B15" s="75">
        <f>VLOOKUP($A15,FedFundsRates!$A$2:$MM$3000,MATCH(B$2,FedFundsRates!$A$2:$MM$2,0),FALSE)</f>
        <v>3.2533333333333334</v>
      </c>
      <c r="C15" s="75" t="e">
        <f>VLOOKUP($A15,NaturalRateMeasures!$A$2:$MK$3000,MATCH(C$2,NaturalRateMeasures!$A$2:$MK$2,0),FALSE)</f>
        <v>#N/A</v>
      </c>
      <c r="D15" s="75">
        <f>VLOOKUP($A15,InflationTargetMeasures!$A$2:$MM$3000,MATCH(D$2,InflationTargetMeasures!$A$2:$MM$2,0),FALSE)</f>
        <v>2</v>
      </c>
      <c r="E15" s="75">
        <f>VLOOKUP($A15,GapMeasures!$A$2:$LA$3000,MATCH(E$2,GapMeasures!$A$2:$LA$2,0),FALSE)</f>
        <v>-4.9250692104560763</v>
      </c>
      <c r="F15" s="75" t="e">
        <f>VLOOKUP($A15,InflationMeasures!$A$2:$LN$3000,MATCH(F$2,InflationMeasures!$A$2:$LN$2,0),FALSE)</f>
        <v>#N/A</v>
      </c>
      <c r="G15" s="23">
        <v>21231</v>
      </c>
      <c r="H15" s="22" t="e">
        <f t="shared" si="0"/>
        <v>#N/A</v>
      </c>
      <c r="I15" s="22">
        <f>VLOOKUP($A15,FedFundsRates!$A$2:$MM$3000,MATCH("FedFundsRate",FedFundsRates!$A$2:$MM$2,0),FALSE)</f>
        <v>1.8633333333333335</v>
      </c>
      <c r="S15" s="15" t="s">
        <v>20</v>
      </c>
      <c r="T15" s="15" t="s">
        <v>48</v>
      </c>
    </row>
    <row r="16" spans="1:20" x14ac:dyDescent="0.3">
      <c r="A16" s="1">
        <v>21320</v>
      </c>
      <c r="B16" s="75">
        <f>VLOOKUP($A16,FedFundsRates!$A$2:$MM$3000,MATCH(B$2,FedFundsRates!$A$2:$MM$2,0),FALSE)</f>
        <v>1.8633333333333335</v>
      </c>
      <c r="C16" s="75" t="e">
        <f>VLOOKUP($A16,NaturalRateMeasures!$A$2:$MK$3000,MATCH(C$2,NaturalRateMeasures!$A$2:$MK$2,0),FALSE)</f>
        <v>#N/A</v>
      </c>
      <c r="D16" s="75">
        <f>VLOOKUP($A16,InflationTargetMeasures!$A$2:$MM$3000,MATCH(D$2,InflationTargetMeasures!$A$2:$MM$2,0),FALSE)</f>
        <v>2</v>
      </c>
      <c r="E16" s="75">
        <f>VLOOKUP($A16,GapMeasures!$A$2:$LA$3000,MATCH(E$2,GapMeasures!$A$2:$LA$2,0),FALSE)</f>
        <v>-5.1386102936368756</v>
      </c>
      <c r="F16" s="75" t="e">
        <f>VLOOKUP($A16,InflationMeasures!$A$2:$LN$3000,MATCH(F$2,InflationMeasures!$A$2:$LN$2,0),FALSE)</f>
        <v>#N/A</v>
      </c>
      <c r="G16" s="23">
        <v>21320</v>
      </c>
      <c r="H16" s="22" t="e">
        <f t="shared" si="0"/>
        <v>#N/A</v>
      </c>
      <c r="I16" s="22">
        <f>VLOOKUP($A16,FedFundsRates!$A$2:$MM$3000,MATCH("FedFundsRate",FedFundsRates!$A$2:$MM$2,0),FALSE)</f>
        <v>0.94000000000000006</v>
      </c>
      <c r="L16" s="11" t="s">
        <v>72</v>
      </c>
      <c r="M16" s="12"/>
      <c r="S16" s="15" t="s">
        <v>21</v>
      </c>
      <c r="T16" s="15" t="s">
        <v>49</v>
      </c>
    </row>
    <row r="17" spans="1:20" x14ac:dyDescent="0.3">
      <c r="A17" s="1">
        <v>21412</v>
      </c>
      <c r="B17" s="75">
        <f>VLOOKUP($A17,FedFundsRates!$A$2:$MM$3000,MATCH(B$2,FedFundsRates!$A$2:$MM$2,0),FALSE)</f>
        <v>0.94000000000000006</v>
      </c>
      <c r="C17" s="75" t="e">
        <f>VLOOKUP($A17,NaturalRateMeasures!$A$2:$MK$3000,MATCH(C$2,NaturalRateMeasures!$A$2:$MK$2,0),FALSE)</f>
        <v>#N/A</v>
      </c>
      <c r="D17" s="75">
        <f>VLOOKUP($A17,InflationTargetMeasures!$A$2:$MM$3000,MATCH(D$2,InflationTargetMeasures!$A$2:$MM$2,0),FALSE)</f>
        <v>2</v>
      </c>
      <c r="E17" s="75">
        <f>VLOOKUP($A17,GapMeasures!$A$2:$LA$3000,MATCH(E$2,GapMeasures!$A$2:$LA$2,0),FALSE)</f>
        <v>-3.793225660720116</v>
      </c>
      <c r="F17" s="75" t="e">
        <f>VLOOKUP($A17,InflationMeasures!$A$2:$LN$3000,MATCH(F$2,InflationMeasures!$A$2:$LN$2,0),FALSE)</f>
        <v>#N/A</v>
      </c>
      <c r="G17" s="23">
        <v>21412</v>
      </c>
      <c r="H17" s="22" t="e">
        <f t="shared" si="0"/>
        <v>#N/A</v>
      </c>
      <c r="I17" s="22">
        <f>VLOOKUP($A17,FedFundsRates!$A$2:$MM$3000,MATCH("FedFundsRate",FedFundsRates!$A$2:$MM$2,0),FALSE)</f>
        <v>1.3233333333333333</v>
      </c>
      <c r="L17" s="11" t="s">
        <v>69</v>
      </c>
      <c r="M17" s="11" t="s">
        <v>70</v>
      </c>
      <c r="S17" s="15" t="s">
        <v>22</v>
      </c>
      <c r="T17" s="15" t="s">
        <v>50</v>
      </c>
    </row>
    <row r="18" spans="1:20" x14ac:dyDescent="0.3">
      <c r="A18" s="1">
        <v>21504</v>
      </c>
      <c r="B18" s="75">
        <f>VLOOKUP($A18,FedFundsRates!$A$2:$MM$3000,MATCH(B$2,FedFundsRates!$A$2:$MM$2,0),FALSE)</f>
        <v>1.3233333333333333</v>
      </c>
      <c r="C18" s="75" t="e">
        <f>VLOOKUP($A18,NaturalRateMeasures!$A$2:$MK$3000,MATCH(C$2,NaturalRateMeasures!$A$2:$MK$2,0),FALSE)</f>
        <v>#N/A</v>
      </c>
      <c r="D18" s="75">
        <f>VLOOKUP($A18,InflationTargetMeasures!$A$2:$MM$3000,MATCH(D$2,InflationTargetMeasures!$A$2:$MM$2,0),FALSE)</f>
        <v>2</v>
      </c>
      <c r="E18" s="75">
        <f>VLOOKUP($A18,GapMeasures!$A$2:$LA$3000,MATCH(E$2,GapMeasures!$A$2:$LA$2,0),FALSE)</f>
        <v>-2.4478351186266281</v>
      </c>
      <c r="F18" s="75" t="e">
        <f>VLOOKUP($A18,InflationMeasures!$A$2:$LN$3000,MATCH(F$2,InflationMeasures!$A$2:$LN$2,0),FALSE)</f>
        <v>#N/A</v>
      </c>
      <c r="G18" s="23">
        <v>21504</v>
      </c>
      <c r="H18" s="22" t="e">
        <f t="shared" si="0"/>
        <v>#N/A</v>
      </c>
      <c r="I18" s="22">
        <f>VLOOKUP($A18,FedFundsRates!$A$2:$MM$3000,MATCH("FedFundsRate",FedFundsRates!$A$2:$MM$2,0),FALSE)</f>
        <v>2.1633333333333336</v>
      </c>
      <c r="L18" s="12" t="s">
        <v>26</v>
      </c>
      <c r="M18" s="12" t="s">
        <v>54</v>
      </c>
      <c r="S18" s="15" t="s">
        <v>23</v>
      </c>
      <c r="T18" s="15" t="s">
        <v>51</v>
      </c>
    </row>
    <row r="19" spans="1:20" x14ac:dyDescent="0.3">
      <c r="A19" s="1">
        <v>21596</v>
      </c>
      <c r="B19" s="75">
        <f>VLOOKUP($A19,FedFundsRates!$A$2:$MM$3000,MATCH(B$2,FedFundsRates!$A$2:$MM$2,0),FALSE)</f>
        <v>2.1633333333333336</v>
      </c>
      <c r="C19" s="75" t="e">
        <f>VLOOKUP($A19,NaturalRateMeasures!$A$2:$MK$3000,MATCH(C$2,NaturalRateMeasures!$A$2:$MK$2,0),FALSE)</f>
        <v>#N/A</v>
      </c>
      <c r="D19" s="75">
        <f>VLOOKUP($A19,InflationTargetMeasures!$A$2:$MM$3000,MATCH(D$2,InflationTargetMeasures!$A$2:$MM$2,0),FALSE)</f>
        <v>2</v>
      </c>
      <c r="E19" s="75">
        <f>VLOOKUP($A19,GapMeasures!$A$2:$LA$3000,MATCH(E$2,GapMeasures!$A$2:$LA$2,0),FALSE)</f>
        <v>-1.5095095967761274</v>
      </c>
      <c r="F19" s="75" t="e">
        <f>VLOOKUP($A19,InflationMeasures!$A$2:$LN$3000,MATCH(F$2,InflationMeasures!$A$2:$LN$2,0),FALSE)</f>
        <v>#N/A</v>
      </c>
      <c r="G19" s="23">
        <v>21596</v>
      </c>
      <c r="H19" s="22" t="e">
        <f t="shared" si="0"/>
        <v>#N/A</v>
      </c>
      <c r="I19" s="22">
        <f>VLOOKUP($A19,FedFundsRates!$A$2:$MM$3000,MATCH("FedFundsRate",FedFundsRates!$A$2:$MM$2,0),FALSE)</f>
        <v>2.57</v>
      </c>
      <c r="L19" s="12" t="s">
        <v>27</v>
      </c>
      <c r="M19" s="12" t="s">
        <v>55</v>
      </c>
      <c r="S19" s="15" t="s">
        <v>24</v>
      </c>
      <c r="T19" s="15" t="s">
        <v>52</v>
      </c>
    </row>
    <row r="20" spans="1:20" x14ac:dyDescent="0.3">
      <c r="A20" s="1">
        <v>21685</v>
      </c>
      <c r="B20" s="75">
        <f>VLOOKUP($A20,FedFundsRates!$A$2:$MM$3000,MATCH(B$2,FedFundsRates!$A$2:$MM$2,0),FALSE)</f>
        <v>2.57</v>
      </c>
      <c r="C20" s="75" t="e">
        <f>VLOOKUP($A20,NaturalRateMeasures!$A$2:$MK$3000,MATCH(C$2,NaturalRateMeasures!$A$2:$MK$2,0),FALSE)</f>
        <v>#N/A</v>
      </c>
      <c r="D20" s="75">
        <f>VLOOKUP($A20,InflationTargetMeasures!$A$2:$MM$3000,MATCH(D$2,InflationTargetMeasures!$A$2:$MM$2,0),FALSE)</f>
        <v>2</v>
      </c>
      <c r="E20" s="75">
        <f>VLOOKUP($A20,GapMeasures!$A$2:$LA$3000,MATCH(E$2,GapMeasures!$A$2:$LA$2,0),FALSE)</f>
        <v>-0.28978107302548262</v>
      </c>
      <c r="F20" s="75" t="e">
        <f>VLOOKUP($A20,InflationMeasures!$A$2:$LN$3000,MATCH(F$2,InflationMeasures!$A$2:$LN$2,0),FALSE)</f>
        <v>#N/A</v>
      </c>
      <c r="G20" s="23">
        <v>21685</v>
      </c>
      <c r="H20" s="22" t="e">
        <f t="shared" si="0"/>
        <v>#N/A</v>
      </c>
      <c r="I20" s="22">
        <f>VLOOKUP($A20,FedFundsRates!$A$2:$MM$3000,MATCH("FedFundsRate",FedFundsRates!$A$2:$MM$2,0),FALSE)</f>
        <v>3.0833333333333335</v>
      </c>
      <c r="L20" s="12" t="s">
        <v>28</v>
      </c>
      <c r="M20" s="12" t="s">
        <v>56</v>
      </c>
      <c r="S20" s="15" t="s">
        <v>25</v>
      </c>
      <c r="T20" s="15" t="s">
        <v>53</v>
      </c>
    </row>
    <row r="21" spans="1:20" x14ac:dyDescent="0.3">
      <c r="A21" s="1">
        <v>21777</v>
      </c>
      <c r="B21" s="75">
        <f>VLOOKUP($A21,FedFundsRates!$A$2:$MM$3000,MATCH(B$2,FedFundsRates!$A$2:$MM$2,0),FALSE)</f>
        <v>3.0833333333333335</v>
      </c>
      <c r="C21" s="75" t="e">
        <f>VLOOKUP($A21,NaturalRateMeasures!$A$2:$MK$3000,MATCH(C$2,NaturalRateMeasures!$A$2:$MK$2,0),FALSE)</f>
        <v>#N/A</v>
      </c>
      <c r="D21" s="75">
        <f>VLOOKUP($A21,InflationTargetMeasures!$A$2:$MM$3000,MATCH(D$2,InflationTargetMeasures!$A$2:$MM$2,0),FALSE)</f>
        <v>2</v>
      </c>
      <c r="E21" s="75">
        <f>VLOOKUP($A21,GapMeasures!$A$2:$LA$3000,MATCH(E$2,GapMeasures!$A$2:$LA$2,0),FALSE)</f>
        <v>-1.2722833200467789</v>
      </c>
      <c r="F21" s="75" t="e">
        <f>VLOOKUP($A21,InflationMeasures!$A$2:$LN$3000,MATCH(F$2,InflationMeasures!$A$2:$LN$2,0),FALSE)</f>
        <v>#N/A</v>
      </c>
      <c r="G21" s="23">
        <v>21777</v>
      </c>
      <c r="H21" s="22" t="e">
        <f t="shared" si="0"/>
        <v>#N/A</v>
      </c>
      <c r="I21" s="22">
        <f>VLOOKUP($A21,FedFundsRates!$A$2:$MM$3000,MATCH("FedFundsRate",FedFundsRates!$A$2:$MM$2,0),FALSE)</f>
        <v>3.5766666666666667</v>
      </c>
      <c r="L21" s="12" t="s">
        <v>29</v>
      </c>
      <c r="M21" s="12" t="s">
        <v>57</v>
      </c>
      <c r="S21" s="15" t="s">
        <v>93</v>
      </c>
      <c r="T21" s="15" t="s">
        <v>94</v>
      </c>
    </row>
    <row r="22" spans="1:20" x14ac:dyDescent="0.3">
      <c r="A22" s="1">
        <v>21869</v>
      </c>
      <c r="B22" s="75">
        <f>VLOOKUP($A22,FedFundsRates!$A$2:$MM$3000,MATCH(B$2,FedFundsRates!$A$2:$MM$2,0),FALSE)</f>
        <v>3.5766666666666667</v>
      </c>
      <c r="C22" s="75" t="e">
        <f>VLOOKUP($A22,NaturalRateMeasures!$A$2:$MK$3000,MATCH(C$2,NaturalRateMeasures!$A$2:$MK$2,0),FALSE)</f>
        <v>#N/A</v>
      </c>
      <c r="D22" s="75">
        <f>VLOOKUP($A22,InflationTargetMeasures!$A$2:$MM$3000,MATCH(D$2,InflationTargetMeasures!$A$2:$MM$2,0),FALSE)</f>
        <v>2</v>
      </c>
      <c r="E22" s="75">
        <f>VLOOKUP($A22,GapMeasures!$A$2:$LA$3000,MATCH(E$2,GapMeasures!$A$2:$LA$2,0),FALSE)</f>
        <v>-2.0361061254376027</v>
      </c>
      <c r="F22" s="75" t="e">
        <f>VLOOKUP($A22,InflationMeasures!$A$2:$LN$3000,MATCH(F$2,InflationMeasures!$A$2:$LN$2,0),FALSE)</f>
        <v>#N/A</v>
      </c>
      <c r="G22" s="23">
        <v>21869</v>
      </c>
      <c r="H22" s="22" t="e">
        <f t="shared" si="0"/>
        <v>#N/A</v>
      </c>
      <c r="I22" s="22">
        <f>VLOOKUP($A22,FedFundsRates!$A$2:$MM$3000,MATCH("FedFundsRate",FedFundsRates!$A$2:$MM$2,0),FALSE)</f>
        <v>3.99</v>
      </c>
      <c r="L22" s="12" t="s">
        <v>30</v>
      </c>
      <c r="M22" s="12" t="s">
        <v>58</v>
      </c>
    </row>
    <row r="23" spans="1:20" x14ac:dyDescent="0.3">
      <c r="A23" s="1">
        <v>21961</v>
      </c>
      <c r="B23" s="75">
        <f>VLOOKUP($A23,FedFundsRates!$A$2:$MM$3000,MATCH(B$2,FedFundsRates!$A$2:$MM$2,0),FALSE)</f>
        <v>3.99</v>
      </c>
      <c r="C23" s="75" t="e">
        <f>VLOOKUP($A23,NaturalRateMeasures!$A$2:$MK$3000,MATCH(C$2,NaturalRateMeasures!$A$2:$MK$2,0),FALSE)</f>
        <v>#N/A</v>
      </c>
      <c r="D23" s="75">
        <f>VLOOKUP($A23,InflationTargetMeasures!$A$2:$MM$3000,MATCH(D$2,InflationTargetMeasures!$A$2:$MM$2,0),FALSE)</f>
        <v>2</v>
      </c>
      <c r="E23" s="75">
        <f>VLOOKUP($A23,GapMeasures!$A$2:$LA$3000,MATCH(E$2,GapMeasures!$A$2:$LA$2,0),FALSE)</f>
        <v>-0.89484055242743155</v>
      </c>
      <c r="F23" s="75">
        <f>VLOOKUP($A23,InflationMeasures!$A$2:$LN$3000,MATCH(F$2,InflationMeasures!$A$2:$LN$2,0),FALSE)</f>
        <v>2.1076377699001059</v>
      </c>
      <c r="G23" s="23">
        <v>21961</v>
      </c>
      <c r="H23" s="22" t="e">
        <f t="shared" si="0"/>
        <v>#N/A</v>
      </c>
      <c r="I23" s="22">
        <f>VLOOKUP($A23,FedFundsRates!$A$2:$MM$3000,MATCH("FedFundsRate",FedFundsRates!$A$2:$MM$2,0),FALSE)</f>
        <v>3.9333333333333336</v>
      </c>
      <c r="L23" s="12" t="s">
        <v>31</v>
      </c>
      <c r="M23" s="12" t="s">
        <v>59</v>
      </c>
      <c r="S23" s="3" t="s">
        <v>71</v>
      </c>
      <c r="T23" s="2"/>
    </row>
    <row r="24" spans="1:20" x14ac:dyDescent="0.3">
      <c r="A24" s="1">
        <v>22051</v>
      </c>
      <c r="B24" s="75">
        <f>VLOOKUP($A24,FedFundsRates!$A$2:$MM$3000,MATCH(B$2,FedFundsRates!$A$2:$MM$2,0),FALSE)</f>
        <v>3.9333333333333336</v>
      </c>
      <c r="C24" s="75" t="e">
        <f>VLOOKUP($A24,NaturalRateMeasures!$A$2:$MK$3000,MATCH(C$2,NaturalRateMeasures!$A$2:$MK$2,0),FALSE)</f>
        <v>#N/A</v>
      </c>
      <c r="D24" s="75">
        <f>VLOOKUP($A24,InflationTargetMeasures!$A$2:$MM$3000,MATCH(D$2,InflationTargetMeasures!$A$2:$MM$2,0),FALSE)</f>
        <v>2</v>
      </c>
      <c r="E24" s="75">
        <f>VLOOKUP($A24,GapMeasures!$A$2:$LA$3000,MATCH(E$2,GapMeasures!$A$2:$LA$2,0),FALSE)</f>
        <v>-2.4354059707379139</v>
      </c>
      <c r="F24" s="75">
        <f>VLOOKUP($A24,InflationMeasures!$A$2:$LN$3000,MATCH(F$2,InflationMeasures!$A$2:$LN$2,0),FALSE)</f>
        <v>1.9489678163867152</v>
      </c>
      <c r="G24" s="23">
        <v>22051</v>
      </c>
      <c r="H24" s="22" t="e">
        <f t="shared" si="0"/>
        <v>#N/A</v>
      </c>
      <c r="I24" s="22">
        <f>VLOOKUP($A24,FedFundsRates!$A$2:$MM$3000,MATCH("FedFundsRate",FedFundsRates!$A$2:$MM$2,0),FALSE)</f>
        <v>3.6966666666666668</v>
      </c>
      <c r="L24" s="12" t="s">
        <v>32</v>
      </c>
      <c r="M24" s="12" t="s">
        <v>60</v>
      </c>
      <c r="S24" s="3" t="s">
        <v>69</v>
      </c>
      <c r="T24" s="3" t="s">
        <v>70</v>
      </c>
    </row>
    <row r="25" spans="1:20" x14ac:dyDescent="0.3">
      <c r="A25" s="1">
        <v>22143</v>
      </c>
      <c r="B25" s="75">
        <f>VLOOKUP($A25,FedFundsRates!$A$2:$MM$3000,MATCH(B$2,FedFundsRates!$A$2:$MM$2,0),FALSE)</f>
        <v>3.6966666666666668</v>
      </c>
      <c r="C25" s="75" t="e">
        <f>VLOOKUP($A25,NaturalRateMeasures!$A$2:$MK$3000,MATCH(C$2,NaturalRateMeasures!$A$2:$MK$2,0),FALSE)</f>
        <v>#N/A</v>
      </c>
      <c r="D25" s="75">
        <f>VLOOKUP($A25,InflationTargetMeasures!$A$2:$MM$3000,MATCH(D$2,InflationTargetMeasures!$A$2:$MM$2,0),FALSE)</f>
        <v>2</v>
      </c>
      <c r="E25" s="75">
        <f>VLOOKUP($A25,GapMeasures!$A$2:$LA$3000,MATCH(E$2,GapMeasures!$A$2:$LA$2,0),FALSE)</f>
        <v>-2.9342909054039423</v>
      </c>
      <c r="F25" s="75">
        <f>VLOOKUP($A25,InflationMeasures!$A$2:$LN$3000,MATCH(F$2,InflationMeasures!$A$2:$LN$2,0),FALSE)</f>
        <v>1.6749458667685735</v>
      </c>
      <c r="G25" s="23">
        <v>22143</v>
      </c>
      <c r="H25" s="22" t="e">
        <f t="shared" si="0"/>
        <v>#N/A</v>
      </c>
      <c r="I25" s="22">
        <f>VLOOKUP($A25,FedFundsRates!$A$2:$MM$3000,MATCH("FedFundsRate",FedFundsRates!$A$2:$MM$2,0),FALSE)</f>
        <v>2.936666666666667</v>
      </c>
      <c r="L25" s="12" t="s">
        <v>33</v>
      </c>
      <c r="M25" s="12" t="s">
        <v>61</v>
      </c>
      <c r="S25" s="2" t="s">
        <v>0</v>
      </c>
      <c r="T25" s="2" t="s">
        <v>35</v>
      </c>
    </row>
    <row r="26" spans="1:20" x14ac:dyDescent="0.3">
      <c r="A26" s="1">
        <v>22235</v>
      </c>
      <c r="B26" s="75">
        <f>VLOOKUP($A26,FedFundsRates!$A$2:$MM$3000,MATCH(B$2,FedFundsRates!$A$2:$MM$2,0),FALSE)</f>
        <v>2.936666666666667</v>
      </c>
      <c r="C26" s="75" t="e">
        <f>VLOOKUP($A26,NaturalRateMeasures!$A$2:$MK$3000,MATCH(C$2,NaturalRateMeasures!$A$2:$MK$2,0),FALSE)</f>
        <v>#N/A</v>
      </c>
      <c r="D26" s="75">
        <f>VLOOKUP($A26,InflationTargetMeasures!$A$2:$MM$3000,MATCH(D$2,InflationTargetMeasures!$A$2:$MM$2,0),FALSE)</f>
        <v>2</v>
      </c>
      <c r="E26" s="75">
        <f>VLOOKUP($A26,GapMeasures!$A$2:$LA$3000,MATCH(E$2,GapMeasures!$A$2:$LA$2,0),FALSE)</f>
        <v>-5.0883177620609796</v>
      </c>
      <c r="F26" s="75">
        <f>VLOOKUP($A26,InflationMeasures!$A$2:$LN$3000,MATCH(F$2,InflationMeasures!$A$2:$LN$2,0),FALSE)</f>
        <v>1.4183499018552537</v>
      </c>
      <c r="G26" s="23">
        <v>22235</v>
      </c>
      <c r="H26" s="22" t="e">
        <f t="shared" si="0"/>
        <v>#N/A</v>
      </c>
      <c r="I26" s="22">
        <f>VLOOKUP($A26,FedFundsRates!$A$2:$MM$3000,MATCH("FedFundsRate",FedFundsRates!$A$2:$MM$2,0),FALSE)</f>
        <v>2.2966666666666669</v>
      </c>
      <c r="L26" s="12" t="s">
        <v>34</v>
      </c>
      <c r="M26" s="12" t="s">
        <v>62</v>
      </c>
      <c r="S26" s="2" t="s">
        <v>1</v>
      </c>
      <c r="T26" s="2" t="s">
        <v>36</v>
      </c>
    </row>
    <row r="27" spans="1:20" x14ac:dyDescent="0.3">
      <c r="A27" s="1">
        <v>22327</v>
      </c>
      <c r="B27" s="75">
        <f>VLOOKUP($A27,FedFundsRates!$A$2:$MM$3000,MATCH(B$2,FedFundsRates!$A$2:$MM$2,0),FALSE)</f>
        <v>2.2966666666666669</v>
      </c>
      <c r="C27" s="75">
        <f>VLOOKUP($A27,NaturalRateMeasures!$A$2:$MK$3000,MATCH(C$2,NaturalRateMeasures!$A$2:$MK$2,0),FALSE)</f>
        <v>5.1036000000000001</v>
      </c>
      <c r="D27" s="75">
        <f>VLOOKUP($A27,InflationTargetMeasures!$A$2:$MM$3000,MATCH(D$2,InflationTargetMeasures!$A$2:$MM$2,0),FALSE)</f>
        <v>2</v>
      </c>
      <c r="E27" s="75">
        <f>VLOOKUP($A27,GapMeasures!$A$2:$LA$3000,MATCH(E$2,GapMeasures!$A$2:$LA$2,0),FALSE)</f>
        <v>-5.3339590038904356</v>
      </c>
      <c r="F27" s="75">
        <f>VLOOKUP($A27,InflationMeasures!$A$2:$LN$3000,MATCH(F$2,InflationMeasures!$A$2:$LN$2,0),FALSE)</f>
        <v>1.2750915288473719</v>
      </c>
      <c r="G27" s="23">
        <v>22327</v>
      </c>
      <c r="H27" s="22">
        <f t="shared" si="0"/>
        <v>3.3492577913258397</v>
      </c>
      <c r="I27" s="22">
        <f>VLOOKUP($A27,FedFundsRates!$A$2:$MM$3000,MATCH("FedFundsRate",FedFundsRates!$A$2:$MM$2,0),FALSE)</f>
        <v>2.0033333333333334</v>
      </c>
    </row>
    <row r="28" spans="1:20" x14ac:dyDescent="0.3">
      <c r="A28" s="1">
        <v>22416</v>
      </c>
      <c r="B28" s="75">
        <f>VLOOKUP($A28,FedFundsRates!$A$2:$MM$3000,MATCH(B$2,FedFundsRates!$A$2:$MM$2,0),FALSE)</f>
        <v>2.0033333333333334</v>
      </c>
      <c r="C28" s="75">
        <f>VLOOKUP($A28,NaturalRateMeasures!$A$2:$MK$3000,MATCH(C$2,NaturalRateMeasures!$A$2:$MK$2,0),FALSE)</f>
        <v>5.2792000000000003</v>
      </c>
      <c r="D28" s="75">
        <f>VLOOKUP($A28,InflationTargetMeasures!$A$2:$MM$3000,MATCH(D$2,InflationTargetMeasures!$A$2:$MM$2,0),FALSE)</f>
        <v>2</v>
      </c>
      <c r="E28" s="75">
        <f>VLOOKUP($A28,GapMeasures!$A$2:$LA$3000,MATCH(E$2,GapMeasures!$A$2:$LA$2,0),FALSE)</f>
        <v>-4.5583839820378111</v>
      </c>
      <c r="F28" s="75">
        <f>VLOOKUP($A28,InflationMeasures!$A$2:$LN$3000,MATCH(F$2,InflationMeasures!$A$2:$LN$2,0),FALSE)</f>
        <v>1.2262608476921288</v>
      </c>
      <c r="G28" s="23">
        <v>22416</v>
      </c>
      <c r="H28" s="22">
        <f t="shared" si="0"/>
        <v>3.8393992805192876</v>
      </c>
      <c r="I28" s="22">
        <f>VLOOKUP($A28,FedFundsRates!$A$2:$MM$3000,MATCH("FedFundsRate",FedFundsRates!$A$2:$MM$2,0),FALSE)</f>
        <v>1.7333333333333332</v>
      </c>
      <c r="L28" s="17" t="s">
        <v>73</v>
      </c>
    </row>
    <row r="29" spans="1:20" x14ac:dyDescent="0.3">
      <c r="A29" s="1">
        <v>22508</v>
      </c>
      <c r="B29" s="75">
        <f>VLOOKUP($A29,FedFundsRates!$A$2:$MM$3000,MATCH(B$2,FedFundsRates!$A$2:$MM$2,0),FALSE)</f>
        <v>1.7333333333333332</v>
      </c>
      <c r="C29" s="75">
        <f>VLOOKUP($A29,NaturalRateMeasures!$A$2:$MK$3000,MATCH(C$2,NaturalRateMeasures!$A$2:$MK$2,0),FALSE)</f>
        <v>5.2606000000000002</v>
      </c>
      <c r="D29" s="75">
        <f>VLOOKUP($A29,InflationTargetMeasures!$A$2:$MM$3000,MATCH(D$2,InflationTargetMeasures!$A$2:$MM$2,0),FALSE)</f>
        <v>2</v>
      </c>
      <c r="E29" s="75">
        <f>VLOOKUP($A29,GapMeasures!$A$2:$LA$3000,MATCH(E$2,GapMeasures!$A$2:$LA$2,0),FALSE)</f>
        <v>-3.5867164470365815</v>
      </c>
      <c r="F29" s="75">
        <f>VLOOKUP($A29,InflationMeasures!$A$2:$LN$3000,MATCH(F$2,InflationMeasures!$A$2:$LN$2,0),FALSE)</f>
        <v>1.2652677732539974</v>
      </c>
      <c r="G29" s="23">
        <v>22508</v>
      </c>
      <c r="H29" s="22">
        <f t="shared" si="0"/>
        <v>4.3651434363627057</v>
      </c>
      <c r="I29" s="22">
        <f>VLOOKUP($A29,FedFundsRates!$A$2:$MM$3000,MATCH("FedFundsRate",FedFundsRates!$A$2:$MM$2,0),FALSE)</f>
        <v>1.6833333333333333</v>
      </c>
      <c r="L29" s="18">
        <v>0</v>
      </c>
      <c r="Q29" s="6"/>
      <c r="R29" s="5" t="s">
        <v>66</v>
      </c>
      <c r="S29" s="5" t="s">
        <v>83</v>
      </c>
    </row>
    <row r="30" spans="1:20" x14ac:dyDescent="0.3">
      <c r="A30" s="1">
        <v>22600</v>
      </c>
      <c r="B30" s="75">
        <f>VLOOKUP($A30,FedFundsRates!$A$2:$MM$3000,MATCH(B$2,FedFundsRates!$A$2:$MM$2,0),FALSE)</f>
        <v>1.6833333333333333</v>
      </c>
      <c r="C30" s="75">
        <f>VLOOKUP($A30,NaturalRateMeasures!$A$2:$MK$3000,MATCH(C$2,NaturalRateMeasures!$A$2:$MK$2,0),FALSE)</f>
        <v>5.2728000000000002</v>
      </c>
      <c r="D30" s="75">
        <f>VLOOKUP($A30,InflationTargetMeasures!$A$2:$MM$3000,MATCH(D$2,InflationTargetMeasures!$A$2:$MM$2,0),FALSE)</f>
        <v>2</v>
      </c>
      <c r="E30" s="75">
        <f>VLOOKUP($A30,GapMeasures!$A$2:$LA$3000,MATCH(E$2,GapMeasures!$A$2:$LA$2,0),FALSE)</f>
        <v>-2.5860770277734617</v>
      </c>
      <c r="F30" s="75">
        <f>VLOOKUP($A30,InflationMeasures!$A$2:$LN$3000,MATCH(F$2,InflationMeasures!$A$2:$LN$2,0),FALSE)</f>
        <v>1.1799962539801534</v>
      </c>
      <c r="G30" s="23">
        <v>22600</v>
      </c>
      <c r="H30" s="22">
        <f t="shared" si="0"/>
        <v>4.7497558670834996</v>
      </c>
      <c r="I30" s="22">
        <f>VLOOKUP($A30,FedFundsRates!$A$2:$MM$3000,MATCH("FedFundsRate",FedFundsRates!$A$2:$MM$2,0),FALSE)</f>
        <v>2.4</v>
      </c>
      <c r="L30" s="17" t="s">
        <v>74</v>
      </c>
      <c r="Q30" s="19">
        <f>FOMCTaylor93UR!Q30</f>
        <v>45061</v>
      </c>
      <c r="R30" s="20">
        <f>VLOOKUP(Q30,$G$2:$I$2470,2,FALSE)</f>
        <v>6.6954353234821049</v>
      </c>
      <c r="S30" s="20">
        <f>VLOOKUP(Q30,$G$2:$I$2470,3,FALSE)</f>
        <v>4.99</v>
      </c>
    </row>
    <row r="31" spans="1:20" x14ac:dyDescent="0.3">
      <c r="A31" s="1">
        <v>22692</v>
      </c>
      <c r="B31" s="75">
        <f>VLOOKUP($A31,FedFundsRates!$A$2:$MM$3000,MATCH(B$2,FedFundsRates!$A$2:$MM$2,0),FALSE)</f>
        <v>2.4</v>
      </c>
      <c r="C31" s="75">
        <f>VLOOKUP($A31,NaturalRateMeasures!$A$2:$MK$3000,MATCH(C$2,NaturalRateMeasures!$A$2:$MK$2,0),FALSE)</f>
        <v>5.1494999999999997</v>
      </c>
      <c r="D31" s="75">
        <f>VLOOKUP($A31,InflationTargetMeasures!$A$2:$MM$3000,MATCH(D$2,InflationTargetMeasures!$A$2:$MM$2,0),FALSE)</f>
        <v>2</v>
      </c>
      <c r="E31" s="75">
        <f>VLOOKUP($A31,GapMeasures!$A$2:$LA$3000,MATCH(E$2,GapMeasures!$A$2:$LA$2,0),FALSE)</f>
        <v>-1.8059937261643551</v>
      </c>
      <c r="F31" s="75">
        <f>VLOOKUP($A31,InflationMeasures!$A$2:$LN$3000,MATCH(F$2,InflationMeasures!$A$2:$LN$2,0),FALSE)</f>
        <v>1.3836948391922066</v>
      </c>
      <c r="G31" s="23">
        <v>22692</v>
      </c>
      <c r="H31" s="22">
        <f t="shared" si="0"/>
        <v>5.3220453957061329</v>
      </c>
      <c r="I31" s="22">
        <f>VLOOKUP($A31,FedFundsRates!$A$2:$MM$3000,MATCH("FedFundsRate",FedFundsRates!$A$2:$MM$2,0),FALSE)</f>
        <v>2.4566666666666666</v>
      </c>
      <c r="L31" s="18">
        <v>0.5</v>
      </c>
      <c r="Q31" s="19">
        <f>FOMCTaylor93UR!Q31</f>
        <v>45153</v>
      </c>
      <c r="R31" s="20">
        <f>VLOOKUP(Q31,$G$2:$I$2470,2,FALSE)</f>
        <v>6.163629996318555</v>
      </c>
      <c r="S31" s="20">
        <f>VLOOKUP(Q31,$G$2:$I$2470,3,FALSE)</f>
        <v>5.26</v>
      </c>
    </row>
    <row r="32" spans="1:20" x14ac:dyDescent="0.3">
      <c r="A32" s="1">
        <v>22781</v>
      </c>
      <c r="B32" s="75">
        <f>VLOOKUP($A32,FedFundsRates!$A$2:$MM$3000,MATCH(B$2,FedFundsRates!$A$2:$MM$2,0),FALSE)</f>
        <v>2.4566666666666666</v>
      </c>
      <c r="C32" s="75">
        <f>VLOOKUP($A32,NaturalRateMeasures!$A$2:$MK$3000,MATCH(C$2,NaturalRateMeasures!$A$2:$MK$2,0),FALSE)</f>
        <v>4.6673</v>
      </c>
      <c r="D32" s="75">
        <f>VLOOKUP($A32,InflationTargetMeasures!$A$2:$MM$3000,MATCH(D$2,InflationTargetMeasures!$A$2:$MM$2,0),FALSE)</f>
        <v>2</v>
      </c>
      <c r="E32" s="75">
        <f>VLOOKUP($A32,GapMeasures!$A$2:$LA$3000,MATCH(E$2,GapMeasures!$A$2:$LA$2,0),FALSE)</f>
        <v>-1.9454398541534752</v>
      </c>
      <c r="F32" s="75">
        <f>VLOOKUP($A32,InflationMeasures!$A$2:$LN$3000,MATCH(F$2,InflationMeasures!$A$2:$LN$2,0),FALSE)</f>
        <v>1.4350500093184948</v>
      </c>
      <c r="G32" s="23">
        <v>22781</v>
      </c>
      <c r="H32" s="22">
        <f t="shared" si="0"/>
        <v>4.8471550869010045</v>
      </c>
      <c r="I32" s="22">
        <f>VLOOKUP($A32,FedFundsRates!$A$2:$MM$3000,MATCH("FedFundsRate",FedFundsRates!$A$2:$MM$2,0),FALSE)</f>
        <v>2.6066666666666669</v>
      </c>
    </row>
    <row r="33" spans="1:9" x14ac:dyDescent="0.3">
      <c r="A33" s="1">
        <v>22873</v>
      </c>
      <c r="B33" s="75">
        <f>VLOOKUP($A33,FedFundsRates!$A$2:$MM$3000,MATCH(B$2,FedFundsRates!$A$2:$MM$2,0),FALSE)</f>
        <v>2.6066666666666669</v>
      </c>
      <c r="C33" s="75">
        <f>VLOOKUP($A33,NaturalRateMeasures!$A$2:$MK$3000,MATCH(C$2,NaturalRateMeasures!$A$2:$MK$2,0),FALSE)</f>
        <v>4.5556000000000001</v>
      </c>
      <c r="D33" s="75">
        <f>VLOOKUP($A33,InflationTargetMeasures!$A$2:$MM$3000,MATCH(D$2,InflationTargetMeasures!$A$2:$MM$2,0),FALSE)</f>
        <v>2</v>
      </c>
      <c r="E33" s="75">
        <f>VLOOKUP($A33,GapMeasures!$A$2:$LA$3000,MATCH(E$2,GapMeasures!$A$2:$LA$2,0),FALSE)</f>
        <v>-1.8191902913529951</v>
      </c>
      <c r="F33" s="75">
        <f>VLOOKUP($A33,InflationMeasures!$A$2:$LN$3000,MATCH(F$2,InflationMeasures!$A$2:$LN$2,0),FALSE)</f>
        <v>1.3298694872270644</v>
      </c>
      <c r="G33" s="23">
        <v>22873</v>
      </c>
      <c r="H33" s="22">
        <f t="shared" si="0"/>
        <v>4.6408090851640988</v>
      </c>
      <c r="I33" s="22">
        <f>VLOOKUP($A33,FedFundsRates!$A$2:$MM$3000,MATCH("FedFundsRate",FedFundsRates!$A$2:$MM$2,0),FALSE)</f>
        <v>2.8466666666666671</v>
      </c>
    </row>
    <row r="34" spans="1:9" x14ac:dyDescent="0.3">
      <c r="A34" s="1">
        <v>22965</v>
      </c>
      <c r="B34" s="75">
        <f>VLOOKUP($A34,FedFundsRates!$A$2:$MM$3000,MATCH(B$2,FedFundsRates!$A$2:$MM$2,0),FALSE)</f>
        <v>2.8466666666666671</v>
      </c>
      <c r="C34" s="75">
        <f>VLOOKUP($A34,NaturalRateMeasures!$A$2:$MK$3000,MATCH(C$2,NaturalRateMeasures!$A$2:$MK$2,0),FALSE)</f>
        <v>4.1108000000000002</v>
      </c>
      <c r="D34" s="75">
        <f>VLOOKUP($A34,InflationTargetMeasures!$A$2:$MM$3000,MATCH(D$2,InflationTargetMeasures!$A$2:$MM$2,0),FALSE)</f>
        <v>2</v>
      </c>
      <c r="E34" s="75">
        <f>VLOOKUP($A34,GapMeasures!$A$2:$LA$3000,MATCH(E$2,GapMeasures!$A$2:$LA$2,0),FALSE)</f>
        <v>-2.587676749346465</v>
      </c>
      <c r="F34" s="75">
        <f>VLOOKUP($A34,InflationMeasures!$A$2:$LN$3000,MATCH(F$2,InflationMeasures!$A$2:$LN$2,0),FALSE)</f>
        <v>1.2773047019622341</v>
      </c>
      <c r="G34" s="23">
        <v>22965</v>
      </c>
      <c r="H34" s="22">
        <f t="shared" si="0"/>
        <v>3.7329186782701185</v>
      </c>
      <c r="I34" s="22">
        <f>VLOOKUP($A34,FedFundsRates!$A$2:$MM$3000,MATCH("FedFundsRate",FedFundsRates!$A$2:$MM$2,0),FALSE)</f>
        <v>2.9233333333333333</v>
      </c>
    </row>
    <row r="35" spans="1:9" x14ac:dyDescent="0.3">
      <c r="A35" s="1">
        <v>23057</v>
      </c>
      <c r="B35" s="75">
        <f>VLOOKUP($A35,FedFundsRates!$A$2:$MM$3000,MATCH(B$2,FedFundsRates!$A$2:$MM$2,0),FALSE)</f>
        <v>2.9233333333333333</v>
      </c>
      <c r="C35" s="75">
        <f>VLOOKUP($A35,NaturalRateMeasures!$A$2:$MK$3000,MATCH(C$2,NaturalRateMeasures!$A$2:$MK$2,0),FALSE)</f>
        <v>4.0949</v>
      </c>
      <c r="D35" s="75">
        <f>VLOOKUP($A35,InflationTargetMeasures!$A$2:$MM$3000,MATCH(D$2,InflationTargetMeasures!$A$2:$MM$2,0),FALSE)</f>
        <v>2</v>
      </c>
      <c r="E35" s="75">
        <f>VLOOKUP($A35,GapMeasures!$A$2:$LA$3000,MATCH(E$2,GapMeasures!$A$2:$LA$2,0),FALSE)</f>
        <v>-2.603463576634931</v>
      </c>
      <c r="F35" s="75">
        <f>VLOOKUP($A35,InflationMeasures!$A$2:$LN$3000,MATCH(F$2,InflationMeasures!$A$2:$LN$2,0),FALSE)</f>
        <v>1.2357063814090852</v>
      </c>
      <c r="G35" s="23">
        <v>23057</v>
      </c>
      <c r="H35" s="22">
        <f t="shared" si="0"/>
        <v>3.6467277837961616</v>
      </c>
      <c r="I35" s="22">
        <f>VLOOKUP($A35,FedFundsRates!$A$2:$MM$3000,MATCH("FedFundsRate",FedFundsRates!$A$2:$MM$2,0),FALSE)</f>
        <v>2.9666666666666668</v>
      </c>
    </row>
    <row r="36" spans="1:9" x14ac:dyDescent="0.3">
      <c r="A36" s="1">
        <v>23146</v>
      </c>
      <c r="B36" s="75">
        <f>VLOOKUP($A36,FedFundsRates!$A$2:$MM$3000,MATCH(B$2,FedFundsRates!$A$2:$MM$2,0),FALSE)</f>
        <v>2.9666666666666668</v>
      </c>
      <c r="C36" s="75">
        <f>VLOOKUP($A36,NaturalRateMeasures!$A$2:$MK$3000,MATCH(C$2,NaturalRateMeasures!$A$2:$MK$2,0),FALSE)</f>
        <v>4.0602</v>
      </c>
      <c r="D36" s="75">
        <f>VLOOKUP($A36,InflationTargetMeasures!$A$2:$MM$3000,MATCH(D$2,InflationTargetMeasures!$A$2:$MM$2,0),FALSE)</f>
        <v>2</v>
      </c>
      <c r="E36" s="75">
        <f>VLOOKUP($A36,GapMeasures!$A$2:$LA$3000,MATCH(E$2,GapMeasures!$A$2:$LA$2,0),FALSE)</f>
        <v>-2.5678145223639084</v>
      </c>
      <c r="F36" s="75">
        <f>VLOOKUP($A36,InflationMeasures!$A$2:$LN$3000,MATCH(F$2,InflationMeasures!$A$2:$LN$2,0),FALSE)</f>
        <v>1.2310142087212261</v>
      </c>
      <c r="G36" s="23">
        <v>23146</v>
      </c>
      <c r="H36" s="22">
        <f t="shared" si="0"/>
        <v>3.6228140518998844</v>
      </c>
      <c r="I36" s="22">
        <f>VLOOKUP($A36,FedFundsRates!$A$2:$MM$3000,MATCH("FedFundsRate",FedFundsRates!$A$2:$MM$2,0),FALSE)</f>
        <v>2.9633333333333334</v>
      </c>
    </row>
    <row r="37" spans="1:9" x14ac:dyDescent="0.3">
      <c r="A37" s="1">
        <v>23238</v>
      </c>
      <c r="B37" s="75">
        <f>VLOOKUP($A37,FedFundsRates!$A$2:$MM$3000,MATCH(B$2,FedFundsRates!$A$2:$MM$2,0),FALSE)</f>
        <v>2.9633333333333334</v>
      </c>
      <c r="C37" s="75">
        <f>VLOOKUP($A37,NaturalRateMeasures!$A$2:$MK$3000,MATCH(C$2,NaturalRateMeasures!$A$2:$MK$2,0),FALSE)</f>
        <v>4.3777999999999997</v>
      </c>
      <c r="D37" s="75">
        <f>VLOOKUP($A37,InflationTargetMeasures!$A$2:$MM$3000,MATCH(D$2,InflationTargetMeasures!$A$2:$MM$2,0),FALSE)</f>
        <v>2</v>
      </c>
      <c r="E37" s="75">
        <f>VLOOKUP($A37,GapMeasures!$A$2:$LA$3000,MATCH(E$2,GapMeasures!$A$2:$LA$2,0),FALSE)</f>
        <v>-1.480649184347484</v>
      </c>
      <c r="F37" s="75">
        <f>VLOOKUP($A37,InflationMeasures!$A$2:$LN$3000,MATCH(F$2,InflationMeasures!$A$2:$LN$2,0),FALSE)</f>
        <v>1.2879990233182648</v>
      </c>
      <c r="G37" s="23">
        <v>23238</v>
      </c>
      <c r="H37" s="22">
        <f t="shared" si="0"/>
        <v>4.5694739428036542</v>
      </c>
      <c r="I37" s="22">
        <f>VLOOKUP($A37,FedFundsRates!$A$2:$MM$3000,MATCH("FedFundsRate",FedFundsRates!$A$2:$MM$2,0),FALSE)</f>
        <v>3.33</v>
      </c>
    </row>
    <row r="38" spans="1:9" x14ac:dyDescent="0.3">
      <c r="A38" s="1">
        <v>23330</v>
      </c>
      <c r="B38" s="75">
        <f>VLOOKUP($A38,FedFundsRates!$A$2:$MM$3000,MATCH(B$2,FedFundsRates!$A$2:$MM$2,0),FALSE)</f>
        <v>3.33</v>
      </c>
      <c r="C38" s="75">
        <f>VLOOKUP($A38,NaturalRateMeasures!$A$2:$MK$3000,MATCH(C$2,NaturalRateMeasures!$A$2:$MK$2,0),FALSE)</f>
        <v>4.1167999999999996</v>
      </c>
      <c r="D38" s="75">
        <f>VLOOKUP($A38,InflationTargetMeasures!$A$2:$MM$3000,MATCH(D$2,InflationTargetMeasures!$A$2:$MM$2,0),FALSE)</f>
        <v>2</v>
      </c>
      <c r="E38" s="75">
        <f>VLOOKUP($A38,GapMeasures!$A$2:$LA$3000,MATCH(E$2,GapMeasures!$A$2:$LA$2,0),FALSE)</f>
        <v>-1.8872633932233343</v>
      </c>
      <c r="F38" s="75">
        <f>VLOOKUP($A38,InflationMeasures!$A$2:$LN$3000,MATCH(F$2,InflationMeasures!$A$2:$LN$2,0),FALSE)</f>
        <v>1.5841101565831739</v>
      </c>
      <c r="G38" s="23">
        <v>23330</v>
      </c>
      <c r="H38" s="22">
        <f t="shared" si="0"/>
        <v>4.5493335382630935</v>
      </c>
      <c r="I38" s="22">
        <f>VLOOKUP($A38,FedFundsRates!$A$2:$MM$3000,MATCH("FedFundsRate",FedFundsRates!$A$2:$MM$2,0),FALSE)</f>
        <v>3.4533333333333331</v>
      </c>
    </row>
    <row r="39" spans="1:9" x14ac:dyDescent="0.3">
      <c r="A39" s="1">
        <v>23422</v>
      </c>
      <c r="B39" s="75">
        <f>VLOOKUP($A39,FedFundsRates!$A$2:$MM$3000,MATCH(B$2,FedFundsRates!$A$2:$MM$2,0),FALSE)</f>
        <v>3.4533333333333331</v>
      </c>
      <c r="C39" s="75">
        <f>VLOOKUP($A39,NaturalRateMeasures!$A$2:$MK$3000,MATCH(C$2,NaturalRateMeasures!$A$2:$MK$2,0),FALSE)</f>
        <v>4.4146000000000001</v>
      </c>
      <c r="D39" s="75">
        <f>VLOOKUP($A39,InflationTargetMeasures!$A$2:$MM$3000,MATCH(D$2,InflationTargetMeasures!$A$2:$MM$2,0),FALSE)</f>
        <v>2</v>
      </c>
      <c r="E39" s="75">
        <f>VLOOKUP($A39,GapMeasures!$A$2:$LA$3000,MATCH(E$2,GapMeasures!$A$2:$LA$2,0),FALSE)</f>
        <v>-0.87594923098786193</v>
      </c>
      <c r="F39" s="75">
        <f>VLOOKUP($A39,InflationMeasures!$A$2:$LN$3000,MATCH(F$2,InflationMeasures!$A$2:$LN$2,0),FALSE)</f>
        <v>1.6821521831541952</v>
      </c>
      <c r="G39" s="23">
        <v>23422</v>
      </c>
      <c r="H39" s="22">
        <f t="shared" si="0"/>
        <v>5.4998536592373624</v>
      </c>
      <c r="I39" s="22">
        <f>VLOOKUP($A39,FedFundsRates!$A$2:$MM$3000,MATCH("FedFundsRate",FedFundsRates!$A$2:$MM$2,0),FALSE)</f>
        <v>3.4633333333333334</v>
      </c>
    </row>
    <row r="40" spans="1:9" x14ac:dyDescent="0.3">
      <c r="A40" s="1">
        <v>23512</v>
      </c>
      <c r="B40" s="75">
        <f>VLOOKUP($A40,FedFundsRates!$A$2:$MM$3000,MATCH(B$2,FedFundsRates!$A$2:$MM$2,0),FALSE)</f>
        <v>3.4633333333333334</v>
      </c>
      <c r="C40" s="75">
        <f>VLOOKUP($A40,NaturalRateMeasures!$A$2:$MK$3000,MATCH(C$2,NaturalRateMeasures!$A$2:$MK$2,0),FALSE)</f>
        <v>4.3291000000000004</v>
      </c>
      <c r="D40" s="75">
        <f>VLOOKUP($A40,InflationTargetMeasures!$A$2:$MM$3000,MATCH(D$2,InflationTargetMeasures!$A$2:$MM$2,0),FALSE)</f>
        <v>2</v>
      </c>
      <c r="E40" s="75">
        <f>VLOOKUP($A40,GapMeasures!$A$2:$LA$3000,MATCH(E$2,GapMeasures!$A$2:$LA$2,0),FALSE)</f>
        <v>-0.8790864525520401</v>
      </c>
      <c r="F40" s="75">
        <f>VLOOKUP($A40,InflationMeasures!$A$2:$LN$3000,MATCH(F$2,InflationMeasures!$A$2:$LN$2,0),FALSE)</f>
        <v>1.603242785407466</v>
      </c>
      <c r="G40" s="23">
        <v>23512</v>
      </c>
      <c r="H40" s="22">
        <f t="shared" si="0"/>
        <v>5.2944209518351792</v>
      </c>
      <c r="I40" s="22">
        <f>VLOOKUP($A40,FedFundsRates!$A$2:$MM$3000,MATCH("FedFundsRate",FedFundsRates!$A$2:$MM$2,0),FALSE)</f>
        <v>3.49</v>
      </c>
    </row>
    <row r="41" spans="1:9" x14ac:dyDescent="0.3">
      <c r="A41" s="1">
        <v>23604</v>
      </c>
      <c r="B41" s="75">
        <f>VLOOKUP($A41,FedFundsRates!$A$2:$MM$3000,MATCH(B$2,FedFundsRates!$A$2:$MM$2,0),FALSE)</f>
        <v>3.49</v>
      </c>
      <c r="C41" s="75">
        <f>VLOOKUP($A41,NaturalRateMeasures!$A$2:$MK$3000,MATCH(C$2,NaturalRateMeasures!$A$2:$MK$2,0),FALSE)</f>
        <v>4.43</v>
      </c>
      <c r="D41" s="75">
        <f>VLOOKUP($A41,InflationTargetMeasures!$A$2:$MM$3000,MATCH(D$2,InflationTargetMeasures!$A$2:$MM$2,0),FALSE)</f>
        <v>2</v>
      </c>
      <c r="E41" s="75">
        <f>VLOOKUP($A41,GapMeasures!$A$2:$LA$3000,MATCH(E$2,GapMeasures!$A$2:$LA$2,0),FALSE)</f>
        <v>-0.4317595745556107</v>
      </c>
      <c r="F41" s="75">
        <f>VLOOKUP($A41,InflationMeasures!$A$2:$LN$3000,MATCH(F$2,InflationMeasures!$A$2:$LN$2,0),FALSE)</f>
        <v>1.4885795214849562</v>
      </c>
      <c r="G41" s="23">
        <v>23604</v>
      </c>
      <c r="H41" s="22">
        <f t="shared" si="0"/>
        <v>5.4469894949496283</v>
      </c>
      <c r="I41" s="22">
        <f>VLOOKUP($A41,FedFundsRates!$A$2:$MM$3000,MATCH("FedFundsRate",FedFundsRates!$A$2:$MM$2,0),FALSE)</f>
        <v>3.456666666666667</v>
      </c>
    </row>
    <row r="42" spans="1:9" x14ac:dyDescent="0.3">
      <c r="A42" s="1">
        <v>23696</v>
      </c>
      <c r="B42" s="75">
        <f>VLOOKUP($A42,FedFundsRates!$A$2:$MM$3000,MATCH(B$2,FedFundsRates!$A$2:$MM$2,0),FALSE)</f>
        <v>3.456666666666667</v>
      </c>
      <c r="C42" s="75">
        <f>VLOOKUP($A42,NaturalRateMeasures!$A$2:$MK$3000,MATCH(C$2,NaturalRateMeasures!$A$2:$MK$2,0),FALSE)</f>
        <v>4.1725000000000003</v>
      </c>
      <c r="D42" s="75">
        <f>VLOOKUP($A42,InflationTargetMeasures!$A$2:$MM$3000,MATCH(D$2,InflationTargetMeasures!$A$2:$MM$2,0),FALSE)</f>
        <v>2</v>
      </c>
      <c r="E42" s="75">
        <f>VLOOKUP($A42,GapMeasures!$A$2:$LA$3000,MATCH(E$2,GapMeasures!$A$2:$LA$2,0),FALSE)</f>
        <v>-1.20742675121451</v>
      </c>
      <c r="F42" s="75">
        <f>VLOOKUP($A42,InflationMeasures!$A$2:$LN$3000,MATCH(F$2,InflationMeasures!$A$2:$LN$2,0),FALSE)</f>
        <v>1.259521381874884</v>
      </c>
      <c r="G42" s="23">
        <v>23696</v>
      </c>
      <c r="H42" s="22">
        <f t="shared" si="0"/>
        <v>4.4580686972050714</v>
      </c>
      <c r="I42" s="22">
        <f>VLOOKUP($A42,FedFundsRates!$A$2:$MM$3000,MATCH("FedFundsRate",FedFundsRates!$A$2:$MM$2,0),FALSE)</f>
        <v>3.5766666666666667</v>
      </c>
    </row>
    <row r="43" spans="1:9" x14ac:dyDescent="0.3">
      <c r="A43" s="1">
        <v>23788</v>
      </c>
      <c r="B43" s="75">
        <f>VLOOKUP($A43,FedFundsRates!$A$2:$MM$3000,MATCH(B$2,FedFundsRates!$A$2:$MM$2,0),FALSE)</f>
        <v>3.5766666666666667</v>
      </c>
      <c r="C43" s="75">
        <f>VLOOKUP($A43,NaturalRateMeasures!$A$2:$MK$3000,MATCH(C$2,NaturalRateMeasures!$A$2:$MK$2,0),FALSE)</f>
        <v>4.5564</v>
      </c>
      <c r="D43" s="75">
        <f>VLOOKUP($A43,InflationTargetMeasures!$A$2:$MM$3000,MATCH(D$2,InflationTargetMeasures!$A$2:$MM$2,0),FALSE)</f>
        <v>2</v>
      </c>
      <c r="E43" s="75">
        <f>VLOOKUP($A43,GapMeasures!$A$2:$LA$3000,MATCH(E$2,GapMeasures!$A$2:$LA$2,0),FALSE)</f>
        <v>6.7298792740965854E-2</v>
      </c>
      <c r="F43" s="75">
        <f>VLOOKUP($A43,InflationMeasures!$A$2:$LN$3000,MATCH(F$2,InflationMeasures!$A$2:$LN$2,0),FALSE)</f>
        <v>1.2123745819397902</v>
      </c>
      <c r="G43" s="23">
        <v>23788</v>
      </c>
      <c r="H43" s="22">
        <f t="shared" si="0"/>
        <v>5.4086112692801676</v>
      </c>
      <c r="I43" s="22">
        <f>VLOOKUP($A43,FedFundsRates!$A$2:$MM$3000,MATCH("FedFundsRate",FedFundsRates!$A$2:$MM$2,0),FALSE)</f>
        <v>3.9766666666666666</v>
      </c>
    </row>
    <row r="44" spans="1:9" x14ac:dyDescent="0.3">
      <c r="A44" s="1">
        <v>23877</v>
      </c>
      <c r="B44" s="75">
        <f>VLOOKUP($A44,FedFundsRates!$A$2:$MM$3000,MATCH(B$2,FedFundsRates!$A$2:$MM$2,0),FALSE)</f>
        <v>3.9766666666666666</v>
      </c>
      <c r="C44" s="75">
        <f>VLOOKUP($A44,NaturalRateMeasures!$A$2:$MK$3000,MATCH(C$2,NaturalRateMeasures!$A$2:$MK$2,0),FALSE)</f>
        <v>4.5259</v>
      </c>
      <c r="D44" s="75">
        <f>VLOOKUP($A44,InflationTargetMeasures!$A$2:$MM$3000,MATCH(D$2,InflationTargetMeasures!$A$2:$MM$2,0),FALSE)</f>
        <v>2</v>
      </c>
      <c r="E44" s="75">
        <f>VLOOKUP($A44,GapMeasures!$A$2:$LA$3000,MATCH(E$2,GapMeasures!$A$2:$LA$2,0),FALSE)</f>
        <v>0.25349059960189024</v>
      </c>
      <c r="F44" s="75">
        <f>VLOOKUP($A44,InflationMeasures!$A$2:$LN$3000,MATCH(F$2,InflationMeasures!$A$2:$LN$2,0),FALSE)</f>
        <v>1.220674050256032</v>
      </c>
      <c r="G44" s="23">
        <v>23877</v>
      </c>
      <c r="H44" s="22">
        <f t="shared" si="0"/>
        <v>5.4836563751849932</v>
      </c>
      <c r="I44" s="22">
        <f>VLOOKUP($A44,FedFundsRates!$A$2:$MM$3000,MATCH("FedFundsRate",FedFundsRates!$A$2:$MM$2,0),FALSE)</f>
        <v>4.0799999999999992</v>
      </c>
    </row>
    <row r="45" spans="1:9" x14ac:dyDescent="0.3">
      <c r="A45" s="1">
        <v>23969</v>
      </c>
      <c r="B45" s="75">
        <f>VLOOKUP($A45,FedFundsRates!$A$2:$MM$3000,MATCH(B$2,FedFundsRates!$A$2:$MM$2,0),FALSE)</f>
        <v>4.0799999999999992</v>
      </c>
      <c r="C45" s="75">
        <f>VLOOKUP($A45,NaturalRateMeasures!$A$2:$MK$3000,MATCH(C$2,NaturalRateMeasures!$A$2:$MK$2,0),FALSE)</f>
        <v>4.7804000000000002</v>
      </c>
      <c r="D45" s="75">
        <f>VLOOKUP($A45,InflationTargetMeasures!$A$2:$MM$3000,MATCH(D$2,InflationTargetMeasures!$A$2:$MM$2,0),FALSE)</f>
        <v>2</v>
      </c>
      <c r="E45" s="75">
        <f>VLOOKUP($A45,GapMeasures!$A$2:$LA$3000,MATCH(E$2,GapMeasures!$A$2:$LA$2,0),FALSE)</f>
        <v>1.3736106850419298</v>
      </c>
      <c r="F45" s="75">
        <f>VLOOKUP($A45,InflationMeasures!$A$2:$LN$3000,MATCH(F$2,InflationMeasures!$A$2:$LN$2,0),FALSE)</f>
        <v>1.2589073634204251</v>
      </c>
      <c r="G45" s="23">
        <v>23969</v>
      </c>
      <c r="H45" s="22">
        <f t="shared" si="0"/>
        <v>6.3555663876516029</v>
      </c>
      <c r="I45" s="22">
        <f>VLOOKUP($A45,FedFundsRates!$A$2:$MM$3000,MATCH("FedFundsRate",FedFundsRates!$A$2:$MM$2,0),FALSE)</f>
        <v>4.0766666666666671</v>
      </c>
    </row>
    <row r="46" spans="1:9" x14ac:dyDescent="0.3">
      <c r="A46" s="1">
        <v>24061</v>
      </c>
      <c r="B46" s="75">
        <f>VLOOKUP($A46,FedFundsRates!$A$2:$MM$3000,MATCH(B$2,FedFundsRates!$A$2:$MM$2,0),FALSE)</f>
        <v>4.0766666666666671</v>
      </c>
      <c r="C46" s="75">
        <f>VLOOKUP($A46,NaturalRateMeasures!$A$2:$MK$3000,MATCH(C$2,NaturalRateMeasures!$A$2:$MK$2,0),FALSE)</f>
        <v>5.0012999999999996</v>
      </c>
      <c r="D46" s="75">
        <f>VLOOKUP($A46,InflationTargetMeasures!$A$2:$MM$3000,MATCH(D$2,InflationTargetMeasures!$A$2:$MM$2,0),FALSE)</f>
        <v>2</v>
      </c>
      <c r="E46" s="75">
        <f>VLOOKUP($A46,GapMeasures!$A$2:$LA$3000,MATCH(E$2,GapMeasures!$A$2:$LA$2,0),FALSE)</f>
        <v>2.5992181607156586</v>
      </c>
      <c r="F46" s="75">
        <f>VLOOKUP($A46,InflationMeasures!$A$2:$LN$3000,MATCH(F$2,InflationMeasures!$A$2:$LN$2,0),FALSE)</f>
        <v>1.3386246520168399</v>
      </c>
      <c r="G46" s="23">
        <v>24061</v>
      </c>
      <c r="H46" s="22">
        <f t="shared" si="0"/>
        <v>7.3088460583830885</v>
      </c>
      <c r="I46" s="22">
        <f>VLOOKUP($A46,FedFundsRates!$A$2:$MM$3000,MATCH("FedFundsRate",FedFundsRates!$A$2:$MM$2,0),FALSE)</f>
        <v>4.166666666666667</v>
      </c>
    </row>
    <row r="47" spans="1:9" x14ac:dyDescent="0.3">
      <c r="A47" s="1">
        <v>24153</v>
      </c>
      <c r="B47" s="75">
        <f>VLOOKUP($A47,FedFundsRates!$A$2:$MM$3000,MATCH(B$2,FedFundsRates!$A$2:$MM$2,0),FALSE)</f>
        <v>4.166666666666667</v>
      </c>
      <c r="C47" s="75">
        <f>VLOOKUP($A47,NaturalRateMeasures!$A$2:$MK$3000,MATCH(C$2,NaturalRateMeasures!$A$2:$MK$2,0),FALSE)</f>
        <v>5.2447999999999997</v>
      </c>
      <c r="D47" s="75">
        <f>VLOOKUP($A47,InflationTargetMeasures!$A$2:$MM$3000,MATCH(D$2,InflationTargetMeasures!$A$2:$MM$2,0),FALSE)</f>
        <v>2</v>
      </c>
      <c r="E47" s="75">
        <f>VLOOKUP($A47,GapMeasures!$A$2:$LA$3000,MATCH(E$2,GapMeasures!$A$2:$LA$2,0),FALSE)</f>
        <v>3.9734741539761984</v>
      </c>
      <c r="F47" s="75">
        <f>VLOOKUP($A47,InflationMeasures!$A$2:$LN$3000,MATCH(F$2,InflationMeasures!$A$2:$LN$2,0),FALSE)</f>
        <v>1.4633858500029628</v>
      </c>
      <c r="G47" s="23">
        <v>24153</v>
      </c>
      <c r="H47" s="22">
        <f t="shared" si="0"/>
        <v>8.426615851992544</v>
      </c>
      <c r="I47" s="22">
        <f>VLOOKUP($A47,FedFundsRates!$A$2:$MM$3000,MATCH("FedFundsRate",FedFundsRates!$A$2:$MM$2,0),FALSE)</f>
        <v>4.5599999999999996</v>
      </c>
    </row>
    <row r="48" spans="1:9" x14ac:dyDescent="0.3">
      <c r="A48" s="1">
        <v>24242</v>
      </c>
      <c r="B48" s="75">
        <f>VLOOKUP($A48,FedFundsRates!$A$2:$MM$3000,MATCH(B$2,FedFundsRates!$A$2:$MM$2,0),FALSE)</f>
        <v>4.5599999999999996</v>
      </c>
      <c r="C48" s="75">
        <f>VLOOKUP($A48,NaturalRateMeasures!$A$2:$MK$3000,MATCH(C$2,NaturalRateMeasures!$A$2:$MK$2,0),FALSE)</f>
        <v>4.9923999999999999</v>
      </c>
      <c r="D48" s="75">
        <f>VLOOKUP($A48,InflationTargetMeasures!$A$2:$MM$3000,MATCH(D$2,InflationTargetMeasures!$A$2:$MM$2,0),FALSE)</f>
        <v>2</v>
      </c>
      <c r="E48" s="75">
        <f>VLOOKUP($A48,GapMeasures!$A$2:$LA$3000,MATCH(E$2,GapMeasures!$A$2:$LA$2,0),FALSE)</f>
        <v>3.2183194142649199</v>
      </c>
      <c r="F48" s="75">
        <f>VLOOKUP($A48,InflationMeasures!$A$2:$LN$3000,MATCH(F$2,InflationMeasures!$A$2:$LN$2,0),FALSE)</f>
        <v>1.9707041590681929</v>
      </c>
      <c r="G48" s="23">
        <v>24242</v>
      </c>
      <c r="H48" s="22">
        <f t="shared" si="0"/>
        <v>8.5576159457347494</v>
      </c>
      <c r="I48" s="22">
        <f>VLOOKUP($A48,FedFundsRates!$A$2:$MM$3000,MATCH("FedFundsRate",FedFundsRates!$A$2:$MM$2,0),FALSE)</f>
        <v>4.9133333333333331</v>
      </c>
    </row>
    <row r="49" spans="1:9" x14ac:dyDescent="0.3">
      <c r="A49" s="1">
        <v>24334</v>
      </c>
      <c r="B49" s="75">
        <f>VLOOKUP($A49,FedFundsRates!$A$2:$MM$3000,MATCH(B$2,FedFundsRates!$A$2:$MM$2,0),FALSE)</f>
        <v>4.9133333333333331</v>
      </c>
      <c r="C49" s="75">
        <f>VLOOKUP($A49,NaturalRateMeasures!$A$2:$MK$3000,MATCH(C$2,NaturalRateMeasures!$A$2:$MK$2,0),FALSE)</f>
        <v>4.9810999999999996</v>
      </c>
      <c r="D49" s="75">
        <f>VLOOKUP($A49,InflationTargetMeasures!$A$2:$MM$3000,MATCH(D$2,InflationTargetMeasures!$A$2:$MM$2,0),FALSE)</f>
        <v>2</v>
      </c>
      <c r="E49" s="75">
        <f>VLOOKUP($A49,GapMeasures!$A$2:$LA$3000,MATCH(E$2,GapMeasures!$A$2:$LA$2,0),FALSE)</f>
        <v>2.9818980215654451</v>
      </c>
      <c r="F49" s="75">
        <f>VLOOKUP($A49,InflationMeasures!$A$2:$LN$3000,MATCH(F$2,InflationMeasures!$A$2:$LN$2,0),FALSE)</f>
        <v>2.4923762608491717</v>
      </c>
      <c r="G49" s="23">
        <v>24334</v>
      </c>
      <c r="H49" s="22">
        <f t="shared" si="0"/>
        <v>9.2106134020564792</v>
      </c>
      <c r="I49" s="22">
        <f>VLOOKUP($A49,FedFundsRates!$A$2:$MM$3000,MATCH("FedFundsRate",FedFundsRates!$A$2:$MM$2,0),FALSE)</f>
        <v>5.41</v>
      </c>
    </row>
    <row r="50" spans="1:9" x14ac:dyDescent="0.3">
      <c r="A50" s="1">
        <v>24426</v>
      </c>
      <c r="B50" s="75">
        <f>VLOOKUP($A50,FedFundsRates!$A$2:$MM$3000,MATCH(B$2,FedFundsRates!$A$2:$MM$2,0),FALSE)</f>
        <v>5.41</v>
      </c>
      <c r="C50" s="75">
        <f>VLOOKUP($A50,NaturalRateMeasures!$A$2:$MK$3000,MATCH(C$2,NaturalRateMeasures!$A$2:$MK$2,0),FALSE)</f>
        <v>4.9652000000000003</v>
      </c>
      <c r="D50" s="75">
        <f>VLOOKUP($A50,InflationTargetMeasures!$A$2:$MM$3000,MATCH(D$2,InflationTargetMeasures!$A$2:$MM$2,0),FALSE)</f>
        <v>2</v>
      </c>
      <c r="E50" s="75">
        <f>VLOOKUP($A50,GapMeasures!$A$2:$LA$3000,MATCH(E$2,GapMeasures!$A$2:$LA$2,0),FALSE)</f>
        <v>2.7260173146334989</v>
      </c>
      <c r="F50" s="75">
        <f>VLOOKUP($A50,InflationMeasures!$A$2:$LN$3000,MATCH(F$2,InflationMeasures!$A$2:$LN$2,0),FALSE)</f>
        <v>3.0334911450113911</v>
      </c>
      <c r="G50" s="23">
        <v>24426</v>
      </c>
      <c r="H50" s="22">
        <f t="shared" si="0"/>
        <v>9.8784453748338361</v>
      </c>
      <c r="I50" s="22">
        <f>VLOOKUP($A50,FedFundsRates!$A$2:$MM$3000,MATCH("FedFundsRate",FedFundsRates!$A$2:$MM$2,0),FALSE)</f>
        <v>5.5633333333333326</v>
      </c>
    </row>
    <row r="51" spans="1:9" x14ac:dyDescent="0.3">
      <c r="A51" s="1">
        <v>24518</v>
      </c>
      <c r="B51" s="75">
        <f>VLOOKUP($A51,FedFundsRates!$A$2:$MM$3000,MATCH(B$2,FedFundsRates!$A$2:$MM$2,0),FALSE)</f>
        <v>5.5633333333333326</v>
      </c>
      <c r="C51" s="75">
        <f>VLOOKUP($A51,NaturalRateMeasures!$A$2:$MK$3000,MATCH(C$2,NaturalRateMeasures!$A$2:$MK$2,0),FALSE)</f>
        <v>4.9131</v>
      </c>
      <c r="D51" s="75">
        <f>VLOOKUP($A51,InflationTargetMeasures!$A$2:$MM$3000,MATCH(D$2,InflationTargetMeasures!$A$2:$MM$2,0),FALSE)</f>
        <v>2</v>
      </c>
      <c r="E51" s="75">
        <f>VLOOKUP($A51,GapMeasures!$A$2:$LA$3000,MATCH(E$2,GapMeasures!$A$2:$LA$2,0),FALSE)</f>
        <v>2.5087559511259023</v>
      </c>
      <c r="F51" s="75">
        <f>VLOOKUP($A51,InflationMeasures!$A$2:$LN$3000,MATCH(F$2,InflationMeasures!$A$2:$LN$2,0),FALSE)</f>
        <v>3.0822913637685412</v>
      </c>
      <c r="G51" s="23">
        <v>24518</v>
      </c>
      <c r="H51" s="22">
        <f t="shared" si="0"/>
        <v>9.7909150212157634</v>
      </c>
      <c r="I51" s="22">
        <f>VLOOKUP($A51,FedFundsRates!$A$2:$MM$3000,MATCH("FedFundsRate",FedFundsRates!$A$2:$MM$2,0),FALSE)</f>
        <v>4.8233333333333341</v>
      </c>
    </row>
    <row r="52" spans="1:9" x14ac:dyDescent="0.3">
      <c r="A52" s="1">
        <v>24607</v>
      </c>
      <c r="B52" s="75">
        <f>VLOOKUP($A52,FedFundsRates!$A$2:$MM$3000,MATCH(B$2,FedFundsRates!$A$2:$MM$2,0),FALSE)</f>
        <v>4.8233333333333341</v>
      </c>
      <c r="C52" s="75">
        <f>VLOOKUP($A52,NaturalRateMeasures!$A$2:$MK$3000,MATCH(C$2,NaturalRateMeasures!$A$2:$MK$2,0),FALSE)</f>
        <v>4.7070999999999996</v>
      </c>
      <c r="D52" s="75">
        <f>VLOOKUP($A52,InflationTargetMeasures!$A$2:$MM$3000,MATCH(D$2,InflationTargetMeasures!$A$2:$MM$2,0),FALSE)</f>
        <v>2</v>
      </c>
      <c r="E52" s="75">
        <f>VLOOKUP($A52,GapMeasures!$A$2:$LA$3000,MATCH(E$2,GapMeasures!$A$2:$LA$2,0),FALSE)</f>
        <v>1.433487438322141</v>
      </c>
      <c r="F52" s="75">
        <f>VLOOKUP($A52,InflationMeasures!$A$2:$LN$3000,MATCH(F$2,InflationMeasures!$A$2:$LN$2,0),FALSE)</f>
        <v>2.9421945309795916</v>
      </c>
      <c r="G52" s="23">
        <v>24607</v>
      </c>
      <c r="H52" s="22">
        <f t="shared" si="0"/>
        <v>8.8371355156304592</v>
      </c>
      <c r="I52" s="22">
        <f>VLOOKUP($A52,FedFundsRates!$A$2:$MM$3000,MATCH("FedFundsRate",FedFundsRates!$A$2:$MM$2,0),FALSE)</f>
        <v>3.99</v>
      </c>
    </row>
    <row r="53" spans="1:9" x14ac:dyDescent="0.3">
      <c r="A53" s="1">
        <v>24699</v>
      </c>
      <c r="B53" s="75">
        <f>VLOOKUP($A53,FedFundsRates!$A$2:$MM$3000,MATCH(B$2,FedFundsRates!$A$2:$MM$2,0),FALSE)</f>
        <v>3.99</v>
      </c>
      <c r="C53" s="75">
        <f>VLOOKUP($A53,NaturalRateMeasures!$A$2:$MK$3000,MATCH(C$2,NaturalRateMeasures!$A$2:$MK$2,0),FALSE)</f>
        <v>4.7615999999999996</v>
      </c>
      <c r="D53" s="75">
        <f>VLOOKUP($A53,InflationTargetMeasures!$A$2:$MM$3000,MATCH(D$2,InflationTargetMeasures!$A$2:$MM$2,0),FALSE)</f>
        <v>2</v>
      </c>
      <c r="E53" s="75">
        <f>VLOOKUP($A53,GapMeasures!$A$2:$LA$3000,MATCH(E$2,GapMeasures!$A$2:$LA$2,0),FALSE)</f>
        <v>1.2398788641974605</v>
      </c>
      <c r="F53" s="75">
        <f>VLOOKUP($A53,InflationMeasures!$A$2:$LN$3000,MATCH(F$2,InflationMeasures!$A$2:$LN$2,0),FALSE)</f>
        <v>3.0268352692109701</v>
      </c>
      <c r="G53" s="23">
        <v>24699</v>
      </c>
      <c r="H53" s="22">
        <f t="shared" si="0"/>
        <v>8.9217923359151854</v>
      </c>
      <c r="I53" s="22">
        <f>VLOOKUP($A53,FedFundsRates!$A$2:$MM$3000,MATCH("FedFundsRate",FedFundsRates!$A$2:$MM$2,0),FALSE)</f>
        <v>3.8933333333333331</v>
      </c>
    </row>
    <row r="54" spans="1:9" x14ac:dyDescent="0.3">
      <c r="A54" s="1">
        <v>24791</v>
      </c>
      <c r="B54" s="75">
        <f>VLOOKUP($A54,FedFundsRates!$A$2:$MM$3000,MATCH(B$2,FedFundsRates!$A$2:$MM$2,0),FALSE)</f>
        <v>3.8933333333333331</v>
      </c>
      <c r="C54" s="75">
        <f>VLOOKUP($A54,NaturalRateMeasures!$A$2:$MK$3000,MATCH(C$2,NaturalRateMeasures!$A$2:$MK$2,0),FALSE)</f>
        <v>4.7164000000000001</v>
      </c>
      <c r="D54" s="75">
        <f>VLOOKUP($A54,InflationTargetMeasures!$A$2:$MM$3000,MATCH(D$2,InflationTargetMeasures!$A$2:$MM$2,0),FALSE)</f>
        <v>2</v>
      </c>
      <c r="E54" s="75">
        <f>VLOOKUP($A54,GapMeasures!$A$2:$LA$3000,MATCH(E$2,GapMeasures!$A$2:$LA$2,0),FALSE)</f>
        <v>0.83793719806368039</v>
      </c>
      <c r="F54" s="75">
        <f>VLOOKUP($A54,InflationMeasures!$A$2:$LN$3000,MATCH(F$2,InflationMeasures!$A$2:$LN$2,0),FALSE)</f>
        <v>3.1767642387111383</v>
      </c>
      <c r="G54" s="23">
        <v>24791</v>
      </c>
      <c r="H54" s="22">
        <f t="shared" si="0"/>
        <v>8.9005149570985491</v>
      </c>
      <c r="I54" s="22">
        <f>VLOOKUP($A54,FedFundsRates!$A$2:$MM$3000,MATCH("FedFundsRate",FedFundsRates!$A$2:$MM$2,0),FALSE)</f>
        <v>4.1733333333333329</v>
      </c>
    </row>
    <row r="55" spans="1:9" x14ac:dyDescent="0.3">
      <c r="A55" s="1">
        <v>24883</v>
      </c>
      <c r="B55" s="75">
        <f>VLOOKUP($A55,FedFundsRates!$A$2:$MM$3000,MATCH(B$2,FedFundsRates!$A$2:$MM$2,0),FALSE)</f>
        <v>4.1733333333333329</v>
      </c>
      <c r="C55" s="75">
        <f>VLOOKUP($A55,NaturalRateMeasures!$A$2:$MK$3000,MATCH(C$2,NaturalRateMeasures!$A$2:$MK$2,0),FALSE)</f>
        <v>4.9756999999999998</v>
      </c>
      <c r="D55" s="75">
        <f>VLOOKUP($A55,InflationTargetMeasures!$A$2:$MM$3000,MATCH(D$2,InflationTargetMeasures!$A$2:$MM$2,0),FALSE)</f>
        <v>2</v>
      </c>
      <c r="E55" s="75">
        <f>VLOOKUP($A55,GapMeasures!$A$2:$LA$3000,MATCH(E$2,GapMeasures!$A$2:$LA$2,0),FALSE)</f>
        <v>1.7277861454465395</v>
      </c>
      <c r="F55" s="75">
        <f>VLOOKUP($A55,InflationMeasures!$A$2:$LN$3000,MATCH(F$2,InflationMeasures!$A$2:$LN$2,0),FALSE)</f>
        <v>3.7799717912552877</v>
      </c>
      <c r="G55" s="23">
        <v>24883</v>
      </c>
      <c r="H55" s="22">
        <f t="shared" si="0"/>
        <v>10.509550759606201</v>
      </c>
      <c r="I55" s="22">
        <f>VLOOKUP($A55,FedFundsRates!$A$2:$MM$3000,MATCH("FedFundsRate",FedFundsRates!$A$2:$MM$2,0),FALSE)</f>
        <v>4.79</v>
      </c>
    </row>
    <row r="56" spans="1:9" x14ac:dyDescent="0.3">
      <c r="A56" s="1">
        <v>24973</v>
      </c>
      <c r="B56" s="75">
        <f>VLOOKUP($A56,FedFundsRates!$A$2:$MM$3000,MATCH(B$2,FedFundsRates!$A$2:$MM$2,0),FALSE)</f>
        <v>4.79</v>
      </c>
      <c r="C56" s="75">
        <f>VLOOKUP($A56,NaturalRateMeasures!$A$2:$MK$3000,MATCH(C$2,NaturalRateMeasures!$A$2:$MK$2,0),FALSE)</f>
        <v>5.0777999999999999</v>
      </c>
      <c r="D56" s="75">
        <f>VLOOKUP($A56,InflationTargetMeasures!$A$2:$MM$3000,MATCH(D$2,InflationTargetMeasures!$A$2:$MM$2,0),FALSE)</f>
        <v>2</v>
      </c>
      <c r="E56" s="75">
        <f>VLOOKUP($A56,GapMeasures!$A$2:$LA$3000,MATCH(E$2,GapMeasures!$A$2:$LA$2,0),FALSE)</f>
        <v>2.2831387218548258</v>
      </c>
      <c r="F56" s="75">
        <f>VLOOKUP($A56,InflationMeasures!$A$2:$LN$3000,MATCH(F$2,InflationMeasures!$A$2:$LN$2,0),FALSE)</f>
        <v>4.2871553463349032</v>
      </c>
      <c r="G56" s="23">
        <v>24973</v>
      </c>
      <c r="H56" s="22">
        <f t="shared" si="0"/>
        <v>11.650102380429768</v>
      </c>
      <c r="I56" s="22">
        <f>VLOOKUP($A56,FedFundsRates!$A$2:$MM$3000,MATCH("FedFundsRate",FedFundsRates!$A$2:$MM$2,0),FALSE)</f>
        <v>5.9833333333333334</v>
      </c>
    </row>
    <row r="57" spans="1:9" x14ac:dyDescent="0.3">
      <c r="A57" s="1">
        <v>25065</v>
      </c>
      <c r="B57" s="75">
        <f>VLOOKUP($A57,FedFundsRates!$A$2:$MM$3000,MATCH(B$2,FedFundsRates!$A$2:$MM$2,0),FALSE)</f>
        <v>5.9833333333333334</v>
      </c>
      <c r="C57" s="75">
        <f>VLOOKUP($A57,NaturalRateMeasures!$A$2:$MK$3000,MATCH(C$2,NaturalRateMeasures!$A$2:$MK$2,0),FALSE)</f>
        <v>4.9827000000000004</v>
      </c>
      <c r="D57" s="75">
        <f>VLOOKUP($A57,InflationTargetMeasures!$A$2:$MM$3000,MATCH(D$2,InflationTargetMeasures!$A$2:$MM$2,0),FALSE)</f>
        <v>2</v>
      </c>
      <c r="E57" s="75">
        <f>VLOOKUP($A57,GapMeasures!$A$2:$LA$3000,MATCH(E$2,GapMeasures!$A$2:$LA$2,0),FALSE)</f>
        <v>1.9368873172559742</v>
      </c>
      <c r="F57" s="75">
        <f>VLOOKUP($A57,InflationMeasures!$A$2:$LN$3000,MATCH(F$2,InflationMeasures!$A$2:$LN$2,0),FALSE)</f>
        <v>4.504054204154162</v>
      </c>
      <c r="G57" s="23">
        <v>25065</v>
      </c>
      <c r="H57" s="22">
        <f t="shared" si="0"/>
        <v>11.707224964859229</v>
      </c>
      <c r="I57" s="22">
        <f>VLOOKUP($A57,FedFundsRates!$A$2:$MM$3000,MATCH("FedFundsRate",FedFundsRates!$A$2:$MM$2,0),FALSE)</f>
        <v>5.9466666666666663</v>
      </c>
    </row>
    <row r="58" spans="1:9" x14ac:dyDescent="0.3">
      <c r="A58" s="1">
        <v>25157</v>
      </c>
      <c r="B58" s="75">
        <f>VLOOKUP($A58,FedFundsRates!$A$2:$MM$3000,MATCH(B$2,FedFundsRates!$A$2:$MM$2,0),FALSE)</f>
        <v>5.9466666666666663</v>
      </c>
      <c r="C58" s="75">
        <f>VLOOKUP($A58,NaturalRateMeasures!$A$2:$MK$3000,MATCH(C$2,NaturalRateMeasures!$A$2:$MK$2,0),FALSE)</f>
        <v>4.8593999999999999</v>
      </c>
      <c r="D58" s="75">
        <f>VLOOKUP($A58,InflationTargetMeasures!$A$2:$MM$3000,MATCH(D$2,InflationTargetMeasures!$A$2:$MM$2,0),FALSE)</f>
        <v>2</v>
      </c>
      <c r="E58" s="75">
        <f>VLOOKUP($A58,GapMeasures!$A$2:$LA$3000,MATCH(E$2,GapMeasures!$A$2:$LA$2,0),FALSE)</f>
        <v>1.2107277091773219</v>
      </c>
      <c r="F58" s="75">
        <f>VLOOKUP($A58,InflationMeasures!$A$2:$LN$3000,MATCH(F$2,InflationMeasures!$A$2:$LN$2,0),FALSE)</f>
        <v>4.6624147789751547</v>
      </c>
      <c r="G58" s="23">
        <v>25157</v>
      </c>
      <c r="H58" s="22">
        <f t="shared" si="0"/>
        <v>11.458386023051395</v>
      </c>
      <c r="I58" s="22">
        <f>VLOOKUP($A58,FedFundsRates!$A$2:$MM$3000,MATCH("FedFundsRate",FedFundsRates!$A$2:$MM$2,0),FALSE)</f>
        <v>5.916666666666667</v>
      </c>
    </row>
    <row r="59" spans="1:9" x14ac:dyDescent="0.3">
      <c r="A59" s="1">
        <v>25249</v>
      </c>
      <c r="B59" s="75">
        <f>VLOOKUP($A59,FedFundsRates!$A$2:$MM$3000,MATCH(B$2,FedFundsRates!$A$2:$MM$2,0),FALSE)</f>
        <v>5.916666666666667</v>
      </c>
      <c r="C59" s="75">
        <f>VLOOKUP($A59,NaturalRateMeasures!$A$2:$MK$3000,MATCH(C$2,NaturalRateMeasures!$A$2:$MK$2,0),FALSE)</f>
        <v>5.0041000000000002</v>
      </c>
      <c r="D59" s="75">
        <f>VLOOKUP($A59,InflationTargetMeasures!$A$2:$MM$3000,MATCH(D$2,InflationTargetMeasures!$A$2:$MM$2,0),FALSE)</f>
        <v>2</v>
      </c>
      <c r="E59" s="75">
        <f>VLOOKUP($A59,GapMeasures!$A$2:$LA$3000,MATCH(E$2,GapMeasures!$A$2:$LA$2,0),FALSE)</f>
        <v>1.7153945302041838</v>
      </c>
      <c r="F59" s="75">
        <f>VLOOKUP($A59,InflationMeasures!$A$2:$LN$3000,MATCH(F$2,InflationMeasures!$A$2:$LN$2,0),FALSE)</f>
        <v>4.6153846153846212</v>
      </c>
      <c r="G59" s="23">
        <v>25249</v>
      </c>
      <c r="H59" s="22">
        <f t="shared" si="0"/>
        <v>11.784874188179023</v>
      </c>
      <c r="I59" s="22">
        <f>VLOOKUP($A59,FedFundsRates!$A$2:$MM$3000,MATCH("FedFundsRate",FedFundsRates!$A$2:$MM$2,0),FALSE)</f>
        <v>6.5666666666666664</v>
      </c>
    </row>
    <row r="60" spans="1:9" x14ac:dyDescent="0.3">
      <c r="A60" s="1">
        <v>25338</v>
      </c>
      <c r="B60" s="75">
        <f>VLOOKUP($A60,FedFundsRates!$A$2:$MM$3000,MATCH(B$2,FedFundsRates!$A$2:$MM$2,0),FALSE)</f>
        <v>6.5666666666666664</v>
      </c>
      <c r="C60" s="75">
        <f>VLOOKUP($A60,NaturalRateMeasures!$A$2:$MK$3000,MATCH(C$2,NaturalRateMeasures!$A$2:$MK$2,0),FALSE)</f>
        <v>4.8242000000000003</v>
      </c>
      <c r="D60" s="75">
        <f>VLOOKUP($A60,InflationTargetMeasures!$A$2:$MM$3000,MATCH(D$2,InflationTargetMeasures!$A$2:$MM$2,0),FALSE)</f>
        <v>2</v>
      </c>
      <c r="E60" s="75">
        <f>VLOOKUP($A60,GapMeasures!$A$2:$LA$3000,MATCH(E$2,GapMeasures!$A$2:$LA$2,0),FALSE)</f>
        <v>1.0043062283577946</v>
      </c>
      <c r="F60" s="75">
        <f>VLOOKUP($A60,InflationMeasures!$A$2:$LN$3000,MATCH(F$2,InflationMeasures!$A$2:$LN$2,0),FALSE)</f>
        <v>4.648288462571859</v>
      </c>
      <c r="G60" s="23">
        <v>25338</v>
      </c>
      <c r="H60" s="22">
        <f t="shared" si="0"/>
        <v>11.298785808036685</v>
      </c>
      <c r="I60" s="22">
        <f>VLOOKUP($A60,FedFundsRates!$A$2:$MM$3000,MATCH("FedFundsRate",FedFundsRates!$A$2:$MM$2,0),FALSE)</f>
        <v>8.3266666666666662</v>
      </c>
    </row>
    <row r="61" spans="1:9" x14ac:dyDescent="0.3">
      <c r="A61" s="1">
        <v>25430</v>
      </c>
      <c r="B61" s="75">
        <f>VLOOKUP($A61,FedFundsRates!$A$2:$MM$3000,MATCH(B$2,FedFundsRates!$A$2:$MM$2,0),FALSE)</f>
        <v>8.3266666666666662</v>
      </c>
      <c r="C61" s="75">
        <f>VLOOKUP($A61,NaturalRateMeasures!$A$2:$MK$3000,MATCH(C$2,NaturalRateMeasures!$A$2:$MK$2,0),FALSE)</f>
        <v>4.7721999999999998</v>
      </c>
      <c r="D61" s="75">
        <f>VLOOKUP($A61,InflationTargetMeasures!$A$2:$MM$3000,MATCH(D$2,InflationTargetMeasures!$A$2:$MM$2,0),FALSE)</f>
        <v>2</v>
      </c>
      <c r="E61" s="75">
        <f>VLOOKUP($A61,GapMeasures!$A$2:$LA$3000,MATCH(E$2,GapMeasures!$A$2:$LA$2,0),FALSE)</f>
        <v>0.71040456762853865</v>
      </c>
      <c r="F61" s="75">
        <f>VLOOKUP($A61,InflationMeasures!$A$2:$LN$3000,MATCH(F$2,InflationMeasures!$A$2:$LN$2,0),FALSE)</f>
        <v>4.6872508901525389</v>
      </c>
      <c r="G61" s="23">
        <v>25430</v>
      </c>
      <c r="H61" s="22">
        <f t="shared" si="0"/>
        <v>11.158278619043079</v>
      </c>
      <c r="I61" s="22">
        <f>VLOOKUP($A61,FedFundsRates!$A$2:$MM$3000,MATCH("FedFundsRate",FedFundsRates!$A$2:$MM$2,0),FALSE)</f>
        <v>8.9833333333333325</v>
      </c>
    </row>
    <row r="62" spans="1:9" x14ac:dyDescent="0.3">
      <c r="A62" s="1">
        <v>25522</v>
      </c>
      <c r="B62" s="75">
        <f>VLOOKUP($A62,FedFundsRates!$A$2:$MM$3000,MATCH(B$2,FedFundsRates!$A$2:$MM$2,0),FALSE)</f>
        <v>8.9833333333333325</v>
      </c>
      <c r="C62" s="75">
        <f>VLOOKUP($A62,NaturalRateMeasures!$A$2:$MK$3000,MATCH(C$2,NaturalRateMeasures!$A$2:$MK$2,0),FALSE)</f>
        <v>4.4649999999999999</v>
      </c>
      <c r="D62" s="75">
        <f>VLOOKUP($A62,InflationTargetMeasures!$A$2:$MM$3000,MATCH(D$2,InflationTargetMeasures!$A$2:$MM$2,0),FALSE)</f>
        <v>2</v>
      </c>
      <c r="E62" s="75">
        <f>VLOOKUP($A62,GapMeasures!$A$2:$LA$3000,MATCH(E$2,GapMeasures!$A$2:$LA$2,0),FALSE)</f>
        <v>-0.67664862256307301</v>
      </c>
      <c r="F62" s="75">
        <f>VLOOKUP($A62,InflationMeasures!$A$2:$LN$3000,MATCH(F$2,InflationMeasures!$A$2:$LN$2,0),FALSE)</f>
        <v>4.6963647825173371</v>
      </c>
      <c r="G62" s="23">
        <v>25522</v>
      </c>
      <c r="H62" s="22">
        <f t="shared" si="0"/>
        <v>10.171222862494471</v>
      </c>
      <c r="I62" s="22">
        <f>VLOOKUP($A62,FedFundsRates!$A$2:$MM$3000,MATCH("FedFundsRate",FedFundsRates!$A$2:$MM$2,0),FALSE)</f>
        <v>8.94</v>
      </c>
    </row>
    <row r="63" spans="1:9" x14ac:dyDescent="0.3">
      <c r="A63" s="1">
        <v>25614</v>
      </c>
      <c r="B63" s="75">
        <f>VLOOKUP($A63,FedFundsRates!$A$2:$MM$3000,MATCH(B$2,FedFundsRates!$A$2:$MM$2,0),FALSE)</f>
        <v>8.94</v>
      </c>
      <c r="C63" s="75">
        <f>VLOOKUP($A63,NaturalRateMeasures!$A$2:$MK$3000,MATCH(C$2,NaturalRateMeasures!$A$2:$MK$2,0),FALSE)</f>
        <v>4.3030999999999997</v>
      </c>
      <c r="D63" s="75">
        <f>VLOOKUP($A63,InflationTargetMeasures!$A$2:$MM$3000,MATCH(D$2,InflationTargetMeasures!$A$2:$MM$2,0),FALSE)</f>
        <v>2</v>
      </c>
      <c r="E63" s="75">
        <f>VLOOKUP($A63,GapMeasures!$A$2:$LA$3000,MATCH(E$2,GapMeasures!$A$2:$LA$2,0),FALSE)</f>
        <v>-1.668946397780608</v>
      </c>
      <c r="F63" s="75">
        <f>VLOOKUP($A63,InflationMeasures!$A$2:$LN$3000,MATCH(F$2,InflationMeasures!$A$2:$LN$2,0),FALSE)</f>
        <v>4.6975680731656588</v>
      </c>
      <c r="G63" s="23">
        <v>25614</v>
      </c>
      <c r="H63" s="22">
        <f t="shared" si="0"/>
        <v>9.5149789108581828</v>
      </c>
      <c r="I63" s="22">
        <f>VLOOKUP($A63,FedFundsRates!$A$2:$MM$3000,MATCH("FedFundsRate",FedFundsRates!$A$2:$MM$2,0),FALSE)</f>
        <v>8.5733333333333324</v>
      </c>
    </row>
    <row r="64" spans="1:9" x14ac:dyDescent="0.3">
      <c r="A64" s="1">
        <v>25703</v>
      </c>
      <c r="B64" s="75">
        <f>VLOOKUP($A64,FedFundsRates!$A$2:$MM$3000,MATCH(B$2,FedFundsRates!$A$2:$MM$2,0),FALSE)</f>
        <v>8.5733333333333324</v>
      </c>
      <c r="C64" s="75">
        <f>VLOOKUP($A64,NaturalRateMeasures!$A$2:$MK$3000,MATCH(C$2,NaturalRateMeasures!$A$2:$MK$2,0),FALSE)</f>
        <v>4.2191999999999998</v>
      </c>
      <c r="D64" s="75">
        <f>VLOOKUP($A64,InflationTargetMeasures!$A$2:$MM$3000,MATCH(D$2,InflationTargetMeasures!$A$2:$MM$2,0),FALSE)</f>
        <v>2</v>
      </c>
      <c r="E64" s="75">
        <f>VLOOKUP($A64,GapMeasures!$A$2:$LA$3000,MATCH(E$2,GapMeasures!$A$2:$LA$2,0),FALSE)</f>
        <v>-2.3217498491702893</v>
      </c>
      <c r="F64" s="75">
        <f>VLOOKUP($A64,InflationMeasures!$A$2:$LN$3000,MATCH(F$2,InflationMeasures!$A$2:$LN$2,0),FALSE)</f>
        <v>4.6266817294854601</v>
      </c>
      <c r="G64" s="23">
        <v>25703</v>
      </c>
      <c r="H64" s="22">
        <f t="shared" si="0"/>
        <v>8.9983476696430458</v>
      </c>
      <c r="I64" s="22">
        <f>VLOOKUP($A64,FedFundsRates!$A$2:$MM$3000,MATCH("FedFundsRate",FedFundsRates!$A$2:$MM$2,0),FALSE)</f>
        <v>7.8866666666666667</v>
      </c>
    </row>
    <row r="65" spans="1:9" x14ac:dyDescent="0.3">
      <c r="A65" s="1">
        <v>25795</v>
      </c>
      <c r="B65" s="75">
        <f>VLOOKUP($A65,FedFundsRates!$A$2:$MM$3000,MATCH(B$2,FedFundsRates!$A$2:$MM$2,0),FALSE)</f>
        <v>7.8866666666666667</v>
      </c>
      <c r="C65" s="75">
        <f>VLOOKUP($A65,NaturalRateMeasures!$A$2:$MK$3000,MATCH(C$2,NaturalRateMeasures!$A$2:$MK$2,0),FALSE)</f>
        <v>4.2630999999999997</v>
      </c>
      <c r="D65" s="75">
        <f>VLOOKUP($A65,InflationTargetMeasures!$A$2:$MM$3000,MATCH(D$2,InflationTargetMeasures!$A$2:$MM$2,0),FALSE)</f>
        <v>2</v>
      </c>
      <c r="E65" s="75">
        <f>VLOOKUP($A65,GapMeasures!$A$2:$LA$3000,MATCH(E$2,GapMeasures!$A$2:$LA$2,0),FALSE)</f>
        <v>-2.1908540191293429</v>
      </c>
      <c r="F65" s="75">
        <f>VLOOKUP($A65,InflationMeasures!$A$2:$LN$3000,MATCH(F$2,InflationMeasures!$A$2:$LN$2,0),FALSE)</f>
        <v>4.5839890349763879</v>
      </c>
      <c r="G65" s="23">
        <v>25795</v>
      </c>
      <c r="H65" s="22">
        <f t="shared" si="0"/>
        <v>9.0436565428999103</v>
      </c>
      <c r="I65" s="22">
        <f>VLOOKUP($A65,FedFundsRates!$A$2:$MM$3000,MATCH("FedFundsRate",FedFundsRates!$A$2:$MM$2,0),FALSE)</f>
        <v>6.706666666666667</v>
      </c>
    </row>
    <row r="66" spans="1:9" x14ac:dyDescent="0.3">
      <c r="A66" s="1">
        <v>25887</v>
      </c>
      <c r="B66" s="75">
        <f>VLOOKUP($A66,FedFundsRates!$A$2:$MM$3000,MATCH(B$2,FedFundsRates!$A$2:$MM$2,0),FALSE)</f>
        <v>6.706666666666667</v>
      </c>
      <c r="C66" s="75">
        <f>VLOOKUP($A66,NaturalRateMeasures!$A$2:$MK$3000,MATCH(C$2,NaturalRateMeasures!$A$2:$MK$2,0),FALSE)</f>
        <v>3.8693</v>
      </c>
      <c r="D66" s="75">
        <f>VLOOKUP($A66,InflationTargetMeasures!$A$2:$MM$3000,MATCH(D$2,InflationTargetMeasures!$A$2:$MM$2,0),FALSE)</f>
        <v>2</v>
      </c>
      <c r="E66" s="75">
        <f>VLOOKUP($A66,GapMeasures!$A$2:$LA$3000,MATCH(E$2,GapMeasures!$A$2:$LA$2,0),FALSE)</f>
        <v>-3.9862065694400717</v>
      </c>
      <c r="F66" s="75">
        <f>VLOOKUP($A66,InflationMeasures!$A$2:$LN$3000,MATCH(F$2,InflationMeasures!$A$2:$LN$2,0),FALSE)</f>
        <v>4.8268941294530743</v>
      </c>
      <c r="G66" s="23">
        <v>25887</v>
      </c>
      <c r="H66" s="22">
        <f t="shared" si="0"/>
        <v>8.1165379094595771</v>
      </c>
      <c r="I66" s="22">
        <f>VLOOKUP($A66,FedFundsRates!$A$2:$MM$3000,MATCH("FedFundsRate",FedFundsRates!$A$2:$MM$2,0),FALSE)</f>
        <v>5.5666666666666673</v>
      </c>
    </row>
    <row r="67" spans="1:9" x14ac:dyDescent="0.3">
      <c r="A67" s="1">
        <v>25979</v>
      </c>
      <c r="B67" s="75">
        <f>VLOOKUP($A67,FedFundsRates!$A$2:$MM$3000,MATCH(B$2,FedFundsRates!$A$2:$MM$2,0),FALSE)</f>
        <v>5.5666666666666673</v>
      </c>
      <c r="C67" s="75">
        <f>VLOOKUP($A67,NaturalRateMeasures!$A$2:$MK$3000,MATCH(C$2,NaturalRateMeasures!$A$2:$MK$2,0),FALSE)</f>
        <v>4.3287000000000004</v>
      </c>
      <c r="D67" s="75">
        <f>VLOOKUP($A67,InflationTargetMeasures!$A$2:$MM$3000,MATCH(D$2,InflationTargetMeasures!$A$2:$MM$2,0),FALSE)</f>
        <v>2</v>
      </c>
      <c r="E67" s="75">
        <f>VLOOKUP($A67,GapMeasures!$A$2:$LA$3000,MATCH(E$2,GapMeasures!$A$2:$LA$2,0),FALSE)</f>
        <v>-2.1647976993402813</v>
      </c>
      <c r="F67" s="75">
        <f>VLOOKUP($A67,InflationMeasures!$A$2:$LN$3000,MATCH(F$2,InflationMeasures!$A$2:$LN$2,0),FALSE)</f>
        <v>5.0029779630732518</v>
      </c>
      <c r="G67" s="23">
        <v>25979</v>
      </c>
      <c r="H67" s="22">
        <f t="shared" si="0"/>
        <v>9.7507680949397386</v>
      </c>
      <c r="I67" s="22">
        <f>VLOOKUP($A67,FedFundsRates!$A$2:$MM$3000,MATCH("FedFundsRate",FedFundsRates!$A$2:$MM$2,0),FALSE)</f>
        <v>3.8566666666666669</v>
      </c>
    </row>
    <row r="68" spans="1:9" x14ac:dyDescent="0.3">
      <c r="A68" s="1">
        <v>26068</v>
      </c>
      <c r="B68" s="75">
        <f>VLOOKUP($A68,FedFundsRates!$A$2:$MM$3000,MATCH(B$2,FedFundsRates!$A$2:$MM$2,0),FALSE)</f>
        <v>3.8566666666666669</v>
      </c>
      <c r="C68" s="75">
        <f>VLOOKUP($A68,NaturalRateMeasures!$A$2:$MK$3000,MATCH(C$2,NaturalRateMeasures!$A$2:$MK$2,0),FALSE)</f>
        <v>4.0743999999999998</v>
      </c>
      <c r="D68" s="75">
        <f>VLOOKUP($A68,InflationTargetMeasures!$A$2:$MM$3000,MATCH(D$2,InflationTargetMeasures!$A$2:$MM$2,0),FALSE)</f>
        <v>2</v>
      </c>
      <c r="E68" s="75">
        <f>VLOOKUP($A68,GapMeasures!$A$2:$LA$3000,MATCH(E$2,GapMeasures!$A$2:$LA$2,0),FALSE)</f>
        <v>-2.4650898367863037</v>
      </c>
      <c r="F68" s="75">
        <f>VLOOKUP($A68,InflationMeasures!$A$2:$LN$3000,MATCH(F$2,InflationMeasures!$A$2:$LN$2,0),FALSE)</f>
        <v>5.0159509202453822</v>
      </c>
      <c r="G68" s="23">
        <v>26068</v>
      </c>
      <c r="H68" s="22">
        <f t="shared" si="0"/>
        <v>9.3657814619749207</v>
      </c>
      <c r="I68" s="22">
        <f>VLOOKUP($A68,FedFundsRates!$A$2:$MM$3000,MATCH("FedFundsRate",FedFundsRates!$A$2:$MM$2,0),FALSE)</f>
        <v>4.5666666666666664</v>
      </c>
    </row>
    <row r="69" spans="1:9" x14ac:dyDescent="0.3">
      <c r="A69" s="1">
        <v>26160</v>
      </c>
      <c r="B69" s="75">
        <f>VLOOKUP($A69,FedFundsRates!$A$2:$MM$3000,MATCH(B$2,FedFundsRates!$A$2:$MM$2,0),FALSE)</f>
        <v>4.5666666666666664</v>
      </c>
      <c r="C69" s="75">
        <f>VLOOKUP($A69,NaturalRateMeasures!$A$2:$MK$3000,MATCH(C$2,NaturalRateMeasures!$A$2:$MK$2,0),FALSE)</f>
        <v>3.8961999999999999</v>
      </c>
      <c r="D69" s="75">
        <f>VLOOKUP($A69,InflationTargetMeasures!$A$2:$MM$3000,MATCH(D$2,InflationTargetMeasures!$A$2:$MM$2,0),FALSE)</f>
        <v>2</v>
      </c>
      <c r="E69" s="75">
        <f>VLOOKUP($A69,GapMeasures!$A$2:$LA$3000,MATCH(E$2,GapMeasures!$A$2:$LA$2,0),FALSE)</f>
        <v>-2.5114506100739855</v>
      </c>
      <c r="F69" s="75">
        <f>VLOOKUP($A69,InflationMeasures!$A$2:$LN$3000,MATCH(F$2,InflationMeasures!$A$2:$LN$2,0),FALSE)</f>
        <v>4.8393359867973995</v>
      </c>
      <c r="G69" s="23">
        <v>26160</v>
      </c>
      <c r="H69" s="22">
        <f t="shared" ref="H69:H132" si="1">$L$29*B69 + (1-$L$29)*(C69+D69+1.5*(F69-D69)+$L$31*E69)</f>
        <v>8.8994786751591057</v>
      </c>
      <c r="I69" s="22">
        <f>VLOOKUP($A69,FedFundsRates!$A$2:$MM$3000,MATCH("FedFundsRate",FedFundsRates!$A$2:$MM$2,0),FALSE)</f>
        <v>5.4766666666666666</v>
      </c>
    </row>
    <row r="70" spans="1:9" x14ac:dyDescent="0.3">
      <c r="A70" s="1">
        <v>26252</v>
      </c>
      <c r="B70" s="75">
        <f>VLOOKUP($A70,FedFundsRates!$A$2:$MM$3000,MATCH(B$2,FedFundsRates!$A$2:$MM$2,0),FALSE)</f>
        <v>5.4766666666666666</v>
      </c>
      <c r="C70" s="75">
        <f>VLOOKUP($A70,NaturalRateMeasures!$A$2:$MK$3000,MATCH(C$2,NaturalRateMeasures!$A$2:$MK$2,0),FALSE)</f>
        <v>3.5396000000000001</v>
      </c>
      <c r="D70" s="75">
        <f>VLOOKUP($A70,InflationTargetMeasures!$A$2:$MM$3000,MATCH(D$2,InflationTargetMeasures!$A$2:$MM$2,0),FALSE)</f>
        <v>2</v>
      </c>
      <c r="E70" s="75">
        <f>VLOOKUP($A70,GapMeasures!$A$2:$LA$3000,MATCH(E$2,GapMeasures!$A$2:$LA$2,0),FALSE)</f>
        <v>-3.120308425650673</v>
      </c>
      <c r="F70" s="75">
        <f>VLOOKUP($A70,InflationMeasures!$A$2:$LN$3000,MATCH(F$2,InflationMeasures!$A$2:$LN$2,0),FALSE)</f>
        <v>3.9728125598315289</v>
      </c>
      <c r="G70" s="23">
        <v>26252</v>
      </c>
      <c r="H70" s="22">
        <f t="shared" si="1"/>
        <v>6.9386646269219572</v>
      </c>
      <c r="I70" s="22">
        <f>VLOOKUP($A70,FedFundsRates!$A$2:$MM$3000,MATCH("FedFundsRate",FedFundsRates!$A$2:$MM$2,0),FALSE)</f>
        <v>4.75</v>
      </c>
    </row>
    <row r="71" spans="1:9" x14ac:dyDescent="0.3">
      <c r="A71" s="1">
        <v>26344</v>
      </c>
      <c r="B71" s="75">
        <f>VLOOKUP($A71,FedFundsRates!$A$2:$MM$3000,MATCH(B$2,FedFundsRates!$A$2:$MM$2,0),FALSE)</f>
        <v>4.75</v>
      </c>
      <c r="C71" s="75">
        <f>VLOOKUP($A71,NaturalRateMeasures!$A$2:$MK$3000,MATCH(C$2,NaturalRateMeasures!$A$2:$MK$2,0),FALSE)</f>
        <v>3.7871000000000001</v>
      </c>
      <c r="D71" s="75">
        <f>VLOOKUP($A71,InflationTargetMeasures!$A$2:$MM$3000,MATCH(D$2,InflationTargetMeasures!$A$2:$MM$2,0),FALSE)</f>
        <v>2</v>
      </c>
      <c r="E71" s="75">
        <f>VLOOKUP($A71,GapMeasures!$A$2:$LA$3000,MATCH(E$2,GapMeasures!$A$2:$LA$2,0),FALSE)</f>
        <v>-2.1606051995144995</v>
      </c>
      <c r="F71" s="75">
        <f>VLOOKUP($A71,InflationMeasures!$A$2:$LN$3000,MATCH(F$2,InflationMeasures!$A$2:$LN$2,0),FALSE)</f>
        <v>3.6632633768198142</v>
      </c>
      <c r="G71" s="23">
        <v>26344</v>
      </c>
      <c r="H71" s="22">
        <f t="shared" si="1"/>
        <v>7.2016924654724725</v>
      </c>
      <c r="I71" s="22">
        <f>VLOOKUP($A71,FedFundsRates!$A$2:$MM$3000,MATCH("FedFundsRate",FedFundsRates!$A$2:$MM$2,0),FALSE)</f>
        <v>3.5466666666666669</v>
      </c>
    </row>
    <row r="72" spans="1:9" x14ac:dyDescent="0.3">
      <c r="A72" s="1">
        <v>26434</v>
      </c>
      <c r="B72" s="75">
        <f>VLOOKUP($A72,FedFundsRates!$A$2:$MM$3000,MATCH(B$2,FedFundsRates!$A$2:$MM$2,0),FALSE)</f>
        <v>3.5466666666666669</v>
      </c>
      <c r="C72" s="75">
        <f>VLOOKUP($A72,NaturalRateMeasures!$A$2:$MK$3000,MATCH(C$2,NaturalRateMeasures!$A$2:$MK$2,0),FALSE)</f>
        <v>3.9018999999999999</v>
      </c>
      <c r="D72" s="75">
        <f>VLOOKUP($A72,InflationTargetMeasures!$A$2:$MM$3000,MATCH(D$2,InflationTargetMeasures!$A$2:$MM$2,0),FALSE)</f>
        <v>2</v>
      </c>
      <c r="E72" s="75">
        <f>VLOOKUP($A72,GapMeasures!$A$2:$LA$3000,MATCH(E$2,GapMeasures!$A$2:$LA$2,0),FALSE)</f>
        <v>-0.72429653580367281</v>
      </c>
      <c r="F72" s="75">
        <f>VLOOKUP($A72,InflationMeasures!$A$2:$LN$3000,MATCH(F$2,InflationMeasures!$A$2:$LN$2,0),FALSE)</f>
        <v>3.1873627143992334</v>
      </c>
      <c r="G72" s="23">
        <v>26434</v>
      </c>
      <c r="H72" s="22">
        <f t="shared" si="1"/>
        <v>7.3207958036970133</v>
      </c>
      <c r="I72" s="22">
        <f>VLOOKUP($A72,FedFundsRates!$A$2:$MM$3000,MATCH("FedFundsRate",FedFundsRates!$A$2:$MM$2,0),FALSE)</f>
        <v>4.3</v>
      </c>
    </row>
    <row r="73" spans="1:9" x14ac:dyDescent="0.3">
      <c r="A73" s="1">
        <v>26526</v>
      </c>
      <c r="B73" s="75">
        <f>VLOOKUP($A73,FedFundsRates!$A$2:$MM$3000,MATCH(B$2,FedFundsRates!$A$2:$MM$2,0),FALSE)</f>
        <v>4.3</v>
      </c>
      <c r="C73" s="75">
        <f>VLOOKUP($A73,NaturalRateMeasures!$A$2:$MK$3000,MATCH(C$2,NaturalRateMeasures!$A$2:$MK$2,0),FALSE)</f>
        <v>3.7553000000000001</v>
      </c>
      <c r="D73" s="75">
        <f>VLOOKUP($A73,InflationTargetMeasures!$A$2:$MM$3000,MATCH(D$2,InflationTargetMeasures!$A$2:$MM$2,0),FALSE)</f>
        <v>2</v>
      </c>
      <c r="E73" s="75">
        <f>VLOOKUP($A73,GapMeasures!$A$2:$LA$3000,MATCH(E$2,GapMeasures!$A$2:$LA$2,0),FALSE)</f>
        <v>-0.54198699252010485</v>
      </c>
      <c r="F73" s="75">
        <f>VLOOKUP($A73,InflationMeasures!$A$2:$LN$3000,MATCH(F$2,InflationMeasures!$A$2:$LN$2,0),FALSE)</f>
        <v>2.9908792073707113</v>
      </c>
      <c r="G73" s="23">
        <v>26526</v>
      </c>
      <c r="H73" s="22">
        <f t="shared" si="1"/>
        <v>6.9706253147960151</v>
      </c>
      <c r="I73" s="22">
        <f>VLOOKUP($A73,FedFundsRates!$A$2:$MM$3000,MATCH("FedFundsRate",FedFundsRates!$A$2:$MM$2,0),FALSE)</f>
        <v>4.7433333333333332</v>
      </c>
    </row>
    <row r="74" spans="1:9" x14ac:dyDescent="0.3">
      <c r="A74" s="1">
        <v>26618</v>
      </c>
      <c r="B74" s="75">
        <f>VLOOKUP($A74,FedFundsRates!$A$2:$MM$3000,MATCH(B$2,FedFundsRates!$A$2:$MM$2,0),FALSE)</f>
        <v>4.7433333333333332</v>
      </c>
      <c r="C74" s="75">
        <f>VLOOKUP($A74,NaturalRateMeasures!$A$2:$MK$3000,MATCH(C$2,NaturalRateMeasures!$A$2:$MK$2,0),FALSE)</f>
        <v>3.8167</v>
      </c>
      <c r="D74" s="75">
        <f>VLOOKUP($A74,InflationTargetMeasures!$A$2:$MM$3000,MATCH(D$2,InflationTargetMeasures!$A$2:$MM$2,0),FALSE)</f>
        <v>2</v>
      </c>
      <c r="E74" s="75">
        <f>VLOOKUP($A74,GapMeasures!$A$2:$LA$3000,MATCH(E$2,GapMeasures!$A$2:$LA$2,0),FALSE)</f>
        <v>0.36541152977087632</v>
      </c>
      <c r="F74" s="75">
        <f>VLOOKUP($A74,InflationMeasures!$A$2:$LN$3000,MATCH(F$2,InflationMeasures!$A$2:$LN$2,0),FALSE)</f>
        <v>3.0522051376484782</v>
      </c>
      <c r="G74" s="23">
        <v>26618</v>
      </c>
      <c r="H74" s="22">
        <f t="shared" si="1"/>
        <v>7.5777134713581553</v>
      </c>
      <c r="I74" s="22">
        <f>VLOOKUP($A74,FedFundsRates!$A$2:$MM$3000,MATCH("FedFundsRate",FedFundsRates!$A$2:$MM$2,0),FALSE)</f>
        <v>5.1466666666666665</v>
      </c>
    </row>
    <row r="75" spans="1:9" x14ac:dyDescent="0.3">
      <c r="A75" s="1">
        <v>26710</v>
      </c>
      <c r="B75" s="75">
        <f>VLOOKUP($A75,FedFundsRates!$A$2:$MM$3000,MATCH(B$2,FedFundsRates!$A$2:$MM$2,0),FALSE)</f>
        <v>5.1466666666666665</v>
      </c>
      <c r="C75" s="75">
        <f>VLOOKUP($A75,NaturalRateMeasures!$A$2:$MK$3000,MATCH(C$2,NaturalRateMeasures!$A$2:$MK$2,0),FALSE)</f>
        <v>4.0686999999999998</v>
      </c>
      <c r="D75" s="75">
        <f>VLOOKUP($A75,InflationTargetMeasures!$A$2:$MM$3000,MATCH(D$2,InflationTargetMeasures!$A$2:$MM$2,0),FALSE)</f>
        <v>2</v>
      </c>
      <c r="E75" s="75">
        <f>VLOOKUP($A75,GapMeasures!$A$2:$LA$3000,MATCH(E$2,GapMeasures!$A$2:$LA$2,0),FALSE)</f>
        <v>2.0598605569414739</v>
      </c>
      <c r="F75" s="75">
        <f>VLOOKUP($A75,InflationMeasures!$A$2:$LN$3000,MATCH(F$2,InflationMeasures!$A$2:$LN$2,0),FALSE)</f>
        <v>2.7814509142309873</v>
      </c>
      <c r="G75" s="23">
        <v>26710</v>
      </c>
      <c r="H75" s="22">
        <f t="shared" si="1"/>
        <v>8.2708066498172172</v>
      </c>
      <c r="I75" s="22">
        <f>VLOOKUP($A75,FedFundsRates!$A$2:$MM$3000,MATCH("FedFundsRate",FedFundsRates!$A$2:$MM$2,0),FALSE)</f>
        <v>6.5366666666666662</v>
      </c>
    </row>
    <row r="76" spans="1:9" x14ac:dyDescent="0.3">
      <c r="A76" s="1">
        <v>26799</v>
      </c>
      <c r="B76" s="75">
        <f>VLOOKUP($A76,FedFundsRates!$A$2:$MM$3000,MATCH(B$2,FedFundsRates!$A$2:$MM$2,0),FALSE)</f>
        <v>6.5366666666666662</v>
      </c>
      <c r="C76" s="75">
        <f>VLOOKUP($A76,NaturalRateMeasures!$A$2:$MK$3000,MATCH(C$2,NaturalRateMeasures!$A$2:$MK$2,0),FALSE)</f>
        <v>4.1189999999999998</v>
      </c>
      <c r="D76" s="75">
        <f>VLOOKUP($A76,InflationTargetMeasures!$A$2:$MM$3000,MATCH(D$2,InflationTargetMeasures!$A$2:$MM$2,0),FALSE)</f>
        <v>2</v>
      </c>
      <c r="E76" s="75">
        <f>VLOOKUP($A76,GapMeasures!$A$2:$LA$3000,MATCH(E$2,GapMeasures!$A$2:$LA$2,0),FALSE)</f>
        <v>2.32351802345796</v>
      </c>
      <c r="F76" s="75">
        <f>VLOOKUP($A76,InflationMeasures!$A$2:$LN$3000,MATCH(F$2,InflationMeasures!$A$2:$LN$2,0),FALSE)</f>
        <v>3.482947597264352</v>
      </c>
      <c r="G76" s="23">
        <v>26799</v>
      </c>
      <c r="H76" s="22">
        <f t="shared" si="1"/>
        <v>9.5051804076255078</v>
      </c>
      <c r="I76" s="22">
        <f>VLOOKUP($A76,FedFundsRates!$A$2:$MM$3000,MATCH("FedFundsRate",FedFundsRates!$A$2:$MM$2,0),FALSE)</f>
        <v>7.8166666666666673</v>
      </c>
    </row>
    <row r="77" spans="1:9" x14ac:dyDescent="0.3">
      <c r="A77" s="1">
        <v>26891</v>
      </c>
      <c r="B77" s="75">
        <f>VLOOKUP($A77,FedFundsRates!$A$2:$MM$3000,MATCH(B$2,FedFundsRates!$A$2:$MM$2,0),FALSE)</f>
        <v>7.8166666666666673</v>
      </c>
      <c r="C77" s="75">
        <f>VLOOKUP($A77,NaturalRateMeasures!$A$2:$MK$3000,MATCH(C$2,NaturalRateMeasures!$A$2:$MK$2,0),FALSE)</f>
        <v>3.8197000000000001</v>
      </c>
      <c r="D77" s="75">
        <f>VLOOKUP($A77,InflationTargetMeasures!$A$2:$MM$3000,MATCH(D$2,InflationTargetMeasures!$A$2:$MM$2,0),FALSE)</f>
        <v>2</v>
      </c>
      <c r="E77" s="75">
        <f>VLOOKUP($A77,GapMeasures!$A$2:$LA$3000,MATCH(E$2,GapMeasures!$A$2:$LA$2,0),FALSE)</f>
        <v>0.92879318006760747</v>
      </c>
      <c r="F77" s="75">
        <f>VLOOKUP($A77,InflationMeasures!$A$2:$LN$3000,MATCH(F$2,InflationMeasures!$A$2:$LN$2,0),FALSE)</f>
        <v>4.0773207462351024</v>
      </c>
      <c r="G77" s="23">
        <v>26891</v>
      </c>
      <c r="H77" s="22">
        <f t="shared" si="1"/>
        <v>9.4000777093864585</v>
      </c>
      <c r="I77" s="22">
        <f>VLOOKUP($A77,FedFundsRates!$A$2:$MM$3000,MATCH("FedFundsRate",FedFundsRates!$A$2:$MM$2,0),FALSE)</f>
        <v>10.56</v>
      </c>
    </row>
    <row r="78" spans="1:9" x14ac:dyDescent="0.3">
      <c r="A78" s="1">
        <v>26983</v>
      </c>
      <c r="B78" s="75">
        <f>VLOOKUP($A78,FedFundsRates!$A$2:$MM$3000,MATCH(B$2,FedFundsRates!$A$2:$MM$2,0),FALSE)</f>
        <v>10.56</v>
      </c>
      <c r="C78" s="75">
        <f>VLOOKUP($A78,NaturalRateMeasures!$A$2:$MK$3000,MATCH(C$2,NaturalRateMeasures!$A$2:$MK$2,0),FALSE)</f>
        <v>3.9704999999999999</v>
      </c>
      <c r="D78" s="75">
        <f>VLOOKUP($A78,InflationTargetMeasures!$A$2:$MM$3000,MATCH(D$2,InflationTargetMeasures!$A$2:$MM$2,0),FALSE)</f>
        <v>2</v>
      </c>
      <c r="E78" s="75">
        <f>VLOOKUP($A78,GapMeasures!$A$2:$LA$3000,MATCH(E$2,GapMeasures!$A$2:$LA$2,0),FALSE)</f>
        <v>1.0075305270500605</v>
      </c>
      <c r="F78" s="75">
        <f>VLOOKUP($A78,InflationMeasures!$A$2:$LN$3000,MATCH(F$2,InflationMeasures!$A$2:$LN$2,0),FALSE)</f>
        <v>4.8648648648648596</v>
      </c>
      <c r="G78" s="23">
        <v>26983</v>
      </c>
      <c r="H78" s="22">
        <f t="shared" si="1"/>
        <v>10.77156256082232</v>
      </c>
      <c r="I78" s="22">
        <f>VLOOKUP($A78,FedFundsRates!$A$2:$MM$3000,MATCH("FedFundsRate",FedFundsRates!$A$2:$MM$2,0),FALSE)</f>
        <v>9.9966666666666661</v>
      </c>
    </row>
    <row r="79" spans="1:9" x14ac:dyDescent="0.3">
      <c r="A79" s="1">
        <v>27075</v>
      </c>
      <c r="B79" s="75">
        <f>VLOOKUP($A79,FedFundsRates!$A$2:$MM$3000,MATCH(B$2,FedFundsRates!$A$2:$MM$2,0),FALSE)</f>
        <v>9.9966666666666661</v>
      </c>
      <c r="C79" s="75">
        <f>VLOOKUP($A79,NaturalRateMeasures!$A$2:$MK$3000,MATCH(C$2,NaturalRateMeasures!$A$2:$MK$2,0),FALSE)</f>
        <v>3.7385999999999999</v>
      </c>
      <c r="D79" s="75">
        <f>VLOOKUP($A79,InflationTargetMeasures!$A$2:$MM$3000,MATCH(D$2,InflationTargetMeasures!$A$2:$MM$2,0),FALSE)</f>
        <v>2</v>
      </c>
      <c r="E79" s="75">
        <f>VLOOKUP($A79,GapMeasures!$A$2:$LA$3000,MATCH(E$2,GapMeasures!$A$2:$LA$2,0),FALSE)</f>
        <v>-0.73176642247788426</v>
      </c>
      <c r="F79" s="75">
        <f>VLOOKUP($A79,InflationMeasures!$A$2:$LN$3000,MATCH(F$2,InflationMeasures!$A$2:$LN$2,0),FALSE)</f>
        <v>5.9269775076527198</v>
      </c>
      <c r="G79" s="23">
        <v>27075</v>
      </c>
      <c r="H79" s="22">
        <f t="shared" si="1"/>
        <v>11.263183050240137</v>
      </c>
      <c r="I79" s="22">
        <f>VLOOKUP($A79,FedFundsRates!$A$2:$MM$3000,MATCH("FedFundsRate",FedFundsRates!$A$2:$MM$2,0),FALSE)</f>
        <v>9.3233333333333324</v>
      </c>
    </row>
    <row r="80" spans="1:9" x14ac:dyDescent="0.3">
      <c r="A80" s="1">
        <v>27164</v>
      </c>
      <c r="B80" s="75">
        <f>VLOOKUP($A80,FedFundsRates!$A$2:$MM$3000,MATCH(B$2,FedFundsRates!$A$2:$MM$2,0),FALSE)</f>
        <v>9.3233333333333324</v>
      </c>
      <c r="C80" s="75">
        <f>VLOOKUP($A80,NaturalRateMeasures!$A$2:$MK$3000,MATCH(C$2,NaturalRateMeasures!$A$2:$MK$2,0),FALSE)</f>
        <v>3.8938999999999999</v>
      </c>
      <c r="D80" s="75">
        <f>VLOOKUP($A80,InflationTargetMeasures!$A$2:$MM$3000,MATCH(D$2,InflationTargetMeasures!$A$2:$MM$2,0),FALSE)</f>
        <v>2</v>
      </c>
      <c r="E80" s="75">
        <f>VLOOKUP($A80,GapMeasures!$A$2:$LA$3000,MATCH(E$2,GapMeasures!$A$2:$LA$2,0),FALSE)</f>
        <v>-1.3537544909162937</v>
      </c>
      <c r="F80" s="75">
        <f>VLOOKUP($A80,InflationMeasures!$A$2:$LN$3000,MATCH(F$2,InflationMeasures!$A$2:$LN$2,0),FALSE)</f>
        <v>7.0990896358543498</v>
      </c>
      <c r="G80" s="23">
        <v>27164</v>
      </c>
      <c r="H80" s="22">
        <f t="shared" si="1"/>
        <v>12.865657208323377</v>
      </c>
      <c r="I80" s="22">
        <f>VLOOKUP($A80,FedFundsRates!$A$2:$MM$3000,MATCH("FedFundsRate",FedFundsRates!$A$2:$MM$2,0),FALSE)</f>
        <v>11.25</v>
      </c>
    </row>
    <row r="81" spans="1:9" x14ac:dyDescent="0.3">
      <c r="A81" s="1">
        <v>27256</v>
      </c>
      <c r="B81" s="75">
        <f>VLOOKUP($A81,FedFundsRates!$A$2:$MM$3000,MATCH(B$2,FedFundsRates!$A$2:$MM$2,0),FALSE)</f>
        <v>11.25</v>
      </c>
      <c r="C81" s="75">
        <f>VLOOKUP($A81,NaturalRateMeasures!$A$2:$MK$3000,MATCH(C$2,NaturalRateMeasures!$A$2:$MK$2,0),FALSE)</f>
        <v>3.7450999999999999</v>
      </c>
      <c r="D81" s="75">
        <f>VLOOKUP($A81,InflationTargetMeasures!$A$2:$MM$3000,MATCH(D$2,InflationTargetMeasures!$A$2:$MM$2,0),FALSE)</f>
        <v>2</v>
      </c>
      <c r="E81" s="75">
        <f>VLOOKUP($A81,GapMeasures!$A$2:$LA$3000,MATCH(E$2,GapMeasures!$A$2:$LA$2,0),FALSE)</f>
        <v>-3.1097088448935679</v>
      </c>
      <c r="F81" s="75">
        <f>VLOOKUP($A81,InflationMeasures!$A$2:$LN$3000,MATCH(F$2,InflationMeasures!$A$2:$LN$2,0),FALSE)</f>
        <v>8.7119903248099604</v>
      </c>
      <c r="G81" s="23">
        <v>27256</v>
      </c>
      <c r="H81" s="22">
        <f t="shared" si="1"/>
        <v>14.258231064768157</v>
      </c>
      <c r="I81" s="22">
        <f>VLOOKUP($A81,FedFundsRates!$A$2:$MM$3000,MATCH("FedFundsRate",FedFundsRates!$A$2:$MM$2,0),FALSE)</f>
        <v>12.089999999999998</v>
      </c>
    </row>
    <row r="82" spans="1:9" x14ac:dyDescent="0.3">
      <c r="A82" s="1">
        <v>27348</v>
      </c>
      <c r="B82" s="75">
        <f>VLOOKUP($A82,FedFundsRates!$A$2:$MM$3000,MATCH(B$2,FedFundsRates!$A$2:$MM$2,0),FALSE)</f>
        <v>12.089999999999998</v>
      </c>
      <c r="C82" s="75">
        <f>VLOOKUP($A82,NaturalRateMeasures!$A$2:$MK$3000,MATCH(C$2,NaturalRateMeasures!$A$2:$MK$2,0),FALSE)</f>
        <v>3.5697000000000001</v>
      </c>
      <c r="D82" s="75">
        <f>VLOOKUP($A82,InflationTargetMeasures!$A$2:$MM$3000,MATCH(D$2,InflationTargetMeasures!$A$2:$MM$2,0),FALSE)</f>
        <v>2</v>
      </c>
      <c r="E82" s="75">
        <f>VLOOKUP($A82,GapMeasures!$A$2:$LA$3000,MATCH(E$2,GapMeasures!$A$2:$LA$2,0),FALSE)</f>
        <v>-4.28266482249904</v>
      </c>
      <c r="F82" s="75">
        <f>VLOOKUP($A82,InflationMeasures!$A$2:$LN$3000,MATCH(F$2,InflationMeasures!$A$2:$LN$2,0),FALSE)</f>
        <v>9.8406747891283999</v>
      </c>
      <c r="G82" s="23">
        <v>27348</v>
      </c>
      <c r="H82" s="22">
        <f t="shared" si="1"/>
        <v>15.189379772443081</v>
      </c>
      <c r="I82" s="22">
        <f>VLOOKUP($A82,FedFundsRates!$A$2:$MM$3000,MATCH("FedFundsRate",FedFundsRates!$A$2:$MM$2,0),FALSE)</f>
        <v>9.3466666666666658</v>
      </c>
    </row>
    <row r="83" spans="1:9" x14ac:dyDescent="0.3">
      <c r="A83" s="1">
        <v>27440</v>
      </c>
      <c r="B83" s="75">
        <f>VLOOKUP($A83,FedFundsRates!$A$2:$MM$3000,MATCH(B$2,FedFundsRates!$A$2:$MM$2,0),FALSE)</f>
        <v>9.3466666666666658</v>
      </c>
      <c r="C83" s="75">
        <f>VLOOKUP($A83,NaturalRateMeasures!$A$2:$MK$3000,MATCH(C$2,NaturalRateMeasures!$A$2:$MK$2,0),FALSE)</f>
        <v>3.0285000000000002</v>
      </c>
      <c r="D83" s="75">
        <f>VLOOKUP($A83,InflationTargetMeasures!$A$2:$MM$3000,MATCH(D$2,InflationTargetMeasures!$A$2:$MM$2,0),FALSE)</f>
        <v>2</v>
      </c>
      <c r="E83" s="75">
        <f>VLOOKUP($A83,GapMeasures!$A$2:$LA$3000,MATCH(E$2,GapMeasures!$A$2:$LA$2,0),FALSE)</f>
        <v>-6.2077088395203139</v>
      </c>
      <c r="F83" s="75">
        <f>VLOOKUP($A83,InflationMeasures!$A$2:$LN$3000,MATCH(F$2,InflationMeasures!$A$2:$LN$2,0),FALSE)</f>
        <v>10.097583448506931</v>
      </c>
      <c r="G83" s="23">
        <v>27440</v>
      </c>
      <c r="H83" s="22">
        <f t="shared" si="1"/>
        <v>14.071020753000241</v>
      </c>
      <c r="I83" s="22">
        <f>VLOOKUP($A83,FedFundsRates!$A$2:$MM$3000,MATCH("FedFundsRate",FedFundsRates!$A$2:$MM$2,0),FALSE)</f>
        <v>6.3033333333333337</v>
      </c>
    </row>
    <row r="84" spans="1:9" x14ac:dyDescent="0.3">
      <c r="A84" s="1">
        <v>27529</v>
      </c>
      <c r="B84" s="75">
        <f>VLOOKUP($A84,FedFundsRates!$A$2:$MM$3000,MATCH(B$2,FedFundsRates!$A$2:$MM$2,0),FALSE)</f>
        <v>6.3033333333333337</v>
      </c>
      <c r="C84" s="75">
        <f>VLOOKUP($A84,NaturalRateMeasures!$A$2:$MK$3000,MATCH(C$2,NaturalRateMeasures!$A$2:$MK$2,0),FALSE)</f>
        <v>2.875</v>
      </c>
      <c r="D84" s="75">
        <f>VLOOKUP($A84,InflationTargetMeasures!$A$2:$MM$3000,MATCH(D$2,InflationTargetMeasures!$A$2:$MM$2,0),FALSE)</f>
        <v>2</v>
      </c>
      <c r="E84" s="75">
        <f>VLOOKUP($A84,GapMeasures!$A$2:$LA$3000,MATCH(E$2,GapMeasures!$A$2:$LA$2,0),FALSE)</f>
        <v>-6.280591744728218</v>
      </c>
      <c r="F84" s="75">
        <f>VLOOKUP($A84,InflationMeasures!$A$2:$LN$3000,MATCH(F$2,InflationMeasures!$A$2:$LN$2,0),FALSE)</f>
        <v>9.0641601961585661</v>
      </c>
      <c r="G84" s="23">
        <v>27529</v>
      </c>
      <c r="H84" s="22">
        <f t="shared" si="1"/>
        <v>12.330944421873738</v>
      </c>
      <c r="I84" s="22">
        <f>VLOOKUP($A84,FedFundsRates!$A$2:$MM$3000,MATCH("FedFundsRate",FedFundsRates!$A$2:$MM$2,0),FALSE)</f>
        <v>5.4200000000000008</v>
      </c>
    </row>
    <row r="85" spans="1:9" x14ac:dyDescent="0.3">
      <c r="A85" s="1">
        <v>27621</v>
      </c>
      <c r="B85" s="75">
        <f>VLOOKUP($A85,FedFundsRates!$A$2:$MM$3000,MATCH(B$2,FedFundsRates!$A$2:$MM$2,0),FALSE)</f>
        <v>5.4200000000000008</v>
      </c>
      <c r="C85" s="75">
        <f>VLOOKUP($A85,NaturalRateMeasures!$A$2:$MK$3000,MATCH(C$2,NaturalRateMeasures!$A$2:$MK$2,0),FALSE)</f>
        <v>2.9933999999999998</v>
      </c>
      <c r="D85" s="75">
        <f>VLOOKUP($A85,InflationTargetMeasures!$A$2:$MM$3000,MATCH(D$2,InflationTargetMeasures!$A$2:$MM$2,0),FALSE)</f>
        <v>2</v>
      </c>
      <c r="E85" s="75">
        <f>VLOOKUP($A85,GapMeasures!$A$2:$LA$3000,MATCH(E$2,GapMeasures!$A$2:$LA$2,0),FALSE)</f>
        <v>-5.4170166507803792</v>
      </c>
      <c r="F85" s="75">
        <f>VLOOKUP($A85,InflationMeasures!$A$2:$LN$3000,MATCH(F$2,InflationMeasures!$A$2:$LN$2,0),FALSE)</f>
        <v>7.6284318010250596</v>
      </c>
      <c r="G85" s="23">
        <v>27621</v>
      </c>
      <c r="H85" s="22">
        <f t="shared" si="1"/>
        <v>10.7275393761474</v>
      </c>
      <c r="I85" s="22">
        <f>VLOOKUP($A85,FedFundsRates!$A$2:$MM$3000,MATCH("FedFundsRate",FedFundsRates!$A$2:$MM$2,0),FALSE)</f>
        <v>6.1599999999999993</v>
      </c>
    </row>
    <row r="86" spans="1:9" x14ac:dyDescent="0.3">
      <c r="A86" s="1">
        <v>27713</v>
      </c>
      <c r="B86" s="75">
        <f>VLOOKUP($A86,FedFundsRates!$A$2:$MM$3000,MATCH(B$2,FedFundsRates!$A$2:$MM$2,0),FALSE)</f>
        <v>6.1599999999999993</v>
      </c>
      <c r="C86" s="75">
        <f>VLOOKUP($A86,NaturalRateMeasures!$A$2:$MK$3000,MATCH(C$2,NaturalRateMeasures!$A$2:$MK$2,0),FALSE)</f>
        <v>3.0284</v>
      </c>
      <c r="D86" s="75">
        <f>VLOOKUP($A86,InflationTargetMeasures!$A$2:$MM$3000,MATCH(D$2,InflationTargetMeasures!$A$2:$MM$2,0),FALSE)</f>
        <v>2</v>
      </c>
      <c r="E86" s="75">
        <f>VLOOKUP($A86,GapMeasures!$A$2:$LA$3000,MATCH(E$2,GapMeasures!$A$2:$LA$2,0),FALSE)</f>
        <v>-4.8838313473647119</v>
      </c>
      <c r="F86" s="75">
        <f>VLOOKUP($A86,InflationMeasures!$A$2:$LN$3000,MATCH(F$2,InflationMeasures!$A$2:$LN$2,0),FALSE)</f>
        <v>6.7716413279553356</v>
      </c>
      <c r="G86" s="23">
        <v>27713</v>
      </c>
      <c r="H86" s="22">
        <f t="shared" si="1"/>
        <v>9.7439463182506465</v>
      </c>
      <c r="I86" s="22">
        <f>VLOOKUP($A86,FedFundsRates!$A$2:$MM$3000,MATCH("FedFundsRate",FedFundsRates!$A$2:$MM$2,0),FALSE)</f>
        <v>5.4133333333333331</v>
      </c>
    </row>
    <row r="87" spans="1:9" x14ac:dyDescent="0.3">
      <c r="A87" s="1">
        <v>27805</v>
      </c>
      <c r="B87" s="75">
        <f>VLOOKUP($A87,FedFundsRates!$A$2:$MM$3000,MATCH(B$2,FedFundsRates!$A$2:$MM$2,0),FALSE)</f>
        <v>5.4133333333333331</v>
      </c>
      <c r="C87" s="75">
        <f>VLOOKUP($A87,NaturalRateMeasures!$A$2:$MK$3000,MATCH(C$2,NaturalRateMeasures!$A$2:$MK$2,0),FALSE)</f>
        <v>3.2042999999999999</v>
      </c>
      <c r="D87" s="75">
        <f>VLOOKUP($A87,InflationTargetMeasures!$A$2:$MM$3000,MATCH(D$2,InflationTargetMeasures!$A$2:$MM$2,0),FALSE)</f>
        <v>2</v>
      </c>
      <c r="E87" s="75">
        <f>VLOOKUP($A87,GapMeasures!$A$2:$LA$3000,MATCH(E$2,GapMeasures!$A$2:$LA$2,0),FALSE)</f>
        <v>-3.480568745881734</v>
      </c>
      <c r="F87" s="75">
        <f>VLOOKUP($A87,InflationMeasures!$A$2:$LN$3000,MATCH(F$2,InflationMeasures!$A$2:$LN$2,0),FALSE)</f>
        <v>6.318472306755929</v>
      </c>
      <c r="G87" s="23">
        <v>27805</v>
      </c>
      <c r="H87" s="22">
        <f t="shared" si="1"/>
        <v>9.9417240871930268</v>
      </c>
      <c r="I87" s="22">
        <f>VLOOKUP($A87,FedFundsRates!$A$2:$MM$3000,MATCH("FedFundsRate",FedFundsRates!$A$2:$MM$2,0),FALSE)</f>
        <v>4.8266666666666671</v>
      </c>
    </row>
    <row r="88" spans="1:9" x14ac:dyDescent="0.3">
      <c r="A88" s="1">
        <v>27895</v>
      </c>
      <c r="B88" s="75">
        <f>VLOOKUP($A88,FedFundsRates!$A$2:$MM$3000,MATCH(B$2,FedFundsRates!$A$2:$MM$2,0),FALSE)</f>
        <v>4.8266666666666671</v>
      </c>
      <c r="C88" s="75">
        <f>VLOOKUP($A88,NaturalRateMeasures!$A$2:$MK$3000,MATCH(C$2,NaturalRateMeasures!$A$2:$MK$2,0),FALSE)</f>
        <v>2.8744999999999998</v>
      </c>
      <c r="D88" s="75">
        <f>VLOOKUP($A88,InflationTargetMeasures!$A$2:$MM$3000,MATCH(D$2,InflationTargetMeasures!$A$2:$MM$2,0),FALSE)</f>
        <v>2</v>
      </c>
      <c r="E88" s="75">
        <f>VLOOKUP($A88,GapMeasures!$A$2:$LA$3000,MATCH(E$2,GapMeasures!$A$2:$LA$2,0),FALSE)</f>
        <v>-3.5065050268898328</v>
      </c>
      <c r="F88" s="75">
        <f>VLOOKUP($A88,InflationMeasures!$A$2:$LN$3000,MATCH(F$2,InflationMeasures!$A$2:$LN$2,0),FALSE)</f>
        <v>5.9802158273381201</v>
      </c>
      <c r="G88" s="23">
        <v>27895</v>
      </c>
      <c r="H88" s="22">
        <f t="shared" si="1"/>
        <v>9.0915712275622624</v>
      </c>
      <c r="I88" s="22">
        <f>VLOOKUP($A88,FedFundsRates!$A$2:$MM$3000,MATCH("FedFundsRate",FedFundsRates!$A$2:$MM$2,0),FALSE)</f>
        <v>5.1966666666666663</v>
      </c>
    </row>
    <row r="89" spans="1:9" x14ac:dyDescent="0.3">
      <c r="A89" s="1">
        <v>27987</v>
      </c>
      <c r="B89" s="75">
        <f>VLOOKUP($A89,FedFundsRates!$A$2:$MM$3000,MATCH(B$2,FedFundsRates!$A$2:$MM$2,0),FALSE)</f>
        <v>5.1966666666666663</v>
      </c>
      <c r="C89" s="75">
        <f>VLOOKUP($A89,NaturalRateMeasures!$A$2:$MK$3000,MATCH(C$2,NaturalRateMeasures!$A$2:$MK$2,0),FALSE)</f>
        <v>2.7911000000000001</v>
      </c>
      <c r="D89" s="75">
        <f>VLOOKUP($A89,InflationTargetMeasures!$A$2:$MM$3000,MATCH(D$2,InflationTargetMeasures!$A$2:$MM$2,0),FALSE)</f>
        <v>2</v>
      </c>
      <c r="E89" s="75">
        <f>VLOOKUP($A89,GapMeasures!$A$2:$LA$3000,MATCH(E$2,GapMeasures!$A$2:$LA$2,0),FALSE)</f>
        <v>-3.719243754380134</v>
      </c>
      <c r="F89" s="75">
        <f>VLOOKUP($A89,InflationMeasures!$A$2:$LN$3000,MATCH(F$2,InflationMeasures!$A$2:$LN$2,0),FALSE)</f>
        <v>6.0467348370187191</v>
      </c>
      <c r="G89" s="23">
        <v>27987</v>
      </c>
      <c r="H89" s="22">
        <f t="shared" si="1"/>
        <v>9.0015803783380122</v>
      </c>
      <c r="I89" s="22">
        <f>VLOOKUP($A89,FedFundsRates!$A$2:$MM$3000,MATCH("FedFundsRate",FedFundsRates!$A$2:$MM$2,0),FALSE)</f>
        <v>5.2833333333333332</v>
      </c>
    </row>
    <row r="90" spans="1:9" x14ac:dyDescent="0.3">
      <c r="A90" s="1">
        <v>28079</v>
      </c>
      <c r="B90" s="75">
        <f>VLOOKUP($A90,FedFundsRates!$A$2:$MM$3000,MATCH(B$2,FedFundsRates!$A$2:$MM$2,0),FALSE)</f>
        <v>5.2833333333333332</v>
      </c>
      <c r="C90" s="75">
        <f>VLOOKUP($A90,NaturalRateMeasures!$A$2:$MK$3000,MATCH(C$2,NaturalRateMeasures!$A$2:$MK$2,0),FALSE)</f>
        <v>2.7601</v>
      </c>
      <c r="D90" s="75">
        <f>VLOOKUP($A90,InflationTargetMeasures!$A$2:$MM$3000,MATCH(D$2,InflationTargetMeasures!$A$2:$MM$2,0),FALSE)</f>
        <v>2</v>
      </c>
      <c r="E90" s="75">
        <f>VLOOKUP($A90,GapMeasures!$A$2:$LA$3000,MATCH(E$2,GapMeasures!$A$2:$LA$2,0),FALSE)</f>
        <v>-3.767899312923197</v>
      </c>
      <c r="F90" s="75">
        <f>VLOOKUP($A90,InflationMeasures!$A$2:$LN$3000,MATCH(F$2,InflationMeasures!$A$2:$LN$2,0),FALSE)</f>
        <v>5.9789320741009622</v>
      </c>
      <c r="G90" s="23">
        <v>28079</v>
      </c>
      <c r="H90" s="22">
        <f t="shared" si="1"/>
        <v>8.8445484546898427</v>
      </c>
      <c r="I90" s="22">
        <f>VLOOKUP($A90,FedFundsRates!$A$2:$MM$3000,MATCH("FedFundsRate",FedFundsRates!$A$2:$MM$2,0),FALSE)</f>
        <v>4.8733333333333331</v>
      </c>
    </row>
    <row r="91" spans="1:9" x14ac:dyDescent="0.3">
      <c r="A91" s="1">
        <v>28171</v>
      </c>
      <c r="B91" s="75">
        <f>VLOOKUP($A91,FedFundsRates!$A$2:$MM$3000,MATCH(B$2,FedFundsRates!$A$2:$MM$2,0),FALSE)</f>
        <v>4.8733333333333331</v>
      </c>
      <c r="C91" s="75">
        <f>VLOOKUP($A91,NaturalRateMeasures!$A$2:$MK$3000,MATCH(C$2,NaturalRateMeasures!$A$2:$MK$2,0),FALSE)</f>
        <v>2.8239999999999998</v>
      </c>
      <c r="D91" s="75">
        <f>VLOOKUP($A91,InflationTargetMeasures!$A$2:$MM$3000,MATCH(D$2,InflationTargetMeasures!$A$2:$MM$2,0),FALSE)</f>
        <v>2</v>
      </c>
      <c r="E91" s="75">
        <f>VLOOKUP($A91,GapMeasures!$A$2:$LA$3000,MATCH(E$2,GapMeasures!$A$2:$LA$2,0),FALSE)</f>
        <v>-3.3977225684215786</v>
      </c>
      <c r="F91" s="75">
        <f>VLOOKUP($A91,InflationMeasures!$A$2:$LN$3000,MATCH(F$2,InflationMeasures!$A$2:$LN$2,0),FALSE)</f>
        <v>6.146910444023046</v>
      </c>
      <c r="G91" s="23">
        <v>28171</v>
      </c>
      <c r="H91" s="22">
        <f t="shared" si="1"/>
        <v>9.3455043818237797</v>
      </c>
      <c r="I91" s="22">
        <f>VLOOKUP($A91,FedFundsRates!$A$2:$MM$3000,MATCH("FedFundsRate",FedFundsRates!$A$2:$MM$2,0),FALSE)</f>
        <v>4.66</v>
      </c>
    </row>
    <row r="92" spans="1:9" x14ac:dyDescent="0.3">
      <c r="A92" s="1">
        <v>28260</v>
      </c>
      <c r="B92" s="75">
        <f>VLOOKUP($A92,FedFundsRates!$A$2:$MM$3000,MATCH(B$2,FedFundsRates!$A$2:$MM$2,0),FALSE)</f>
        <v>4.66</v>
      </c>
      <c r="C92" s="75">
        <f>VLOOKUP($A92,NaturalRateMeasures!$A$2:$MK$3000,MATCH(C$2,NaturalRateMeasures!$A$2:$MK$2,0),FALSE)</f>
        <v>2.9487999999999999</v>
      </c>
      <c r="D92" s="75">
        <f>VLOOKUP($A92,InflationTargetMeasures!$A$2:$MM$3000,MATCH(D$2,InflationTargetMeasures!$A$2:$MM$2,0),FALSE)</f>
        <v>2</v>
      </c>
      <c r="E92" s="75">
        <f>VLOOKUP($A92,GapMeasures!$A$2:$LA$3000,MATCH(E$2,GapMeasures!$A$2:$LA$2,0),FALSE)</f>
        <v>-2.3192129946685309</v>
      </c>
      <c r="F92" s="75">
        <f>VLOOKUP($A92,InflationMeasures!$A$2:$LN$3000,MATCH(F$2,InflationMeasures!$A$2:$LN$2,0),FALSE)</f>
        <v>6.4948380709942022</v>
      </c>
      <c r="G92" s="23">
        <v>28260</v>
      </c>
      <c r="H92" s="22">
        <f t="shared" si="1"/>
        <v>10.531450609157037</v>
      </c>
      <c r="I92" s="22">
        <f>VLOOKUP($A92,FedFundsRates!$A$2:$MM$3000,MATCH("FedFundsRate",FedFundsRates!$A$2:$MM$2,0),FALSE)</f>
        <v>5.1566666666666663</v>
      </c>
    </row>
    <row r="93" spans="1:9" x14ac:dyDescent="0.3">
      <c r="A93" s="1">
        <v>28352</v>
      </c>
      <c r="B93" s="75">
        <f>VLOOKUP($A93,FedFundsRates!$A$2:$MM$3000,MATCH(B$2,FedFundsRates!$A$2:$MM$2,0),FALSE)</f>
        <v>5.1566666666666663</v>
      </c>
      <c r="C93" s="75">
        <f>VLOOKUP($A93,NaturalRateMeasures!$A$2:$MK$3000,MATCH(C$2,NaturalRateMeasures!$A$2:$MK$2,0),FALSE)</f>
        <v>3.0918999999999999</v>
      </c>
      <c r="D93" s="75">
        <f>VLOOKUP($A93,InflationTargetMeasures!$A$2:$MM$3000,MATCH(D$2,InflationTargetMeasures!$A$2:$MM$2,0),FALSE)</f>
        <v>2</v>
      </c>
      <c r="E93" s="75">
        <f>VLOOKUP($A93,GapMeasures!$A$2:$LA$3000,MATCH(E$2,GapMeasures!$A$2:$LA$2,0),FALSE)</f>
        <v>-1.3738593646239601</v>
      </c>
      <c r="F93" s="75">
        <f>VLOOKUP($A93,InflationMeasures!$A$2:$LN$3000,MATCH(F$2,InflationMeasures!$A$2:$LN$2,0),FALSE)</f>
        <v>6.5965816131165811</v>
      </c>
      <c r="G93" s="23">
        <v>28352</v>
      </c>
      <c r="H93" s="22">
        <f t="shared" si="1"/>
        <v>11.299842737362891</v>
      </c>
      <c r="I93" s="22">
        <f>VLOOKUP($A93,FedFundsRates!$A$2:$MM$3000,MATCH("FedFundsRate",FedFundsRates!$A$2:$MM$2,0),FALSE)</f>
        <v>5.82</v>
      </c>
    </row>
    <row r="94" spans="1:9" x14ac:dyDescent="0.3">
      <c r="A94" s="1">
        <v>28444</v>
      </c>
      <c r="B94" s="75">
        <f>VLOOKUP($A94,FedFundsRates!$A$2:$MM$3000,MATCH(B$2,FedFundsRates!$A$2:$MM$2,0),FALSE)</f>
        <v>5.82</v>
      </c>
      <c r="C94" s="75">
        <f>VLOOKUP($A94,NaturalRateMeasures!$A$2:$MK$3000,MATCH(C$2,NaturalRateMeasures!$A$2:$MK$2,0),FALSE)</f>
        <v>2.7414000000000001</v>
      </c>
      <c r="D94" s="75">
        <f>VLOOKUP($A94,InflationTargetMeasures!$A$2:$MM$3000,MATCH(D$2,InflationTargetMeasures!$A$2:$MM$2,0),FALSE)</f>
        <v>2</v>
      </c>
      <c r="E94" s="75">
        <f>VLOOKUP($A94,GapMeasures!$A$2:$LA$3000,MATCH(E$2,GapMeasures!$A$2:$LA$2,0),FALSE)</f>
        <v>-2.1977143890486963</v>
      </c>
      <c r="F94" s="75">
        <f>VLOOKUP($A94,InflationMeasures!$A$2:$LN$3000,MATCH(F$2,InflationMeasures!$A$2:$LN$2,0),FALSE)</f>
        <v>6.4813545379764248</v>
      </c>
      <c r="G94" s="23">
        <v>28444</v>
      </c>
      <c r="H94" s="22">
        <f t="shared" si="1"/>
        <v>10.36457461244029</v>
      </c>
      <c r="I94" s="22">
        <f>VLOOKUP($A94,FedFundsRates!$A$2:$MM$3000,MATCH("FedFundsRate",FedFundsRates!$A$2:$MM$2,0),FALSE)</f>
        <v>6.5133333333333328</v>
      </c>
    </row>
    <row r="95" spans="1:9" x14ac:dyDescent="0.3">
      <c r="A95" s="1">
        <v>28536</v>
      </c>
      <c r="B95" s="75">
        <f>VLOOKUP($A95,FedFundsRates!$A$2:$MM$3000,MATCH(B$2,FedFundsRates!$A$2:$MM$2,0),FALSE)</f>
        <v>6.5133333333333328</v>
      </c>
      <c r="C95" s="75">
        <f>VLOOKUP($A95,NaturalRateMeasures!$A$2:$MK$3000,MATCH(C$2,NaturalRateMeasures!$A$2:$MK$2,0),FALSE)</f>
        <v>2.6343999999999999</v>
      </c>
      <c r="D95" s="75">
        <f>VLOOKUP($A95,InflationTargetMeasures!$A$2:$MM$3000,MATCH(D$2,InflationTargetMeasures!$A$2:$MM$2,0),FALSE)</f>
        <v>2</v>
      </c>
      <c r="E95" s="75">
        <f>VLOOKUP($A95,GapMeasures!$A$2:$LA$3000,MATCH(E$2,GapMeasures!$A$2:$LA$2,0),FALSE)</f>
        <v>-2.7193437230117117</v>
      </c>
      <c r="F95" s="75">
        <f>VLOOKUP($A95,InflationMeasures!$A$2:$LN$3000,MATCH(F$2,InflationMeasures!$A$2:$LN$2,0),FALSE)</f>
        <v>6.3538611925708643</v>
      </c>
      <c r="G95" s="23">
        <v>28536</v>
      </c>
      <c r="H95" s="22">
        <f t="shared" si="1"/>
        <v>9.8055199273504403</v>
      </c>
      <c r="I95" s="22">
        <f>VLOOKUP($A95,FedFundsRates!$A$2:$MM$3000,MATCH("FedFundsRate",FedFundsRates!$A$2:$MM$2,0),FALSE)</f>
        <v>6.7566666666666668</v>
      </c>
    </row>
    <row r="96" spans="1:9" x14ac:dyDescent="0.3">
      <c r="A96" s="1">
        <v>28625</v>
      </c>
      <c r="B96" s="75">
        <f>VLOOKUP($A96,FedFundsRates!$A$2:$MM$3000,MATCH(B$2,FedFundsRates!$A$2:$MM$2,0),FALSE)</f>
        <v>6.7566666666666668</v>
      </c>
      <c r="C96" s="75">
        <f>VLOOKUP($A96,NaturalRateMeasures!$A$2:$MK$3000,MATCH(C$2,NaturalRateMeasures!$A$2:$MK$2,0),FALSE)</f>
        <v>3.3974000000000002</v>
      </c>
      <c r="D96" s="75">
        <f>VLOOKUP($A96,InflationTargetMeasures!$A$2:$MM$3000,MATCH(D$2,InflationTargetMeasures!$A$2:$MM$2,0),FALSE)</f>
        <v>2</v>
      </c>
      <c r="E96" s="75">
        <f>VLOOKUP($A96,GapMeasures!$A$2:$LA$3000,MATCH(E$2,GapMeasures!$A$2:$LA$2,0),FALSE)</f>
        <v>0.17430824524034902</v>
      </c>
      <c r="F96" s="75">
        <f>VLOOKUP($A96,InflationMeasures!$A$2:$LN$3000,MATCH(F$2,InflationMeasures!$A$2:$LN$2,0),FALSE)</f>
        <v>6.5568872215397755</v>
      </c>
      <c r="G96" s="23">
        <v>28625</v>
      </c>
      <c r="H96" s="22">
        <f t="shared" si="1"/>
        <v>12.319884954929838</v>
      </c>
      <c r="I96" s="22">
        <f>VLOOKUP($A96,FedFundsRates!$A$2:$MM$3000,MATCH("FedFundsRate",FedFundsRates!$A$2:$MM$2,0),FALSE)</f>
        <v>7.2833333333333341</v>
      </c>
    </row>
    <row r="97" spans="1:9" x14ac:dyDescent="0.3">
      <c r="A97" s="1">
        <v>28717</v>
      </c>
      <c r="B97" s="75">
        <f>VLOOKUP($A97,FedFundsRates!$A$2:$MM$3000,MATCH(B$2,FedFundsRates!$A$2:$MM$2,0),FALSE)</f>
        <v>7.2833333333333341</v>
      </c>
      <c r="C97" s="75">
        <f>VLOOKUP($A97,NaturalRateMeasures!$A$2:$MK$3000,MATCH(C$2,NaturalRateMeasures!$A$2:$MK$2,0),FALSE)</f>
        <v>3.3096999999999999</v>
      </c>
      <c r="D97" s="75">
        <f>VLOOKUP($A97,InflationTargetMeasures!$A$2:$MM$3000,MATCH(D$2,InflationTargetMeasures!$A$2:$MM$2,0),FALSE)</f>
        <v>2</v>
      </c>
      <c r="E97" s="75">
        <f>VLOOKUP($A97,GapMeasures!$A$2:$LA$3000,MATCH(E$2,GapMeasures!$A$2:$LA$2,0),FALSE)</f>
        <v>0.30194128825928029</v>
      </c>
      <c r="F97" s="75">
        <f>VLOOKUP($A97,InflationMeasures!$A$2:$LN$3000,MATCH(F$2,InflationMeasures!$A$2:$LN$2,0),FALSE)</f>
        <v>6.6128926915289599</v>
      </c>
      <c r="G97" s="23">
        <v>28717</v>
      </c>
      <c r="H97" s="22">
        <f t="shared" si="1"/>
        <v>12.380009681423079</v>
      </c>
      <c r="I97" s="22">
        <f>VLOOKUP($A97,FedFundsRates!$A$2:$MM$3000,MATCH("FedFundsRate",FedFundsRates!$A$2:$MM$2,0),FALSE)</f>
        <v>8.1</v>
      </c>
    </row>
    <row r="98" spans="1:9" x14ac:dyDescent="0.3">
      <c r="A98" s="1">
        <v>28809</v>
      </c>
      <c r="B98" s="75">
        <f>VLOOKUP($A98,FedFundsRates!$A$2:$MM$3000,MATCH(B$2,FedFundsRates!$A$2:$MM$2,0),FALSE)</f>
        <v>8.1</v>
      </c>
      <c r="C98" s="75">
        <f>VLOOKUP($A98,NaturalRateMeasures!$A$2:$MK$3000,MATCH(C$2,NaturalRateMeasures!$A$2:$MK$2,0),FALSE)</f>
        <v>3.4390999999999998</v>
      </c>
      <c r="D98" s="75">
        <f>VLOOKUP($A98,InflationTargetMeasures!$A$2:$MM$3000,MATCH(D$2,InflationTargetMeasures!$A$2:$MM$2,0),FALSE)</f>
        <v>2</v>
      </c>
      <c r="E98" s="75">
        <f>VLOOKUP($A98,GapMeasures!$A$2:$LA$3000,MATCH(E$2,GapMeasures!$A$2:$LA$2,0),FALSE)</f>
        <v>0.75388948555304514</v>
      </c>
      <c r="F98" s="75">
        <f>VLOOKUP($A98,InflationMeasures!$A$2:$LN$3000,MATCH(F$2,InflationMeasures!$A$2:$LN$2,0),FALSE)</f>
        <v>6.9720281971223486</v>
      </c>
      <c r="G98" s="23">
        <v>28809</v>
      </c>
      <c r="H98" s="22">
        <f t="shared" si="1"/>
        <v>13.274087038460046</v>
      </c>
      <c r="I98" s="22">
        <f>VLOOKUP($A98,FedFundsRates!$A$2:$MM$3000,MATCH("FedFundsRate",FedFundsRates!$A$2:$MM$2,0),FALSE)</f>
        <v>9.5833333333333339</v>
      </c>
    </row>
    <row r="99" spans="1:9" x14ac:dyDescent="0.3">
      <c r="A99" s="1">
        <v>28901</v>
      </c>
      <c r="B99" s="75">
        <f>VLOOKUP($A99,FedFundsRates!$A$2:$MM$3000,MATCH(B$2,FedFundsRates!$A$2:$MM$2,0),FALSE)</f>
        <v>9.5833333333333339</v>
      </c>
      <c r="C99" s="75">
        <f>VLOOKUP($A99,NaturalRateMeasures!$A$2:$MK$3000,MATCH(C$2,NaturalRateMeasures!$A$2:$MK$2,0),FALSE)</f>
        <v>3.0849000000000002</v>
      </c>
      <c r="D99" s="75">
        <f>VLOOKUP($A99,InflationTargetMeasures!$A$2:$MM$3000,MATCH(D$2,InflationTargetMeasures!$A$2:$MM$2,0),FALSE)</f>
        <v>2</v>
      </c>
      <c r="E99" s="75">
        <f>VLOOKUP($A99,GapMeasures!$A$2:$LA$3000,MATCH(E$2,GapMeasures!$A$2:$LA$2,0),FALSE)</f>
        <v>2.2541886356676945E-2</v>
      </c>
      <c r="F99" s="75">
        <f>VLOOKUP($A99,InflationMeasures!$A$2:$LN$3000,MATCH(F$2,InflationMeasures!$A$2:$LN$2,0),FALSE)</f>
        <v>6.7666075050709873</v>
      </c>
      <c r="G99" s="23">
        <v>28901</v>
      </c>
      <c r="H99" s="22">
        <f t="shared" si="1"/>
        <v>12.246082200784819</v>
      </c>
      <c r="I99" s="22">
        <f>VLOOKUP($A99,FedFundsRates!$A$2:$MM$3000,MATCH("FedFundsRate",FedFundsRates!$A$2:$MM$2,0),FALSE)</f>
        <v>10.073333333333334</v>
      </c>
    </row>
    <row r="100" spans="1:9" x14ac:dyDescent="0.3">
      <c r="A100" s="1">
        <v>28990</v>
      </c>
      <c r="B100" s="75">
        <f>VLOOKUP($A100,FedFundsRates!$A$2:$MM$3000,MATCH(B$2,FedFundsRates!$A$2:$MM$2,0),FALSE)</f>
        <v>10.073333333333334</v>
      </c>
      <c r="C100" s="75">
        <f>VLOOKUP($A100,NaturalRateMeasures!$A$2:$MK$3000,MATCH(C$2,NaturalRateMeasures!$A$2:$MK$2,0),FALSE)</f>
        <v>3.2848000000000002</v>
      </c>
      <c r="D100" s="75">
        <f>VLOOKUP($A100,InflationTargetMeasures!$A$2:$MM$3000,MATCH(D$2,InflationTargetMeasures!$A$2:$MM$2,0),FALSE)</f>
        <v>2</v>
      </c>
      <c r="E100" s="75">
        <f>VLOOKUP($A100,GapMeasures!$A$2:$LA$3000,MATCH(E$2,GapMeasures!$A$2:$LA$2,0),FALSE)</f>
        <v>-0.74388776793517342</v>
      </c>
      <c r="F100" s="75">
        <f>VLOOKUP($A100,InflationMeasures!$A$2:$LN$3000,MATCH(F$2,InflationMeasures!$A$2:$LN$2,0),FALSE)</f>
        <v>7.2625872382851453</v>
      </c>
      <c r="G100" s="23">
        <v>28990</v>
      </c>
      <c r="H100" s="22">
        <f t="shared" si="1"/>
        <v>12.806736973460131</v>
      </c>
      <c r="I100" s="22">
        <f>VLOOKUP($A100,FedFundsRates!$A$2:$MM$3000,MATCH("FedFundsRate",FedFundsRates!$A$2:$MM$2,0),FALSE)</f>
        <v>10.18</v>
      </c>
    </row>
    <row r="101" spans="1:9" x14ac:dyDescent="0.3">
      <c r="A101" s="1">
        <v>29082</v>
      </c>
      <c r="B101" s="75">
        <f>VLOOKUP($A101,FedFundsRates!$A$2:$MM$3000,MATCH(B$2,FedFundsRates!$A$2:$MM$2,0),FALSE)</f>
        <v>10.18</v>
      </c>
      <c r="C101" s="75">
        <f>VLOOKUP($A101,NaturalRateMeasures!$A$2:$MK$3000,MATCH(C$2,NaturalRateMeasures!$A$2:$MK$2,0),FALSE)</f>
        <v>3.3288000000000002</v>
      </c>
      <c r="D101" s="75">
        <f>VLOOKUP($A101,InflationTargetMeasures!$A$2:$MM$3000,MATCH(D$2,InflationTargetMeasures!$A$2:$MM$2,0),FALSE)</f>
        <v>2</v>
      </c>
      <c r="E101" s="75">
        <f>VLOOKUP($A101,GapMeasures!$A$2:$LA$3000,MATCH(E$2,GapMeasures!$A$2:$LA$2,0),FALSE)</f>
        <v>-0.82997742572265654</v>
      </c>
      <c r="F101" s="75">
        <f>VLOOKUP($A101,InflationMeasures!$A$2:$LN$3000,MATCH(F$2,InflationMeasures!$A$2:$LN$2,0),FALSE)</f>
        <v>7.4003736943670351</v>
      </c>
      <c r="G101" s="23">
        <v>29082</v>
      </c>
      <c r="H101" s="22">
        <f t="shared" si="1"/>
        <v>13.014371828689226</v>
      </c>
      <c r="I101" s="22">
        <f>VLOOKUP($A101,FedFundsRates!$A$2:$MM$3000,MATCH("FedFundsRate",FedFundsRates!$A$2:$MM$2,0),FALSE)</f>
        <v>10.946666666666667</v>
      </c>
    </row>
    <row r="102" spans="1:9" x14ac:dyDescent="0.3">
      <c r="A102" s="1">
        <v>29174</v>
      </c>
      <c r="B102" s="75">
        <f>VLOOKUP($A102,FedFundsRates!$A$2:$MM$3000,MATCH(B$2,FedFundsRates!$A$2:$MM$2,0),FALSE)</f>
        <v>10.946666666666667</v>
      </c>
      <c r="C102" s="75">
        <f>VLOOKUP($A102,NaturalRateMeasures!$A$2:$MK$3000,MATCH(C$2,NaturalRateMeasures!$A$2:$MK$2,0),FALSE)</f>
        <v>3.2989999999999999</v>
      </c>
      <c r="D102" s="75">
        <f>VLOOKUP($A102,InflationTargetMeasures!$A$2:$MM$3000,MATCH(D$2,InflationTargetMeasures!$A$2:$MM$2,0),FALSE)</f>
        <v>2</v>
      </c>
      <c r="E102" s="75">
        <f>VLOOKUP($A102,GapMeasures!$A$2:$LA$3000,MATCH(E$2,GapMeasures!$A$2:$LA$2,0),FALSE)</f>
        <v>-1.3388824012838239</v>
      </c>
      <c r="F102" s="75">
        <f>VLOOKUP($A102,InflationMeasures!$A$2:$LN$3000,MATCH(F$2,InflationMeasures!$A$2:$LN$2,0),FALSE)</f>
        <v>7.7061956489032024</v>
      </c>
      <c r="G102" s="23">
        <v>29174</v>
      </c>
      <c r="H102" s="22">
        <f t="shared" si="1"/>
        <v>13.188852272712889</v>
      </c>
      <c r="I102" s="22">
        <f>VLOOKUP($A102,FedFundsRates!$A$2:$MM$3000,MATCH("FedFundsRate",FedFundsRates!$A$2:$MM$2,0),FALSE)</f>
        <v>13.576666666666666</v>
      </c>
    </row>
    <row r="103" spans="1:9" x14ac:dyDescent="0.3">
      <c r="A103" s="1">
        <v>29266</v>
      </c>
      <c r="B103" s="75">
        <f>VLOOKUP($A103,FedFundsRates!$A$2:$MM$3000,MATCH(B$2,FedFundsRates!$A$2:$MM$2,0),FALSE)</f>
        <v>13.576666666666666</v>
      </c>
      <c r="C103" s="75">
        <f>VLOOKUP($A103,NaturalRateMeasures!$A$2:$MK$3000,MATCH(C$2,NaturalRateMeasures!$A$2:$MK$2,0),FALSE)</f>
        <v>3.4647000000000001</v>
      </c>
      <c r="D103" s="75">
        <f>VLOOKUP($A103,InflationTargetMeasures!$A$2:$MM$3000,MATCH(D$2,InflationTargetMeasures!$A$2:$MM$2,0),FALSE)</f>
        <v>2</v>
      </c>
      <c r="E103" s="75">
        <f>VLOOKUP($A103,GapMeasures!$A$2:$LA$3000,MATCH(E$2,GapMeasures!$A$2:$LA$2,0),FALSE)</f>
        <v>-1.7074883220858763</v>
      </c>
      <c r="F103" s="75">
        <f>VLOOKUP($A103,InflationMeasures!$A$2:$LN$3000,MATCH(F$2,InflationMeasures!$A$2:$LN$2,0),FALSE)</f>
        <v>8.8550479413423755</v>
      </c>
      <c r="G103" s="23">
        <v>29266</v>
      </c>
      <c r="H103" s="22">
        <f t="shared" si="1"/>
        <v>14.893527750970625</v>
      </c>
      <c r="I103" s="22">
        <f>VLOOKUP($A103,FedFundsRates!$A$2:$MM$3000,MATCH("FedFundsRate",FedFundsRates!$A$2:$MM$2,0),FALSE)</f>
        <v>15.046666666666667</v>
      </c>
    </row>
    <row r="104" spans="1:9" x14ac:dyDescent="0.3">
      <c r="A104" s="1">
        <v>29356</v>
      </c>
      <c r="B104" s="75">
        <f>VLOOKUP($A104,FedFundsRates!$A$2:$MM$3000,MATCH(B$2,FedFundsRates!$A$2:$MM$2,0),FALSE)</f>
        <v>15.046666666666667</v>
      </c>
      <c r="C104" s="75">
        <f>VLOOKUP($A104,NaturalRateMeasures!$A$2:$MK$3000,MATCH(C$2,NaturalRateMeasures!$A$2:$MK$2,0),FALSE)</f>
        <v>2.9481999999999999</v>
      </c>
      <c r="D104" s="75">
        <f>VLOOKUP($A104,InflationTargetMeasures!$A$2:$MM$3000,MATCH(D$2,InflationTargetMeasures!$A$2:$MM$2,0),FALSE)</f>
        <v>2</v>
      </c>
      <c r="E104" s="75">
        <f>VLOOKUP($A104,GapMeasures!$A$2:$LA$3000,MATCH(E$2,GapMeasures!$A$2:$LA$2,0),FALSE)</f>
        <v>-4.3095852390016445</v>
      </c>
      <c r="F104" s="75">
        <f>VLOOKUP($A104,InflationMeasures!$A$2:$LN$3000,MATCH(F$2,InflationMeasures!$A$2:$LN$2,0),FALSE)</f>
        <v>8.8970865890144459</v>
      </c>
      <c r="G104" s="23">
        <v>29356</v>
      </c>
      <c r="H104" s="22">
        <f t="shared" si="1"/>
        <v>13.139037264020846</v>
      </c>
      <c r="I104" s="22">
        <f>VLOOKUP($A104,FedFundsRates!$A$2:$MM$3000,MATCH("FedFundsRate",FedFundsRates!$A$2:$MM$2,0),FALSE)</f>
        <v>12.686666666666667</v>
      </c>
    </row>
    <row r="105" spans="1:9" x14ac:dyDescent="0.3">
      <c r="A105" s="1">
        <v>29448</v>
      </c>
      <c r="B105" s="75">
        <f>VLOOKUP($A105,FedFundsRates!$A$2:$MM$3000,MATCH(B$2,FedFundsRates!$A$2:$MM$2,0),FALSE)</f>
        <v>12.686666666666667</v>
      </c>
      <c r="C105" s="75">
        <f>VLOOKUP($A105,NaturalRateMeasures!$A$2:$MK$3000,MATCH(C$2,NaturalRateMeasures!$A$2:$MK$2,0),FALSE)</f>
        <v>3.0131999999999999</v>
      </c>
      <c r="D105" s="75">
        <f>VLOOKUP($A105,InflationTargetMeasures!$A$2:$MM$3000,MATCH(D$2,InflationTargetMeasures!$A$2:$MM$2,0),FALSE)</f>
        <v>2</v>
      </c>
      <c r="E105" s="75">
        <f>VLOOKUP($A105,GapMeasures!$A$2:$LA$3000,MATCH(E$2,GapMeasures!$A$2:$LA$2,0),FALSE)</f>
        <v>-4.9171900196958518</v>
      </c>
      <c r="F105" s="75">
        <f>VLOOKUP($A105,InflationMeasures!$A$2:$LN$3000,MATCH(F$2,InflationMeasures!$A$2:$LN$2,0),FALSE)</f>
        <v>9.3032541425434268</v>
      </c>
      <c r="G105" s="23">
        <v>29448</v>
      </c>
      <c r="H105" s="22">
        <f t="shared" si="1"/>
        <v>13.509486203967214</v>
      </c>
      <c r="I105" s="22">
        <f>VLOOKUP($A105,FedFundsRates!$A$2:$MM$3000,MATCH("FedFundsRate",FedFundsRates!$A$2:$MM$2,0),FALSE)</f>
        <v>9.836666666666666</v>
      </c>
    </row>
    <row r="106" spans="1:9" x14ac:dyDescent="0.3">
      <c r="A106" s="1">
        <v>29540</v>
      </c>
      <c r="B106" s="75">
        <f>VLOOKUP($A106,FedFundsRates!$A$2:$MM$3000,MATCH(B$2,FedFundsRates!$A$2:$MM$2,0),FALSE)</f>
        <v>9.836666666666666</v>
      </c>
      <c r="C106" s="75">
        <f>VLOOKUP($A106,NaturalRateMeasures!$A$2:$MK$3000,MATCH(C$2,NaturalRateMeasures!$A$2:$MK$2,0),FALSE)</f>
        <v>3.5145</v>
      </c>
      <c r="D106" s="75">
        <f>VLOOKUP($A106,InflationTargetMeasures!$A$2:$MM$3000,MATCH(D$2,InflationTargetMeasures!$A$2:$MM$2,0),FALSE)</f>
        <v>2</v>
      </c>
      <c r="E106" s="75">
        <f>VLOOKUP($A106,GapMeasures!$A$2:$LA$3000,MATCH(E$2,GapMeasures!$A$2:$LA$2,0),FALSE)</f>
        <v>-3.6653951103996953</v>
      </c>
      <c r="F106" s="75">
        <f>VLOOKUP($A106,InflationMeasures!$A$2:$LN$3000,MATCH(F$2,InflationMeasures!$A$2:$LN$2,0),FALSE)</f>
        <v>9.6803933620159821</v>
      </c>
      <c r="G106" s="23">
        <v>29540</v>
      </c>
      <c r="H106" s="22">
        <f t="shared" si="1"/>
        <v>15.202392487824122</v>
      </c>
      <c r="I106" s="22">
        <f>VLOOKUP($A106,FedFundsRates!$A$2:$MM$3000,MATCH("FedFundsRate",FedFundsRates!$A$2:$MM$2,0),FALSE)</f>
        <v>15.853333333333333</v>
      </c>
    </row>
    <row r="107" spans="1:9" x14ac:dyDescent="0.3">
      <c r="A107" s="1">
        <v>29632</v>
      </c>
      <c r="B107" s="75">
        <f>VLOOKUP($A107,FedFundsRates!$A$2:$MM$3000,MATCH(B$2,FedFundsRates!$A$2:$MM$2,0),FALSE)</f>
        <v>15.853333333333333</v>
      </c>
      <c r="C107" s="75">
        <f>VLOOKUP($A107,NaturalRateMeasures!$A$2:$MK$3000,MATCH(C$2,NaturalRateMeasures!$A$2:$MK$2,0),FALSE)</f>
        <v>3.7772999999999999</v>
      </c>
      <c r="D107" s="75">
        <f>VLOOKUP($A107,InflationTargetMeasures!$A$2:$MM$3000,MATCH(D$2,InflationTargetMeasures!$A$2:$MM$2,0),FALSE)</f>
        <v>2</v>
      </c>
      <c r="E107" s="75">
        <f>VLOOKUP($A107,GapMeasures!$A$2:$LA$3000,MATCH(E$2,GapMeasures!$A$2:$LA$2,0),FALSE)</f>
        <v>-2.3609059043351412</v>
      </c>
      <c r="F107" s="75">
        <f>VLOOKUP($A107,InflationMeasures!$A$2:$LN$3000,MATCH(F$2,InflationMeasures!$A$2:$LN$2,0),FALSE)</f>
        <v>9.4327788382874154</v>
      </c>
      <c r="G107" s="23">
        <v>29632</v>
      </c>
      <c r="H107" s="22">
        <f t="shared" si="1"/>
        <v>15.746015305263555</v>
      </c>
      <c r="I107" s="22">
        <f>VLOOKUP($A107,FedFundsRates!$A$2:$MM$3000,MATCH("FedFundsRate",FedFundsRates!$A$2:$MM$2,0),FALSE)</f>
        <v>16.569999999999997</v>
      </c>
    </row>
    <row r="108" spans="1:9" x14ac:dyDescent="0.3">
      <c r="A108" s="1">
        <v>29721</v>
      </c>
      <c r="B108" s="75">
        <f>VLOOKUP($A108,FedFundsRates!$A$2:$MM$3000,MATCH(B$2,FedFundsRates!$A$2:$MM$2,0),FALSE)</f>
        <v>16.569999999999997</v>
      </c>
      <c r="C108" s="75">
        <f>VLOOKUP($A108,NaturalRateMeasures!$A$2:$MK$3000,MATCH(C$2,NaturalRateMeasures!$A$2:$MK$2,0),FALSE)</f>
        <v>3.3601000000000001</v>
      </c>
      <c r="D108" s="75">
        <f>VLOOKUP($A108,InflationTargetMeasures!$A$2:$MM$3000,MATCH(D$2,InflationTargetMeasures!$A$2:$MM$2,0),FALSE)</f>
        <v>2</v>
      </c>
      <c r="E108" s="75">
        <f>VLOOKUP($A108,GapMeasures!$A$2:$LA$3000,MATCH(E$2,GapMeasures!$A$2:$LA$2,0),FALSE)</f>
        <v>-3.7015279374839669</v>
      </c>
      <c r="F108" s="75">
        <f>VLOOKUP($A108,InflationMeasures!$A$2:$LN$3000,MATCH(F$2,InflationMeasures!$A$2:$LN$2,0),FALSE)</f>
        <v>9.063750333422238</v>
      </c>
      <c r="G108" s="23">
        <v>29721</v>
      </c>
      <c r="H108" s="22">
        <f t="shared" si="1"/>
        <v>14.104961531391375</v>
      </c>
      <c r="I108" s="22">
        <f>VLOOKUP($A108,FedFundsRates!$A$2:$MM$3000,MATCH("FedFundsRate",FedFundsRates!$A$2:$MM$2,0),FALSE)</f>
        <v>17.78</v>
      </c>
    </row>
    <row r="109" spans="1:9" x14ac:dyDescent="0.3">
      <c r="A109" s="1">
        <v>29813</v>
      </c>
      <c r="B109" s="75">
        <f>VLOOKUP($A109,FedFundsRates!$A$2:$MM$3000,MATCH(B$2,FedFundsRates!$A$2:$MM$2,0),FALSE)</f>
        <v>17.78</v>
      </c>
      <c r="C109" s="75">
        <f>VLOOKUP($A109,NaturalRateMeasures!$A$2:$MK$3000,MATCH(C$2,NaturalRateMeasures!$A$2:$MK$2,0),FALSE)</f>
        <v>3.6616</v>
      </c>
      <c r="D109" s="75">
        <f>VLOOKUP($A109,InflationTargetMeasures!$A$2:$MM$3000,MATCH(D$2,InflationTargetMeasures!$A$2:$MM$2,0),FALSE)</f>
        <v>2</v>
      </c>
      <c r="E109" s="75">
        <f>VLOOKUP($A109,GapMeasures!$A$2:$LA$3000,MATCH(E$2,GapMeasures!$A$2:$LA$2,0),FALSE)</f>
        <v>-3.2030713271003517</v>
      </c>
      <c r="F109" s="75">
        <f>VLOOKUP($A109,InflationMeasures!$A$2:$LN$3000,MATCH(F$2,InflationMeasures!$A$2:$LN$2,0),FALSE)</f>
        <v>8.6523157208088683</v>
      </c>
      <c r="G109" s="23">
        <v>29813</v>
      </c>
      <c r="H109" s="22">
        <f t="shared" si="1"/>
        <v>14.038537917663128</v>
      </c>
      <c r="I109" s="22">
        <f>VLOOKUP($A109,FedFundsRates!$A$2:$MM$3000,MATCH("FedFundsRate",FedFundsRates!$A$2:$MM$2,0),FALSE)</f>
        <v>17.576666666666664</v>
      </c>
    </row>
    <row r="110" spans="1:9" x14ac:dyDescent="0.3">
      <c r="A110" s="1">
        <v>29905</v>
      </c>
      <c r="B110" s="75">
        <f>VLOOKUP($A110,FedFundsRates!$A$2:$MM$3000,MATCH(B$2,FedFundsRates!$A$2:$MM$2,0),FALSE)</f>
        <v>17.576666666666664</v>
      </c>
      <c r="C110" s="75">
        <f>VLOOKUP($A110,NaturalRateMeasures!$A$2:$MK$3000,MATCH(C$2,NaturalRateMeasures!$A$2:$MK$2,0),FALSE)</f>
        <v>3.3380999999999998</v>
      </c>
      <c r="D110" s="75">
        <f>VLOOKUP($A110,InflationTargetMeasures!$A$2:$MM$3000,MATCH(D$2,InflationTargetMeasures!$A$2:$MM$2,0),FALSE)</f>
        <v>2</v>
      </c>
      <c r="E110" s="75">
        <f>VLOOKUP($A110,GapMeasures!$A$2:$LA$3000,MATCH(E$2,GapMeasures!$A$2:$LA$2,0),FALSE)</f>
        <v>-4.9312919164078162</v>
      </c>
      <c r="F110" s="75">
        <f>VLOOKUP($A110,InflationMeasures!$A$2:$LN$3000,MATCH(F$2,InflationMeasures!$A$2:$LN$2,0),FALSE)</f>
        <v>7.952316666242143</v>
      </c>
      <c r="G110" s="23">
        <v>29905</v>
      </c>
      <c r="H110" s="22">
        <f t="shared" si="1"/>
        <v>11.800929041159307</v>
      </c>
      <c r="I110" s="22">
        <f>VLOOKUP($A110,FedFundsRates!$A$2:$MM$3000,MATCH("FedFundsRate",FedFundsRates!$A$2:$MM$2,0),FALSE)</f>
        <v>13.586666666666666</v>
      </c>
    </row>
    <row r="111" spans="1:9" x14ac:dyDescent="0.3">
      <c r="A111" s="1">
        <v>29997</v>
      </c>
      <c r="B111" s="75">
        <f>VLOOKUP($A111,FedFundsRates!$A$2:$MM$3000,MATCH(B$2,FedFundsRates!$A$2:$MM$2,0),FALSE)</f>
        <v>13.586666666666666</v>
      </c>
      <c r="C111" s="75">
        <f>VLOOKUP($A111,NaturalRateMeasures!$A$2:$MK$3000,MATCH(C$2,NaturalRateMeasures!$A$2:$MK$2,0),FALSE)</f>
        <v>2.8685999999999998</v>
      </c>
      <c r="D111" s="75">
        <f>VLOOKUP($A111,InflationTargetMeasures!$A$2:$MM$3000,MATCH(D$2,InflationTargetMeasures!$A$2:$MM$2,0),FALSE)</f>
        <v>2</v>
      </c>
      <c r="E111" s="75">
        <f>VLOOKUP($A111,GapMeasures!$A$2:$LA$3000,MATCH(E$2,GapMeasures!$A$2:$LA$2,0),FALSE)</f>
        <v>-7.082765107258389</v>
      </c>
      <c r="F111" s="75">
        <f>VLOOKUP($A111,InflationMeasures!$A$2:$LN$3000,MATCH(F$2,InflationMeasures!$A$2:$LN$2,0),FALSE)</f>
        <v>7.1594108998479955</v>
      </c>
      <c r="G111" s="23">
        <v>29997</v>
      </c>
      <c r="H111" s="22">
        <f t="shared" si="1"/>
        <v>9.0663337961427999</v>
      </c>
      <c r="I111" s="22">
        <f>VLOOKUP($A111,FedFundsRates!$A$2:$MM$3000,MATCH("FedFundsRate",FedFundsRates!$A$2:$MM$2,0),FALSE)</f>
        <v>14.226666666666667</v>
      </c>
    </row>
    <row r="112" spans="1:9" x14ac:dyDescent="0.3">
      <c r="A112" s="1">
        <v>30086</v>
      </c>
      <c r="B112" s="75">
        <f>VLOOKUP($A112,FedFundsRates!$A$2:$MM$3000,MATCH(B$2,FedFundsRates!$A$2:$MM$2,0),FALSE)</f>
        <v>14.226666666666667</v>
      </c>
      <c r="C112" s="75">
        <f>VLOOKUP($A112,NaturalRateMeasures!$A$2:$MK$3000,MATCH(C$2,NaturalRateMeasures!$A$2:$MK$2,0),FALSE)</f>
        <v>2.9357000000000002</v>
      </c>
      <c r="D112" s="75">
        <f>VLOOKUP($A112,InflationTargetMeasures!$A$2:$MM$3000,MATCH(D$2,InflationTargetMeasures!$A$2:$MM$2,0),FALSE)</f>
        <v>2</v>
      </c>
      <c r="E112" s="75">
        <f>VLOOKUP($A112,GapMeasures!$A$2:$LA$3000,MATCH(E$2,GapMeasures!$A$2:$LA$2,0),FALSE)</f>
        <v>-7.3420510537505486</v>
      </c>
      <c r="F112" s="75">
        <f>VLOOKUP($A112,InflationMeasures!$A$2:$LN$3000,MATCH(F$2,InflationMeasures!$A$2:$LN$2,0),FALSE)</f>
        <v>6.5936216004695902</v>
      </c>
      <c r="G112" s="23">
        <v>30086</v>
      </c>
      <c r="H112" s="22">
        <f t="shared" si="1"/>
        <v>8.1551068738291121</v>
      </c>
      <c r="I112" s="22">
        <f>VLOOKUP($A112,FedFundsRates!$A$2:$MM$3000,MATCH("FedFundsRate",FedFundsRates!$A$2:$MM$2,0),FALSE)</f>
        <v>14.513333333333334</v>
      </c>
    </row>
    <row r="113" spans="1:9" x14ac:dyDescent="0.3">
      <c r="A113" s="1">
        <v>30178</v>
      </c>
      <c r="B113" s="75">
        <f>VLOOKUP($A113,FedFundsRates!$A$2:$MM$3000,MATCH(B$2,FedFundsRates!$A$2:$MM$2,0),FALSE)</f>
        <v>14.513333333333334</v>
      </c>
      <c r="C113" s="75">
        <f>VLOOKUP($A113,NaturalRateMeasures!$A$2:$MK$3000,MATCH(C$2,NaturalRateMeasures!$A$2:$MK$2,0),FALSE)</f>
        <v>2.9260999999999999</v>
      </c>
      <c r="D113" s="75">
        <f>VLOOKUP($A113,InflationTargetMeasures!$A$2:$MM$3000,MATCH(D$2,InflationTargetMeasures!$A$2:$MM$2,0),FALSE)</f>
        <v>2</v>
      </c>
      <c r="E113" s="75">
        <f>VLOOKUP($A113,GapMeasures!$A$2:$LA$3000,MATCH(E$2,GapMeasures!$A$2:$LA$2,0),FALSE)</f>
        <v>-8.3806940470515467</v>
      </c>
      <c r="F113" s="75">
        <f>VLOOKUP($A113,InflationMeasures!$A$2:$LN$3000,MATCH(F$2,InflationMeasures!$A$2:$LN$2,0),FALSE)</f>
        <v>6.3423068610263922</v>
      </c>
      <c r="G113" s="23">
        <v>30178</v>
      </c>
      <c r="H113" s="22">
        <f t="shared" si="1"/>
        <v>7.2492132680138157</v>
      </c>
      <c r="I113" s="22">
        <f>VLOOKUP($A113,FedFundsRates!$A$2:$MM$3000,MATCH("FedFundsRate",FedFundsRates!$A$2:$MM$2,0),FALSE)</f>
        <v>11.006666666666668</v>
      </c>
    </row>
    <row r="114" spans="1:9" x14ac:dyDescent="0.3">
      <c r="A114" s="1">
        <v>30270</v>
      </c>
      <c r="B114" s="75">
        <f>VLOOKUP($A114,FedFundsRates!$A$2:$MM$3000,MATCH(B$2,FedFundsRates!$A$2:$MM$2,0),FALSE)</f>
        <v>11.006666666666668</v>
      </c>
      <c r="C114" s="75">
        <f>VLOOKUP($A114,NaturalRateMeasures!$A$2:$MK$3000,MATCH(C$2,NaturalRateMeasures!$A$2:$MK$2,0),FALSE)</f>
        <v>2.8228</v>
      </c>
      <c r="D114" s="75">
        <f>VLOOKUP($A114,InflationTargetMeasures!$A$2:$MM$3000,MATCH(D$2,InflationTargetMeasures!$A$2:$MM$2,0),FALSE)</f>
        <v>2</v>
      </c>
      <c r="E114" s="75">
        <f>VLOOKUP($A114,GapMeasures!$A$2:$LA$3000,MATCH(E$2,GapMeasures!$A$2:$LA$2,0),FALSE)</f>
        <v>-9.0384393301104158</v>
      </c>
      <c r="F114" s="75">
        <f>VLOOKUP($A114,InflationMeasures!$A$2:$LN$3000,MATCH(F$2,InflationMeasures!$A$2:$LN$2,0),FALSE)</f>
        <v>5.9413416389419771</v>
      </c>
      <c r="G114" s="23">
        <v>30270</v>
      </c>
      <c r="H114" s="22">
        <f t="shared" si="1"/>
        <v>6.2155927933577564</v>
      </c>
      <c r="I114" s="22">
        <f>VLOOKUP($A114,FedFundsRates!$A$2:$MM$3000,MATCH("FedFundsRate",FedFundsRates!$A$2:$MM$2,0),FALSE)</f>
        <v>9.2866666666666671</v>
      </c>
    </row>
    <row r="115" spans="1:9" x14ac:dyDescent="0.3">
      <c r="A115" s="1">
        <v>30362</v>
      </c>
      <c r="B115" s="75">
        <f>VLOOKUP($A115,FedFundsRates!$A$2:$MM$3000,MATCH(B$2,FedFundsRates!$A$2:$MM$2,0),FALSE)</f>
        <v>9.2866666666666671</v>
      </c>
      <c r="C115" s="75">
        <f>VLOOKUP($A115,NaturalRateMeasures!$A$2:$MK$3000,MATCH(C$2,NaturalRateMeasures!$A$2:$MK$2,0),FALSE)</f>
        <v>2.9371</v>
      </c>
      <c r="D115" s="75">
        <f>VLOOKUP($A115,InflationTargetMeasures!$A$2:$MM$3000,MATCH(D$2,InflationTargetMeasures!$A$2:$MM$2,0),FALSE)</f>
        <v>2</v>
      </c>
      <c r="E115" s="75">
        <f>VLOOKUP($A115,GapMeasures!$A$2:$LA$3000,MATCH(E$2,GapMeasures!$A$2:$LA$2,0),FALSE)</f>
        <v>-8.5413551288251259</v>
      </c>
      <c r="F115" s="75">
        <f>VLOOKUP($A115,InflationMeasures!$A$2:$LN$3000,MATCH(F$2,InflationMeasures!$A$2:$LN$2,0),FALSE)</f>
        <v>5.7834519324682532</v>
      </c>
      <c r="G115" s="23">
        <v>30362</v>
      </c>
      <c r="H115" s="22">
        <f t="shared" si="1"/>
        <v>6.3416003342898177</v>
      </c>
      <c r="I115" s="22">
        <f>VLOOKUP($A115,FedFundsRates!$A$2:$MM$3000,MATCH("FedFundsRate",FedFundsRates!$A$2:$MM$2,0),FALSE)</f>
        <v>8.6533333333333324</v>
      </c>
    </row>
    <row r="116" spans="1:9" x14ac:dyDescent="0.3">
      <c r="A116" s="1">
        <v>30451</v>
      </c>
      <c r="B116" s="75">
        <f>VLOOKUP($A116,FedFundsRates!$A$2:$MM$3000,MATCH(B$2,FedFundsRates!$A$2:$MM$2,0),FALSE)</f>
        <v>8.6533333333333324</v>
      </c>
      <c r="C116" s="75">
        <f>VLOOKUP($A116,NaturalRateMeasures!$A$2:$MK$3000,MATCH(C$2,NaturalRateMeasures!$A$2:$MK$2,0),FALSE)</f>
        <v>2.9329000000000001</v>
      </c>
      <c r="D116" s="75">
        <f>VLOOKUP($A116,InflationTargetMeasures!$A$2:$MM$3000,MATCH(D$2,InflationTargetMeasures!$A$2:$MM$2,0),FALSE)</f>
        <v>2</v>
      </c>
      <c r="E116" s="75">
        <f>VLOOKUP($A116,GapMeasures!$A$2:$LA$3000,MATCH(E$2,GapMeasures!$A$2:$LA$2,0),FALSE)</f>
        <v>-7.1954589044493265</v>
      </c>
      <c r="F116" s="75">
        <f>VLOOKUP($A116,InflationMeasures!$A$2:$LN$3000,MATCH(F$2,InflationMeasures!$A$2:$LN$2,0),FALSE)</f>
        <v>5.1693281938326008</v>
      </c>
      <c r="G116" s="23">
        <v>30451</v>
      </c>
      <c r="H116" s="22">
        <f t="shared" si="1"/>
        <v>6.0891628385242376</v>
      </c>
      <c r="I116" s="22">
        <f>VLOOKUP($A116,FedFundsRates!$A$2:$MM$3000,MATCH("FedFundsRate",FedFundsRates!$A$2:$MM$2,0),FALSE)</f>
        <v>8.8033333333333328</v>
      </c>
    </row>
    <row r="117" spans="1:9" x14ac:dyDescent="0.3">
      <c r="A117" s="1">
        <v>30543</v>
      </c>
      <c r="B117" s="75">
        <f>VLOOKUP($A117,FedFundsRates!$A$2:$MM$3000,MATCH(B$2,FedFundsRates!$A$2:$MM$2,0),FALSE)</f>
        <v>8.8033333333333328</v>
      </c>
      <c r="C117" s="75">
        <f>VLOOKUP($A117,NaturalRateMeasures!$A$2:$MK$3000,MATCH(C$2,NaturalRateMeasures!$A$2:$MK$2,0),FALSE)</f>
        <v>3.3235000000000001</v>
      </c>
      <c r="D117" s="75">
        <f>VLOOKUP($A117,InflationTargetMeasures!$A$2:$MM$3000,MATCH(D$2,InflationTargetMeasures!$A$2:$MM$2,0),FALSE)</f>
        <v>2</v>
      </c>
      <c r="E117" s="75">
        <f>VLOOKUP($A117,GapMeasures!$A$2:$LA$3000,MATCH(E$2,GapMeasures!$A$2:$LA$2,0),FALSE)</f>
        <v>-6.1060001729593809</v>
      </c>
      <c r="F117" s="75">
        <f>VLOOKUP($A117,InflationMeasures!$A$2:$LN$3000,MATCH(F$2,InflationMeasures!$A$2:$LN$2,0),FALSE)</f>
        <v>5.0833295695768221</v>
      </c>
      <c r="G117" s="23">
        <v>30543</v>
      </c>
      <c r="H117" s="22">
        <f t="shared" si="1"/>
        <v>6.8954942678855442</v>
      </c>
      <c r="I117" s="22">
        <f>VLOOKUP($A117,FedFundsRates!$A$2:$MM$3000,MATCH("FedFundsRate",FedFundsRates!$A$2:$MM$2,0),FALSE)</f>
        <v>9.4599999999999991</v>
      </c>
    </row>
    <row r="118" spans="1:9" x14ac:dyDescent="0.3">
      <c r="A118" s="1">
        <v>30635</v>
      </c>
      <c r="B118" s="75">
        <f>VLOOKUP($A118,FedFundsRates!$A$2:$MM$3000,MATCH(B$2,FedFundsRates!$A$2:$MM$2,0),FALSE)</f>
        <v>9.4599999999999991</v>
      </c>
      <c r="C118" s="75">
        <f>VLOOKUP($A118,NaturalRateMeasures!$A$2:$MK$3000,MATCH(C$2,NaturalRateMeasures!$A$2:$MK$2,0),FALSE)</f>
        <v>3.2282000000000002</v>
      </c>
      <c r="D118" s="75">
        <f>VLOOKUP($A118,InflationTargetMeasures!$A$2:$MM$3000,MATCH(D$2,InflationTargetMeasures!$A$2:$MM$2,0),FALSE)</f>
        <v>2</v>
      </c>
      <c r="E118" s="75">
        <f>VLOOKUP($A118,GapMeasures!$A$2:$LA$3000,MATCH(E$2,GapMeasures!$A$2:$LA$2,0),FALSE)</f>
        <v>-4.9450488824018706</v>
      </c>
      <c r="F118" s="75">
        <f>VLOOKUP($A118,InflationMeasures!$A$2:$LN$3000,MATCH(F$2,InflationMeasures!$A$2:$LN$2,0),FALSE)</f>
        <v>4.4678055190538801</v>
      </c>
      <c r="G118" s="23">
        <v>30635</v>
      </c>
      <c r="H118" s="22">
        <f t="shared" si="1"/>
        <v>6.4573838373798846</v>
      </c>
      <c r="I118" s="22">
        <f>VLOOKUP($A118,FedFundsRates!$A$2:$MM$3000,MATCH("FedFundsRate",FedFundsRates!$A$2:$MM$2,0),FALSE)</f>
        <v>9.43</v>
      </c>
    </row>
    <row r="119" spans="1:9" x14ac:dyDescent="0.3">
      <c r="A119" s="1">
        <v>30727</v>
      </c>
      <c r="B119" s="75">
        <f>VLOOKUP($A119,FedFundsRates!$A$2:$MM$3000,MATCH(B$2,FedFundsRates!$A$2:$MM$2,0),FALSE)</f>
        <v>9.43</v>
      </c>
      <c r="C119" s="75">
        <f>VLOOKUP($A119,NaturalRateMeasures!$A$2:$MK$3000,MATCH(C$2,NaturalRateMeasures!$A$2:$MK$2,0),FALSE)</f>
        <v>3.3757000000000001</v>
      </c>
      <c r="D119" s="75">
        <f>VLOOKUP($A119,InflationTargetMeasures!$A$2:$MM$3000,MATCH(D$2,InflationTargetMeasures!$A$2:$MM$2,0),FALSE)</f>
        <v>2</v>
      </c>
      <c r="E119" s="75">
        <f>VLOOKUP($A119,GapMeasures!$A$2:$LA$3000,MATCH(E$2,GapMeasures!$A$2:$LA$2,0),FALSE)</f>
        <v>-4.1594089271363002</v>
      </c>
      <c r="F119" s="75">
        <f>VLOOKUP($A119,InflationMeasures!$A$2:$LN$3000,MATCH(F$2,InflationMeasures!$A$2:$LN$2,0),FALSE)</f>
        <v>4.1548506232276017</v>
      </c>
      <c r="G119" s="23">
        <v>30727</v>
      </c>
      <c r="H119" s="22">
        <f t="shared" si="1"/>
        <v>6.5282714712732517</v>
      </c>
      <c r="I119" s="22">
        <f>VLOOKUP($A119,FedFundsRates!$A$2:$MM$3000,MATCH("FedFundsRate",FedFundsRates!$A$2:$MM$2,0),FALSE)</f>
        <v>9.6866666666666656</v>
      </c>
    </row>
    <row r="120" spans="1:9" x14ac:dyDescent="0.3">
      <c r="A120" s="1">
        <v>30817</v>
      </c>
      <c r="B120" s="75">
        <f>VLOOKUP($A120,FedFundsRates!$A$2:$MM$3000,MATCH(B$2,FedFundsRates!$A$2:$MM$2,0),FALSE)</f>
        <v>9.6866666666666656</v>
      </c>
      <c r="C120" s="75">
        <f>VLOOKUP($A120,NaturalRateMeasures!$A$2:$MK$3000,MATCH(C$2,NaturalRateMeasures!$A$2:$MK$2,0),FALSE)</f>
        <v>3.5404</v>
      </c>
      <c r="D120" s="75">
        <f>VLOOKUP($A120,InflationTargetMeasures!$A$2:$MM$3000,MATCH(D$2,InflationTargetMeasures!$A$2:$MM$2,0),FALSE)</f>
        <v>2</v>
      </c>
      <c r="E120" s="75">
        <f>VLOOKUP($A120,GapMeasures!$A$2:$LA$3000,MATCH(E$2,GapMeasures!$A$2:$LA$2,0),FALSE)</f>
        <v>-3.3219544820177247</v>
      </c>
      <c r="F120" s="75">
        <f>VLOOKUP($A120,InflationMeasures!$A$2:$LN$3000,MATCH(F$2,InflationMeasures!$A$2:$LN$2,0),FALSE)</f>
        <v>4.5749067347339301</v>
      </c>
      <c r="G120" s="23">
        <v>30817</v>
      </c>
      <c r="H120" s="22">
        <f t="shared" si="1"/>
        <v>7.741782861092033</v>
      </c>
      <c r="I120" s="22">
        <f>VLOOKUP($A120,FedFundsRates!$A$2:$MM$3000,MATCH("FedFundsRate",FedFundsRates!$A$2:$MM$2,0),FALSE)</f>
        <v>10.556666666666667</v>
      </c>
    </row>
    <row r="121" spans="1:9" x14ac:dyDescent="0.3">
      <c r="A121" s="1">
        <v>30909</v>
      </c>
      <c r="B121" s="75">
        <f>VLOOKUP($A121,FedFundsRates!$A$2:$MM$3000,MATCH(B$2,FedFundsRates!$A$2:$MM$2,0),FALSE)</f>
        <v>10.556666666666667</v>
      </c>
      <c r="C121" s="75">
        <f>VLOOKUP($A121,NaturalRateMeasures!$A$2:$MK$3000,MATCH(C$2,NaturalRateMeasures!$A$2:$MK$2,0),FALSE)</f>
        <v>3.4232999999999998</v>
      </c>
      <c r="D121" s="75">
        <f>VLOOKUP($A121,InflationTargetMeasures!$A$2:$MM$3000,MATCH(D$2,InflationTargetMeasures!$A$2:$MM$2,0),FALSE)</f>
        <v>2</v>
      </c>
      <c r="E121" s="75">
        <f>VLOOKUP($A121,GapMeasures!$A$2:$LA$3000,MATCH(E$2,GapMeasures!$A$2:$LA$2,0),FALSE)</f>
        <v>-3.2124442225568446</v>
      </c>
      <c r="F121" s="75">
        <f>VLOOKUP($A121,InflationMeasures!$A$2:$LN$3000,MATCH(F$2,InflationMeasures!$A$2:$LN$2,0),FALSE)</f>
        <v>3.9778221907033728</v>
      </c>
      <c r="G121" s="23">
        <v>30909</v>
      </c>
      <c r="H121" s="22">
        <f t="shared" si="1"/>
        <v>6.7838111747766359</v>
      </c>
      <c r="I121" s="22">
        <f>VLOOKUP($A121,FedFundsRates!$A$2:$MM$3000,MATCH("FedFundsRate",FedFundsRates!$A$2:$MM$2,0),FALSE)</f>
        <v>11.39</v>
      </c>
    </row>
    <row r="122" spans="1:9" x14ac:dyDescent="0.3">
      <c r="A122" s="1">
        <v>31001</v>
      </c>
      <c r="B122" s="75">
        <f>VLOOKUP($A122,FedFundsRates!$A$2:$MM$3000,MATCH(B$2,FedFundsRates!$A$2:$MM$2,0),FALSE)</f>
        <v>11.39</v>
      </c>
      <c r="C122" s="75">
        <f>VLOOKUP($A122,NaturalRateMeasures!$A$2:$MK$3000,MATCH(C$2,NaturalRateMeasures!$A$2:$MK$2,0),FALSE)</f>
        <v>3.2995999999999999</v>
      </c>
      <c r="D122" s="75">
        <f>VLOOKUP($A122,InflationTargetMeasures!$A$2:$MM$3000,MATCH(D$2,InflationTargetMeasures!$A$2:$MM$2,0),FALSE)</f>
        <v>2</v>
      </c>
      <c r="E122" s="75">
        <f>VLOOKUP($A122,GapMeasures!$A$2:$LA$3000,MATCH(E$2,GapMeasures!$A$2:$LA$2,0),FALSE)</f>
        <v>-3.2481281153051267</v>
      </c>
      <c r="F122" s="75">
        <f>VLOOKUP($A122,InflationMeasures!$A$2:$LN$3000,MATCH(F$2,InflationMeasures!$A$2:$LN$2,0),FALSE)</f>
        <v>3.886579255942868</v>
      </c>
      <c r="G122" s="23">
        <v>31001</v>
      </c>
      <c r="H122" s="22">
        <f t="shared" si="1"/>
        <v>6.5054048262617394</v>
      </c>
      <c r="I122" s="22">
        <f>VLOOKUP($A122,FedFundsRates!$A$2:$MM$3000,MATCH("FedFundsRate",FedFundsRates!$A$2:$MM$2,0),FALSE)</f>
        <v>9.2666666666666675</v>
      </c>
    </row>
    <row r="123" spans="1:9" x14ac:dyDescent="0.3">
      <c r="A123" s="1">
        <v>31093</v>
      </c>
      <c r="B123" s="75">
        <f>VLOOKUP($A123,FedFundsRates!$A$2:$MM$3000,MATCH(B$2,FedFundsRates!$A$2:$MM$2,0),FALSE)</f>
        <v>9.2666666666666675</v>
      </c>
      <c r="C123" s="75">
        <f>VLOOKUP($A123,NaturalRateMeasures!$A$2:$MK$3000,MATCH(C$2,NaturalRateMeasures!$A$2:$MK$2,0),FALSE)</f>
        <v>3.6745000000000001</v>
      </c>
      <c r="D123" s="75">
        <f>VLOOKUP($A123,InflationTargetMeasures!$A$2:$MM$3000,MATCH(D$2,InflationTargetMeasures!$A$2:$MM$2,0),FALSE)</f>
        <v>2</v>
      </c>
      <c r="E123" s="75">
        <f>VLOOKUP($A123,GapMeasures!$A$2:$LA$3000,MATCH(E$2,GapMeasures!$A$2:$LA$2,0),FALSE)</f>
        <v>-3.1516610152136408</v>
      </c>
      <c r="F123" s="75">
        <f>VLOOKUP($A123,InflationMeasures!$A$2:$LN$3000,MATCH(F$2,InflationMeasures!$A$2:$LN$2,0),FALSE)</f>
        <v>4.250828426095965</v>
      </c>
      <c r="G123" s="23">
        <v>31093</v>
      </c>
      <c r="H123" s="22">
        <f t="shared" si="1"/>
        <v>7.4749121315371276</v>
      </c>
      <c r="I123" s="22">
        <f>VLOOKUP($A123,FedFundsRates!$A$2:$MM$3000,MATCH("FedFundsRate",FedFundsRates!$A$2:$MM$2,0),FALSE)</f>
        <v>8.4766666666666666</v>
      </c>
    </row>
    <row r="124" spans="1:9" x14ac:dyDescent="0.3">
      <c r="A124" s="1">
        <v>31182</v>
      </c>
      <c r="B124" s="75">
        <f>VLOOKUP($A124,FedFundsRates!$A$2:$MM$3000,MATCH(B$2,FedFundsRates!$A$2:$MM$2,0),FALSE)</f>
        <v>8.4766666666666666</v>
      </c>
      <c r="C124" s="75">
        <f>VLOOKUP($A124,NaturalRateMeasures!$A$2:$MK$3000,MATCH(C$2,NaturalRateMeasures!$A$2:$MK$2,0),FALSE)</f>
        <v>3.5274999999999999</v>
      </c>
      <c r="D124" s="75">
        <f>VLOOKUP($A124,InflationTargetMeasures!$A$2:$MM$3000,MATCH(D$2,InflationTargetMeasures!$A$2:$MM$2,0),FALSE)</f>
        <v>2</v>
      </c>
      <c r="E124" s="75">
        <f>VLOOKUP($A124,GapMeasures!$A$2:$LA$3000,MATCH(E$2,GapMeasures!$A$2:$LA$2,0),FALSE)</f>
        <v>-3.1546185427667064</v>
      </c>
      <c r="F124" s="75">
        <f>VLOOKUP($A124,InflationMeasures!$A$2:$LN$3000,MATCH(F$2,InflationMeasures!$A$2:$LN$2,0),FALSE)</f>
        <v>3.9366629115033192</v>
      </c>
      <c r="G124" s="23">
        <v>31182</v>
      </c>
      <c r="H124" s="22">
        <f t="shared" si="1"/>
        <v>6.8551850958716258</v>
      </c>
      <c r="I124" s="22">
        <f>VLOOKUP($A124,FedFundsRates!$A$2:$MM$3000,MATCH("FedFundsRate",FedFundsRates!$A$2:$MM$2,0),FALSE)</f>
        <v>7.9233333333333329</v>
      </c>
    </row>
    <row r="125" spans="1:9" x14ac:dyDescent="0.3">
      <c r="A125" s="1">
        <v>31274</v>
      </c>
      <c r="B125" s="75">
        <f>VLOOKUP($A125,FedFundsRates!$A$2:$MM$3000,MATCH(B$2,FedFundsRates!$A$2:$MM$2,0),FALSE)</f>
        <v>7.9233333333333329</v>
      </c>
      <c r="C125" s="75">
        <f>VLOOKUP($A125,NaturalRateMeasures!$A$2:$MK$3000,MATCH(C$2,NaturalRateMeasures!$A$2:$MK$2,0),FALSE)</f>
        <v>3.7048999999999999</v>
      </c>
      <c r="D125" s="75">
        <f>VLOOKUP($A125,InflationTargetMeasures!$A$2:$MM$3000,MATCH(D$2,InflationTargetMeasures!$A$2:$MM$2,0),FALSE)</f>
        <v>2</v>
      </c>
      <c r="E125" s="75">
        <f>VLOOKUP($A125,GapMeasures!$A$2:$LA$3000,MATCH(E$2,GapMeasures!$A$2:$LA$2,0),FALSE)</f>
        <v>-2.5436348091544141</v>
      </c>
      <c r="F125" s="75">
        <f>VLOOKUP($A125,InflationMeasures!$A$2:$LN$3000,MATCH(F$2,InflationMeasures!$A$2:$LN$2,0),FALSE)</f>
        <v>4.0281911375661394</v>
      </c>
      <c r="G125" s="23">
        <v>31274</v>
      </c>
      <c r="H125" s="22">
        <f t="shared" si="1"/>
        <v>7.4753693017720027</v>
      </c>
      <c r="I125" s="22">
        <f>VLOOKUP($A125,FedFundsRates!$A$2:$MM$3000,MATCH("FedFundsRate",FedFundsRates!$A$2:$MM$2,0),FALSE)</f>
        <v>7.9000000000000012</v>
      </c>
    </row>
    <row r="126" spans="1:9" x14ac:dyDescent="0.3">
      <c r="A126" s="1">
        <v>31366</v>
      </c>
      <c r="B126" s="75">
        <f>VLOOKUP($A126,FedFundsRates!$A$2:$MM$3000,MATCH(B$2,FedFundsRates!$A$2:$MM$2,0),FALSE)</f>
        <v>7.9000000000000012</v>
      </c>
      <c r="C126" s="75">
        <f>VLOOKUP($A126,NaturalRateMeasures!$A$2:$MK$3000,MATCH(C$2,NaturalRateMeasures!$A$2:$MK$2,0),FALSE)</f>
        <v>3.4386000000000001</v>
      </c>
      <c r="D126" s="75">
        <f>VLOOKUP($A126,InflationTargetMeasures!$A$2:$MM$3000,MATCH(D$2,InflationTargetMeasures!$A$2:$MM$2,0),FALSE)</f>
        <v>2</v>
      </c>
      <c r="E126" s="75">
        <f>VLOOKUP($A126,GapMeasures!$A$2:$LA$3000,MATCH(E$2,GapMeasures!$A$2:$LA$2,0),FALSE)</f>
        <v>-2.678350453033278</v>
      </c>
      <c r="F126" s="75">
        <f>VLOOKUP($A126,InflationMeasures!$A$2:$LN$3000,MATCH(F$2,InflationMeasures!$A$2:$LN$2,0),FALSE)</f>
        <v>4.0346412740108306</v>
      </c>
      <c r="G126" s="23">
        <v>31366</v>
      </c>
      <c r="H126" s="22">
        <f t="shared" si="1"/>
        <v>7.1513866844996077</v>
      </c>
      <c r="I126" s="22">
        <f>VLOOKUP($A126,FedFundsRates!$A$2:$MM$3000,MATCH("FedFundsRate",FedFundsRates!$A$2:$MM$2,0),FALSE)</f>
        <v>8.1033333333333335</v>
      </c>
    </row>
    <row r="127" spans="1:9" x14ac:dyDescent="0.3">
      <c r="A127" s="1">
        <v>31458</v>
      </c>
      <c r="B127" s="75">
        <f>VLOOKUP($A127,FedFundsRates!$A$2:$MM$3000,MATCH(B$2,FedFundsRates!$A$2:$MM$2,0),FALSE)</f>
        <v>8.1033333333333335</v>
      </c>
      <c r="C127" s="75">
        <f>VLOOKUP($A127,NaturalRateMeasures!$A$2:$MK$3000,MATCH(C$2,NaturalRateMeasures!$A$2:$MK$2,0),FALSE)</f>
        <v>3.5044</v>
      </c>
      <c r="D127" s="75">
        <f>VLOOKUP($A127,InflationTargetMeasures!$A$2:$MM$3000,MATCH(D$2,InflationTargetMeasures!$A$2:$MM$2,0),FALSE)</f>
        <v>2</v>
      </c>
      <c r="E127" s="75">
        <f>VLOOKUP($A127,GapMeasures!$A$2:$LA$3000,MATCH(E$2,GapMeasures!$A$2:$LA$2,0),FALSE)</f>
        <v>-2.6147505612235937</v>
      </c>
      <c r="F127" s="75">
        <f>VLOOKUP($A127,InflationMeasures!$A$2:$LN$3000,MATCH(F$2,InflationMeasures!$A$2:$LN$2,0),FALSE)</f>
        <v>3.7414208491081791</v>
      </c>
      <c r="G127" s="23">
        <v>31458</v>
      </c>
      <c r="H127" s="22">
        <f t="shared" si="1"/>
        <v>6.8091559930504708</v>
      </c>
      <c r="I127" s="22">
        <f>VLOOKUP($A127,FedFundsRates!$A$2:$MM$3000,MATCH("FedFundsRate",FedFundsRates!$A$2:$MM$2,0),FALSE)</f>
        <v>7.8266666666666671</v>
      </c>
    </row>
    <row r="128" spans="1:9" x14ac:dyDescent="0.3">
      <c r="A128" s="1">
        <v>31547</v>
      </c>
      <c r="B128" s="75">
        <f>VLOOKUP($A128,FedFundsRates!$A$2:$MM$3000,MATCH(B$2,FedFundsRates!$A$2:$MM$2,0),FALSE)</f>
        <v>7.8266666666666671</v>
      </c>
      <c r="C128" s="75">
        <f>VLOOKUP($A128,NaturalRateMeasures!$A$2:$MK$3000,MATCH(C$2,NaturalRateMeasures!$A$2:$MK$2,0),FALSE)</f>
        <v>3.2505000000000002</v>
      </c>
      <c r="D128" s="75">
        <f>VLOOKUP($A128,InflationTargetMeasures!$A$2:$MM$3000,MATCH(D$2,InflationTargetMeasures!$A$2:$MM$2,0),FALSE)</f>
        <v>2</v>
      </c>
      <c r="E128" s="75">
        <f>VLOOKUP($A128,GapMeasures!$A$2:$LA$3000,MATCH(E$2,GapMeasures!$A$2:$LA$2,0),FALSE)</f>
        <v>-2.9978514913615899</v>
      </c>
      <c r="F128" s="75">
        <f>VLOOKUP($A128,InflationMeasures!$A$2:$LN$3000,MATCH(F$2,InflationMeasures!$A$2:$LN$2,0),FALSE)</f>
        <v>3.5547259187892699</v>
      </c>
      <c r="G128" s="23">
        <v>31547</v>
      </c>
      <c r="H128" s="22">
        <f t="shared" si="1"/>
        <v>6.0836631325031103</v>
      </c>
      <c r="I128" s="22">
        <f>VLOOKUP($A128,FedFundsRates!$A$2:$MM$3000,MATCH("FedFundsRate",FedFundsRates!$A$2:$MM$2,0),FALSE)</f>
        <v>6.919999999999999</v>
      </c>
    </row>
    <row r="129" spans="1:9" x14ac:dyDescent="0.3">
      <c r="A129" s="1">
        <v>31639</v>
      </c>
      <c r="B129" s="75">
        <f>VLOOKUP($A129,FedFundsRates!$A$2:$MM$3000,MATCH(B$2,FedFundsRates!$A$2:$MM$2,0),FALSE)</f>
        <v>6.919999999999999</v>
      </c>
      <c r="C129" s="75">
        <f>VLOOKUP($A129,NaturalRateMeasures!$A$2:$MK$3000,MATCH(C$2,NaturalRateMeasures!$A$2:$MK$2,0),FALSE)</f>
        <v>3.2565</v>
      </c>
      <c r="D129" s="75">
        <f>VLOOKUP($A129,InflationTargetMeasures!$A$2:$MM$3000,MATCH(D$2,InflationTargetMeasures!$A$2:$MM$2,0),FALSE)</f>
        <v>2</v>
      </c>
      <c r="E129" s="75">
        <f>VLOOKUP($A129,GapMeasures!$A$2:$LA$3000,MATCH(E$2,GapMeasures!$A$2:$LA$2,0),FALSE)</f>
        <v>-2.87741610306561</v>
      </c>
      <c r="F129" s="75">
        <f>VLOOKUP($A129,InflationMeasures!$A$2:$LN$3000,MATCH(F$2,InflationMeasures!$A$2:$LN$2,0),FALSE)</f>
        <v>3.2066437526076408</v>
      </c>
      <c r="G129" s="23">
        <v>31639</v>
      </c>
      <c r="H129" s="22">
        <f t="shared" si="1"/>
        <v>5.6277575773786559</v>
      </c>
      <c r="I129" s="22">
        <f>VLOOKUP($A129,FedFundsRates!$A$2:$MM$3000,MATCH("FedFundsRate",FedFundsRates!$A$2:$MM$2,0),FALSE)</f>
        <v>6.206666666666667</v>
      </c>
    </row>
    <row r="130" spans="1:9" x14ac:dyDescent="0.3">
      <c r="A130" s="1">
        <v>31731</v>
      </c>
      <c r="B130" s="75">
        <f>VLOOKUP($A130,FedFundsRates!$A$2:$MM$3000,MATCH(B$2,FedFundsRates!$A$2:$MM$2,0),FALSE)</f>
        <v>6.206666666666667</v>
      </c>
      <c r="C130" s="75">
        <f>VLOOKUP($A130,NaturalRateMeasures!$A$2:$MK$3000,MATCH(C$2,NaturalRateMeasures!$A$2:$MK$2,0),FALSE)</f>
        <v>3.2115</v>
      </c>
      <c r="D130" s="75">
        <f>VLOOKUP($A130,InflationTargetMeasures!$A$2:$MM$3000,MATCH(D$2,InflationTargetMeasures!$A$2:$MM$2,0),FALSE)</f>
        <v>2</v>
      </c>
      <c r="E130" s="75">
        <f>VLOOKUP($A130,GapMeasures!$A$2:$LA$3000,MATCH(E$2,GapMeasures!$A$2:$LA$2,0),FALSE)</f>
        <v>-3.1504765559070949</v>
      </c>
      <c r="F130" s="75">
        <f>VLOOKUP($A130,InflationMeasures!$A$2:$LN$3000,MATCH(F$2,InflationMeasures!$A$2:$LN$2,0),FALSE)</f>
        <v>3.3061111768651008</v>
      </c>
      <c r="G130" s="23">
        <v>31731</v>
      </c>
      <c r="H130" s="22">
        <f t="shared" si="1"/>
        <v>5.5954284873441047</v>
      </c>
      <c r="I130" s="22">
        <f>VLOOKUP($A130,FedFundsRates!$A$2:$MM$3000,MATCH("FedFundsRate",FedFundsRates!$A$2:$MM$2,0),FALSE)</f>
        <v>6.2666666666666666</v>
      </c>
    </row>
    <row r="131" spans="1:9" x14ac:dyDescent="0.3">
      <c r="A131" s="1">
        <v>31823</v>
      </c>
      <c r="B131" s="75">
        <f>VLOOKUP($A131,FedFundsRates!$A$2:$MM$3000,MATCH(B$2,FedFundsRates!$A$2:$MM$2,0),FALSE)</f>
        <v>6.2666666666666666</v>
      </c>
      <c r="C131" s="75">
        <f>VLOOKUP($A131,NaturalRateMeasures!$A$2:$MK$3000,MATCH(C$2,NaturalRateMeasures!$A$2:$MK$2,0),FALSE)</f>
        <v>3.0291000000000001</v>
      </c>
      <c r="D131" s="75">
        <f>VLOOKUP($A131,InflationTargetMeasures!$A$2:$MM$3000,MATCH(D$2,InflationTargetMeasures!$A$2:$MM$2,0),FALSE)</f>
        <v>2</v>
      </c>
      <c r="E131" s="75">
        <f>VLOOKUP($A131,GapMeasures!$A$2:$LA$3000,MATCH(E$2,GapMeasures!$A$2:$LA$2,0),FALSE)</f>
        <v>-3.2133262768264128</v>
      </c>
      <c r="F131" s="75">
        <f>VLOOKUP($A131,InflationMeasures!$A$2:$LN$3000,MATCH(F$2,InflationMeasures!$A$2:$LN$2,0),FALSE)</f>
        <v>2.8492808493198796</v>
      </c>
      <c r="G131" s="23">
        <v>31823</v>
      </c>
      <c r="H131" s="22">
        <f t="shared" si="1"/>
        <v>4.6963581355666131</v>
      </c>
      <c r="I131" s="22">
        <f>VLOOKUP($A131,FedFundsRates!$A$2:$MM$3000,MATCH("FedFundsRate",FedFundsRates!$A$2:$MM$2,0),FALSE)</f>
        <v>6.22</v>
      </c>
    </row>
    <row r="132" spans="1:9" x14ac:dyDescent="0.3">
      <c r="A132" s="1">
        <v>31912</v>
      </c>
      <c r="B132" s="75">
        <f>VLOOKUP($A132,FedFundsRates!$A$2:$MM$3000,MATCH(B$2,FedFundsRates!$A$2:$MM$2,0),FALSE)</f>
        <v>6.22</v>
      </c>
      <c r="C132" s="75">
        <f>VLOOKUP($A132,NaturalRateMeasures!$A$2:$MK$3000,MATCH(C$2,NaturalRateMeasures!$A$2:$MK$2,0),FALSE)</f>
        <v>3.1577000000000002</v>
      </c>
      <c r="D132" s="75">
        <f>VLOOKUP($A132,InflationTargetMeasures!$A$2:$MM$3000,MATCH(D$2,InflationTargetMeasures!$A$2:$MM$2,0),FALSE)</f>
        <v>2</v>
      </c>
      <c r="E132" s="75">
        <f>VLOOKUP($A132,GapMeasures!$A$2:$LA$3000,MATCH(E$2,GapMeasures!$A$2:$LA$2,0),FALSE)</f>
        <v>-2.9447318524432515</v>
      </c>
      <c r="F132" s="75">
        <f>VLOOKUP($A132,InflationMeasures!$A$2:$LN$3000,MATCH(F$2,InflationMeasures!$A$2:$LN$2,0),FALSE)</f>
        <v>3.141959993797494</v>
      </c>
      <c r="G132" s="23">
        <v>31912</v>
      </c>
      <c r="H132" s="22">
        <f t="shared" si="1"/>
        <v>5.3982740644746157</v>
      </c>
      <c r="I132" s="22">
        <f>VLOOKUP($A132,FedFundsRates!$A$2:$MM$3000,MATCH("FedFundsRate",FedFundsRates!$A$2:$MM$2,0),FALSE)</f>
        <v>6.6499999999999995</v>
      </c>
    </row>
    <row r="133" spans="1:9" x14ac:dyDescent="0.3">
      <c r="A133" s="1">
        <v>32004</v>
      </c>
      <c r="B133" s="75">
        <f>VLOOKUP($A133,FedFundsRates!$A$2:$MM$3000,MATCH(B$2,FedFundsRates!$A$2:$MM$2,0),FALSE)</f>
        <v>6.6499999999999995</v>
      </c>
      <c r="C133" s="75">
        <f>VLOOKUP($A133,NaturalRateMeasures!$A$2:$MK$3000,MATCH(C$2,NaturalRateMeasures!$A$2:$MK$2,0),FALSE)</f>
        <v>3.1404000000000001</v>
      </c>
      <c r="D133" s="75">
        <f>VLOOKUP($A133,InflationTargetMeasures!$A$2:$MM$3000,MATCH(D$2,InflationTargetMeasures!$A$2:$MM$2,0),FALSE)</f>
        <v>2</v>
      </c>
      <c r="E133" s="75">
        <f>VLOOKUP($A133,GapMeasures!$A$2:$LA$3000,MATCH(E$2,GapMeasures!$A$2:$LA$2,0),FALSE)</f>
        <v>-2.8668487288568514</v>
      </c>
      <c r="F133" s="75">
        <f>VLOOKUP($A133,InflationMeasures!$A$2:$LN$3000,MATCH(F$2,InflationMeasures!$A$2:$LN$2,0),FALSE)</f>
        <v>3.3553429456946393</v>
      </c>
      <c r="G133" s="23">
        <v>32004</v>
      </c>
      <c r="H133" s="22">
        <f t="shared" ref="H133:H196" si="2">$L$29*B133 + (1-$L$29)*(C133+D133+1.5*(F133-D133)+$L$31*E133)</f>
        <v>5.7399900541135329</v>
      </c>
      <c r="I133" s="22">
        <f>VLOOKUP($A133,FedFundsRates!$A$2:$MM$3000,MATCH("FedFundsRate",FedFundsRates!$A$2:$MM$2,0),FALSE)</f>
        <v>6.8433333333333337</v>
      </c>
    </row>
    <row r="134" spans="1:9" x14ac:dyDescent="0.3">
      <c r="A134" s="1">
        <v>32096</v>
      </c>
      <c r="B134" s="75">
        <f>VLOOKUP($A134,FedFundsRates!$A$2:$MM$3000,MATCH(B$2,FedFundsRates!$A$2:$MM$2,0),FALSE)</f>
        <v>6.8433333333333337</v>
      </c>
      <c r="C134" s="75">
        <f>VLOOKUP($A134,NaturalRateMeasures!$A$2:$MK$3000,MATCH(C$2,NaturalRateMeasures!$A$2:$MK$2,0),FALSE)</f>
        <v>3.3694000000000002</v>
      </c>
      <c r="D134" s="75">
        <f>VLOOKUP($A134,InflationTargetMeasures!$A$2:$MM$3000,MATCH(D$2,InflationTargetMeasures!$A$2:$MM$2,0),FALSE)</f>
        <v>2</v>
      </c>
      <c r="E134" s="75">
        <f>VLOOKUP($A134,GapMeasures!$A$2:$LA$3000,MATCH(E$2,GapMeasures!$A$2:$LA$2,0),FALSE)</f>
        <v>-1.9628343653084104</v>
      </c>
      <c r="F134" s="75">
        <f>VLOOKUP($A134,InflationMeasures!$A$2:$LN$3000,MATCH(F$2,InflationMeasures!$A$2:$LN$2,0),FALSE)</f>
        <v>3.5631086499904541</v>
      </c>
      <c r="G134" s="23">
        <v>32096</v>
      </c>
      <c r="H134" s="22">
        <f t="shared" si="2"/>
        <v>6.7326457923314766</v>
      </c>
      <c r="I134" s="22">
        <f>VLOOKUP($A134,FedFundsRates!$A$2:$MM$3000,MATCH("FedFundsRate",FedFundsRates!$A$2:$MM$2,0),FALSE)</f>
        <v>6.916666666666667</v>
      </c>
    </row>
    <row r="135" spans="1:9" x14ac:dyDescent="0.3">
      <c r="A135" s="1">
        <v>32188</v>
      </c>
      <c r="B135" s="75">
        <f>VLOOKUP($A135,FedFundsRates!$A$2:$MM$3000,MATCH(B$2,FedFundsRates!$A$2:$MM$2,0),FALSE)</f>
        <v>6.916666666666667</v>
      </c>
      <c r="C135" s="75">
        <f>VLOOKUP($A135,NaturalRateMeasures!$A$2:$MK$3000,MATCH(C$2,NaturalRateMeasures!$A$2:$MK$2,0),FALSE)</f>
        <v>3.2210999999999999</v>
      </c>
      <c r="D135" s="75">
        <f>VLOOKUP($A135,InflationTargetMeasures!$A$2:$MM$3000,MATCH(D$2,InflationTargetMeasures!$A$2:$MM$2,0),FALSE)</f>
        <v>2</v>
      </c>
      <c r="E135" s="75">
        <f>VLOOKUP($A135,GapMeasures!$A$2:$LA$3000,MATCH(E$2,GapMeasures!$A$2:$LA$2,0),FALSE)</f>
        <v>-2.1975181188955215</v>
      </c>
      <c r="F135" s="75">
        <f>VLOOKUP($A135,InflationMeasures!$A$2:$LN$3000,MATCH(F$2,InflationMeasures!$A$2:$LN$2,0),FALSE)</f>
        <v>3.9031517428511853</v>
      </c>
      <c r="G135" s="23">
        <v>32188</v>
      </c>
      <c r="H135" s="22">
        <f t="shared" si="2"/>
        <v>6.9770685548290166</v>
      </c>
      <c r="I135" s="22">
        <f>VLOOKUP($A135,FedFundsRates!$A$2:$MM$3000,MATCH("FedFundsRate",FedFundsRates!$A$2:$MM$2,0),FALSE)</f>
        <v>6.663333333333334</v>
      </c>
    </row>
    <row r="136" spans="1:9" x14ac:dyDescent="0.3">
      <c r="A136" s="1">
        <v>32278</v>
      </c>
      <c r="B136" s="75">
        <f>VLOOKUP($A136,FedFundsRates!$A$2:$MM$3000,MATCH(B$2,FedFundsRates!$A$2:$MM$2,0),FALSE)</f>
        <v>6.663333333333334</v>
      </c>
      <c r="C136" s="75">
        <f>VLOOKUP($A136,NaturalRateMeasures!$A$2:$MK$3000,MATCH(C$2,NaturalRateMeasures!$A$2:$MK$2,0),FALSE)</f>
        <v>3.4552999999999998</v>
      </c>
      <c r="D136" s="75">
        <f>VLOOKUP($A136,InflationTargetMeasures!$A$2:$MM$3000,MATCH(D$2,InflationTargetMeasures!$A$2:$MM$2,0),FALSE)</f>
        <v>2</v>
      </c>
      <c r="E136" s="75">
        <f>VLOOKUP($A136,GapMeasures!$A$2:$LA$3000,MATCH(E$2,GapMeasures!$A$2:$LA$2,0),FALSE)</f>
        <v>-1.6445283306492053</v>
      </c>
      <c r="F136" s="75">
        <f>VLOOKUP($A136,InflationMeasures!$A$2:$LN$3000,MATCH(F$2,InflationMeasures!$A$2:$LN$2,0),FALSE)</f>
        <v>4.151241238043335</v>
      </c>
      <c r="G136" s="23">
        <v>32278</v>
      </c>
      <c r="H136" s="22">
        <f t="shared" si="2"/>
        <v>7.8598976917403984</v>
      </c>
      <c r="I136" s="22">
        <f>VLOOKUP($A136,FedFundsRates!$A$2:$MM$3000,MATCH("FedFundsRate",FedFundsRates!$A$2:$MM$2,0),FALSE)</f>
        <v>7.1566666666666663</v>
      </c>
    </row>
    <row r="137" spans="1:9" x14ac:dyDescent="0.3">
      <c r="A137" s="1">
        <v>32370</v>
      </c>
      <c r="B137" s="75">
        <f>VLOOKUP($A137,FedFundsRates!$A$2:$MM$3000,MATCH(B$2,FedFundsRates!$A$2:$MM$2,0),FALSE)</f>
        <v>7.1566666666666663</v>
      </c>
      <c r="C137" s="75">
        <f>VLOOKUP($A137,NaturalRateMeasures!$A$2:$MK$3000,MATCH(C$2,NaturalRateMeasures!$A$2:$MK$2,0),FALSE)</f>
        <v>3.4264000000000001</v>
      </c>
      <c r="D137" s="75">
        <f>VLOOKUP($A137,InflationTargetMeasures!$A$2:$MM$3000,MATCH(D$2,InflationTargetMeasures!$A$2:$MM$2,0),FALSE)</f>
        <v>2</v>
      </c>
      <c r="E137" s="75">
        <f>VLOOKUP($A137,GapMeasures!$A$2:$LA$3000,MATCH(E$2,GapMeasures!$A$2:$LA$2,0),FALSE)</f>
        <v>-1.7927467089946134</v>
      </c>
      <c r="F137" s="75">
        <f>VLOOKUP($A137,InflationMeasures!$A$2:$LN$3000,MATCH(F$2,InflationMeasures!$A$2:$LN$2,0),FALSE)</f>
        <v>4.4160923821940923</v>
      </c>
      <c r="G137" s="23">
        <v>32370</v>
      </c>
      <c r="H137" s="22">
        <f t="shared" si="2"/>
        <v>8.1541652187938318</v>
      </c>
      <c r="I137" s="22">
        <f>VLOOKUP($A137,FedFundsRates!$A$2:$MM$3000,MATCH("FedFundsRate",FedFundsRates!$A$2:$MM$2,0),FALSE)</f>
        <v>7.9833333333333334</v>
      </c>
    </row>
    <row r="138" spans="1:9" x14ac:dyDescent="0.3">
      <c r="A138" s="1">
        <v>32462</v>
      </c>
      <c r="B138" s="75">
        <f>VLOOKUP($A138,FedFundsRates!$A$2:$MM$3000,MATCH(B$2,FedFundsRates!$A$2:$MM$2,0),FALSE)</f>
        <v>7.9833333333333334</v>
      </c>
      <c r="C138" s="75">
        <f>VLOOKUP($A138,NaturalRateMeasures!$A$2:$MK$3000,MATCH(C$2,NaturalRateMeasures!$A$2:$MK$2,0),FALSE)</f>
        <v>3.5333999999999999</v>
      </c>
      <c r="D138" s="75">
        <f>VLOOKUP($A138,InflationTargetMeasures!$A$2:$MM$3000,MATCH(D$2,InflationTargetMeasures!$A$2:$MM$2,0),FALSE)</f>
        <v>2</v>
      </c>
      <c r="E138" s="75">
        <f>VLOOKUP($A138,GapMeasures!$A$2:$LA$3000,MATCH(E$2,GapMeasures!$A$2:$LA$2,0),FALSE)</f>
        <v>-1.225304159830447</v>
      </c>
      <c r="F138" s="75">
        <f>VLOOKUP($A138,InflationMeasures!$A$2:$LN$3000,MATCH(F$2,InflationMeasures!$A$2:$LN$2,0),FALSE)</f>
        <v>4.5191385795412709</v>
      </c>
      <c r="G138" s="23">
        <v>32462</v>
      </c>
      <c r="H138" s="22">
        <f t="shared" si="2"/>
        <v>8.6994557893966835</v>
      </c>
      <c r="I138" s="22">
        <f>VLOOKUP($A138,FedFundsRates!$A$2:$MM$3000,MATCH("FedFundsRate",FedFundsRates!$A$2:$MM$2,0),FALSE)</f>
        <v>8.4699999999999989</v>
      </c>
    </row>
    <row r="139" spans="1:9" x14ac:dyDescent="0.3">
      <c r="A139" s="1">
        <v>32554</v>
      </c>
      <c r="B139" s="75">
        <f>VLOOKUP($A139,FedFundsRates!$A$2:$MM$3000,MATCH(B$2,FedFundsRates!$A$2:$MM$2,0),FALSE)</f>
        <v>8.4699999999999989</v>
      </c>
      <c r="C139" s="75">
        <f>VLOOKUP($A139,NaturalRateMeasures!$A$2:$MK$3000,MATCH(C$2,NaturalRateMeasures!$A$2:$MK$2,0),FALSE)</f>
        <v>3.569</v>
      </c>
      <c r="D139" s="75">
        <f>VLOOKUP($A139,InflationTargetMeasures!$A$2:$MM$3000,MATCH(D$2,InflationTargetMeasures!$A$2:$MM$2,0),FALSE)</f>
        <v>2</v>
      </c>
      <c r="E139" s="75">
        <f>VLOOKUP($A139,GapMeasures!$A$2:$LA$3000,MATCH(E$2,GapMeasures!$A$2:$LA$2,0),FALSE)</f>
        <v>-0.9873988920161838</v>
      </c>
      <c r="F139" s="75">
        <f>VLOOKUP($A139,InflationMeasures!$A$2:$LN$3000,MATCH(F$2,InflationMeasures!$A$2:$LN$2,0),FALSE)</f>
        <v>4.6532013587055721</v>
      </c>
      <c r="G139" s="23">
        <v>32554</v>
      </c>
      <c r="H139" s="22">
        <f t="shared" si="2"/>
        <v>9.0551025920502664</v>
      </c>
      <c r="I139" s="22">
        <f>VLOOKUP($A139,FedFundsRates!$A$2:$MM$3000,MATCH("FedFundsRate",FedFundsRates!$A$2:$MM$2,0),FALSE)</f>
        <v>9.4433333333333334</v>
      </c>
    </row>
    <row r="140" spans="1:9" x14ac:dyDescent="0.3">
      <c r="A140" s="1">
        <v>32643</v>
      </c>
      <c r="B140" s="75">
        <f>VLOOKUP($A140,FedFundsRates!$A$2:$MM$3000,MATCH(B$2,FedFundsRates!$A$2:$MM$2,0),FALSE)</f>
        <v>9.4433333333333334</v>
      </c>
      <c r="C140" s="75">
        <f>VLOOKUP($A140,NaturalRateMeasures!$A$2:$MK$3000,MATCH(C$2,NaturalRateMeasures!$A$2:$MK$2,0),FALSE)</f>
        <v>3.4540999999999999</v>
      </c>
      <c r="D140" s="75">
        <f>VLOOKUP($A140,InflationTargetMeasures!$A$2:$MM$3000,MATCH(D$2,InflationTargetMeasures!$A$2:$MM$2,0),FALSE)</f>
        <v>2</v>
      </c>
      <c r="E140" s="75">
        <f>VLOOKUP($A140,GapMeasures!$A$2:$LA$3000,MATCH(E$2,GapMeasures!$A$2:$LA$2,0),FALSE)</f>
        <v>-1.0310114425778714</v>
      </c>
      <c r="F140" s="75">
        <f>VLOOKUP($A140,InflationMeasures!$A$2:$LN$3000,MATCH(F$2,InflationMeasures!$A$2:$LN$2,0),FALSE)</f>
        <v>4.3394319945148085</v>
      </c>
      <c r="G140" s="23">
        <v>32643</v>
      </c>
      <c r="H140" s="22">
        <f t="shared" si="2"/>
        <v>8.4477422704832783</v>
      </c>
      <c r="I140" s="22">
        <f>VLOOKUP($A140,FedFundsRates!$A$2:$MM$3000,MATCH("FedFundsRate",FedFundsRates!$A$2:$MM$2,0),FALSE)</f>
        <v>9.7266666666666666</v>
      </c>
    </row>
    <row r="141" spans="1:9" x14ac:dyDescent="0.3">
      <c r="A141" s="1">
        <v>32735</v>
      </c>
      <c r="B141" s="75">
        <f>VLOOKUP($A141,FedFundsRates!$A$2:$MM$3000,MATCH(B$2,FedFundsRates!$A$2:$MM$2,0),FALSE)</f>
        <v>9.7266666666666666</v>
      </c>
      <c r="C141" s="75">
        <f>VLOOKUP($A141,NaturalRateMeasures!$A$2:$MK$3000,MATCH(C$2,NaturalRateMeasures!$A$2:$MK$2,0),FALSE)</f>
        <v>3.3565</v>
      </c>
      <c r="D141" s="75">
        <f>VLOOKUP($A141,InflationTargetMeasures!$A$2:$MM$3000,MATCH(D$2,InflationTargetMeasures!$A$2:$MM$2,0),FALSE)</f>
        <v>2</v>
      </c>
      <c r="E141" s="75">
        <f>VLOOKUP($A141,GapMeasures!$A$2:$LA$3000,MATCH(E$2,GapMeasures!$A$2:$LA$2,0),FALSE)</f>
        <v>-1.1084901504129245</v>
      </c>
      <c r="F141" s="75">
        <f>VLOOKUP($A141,InflationMeasures!$A$2:$LN$3000,MATCH(F$2,InflationMeasures!$A$2:$LN$2,0),FALSE)</f>
        <v>3.918945434437493</v>
      </c>
      <c r="G141" s="23">
        <v>32735</v>
      </c>
      <c r="H141" s="22">
        <f t="shared" si="2"/>
        <v>7.6806730764497777</v>
      </c>
      <c r="I141" s="22">
        <f>VLOOKUP($A141,FedFundsRates!$A$2:$MM$3000,MATCH("FedFundsRate",FedFundsRates!$A$2:$MM$2,0),FALSE)</f>
        <v>9.0833333333333339</v>
      </c>
    </row>
    <row r="142" spans="1:9" x14ac:dyDescent="0.3">
      <c r="A142" s="1">
        <v>32827</v>
      </c>
      <c r="B142" s="75">
        <f>VLOOKUP($A142,FedFundsRates!$A$2:$MM$3000,MATCH(B$2,FedFundsRates!$A$2:$MM$2,0),FALSE)</f>
        <v>9.0833333333333339</v>
      </c>
      <c r="C142" s="75">
        <f>VLOOKUP($A142,NaturalRateMeasures!$A$2:$MK$3000,MATCH(C$2,NaturalRateMeasures!$A$2:$MK$2,0),FALSE)</f>
        <v>3.3153999999999999</v>
      </c>
      <c r="D142" s="75">
        <f>VLOOKUP($A142,InflationTargetMeasures!$A$2:$MM$3000,MATCH(D$2,InflationTargetMeasures!$A$2:$MM$2,0),FALSE)</f>
        <v>2</v>
      </c>
      <c r="E142" s="75">
        <f>VLOOKUP($A142,GapMeasures!$A$2:$LA$3000,MATCH(E$2,GapMeasures!$A$2:$LA$2,0),FALSE)</f>
        <v>-1.7095880176923519</v>
      </c>
      <c r="F142" s="75">
        <f>VLOOKUP($A142,InflationMeasures!$A$2:$LN$3000,MATCH(F$2,InflationMeasures!$A$2:$LN$2,0),FALSE)</f>
        <v>3.7116093636988978</v>
      </c>
      <c r="G142" s="23">
        <v>32827</v>
      </c>
      <c r="H142" s="22">
        <f t="shared" si="2"/>
        <v>7.0280200367021708</v>
      </c>
      <c r="I142" s="22">
        <f>VLOOKUP($A142,FedFundsRates!$A$2:$MM$3000,MATCH("FedFundsRate",FedFundsRates!$A$2:$MM$2,0),FALSE)</f>
        <v>8.6133333333333333</v>
      </c>
    </row>
    <row r="143" spans="1:9" x14ac:dyDescent="0.3">
      <c r="A143" s="1">
        <v>32919</v>
      </c>
      <c r="B143" s="75">
        <f>VLOOKUP($A143,FedFundsRates!$A$2:$MM$3000,MATCH(B$2,FedFundsRates!$A$2:$MM$2,0),FALSE)</f>
        <v>8.6133333333333333</v>
      </c>
      <c r="C143" s="75">
        <f>VLOOKUP($A143,NaturalRateMeasures!$A$2:$MK$3000,MATCH(C$2,NaturalRateMeasures!$A$2:$MK$2,0),FALSE)</f>
        <v>3.5802</v>
      </c>
      <c r="D143" s="75">
        <f>VLOOKUP($A143,InflationTargetMeasures!$A$2:$MM$3000,MATCH(D$2,InflationTargetMeasures!$A$2:$MM$2,0),FALSE)</f>
        <v>2</v>
      </c>
      <c r="E143" s="75">
        <f>VLOOKUP($A143,GapMeasures!$A$2:$LA$3000,MATCH(E$2,GapMeasures!$A$2:$LA$2,0),FALSE)</f>
        <v>-1.3934112926168127</v>
      </c>
      <c r="F143" s="75">
        <f>VLOOKUP($A143,InflationMeasures!$A$2:$LN$3000,MATCH(F$2,InflationMeasures!$A$2:$LN$2,0),FALSE)</f>
        <v>3.7727288591072661</v>
      </c>
      <c r="G143" s="23">
        <v>32919</v>
      </c>
      <c r="H143" s="22">
        <f t="shared" si="2"/>
        <v>7.5425876423524931</v>
      </c>
      <c r="I143" s="22">
        <f>VLOOKUP($A143,FedFundsRates!$A$2:$MM$3000,MATCH("FedFundsRate",FedFundsRates!$A$2:$MM$2,0),FALSE)</f>
        <v>8.25</v>
      </c>
    </row>
    <row r="144" spans="1:9" x14ac:dyDescent="0.3">
      <c r="A144" s="1">
        <v>33008</v>
      </c>
      <c r="B144" s="75">
        <f>VLOOKUP($A144,FedFundsRates!$A$2:$MM$3000,MATCH(B$2,FedFundsRates!$A$2:$MM$2,0),FALSE)</f>
        <v>8.25</v>
      </c>
      <c r="C144" s="75">
        <f>VLOOKUP($A144,NaturalRateMeasures!$A$2:$MK$3000,MATCH(C$2,NaturalRateMeasures!$A$2:$MK$2,0),FALSE)</f>
        <v>3.5421</v>
      </c>
      <c r="D144" s="75">
        <f>VLOOKUP($A144,InflationTargetMeasures!$A$2:$MM$3000,MATCH(D$2,InflationTargetMeasures!$A$2:$MM$2,0),FALSE)</f>
        <v>2</v>
      </c>
      <c r="E144" s="75">
        <f>VLOOKUP($A144,GapMeasures!$A$2:$LA$3000,MATCH(E$2,GapMeasures!$A$2:$LA$2,0),FALSE)</f>
        <v>-1.7357120153003576</v>
      </c>
      <c r="F144" s="75">
        <f>VLOOKUP($A144,InflationMeasures!$A$2:$LN$3000,MATCH(F$2,InflationMeasures!$A$2:$LN$2,0),FALSE)</f>
        <v>3.9860272882909387</v>
      </c>
      <c r="G144" s="23">
        <v>33008</v>
      </c>
      <c r="H144" s="22">
        <f t="shared" si="2"/>
        <v>7.6532849247862291</v>
      </c>
      <c r="I144" s="22">
        <f>VLOOKUP($A144,FedFundsRates!$A$2:$MM$3000,MATCH("FedFundsRate",FedFundsRates!$A$2:$MM$2,0),FALSE)</f>
        <v>8.2433333333333323</v>
      </c>
    </row>
    <row r="145" spans="1:9" x14ac:dyDescent="0.3">
      <c r="A145" s="1">
        <v>33100</v>
      </c>
      <c r="B145" s="75">
        <f>VLOOKUP($A145,FedFundsRates!$A$2:$MM$3000,MATCH(B$2,FedFundsRates!$A$2:$MM$2,0),FALSE)</f>
        <v>8.2433333333333323</v>
      </c>
      <c r="C145" s="75">
        <f>VLOOKUP($A145,NaturalRateMeasures!$A$2:$MK$3000,MATCH(C$2,NaturalRateMeasures!$A$2:$MK$2,0),FALSE)</f>
        <v>3.4152</v>
      </c>
      <c r="D145" s="75">
        <f>VLOOKUP($A145,InflationTargetMeasures!$A$2:$MM$3000,MATCH(D$2,InflationTargetMeasures!$A$2:$MM$2,0),FALSE)</f>
        <v>2</v>
      </c>
      <c r="E145" s="75">
        <f>VLOOKUP($A145,GapMeasures!$A$2:$LA$3000,MATCH(E$2,GapMeasures!$A$2:$LA$2,0),FALSE)</f>
        <v>-2.3116547341788669</v>
      </c>
      <c r="F145" s="75">
        <f>VLOOKUP($A145,InflationMeasures!$A$2:$LN$3000,MATCH(F$2,InflationMeasures!$A$2:$LN$2,0),FALSE)</f>
        <v>4.2603590923135037</v>
      </c>
      <c r="G145" s="23">
        <v>33100</v>
      </c>
      <c r="H145" s="22">
        <f t="shared" si="2"/>
        <v>7.6499112713808231</v>
      </c>
      <c r="I145" s="22">
        <f>VLOOKUP($A145,FedFundsRates!$A$2:$MM$3000,MATCH("FedFundsRate",FedFundsRates!$A$2:$MM$2,0),FALSE)</f>
        <v>8.16</v>
      </c>
    </row>
    <row r="146" spans="1:9" x14ac:dyDescent="0.3">
      <c r="A146" s="1">
        <v>33192</v>
      </c>
      <c r="B146" s="75">
        <f>VLOOKUP($A146,FedFundsRates!$A$2:$MM$3000,MATCH(B$2,FedFundsRates!$A$2:$MM$2,0),FALSE)</f>
        <v>8.16</v>
      </c>
      <c r="C146" s="75">
        <f>VLOOKUP($A146,NaturalRateMeasures!$A$2:$MK$3000,MATCH(C$2,NaturalRateMeasures!$A$2:$MK$2,0),FALSE)</f>
        <v>2.9098000000000002</v>
      </c>
      <c r="D146" s="75">
        <f>VLOOKUP($A146,InflationTargetMeasures!$A$2:$MM$3000,MATCH(D$2,InflationTargetMeasures!$A$2:$MM$2,0),FALSE)</f>
        <v>2</v>
      </c>
      <c r="E146" s="75">
        <f>VLOOKUP($A146,GapMeasures!$A$2:$LA$3000,MATCH(E$2,GapMeasures!$A$2:$LA$2,0),FALSE)</f>
        <v>-3.7960251140014871</v>
      </c>
      <c r="F146" s="75">
        <f>VLOOKUP($A146,InflationMeasures!$A$2:$LN$3000,MATCH(F$2,InflationMeasures!$A$2:$LN$2,0),FALSE)</f>
        <v>4.1826129849807048</v>
      </c>
      <c r="G146" s="23">
        <v>33192</v>
      </c>
      <c r="H146" s="22">
        <f t="shared" si="2"/>
        <v>6.2857069204703144</v>
      </c>
      <c r="I146" s="22">
        <f>VLOOKUP($A146,FedFundsRates!$A$2:$MM$3000,MATCH("FedFundsRate",FedFundsRates!$A$2:$MM$2,0),FALSE)</f>
        <v>7.7433333333333323</v>
      </c>
    </row>
    <row r="147" spans="1:9" x14ac:dyDescent="0.3">
      <c r="A147" s="1">
        <v>33284</v>
      </c>
      <c r="B147" s="75">
        <f>VLOOKUP($A147,FedFundsRates!$A$2:$MM$3000,MATCH(B$2,FedFundsRates!$A$2:$MM$2,0),FALSE)</f>
        <v>7.7433333333333323</v>
      </c>
      <c r="C147" s="75">
        <f>VLOOKUP($A147,NaturalRateMeasures!$A$2:$MK$3000,MATCH(C$2,NaturalRateMeasures!$A$2:$MK$2,0),FALSE)</f>
        <v>2.6412</v>
      </c>
      <c r="D147" s="75">
        <f>VLOOKUP($A147,InflationTargetMeasures!$A$2:$MM$3000,MATCH(D$2,InflationTargetMeasures!$A$2:$MM$2,0),FALSE)</f>
        <v>2</v>
      </c>
      <c r="E147" s="75">
        <f>VLOOKUP($A147,GapMeasures!$A$2:$LA$3000,MATCH(E$2,GapMeasures!$A$2:$LA$2,0),FALSE)</f>
        <v>-4.8163083277798826</v>
      </c>
      <c r="F147" s="75">
        <f>VLOOKUP($A147,InflationMeasures!$A$2:$LN$3000,MATCH(F$2,InflationMeasures!$A$2:$LN$2,0),FALSE)</f>
        <v>3.9096657025627257</v>
      </c>
      <c r="G147" s="23">
        <v>33284</v>
      </c>
      <c r="H147" s="22">
        <f t="shared" si="2"/>
        <v>5.0975443899541464</v>
      </c>
      <c r="I147" s="22">
        <f>VLOOKUP($A147,FedFundsRates!$A$2:$MM$3000,MATCH("FedFundsRate",FedFundsRates!$A$2:$MM$2,0),FALSE)</f>
        <v>6.4266666666666667</v>
      </c>
    </row>
    <row r="148" spans="1:9" x14ac:dyDescent="0.3">
      <c r="A148" s="1">
        <v>33373</v>
      </c>
      <c r="B148" s="75">
        <f>VLOOKUP($A148,FedFundsRates!$A$2:$MM$3000,MATCH(B$2,FedFundsRates!$A$2:$MM$2,0),FALSE)</f>
        <v>6.4266666666666667</v>
      </c>
      <c r="C148" s="75">
        <f>VLOOKUP($A148,NaturalRateMeasures!$A$2:$MK$3000,MATCH(C$2,NaturalRateMeasures!$A$2:$MK$2,0),FALSE)</f>
        <v>2.7345000000000002</v>
      </c>
      <c r="D148" s="75">
        <f>VLOOKUP($A148,InflationTargetMeasures!$A$2:$MM$3000,MATCH(D$2,InflationTargetMeasures!$A$2:$MM$2,0),FALSE)</f>
        <v>2</v>
      </c>
      <c r="E148" s="75">
        <f>VLOOKUP($A148,GapMeasures!$A$2:$LA$3000,MATCH(E$2,GapMeasures!$A$2:$LA$2,0),FALSE)</f>
        <v>-4.6399442696501101</v>
      </c>
      <c r="F148" s="75">
        <f>VLOOKUP($A148,InflationMeasures!$A$2:$LN$3000,MATCH(F$2,InflationMeasures!$A$2:$LN$2,0),FALSE)</f>
        <v>3.5555112086742557</v>
      </c>
      <c r="G148" s="23">
        <v>33373</v>
      </c>
      <c r="H148" s="22">
        <f t="shared" si="2"/>
        <v>4.7477946781863292</v>
      </c>
      <c r="I148" s="22">
        <f>VLOOKUP($A148,FedFundsRates!$A$2:$MM$3000,MATCH("FedFundsRate",FedFundsRates!$A$2:$MM$2,0),FALSE)</f>
        <v>5.8633333333333342</v>
      </c>
    </row>
    <row r="149" spans="1:9" x14ac:dyDescent="0.3">
      <c r="A149" s="1">
        <v>33465</v>
      </c>
      <c r="B149" s="75">
        <f>VLOOKUP($A149,FedFundsRates!$A$2:$MM$3000,MATCH(B$2,FedFundsRates!$A$2:$MM$2,0),FALSE)</f>
        <v>5.8633333333333342</v>
      </c>
      <c r="C149" s="75">
        <f>VLOOKUP($A149,NaturalRateMeasures!$A$2:$MK$3000,MATCH(C$2,NaturalRateMeasures!$A$2:$MK$2,0),FALSE)</f>
        <v>2.7751999999999999</v>
      </c>
      <c r="D149" s="75">
        <f>VLOOKUP($A149,InflationTargetMeasures!$A$2:$MM$3000,MATCH(D$2,InflationTargetMeasures!$A$2:$MM$2,0),FALSE)</f>
        <v>2</v>
      </c>
      <c r="E149" s="75">
        <f>VLOOKUP($A149,GapMeasures!$A$2:$LA$3000,MATCH(E$2,GapMeasures!$A$2:$LA$2,0),FALSE)</f>
        <v>-4.7219612622376763</v>
      </c>
      <c r="F149" s="75">
        <f>VLOOKUP($A149,InflationMeasures!$A$2:$LN$3000,MATCH(F$2,InflationMeasures!$A$2:$LN$2,0),FALSE)</f>
        <v>3.4408956206782859</v>
      </c>
      <c r="G149" s="23">
        <v>33465</v>
      </c>
      <c r="H149" s="22">
        <f t="shared" si="2"/>
        <v>4.5755627998985897</v>
      </c>
      <c r="I149" s="22">
        <f>VLOOKUP($A149,FedFundsRates!$A$2:$MM$3000,MATCH("FedFundsRate",FedFundsRates!$A$2:$MM$2,0),FALSE)</f>
        <v>5.6433333333333335</v>
      </c>
    </row>
    <row r="150" spans="1:9" x14ac:dyDescent="0.3">
      <c r="A150" s="1">
        <v>33557</v>
      </c>
      <c r="B150" s="75">
        <f>VLOOKUP($A150,FedFundsRates!$A$2:$MM$3000,MATCH(B$2,FedFundsRates!$A$2:$MM$2,0),FALSE)</f>
        <v>5.6433333333333335</v>
      </c>
      <c r="C150" s="75">
        <f>VLOOKUP($A150,NaturalRateMeasures!$A$2:$MK$3000,MATCH(C$2,NaturalRateMeasures!$A$2:$MK$2,0),FALSE)</f>
        <v>2.625</v>
      </c>
      <c r="D150" s="75">
        <f>VLOOKUP($A150,InflationTargetMeasures!$A$2:$MM$3000,MATCH(D$2,InflationTargetMeasures!$A$2:$MM$2,0),FALSE)</f>
        <v>2</v>
      </c>
      <c r="E150" s="75">
        <f>VLOOKUP($A150,GapMeasures!$A$2:$LA$3000,MATCH(E$2,GapMeasures!$A$2:$LA$2,0),FALSE)</f>
        <v>-4.9579098150756744</v>
      </c>
      <c r="F150" s="75">
        <f>VLOOKUP($A150,InflationMeasures!$A$2:$LN$3000,MATCH(F$2,InflationMeasures!$A$2:$LN$2,0),FALSE)</f>
        <v>3.3877551020408125</v>
      </c>
      <c r="G150" s="23">
        <v>33557</v>
      </c>
      <c r="H150" s="22">
        <f t="shared" si="2"/>
        <v>4.2276777455233816</v>
      </c>
      <c r="I150" s="22">
        <f>VLOOKUP($A150,FedFundsRates!$A$2:$MM$3000,MATCH("FedFundsRate",FedFundsRates!$A$2:$MM$2,0),FALSE)</f>
        <v>4.8166666666666664</v>
      </c>
    </row>
    <row r="151" spans="1:9" x14ac:dyDescent="0.3">
      <c r="A151" s="1">
        <v>33649</v>
      </c>
      <c r="B151" s="75">
        <f>VLOOKUP($A151,FedFundsRates!$A$2:$MM$3000,MATCH(B$2,FedFundsRates!$A$2:$MM$2,0),FALSE)</f>
        <v>4.8166666666666664</v>
      </c>
      <c r="C151" s="75">
        <f>VLOOKUP($A151,NaturalRateMeasures!$A$2:$MK$3000,MATCH(C$2,NaturalRateMeasures!$A$2:$MK$2,0),FALSE)</f>
        <v>2.6747999999999998</v>
      </c>
      <c r="D151" s="75">
        <f>VLOOKUP($A151,InflationTargetMeasures!$A$2:$MM$3000,MATCH(D$2,InflationTargetMeasures!$A$2:$MM$2,0),FALSE)</f>
        <v>2</v>
      </c>
      <c r="E151" s="75">
        <f>VLOOKUP($A151,GapMeasures!$A$2:$LA$3000,MATCH(E$2,GapMeasures!$A$2:$LA$2,0),FALSE)</f>
        <v>-4.3968239467992634</v>
      </c>
      <c r="F151" s="75">
        <f>VLOOKUP($A151,InflationMeasures!$A$2:$LN$3000,MATCH(F$2,InflationMeasures!$A$2:$LN$2,0),FALSE)</f>
        <v>3.2625054617837046</v>
      </c>
      <c r="G151" s="23">
        <v>33649</v>
      </c>
      <c r="H151" s="22">
        <f t="shared" si="2"/>
        <v>4.3701462192759255</v>
      </c>
      <c r="I151" s="22">
        <f>VLOOKUP($A151,FedFundsRates!$A$2:$MM$3000,MATCH("FedFundsRate",FedFundsRates!$A$2:$MM$2,0),FALSE)</f>
        <v>4.0233333333333334</v>
      </c>
    </row>
    <row r="152" spans="1:9" x14ac:dyDescent="0.3">
      <c r="A152" s="1">
        <v>33739</v>
      </c>
      <c r="B152" s="75">
        <f>VLOOKUP($A152,FedFundsRates!$A$2:$MM$3000,MATCH(B$2,FedFundsRates!$A$2:$MM$2,0),FALSE)</f>
        <v>4.0233333333333334</v>
      </c>
      <c r="C152" s="75">
        <f>VLOOKUP($A152,NaturalRateMeasures!$A$2:$MK$3000,MATCH(C$2,NaturalRateMeasures!$A$2:$MK$2,0),FALSE)</f>
        <v>2.6621999999999999</v>
      </c>
      <c r="D152" s="75">
        <f>VLOOKUP($A152,InflationTargetMeasures!$A$2:$MM$3000,MATCH(D$2,InflationTargetMeasures!$A$2:$MM$2,0),FALSE)</f>
        <v>2</v>
      </c>
      <c r="E152" s="75">
        <f>VLOOKUP($A152,GapMeasures!$A$2:$LA$3000,MATCH(E$2,GapMeasures!$A$2:$LA$2,0),FALSE)</f>
        <v>-3.9469997696654193</v>
      </c>
      <c r="F152" s="75">
        <f>VLOOKUP($A152,InflationMeasures!$A$2:$LN$3000,MATCH(F$2,InflationMeasures!$A$2:$LN$2,0),FALSE)</f>
        <v>3.1957603982656124</v>
      </c>
      <c r="G152" s="23">
        <v>33739</v>
      </c>
      <c r="H152" s="22">
        <f t="shared" si="2"/>
        <v>4.4823407125657093</v>
      </c>
      <c r="I152" s="22">
        <f>VLOOKUP($A152,FedFundsRates!$A$2:$MM$3000,MATCH("FedFundsRate",FedFundsRates!$A$2:$MM$2,0),FALSE)</f>
        <v>3.7699999999999996</v>
      </c>
    </row>
    <row r="153" spans="1:9" x14ac:dyDescent="0.3">
      <c r="A153" s="1">
        <v>33831</v>
      </c>
      <c r="B153" s="75">
        <f>VLOOKUP($A153,FedFundsRates!$A$2:$MM$3000,MATCH(B$2,FedFundsRates!$A$2:$MM$2,0),FALSE)</f>
        <v>3.7699999999999996</v>
      </c>
      <c r="C153" s="75">
        <f>VLOOKUP($A153,NaturalRateMeasures!$A$2:$MK$3000,MATCH(C$2,NaturalRateMeasures!$A$2:$MK$2,0),FALSE)</f>
        <v>2.5118999999999998</v>
      </c>
      <c r="D153" s="75">
        <f>VLOOKUP($A153,InflationTargetMeasures!$A$2:$MM$3000,MATCH(D$2,InflationTargetMeasures!$A$2:$MM$2,0),FALSE)</f>
        <v>2</v>
      </c>
      <c r="E153" s="75">
        <f>VLOOKUP($A153,GapMeasures!$A$2:$LA$3000,MATCH(E$2,GapMeasures!$A$2:$LA$2,0),FALSE)</f>
        <v>-3.6007938491173355</v>
      </c>
      <c r="F153" s="75">
        <f>VLOOKUP($A153,InflationMeasures!$A$2:$LN$3000,MATCH(F$2,InflationMeasures!$A$2:$LN$2,0),FALSE)</f>
        <v>2.8807894318001015</v>
      </c>
      <c r="G153" s="23">
        <v>33831</v>
      </c>
      <c r="H153" s="22">
        <f t="shared" si="2"/>
        <v>4.0326872231414841</v>
      </c>
      <c r="I153" s="22">
        <f>VLOOKUP($A153,FedFundsRates!$A$2:$MM$3000,MATCH("FedFundsRate",FedFundsRates!$A$2:$MM$2,0),FALSE)</f>
        <v>3.2566666666666664</v>
      </c>
    </row>
    <row r="154" spans="1:9" x14ac:dyDescent="0.3">
      <c r="A154" s="1">
        <v>33923</v>
      </c>
      <c r="B154" s="75">
        <f>VLOOKUP($A154,FedFundsRates!$A$2:$MM$3000,MATCH(B$2,FedFundsRates!$A$2:$MM$2,0),FALSE)</f>
        <v>3.2566666666666664</v>
      </c>
      <c r="C154" s="75">
        <f>VLOOKUP($A154,NaturalRateMeasures!$A$2:$MK$3000,MATCH(C$2,NaturalRateMeasures!$A$2:$MK$2,0),FALSE)</f>
        <v>2.5381</v>
      </c>
      <c r="D154" s="75">
        <f>VLOOKUP($A154,InflationTargetMeasures!$A$2:$MM$3000,MATCH(D$2,InflationTargetMeasures!$A$2:$MM$2,0),FALSE)</f>
        <v>2</v>
      </c>
      <c r="E154" s="75">
        <f>VLOOKUP($A154,GapMeasures!$A$2:$LA$3000,MATCH(E$2,GapMeasures!$A$2:$LA$2,0),FALSE)</f>
        <v>-3.2058615959776717</v>
      </c>
      <c r="F154" s="75">
        <f>VLOOKUP($A154,InflationMeasures!$A$2:$LN$3000,MATCH(F$2,InflationMeasures!$A$2:$LN$2,0),FALSE)</f>
        <v>2.825108566916712</v>
      </c>
      <c r="G154" s="23">
        <v>33923</v>
      </c>
      <c r="H154" s="22">
        <f t="shared" si="2"/>
        <v>4.1728320523862328</v>
      </c>
      <c r="I154" s="22">
        <f>VLOOKUP($A154,FedFundsRates!$A$2:$MM$3000,MATCH("FedFundsRate",FedFundsRates!$A$2:$MM$2,0),FALSE)</f>
        <v>3.0366666666666666</v>
      </c>
    </row>
    <row r="155" spans="1:9" x14ac:dyDescent="0.3">
      <c r="A155" s="1">
        <v>34015</v>
      </c>
      <c r="B155" s="75">
        <f>VLOOKUP($A155,FedFundsRates!$A$2:$MM$3000,MATCH(B$2,FedFundsRates!$A$2:$MM$2,0),FALSE)</f>
        <v>3.0366666666666666</v>
      </c>
      <c r="C155" s="75">
        <f>VLOOKUP($A155,NaturalRateMeasures!$A$2:$MK$3000,MATCH(C$2,NaturalRateMeasures!$A$2:$MK$2,0),FALSE)</f>
        <v>2.3494000000000002</v>
      </c>
      <c r="D155" s="75">
        <f>VLOOKUP($A155,InflationTargetMeasures!$A$2:$MM$3000,MATCH(D$2,InflationTargetMeasures!$A$2:$MM$2,0),FALSE)</f>
        <v>2</v>
      </c>
      <c r="E155" s="75">
        <f>VLOOKUP($A155,GapMeasures!$A$2:$LA$3000,MATCH(E$2,GapMeasures!$A$2:$LA$2,0),FALSE)</f>
        <v>-3.6566583260538978</v>
      </c>
      <c r="F155" s="75">
        <f>VLOOKUP($A155,InflationMeasures!$A$2:$LN$3000,MATCH(F$2,InflationMeasures!$A$2:$LN$2,0),FALSE)</f>
        <v>2.7488285351596309</v>
      </c>
      <c r="G155" s="23">
        <v>34015</v>
      </c>
      <c r="H155" s="22">
        <f t="shared" si="2"/>
        <v>3.644313639712498</v>
      </c>
      <c r="I155" s="22">
        <f>VLOOKUP($A155,FedFundsRates!$A$2:$MM$3000,MATCH("FedFundsRate",FedFundsRates!$A$2:$MM$2,0),FALSE)</f>
        <v>3.0399999999999996</v>
      </c>
    </row>
    <row r="156" spans="1:9" x14ac:dyDescent="0.3">
      <c r="A156" s="1">
        <v>34104</v>
      </c>
      <c r="B156" s="75">
        <f>VLOOKUP($A156,FedFundsRates!$A$2:$MM$3000,MATCH(B$2,FedFundsRates!$A$2:$MM$2,0),FALSE)</f>
        <v>3.0399999999999996</v>
      </c>
      <c r="C156" s="75">
        <f>VLOOKUP($A156,NaturalRateMeasures!$A$2:$MK$3000,MATCH(C$2,NaturalRateMeasures!$A$2:$MK$2,0),FALSE)</f>
        <v>2.3142999999999998</v>
      </c>
      <c r="D156" s="75">
        <f>VLOOKUP($A156,InflationTargetMeasures!$A$2:$MM$3000,MATCH(D$2,InflationTargetMeasures!$A$2:$MM$2,0),FALSE)</f>
        <v>2</v>
      </c>
      <c r="E156" s="75">
        <f>VLOOKUP($A156,GapMeasures!$A$2:$LA$3000,MATCH(E$2,GapMeasures!$A$2:$LA$2,0),FALSE)</f>
        <v>-3.7153994055633954</v>
      </c>
      <c r="F156" s="75">
        <f>VLOOKUP($A156,InflationMeasures!$A$2:$LN$3000,MATCH(F$2,InflationMeasures!$A$2:$LN$2,0),FALSE)</f>
        <v>2.8026766262060354</v>
      </c>
      <c r="G156" s="23">
        <v>34104</v>
      </c>
      <c r="H156" s="22">
        <f t="shared" si="2"/>
        <v>3.6606152365273541</v>
      </c>
      <c r="I156" s="22">
        <f>VLOOKUP($A156,FedFundsRates!$A$2:$MM$3000,MATCH("FedFundsRate",FedFundsRates!$A$2:$MM$2,0),FALSE)</f>
        <v>3</v>
      </c>
    </row>
    <row r="157" spans="1:9" x14ac:dyDescent="0.3">
      <c r="A157" s="1">
        <v>34196</v>
      </c>
      <c r="B157" s="75">
        <f>VLOOKUP($A157,FedFundsRates!$A$2:$MM$3000,MATCH(B$2,FedFundsRates!$A$2:$MM$2,0),FALSE)</f>
        <v>3</v>
      </c>
      <c r="C157" s="75">
        <f>VLOOKUP($A157,NaturalRateMeasures!$A$2:$MK$3000,MATCH(C$2,NaturalRateMeasures!$A$2:$MK$2,0),FALSE)</f>
        <v>2.1255999999999999</v>
      </c>
      <c r="D157" s="75">
        <f>VLOOKUP($A157,InflationTargetMeasures!$A$2:$MM$3000,MATCH(D$2,InflationTargetMeasures!$A$2:$MM$2,0),FALSE)</f>
        <v>2</v>
      </c>
      <c r="E157" s="75">
        <f>VLOOKUP($A157,GapMeasures!$A$2:$LA$3000,MATCH(E$2,GapMeasures!$A$2:$LA$2,0),FALSE)</f>
        <v>-3.878181871293247</v>
      </c>
      <c r="F157" s="75">
        <f>VLOOKUP($A157,InflationMeasures!$A$2:$LN$3000,MATCH(F$2,InflationMeasures!$A$2:$LN$2,0),FALSE)</f>
        <v>2.7691831683168466</v>
      </c>
      <c r="G157" s="23">
        <v>34196</v>
      </c>
      <c r="H157" s="22">
        <f t="shared" si="2"/>
        <v>3.3402838168286468</v>
      </c>
      <c r="I157" s="22">
        <f>VLOOKUP($A157,FedFundsRates!$A$2:$MM$3000,MATCH("FedFundsRate",FedFundsRates!$A$2:$MM$2,0),FALSE)</f>
        <v>3.06</v>
      </c>
    </row>
    <row r="158" spans="1:9" x14ac:dyDescent="0.3">
      <c r="A158" s="1">
        <v>34288</v>
      </c>
      <c r="B158" s="75">
        <f>VLOOKUP($A158,FedFundsRates!$A$2:$MM$3000,MATCH(B$2,FedFundsRates!$A$2:$MM$2,0),FALSE)</f>
        <v>3.06</v>
      </c>
      <c r="C158" s="75">
        <f>VLOOKUP($A158,NaturalRateMeasures!$A$2:$MK$3000,MATCH(C$2,NaturalRateMeasures!$A$2:$MK$2,0),FALSE)</f>
        <v>2.1867999999999999</v>
      </c>
      <c r="D158" s="75">
        <f>VLOOKUP($A158,InflationTargetMeasures!$A$2:$MM$3000,MATCH(D$2,InflationTargetMeasures!$A$2:$MM$2,0),FALSE)</f>
        <v>2</v>
      </c>
      <c r="E158" s="75">
        <f>VLOOKUP($A158,GapMeasures!$A$2:$LA$3000,MATCH(E$2,GapMeasures!$A$2:$LA$2,0),FALSE)</f>
        <v>-3.1971651981123057</v>
      </c>
      <c r="F158" s="75">
        <f>VLOOKUP($A158,InflationMeasures!$A$2:$LN$3000,MATCH(F$2,InflationMeasures!$A$2:$LN$2,0),FALSE)</f>
        <v>2.5463034063335055</v>
      </c>
      <c r="G158" s="23">
        <v>34288</v>
      </c>
      <c r="H158" s="22">
        <f t="shared" si="2"/>
        <v>3.4076725104441055</v>
      </c>
      <c r="I158" s="22">
        <f>VLOOKUP($A158,FedFundsRates!$A$2:$MM$3000,MATCH("FedFundsRate",FedFundsRates!$A$2:$MM$2,0),FALSE)</f>
        <v>2.9899999999999998</v>
      </c>
    </row>
    <row r="159" spans="1:9" x14ac:dyDescent="0.3">
      <c r="A159" s="1">
        <v>34380</v>
      </c>
      <c r="B159" s="75">
        <f>VLOOKUP($A159,FedFundsRates!$A$2:$MM$3000,MATCH(B$2,FedFundsRates!$A$2:$MM$2,0),FALSE)</f>
        <v>2.9899999999999998</v>
      </c>
      <c r="C159" s="75">
        <f>VLOOKUP($A159,NaturalRateMeasures!$A$2:$MK$3000,MATCH(C$2,NaturalRateMeasures!$A$2:$MK$2,0),FALSE)</f>
        <v>2.1153</v>
      </c>
      <c r="D159" s="75">
        <f>VLOOKUP($A159,InflationTargetMeasures!$A$2:$MM$3000,MATCH(D$2,InflationTargetMeasures!$A$2:$MM$2,0),FALSE)</f>
        <v>2</v>
      </c>
      <c r="E159" s="75">
        <f>VLOOKUP($A159,GapMeasures!$A$2:$LA$3000,MATCH(E$2,GapMeasures!$A$2:$LA$2,0),FALSE)</f>
        <v>-2.8831476699722409</v>
      </c>
      <c r="F159" s="75">
        <f>VLOOKUP($A159,InflationMeasures!$A$2:$LN$3000,MATCH(F$2,InflationMeasures!$A$2:$LN$2,0),FALSE)</f>
        <v>2.3061787898662311</v>
      </c>
      <c r="G159" s="23">
        <v>34380</v>
      </c>
      <c r="H159" s="22">
        <f t="shared" si="2"/>
        <v>3.1329943498132264</v>
      </c>
      <c r="I159" s="22">
        <f>VLOOKUP($A159,FedFundsRates!$A$2:$MM$3000,MATCH("FedFundsRate",FedFundsRates!$A$2:$MM$2,0),FALSE)</f>
        <v>3.2133333333333334</v>
      </c>
    </row>
    <row r="160" spans="1:9" x14ac:dyDescent="0.3">
      <c r="A160" s="1">
        <v>34469</v>
      </c>
      <c r="B160" s="75">
        <f>VLOOKUP($A160,FedFundsRates!$A$2:$MM$3000,MATCH(B$2,FedFundsRates!$A$2:$MM$2,0),FALSE)</f>
        <v>3.2133333333333334</v>
      </c>
      <c r="C160" s="75">
        <f>VLOOKUP($A160,NaturalRateMeasures!$A$2:$MK$3000,MATCH(C$2,NaturalRateMeasures!$A$2:$MK$2,0),FALSE)</f>
        <v>2.2972000000000001</v>
      </c>
      <c r="D160" s="75">
        <f>VLOOKUP($A160,InflationTargetMeasures!$A$2:$MM$3000,MATCH(D$2,InflationTargetMeasures!$A$2:$MM$2,0),FALSE)</f>
        <v>2</v>
      </c>
      <c r="E160" s="75">
        <f>VLOOKUP($A160,GapMeasures!$A$2:$LA$3000,MATCH(E$2,GapMeasures!$A$2:$LA$2,0),FALSE)</f>
        <v>-2.1927744875241615</v>
      </c>
      <c r="F160" s="75">
        <f>VLOOKUP($A160,InflationMeasures!$A$2:$LN$3000,MATCH(F$2,InflationMeasures!$A$2:$LN$2,0),FALSE)</f>
        <v>2.2176473259563068</v>
      </c>
      <c r="G160" s="23">
        <v>34469</v>
      </c>
      <c r="H160" s="22">
        <f t="shared" si="2"/>
        <v>3.5272837451723795</v>
      </c>
      <c r="I160" s="22">
        <f>VLOOKUP($A160,FedFundsRates!$A$2:$MM$3000,MATCH("FedFundsRate",FedFundsRates!$A$2:$MM$2,0),FALSE)</f>
        <v>3.94</v>
      </c>
    </row>
    <row r="161" spans="1:13" x14ac:dyDescent="0.3">
      <c r="A161" s="1">
        <v>34561</v>
      </c>
      <c r="B161" s="75">
        <f>VLOOKUP($A161,FedFundsRates!$A$2:$MM$3000,MATCH(B$2,FedFundsRates!$A$2:$MM$2,0),FALSE)</f>
        <v>3.94</v>
      </c>
      <c r="C161" s="75">
        <f>VLOOKUP($A161,NaturalRateMeasures!$A$2:$MK$3000,MATCH(C$2,NaturalRateMeasures!$A$2:$MK$2,0),FALSE)</f>
        <v>2.1511999999999998</v>
      </c>
      <c r="D161" s="75">
        <f>VLOOKUP($A161,InflationTargetMeasures!$A$2:$MM$3000,MATCH(D$2,InflationTargetMeasures!$A$2:$MM$2,0),FALSE)</f>
        <v>2</v>
      </c>
      <c r="E161" s="75">
        <f>VLOOKUP($A161,GapMeasures!$A$2:$LA$3000,MATCH(E$2,GapMeasures!$A$2:$LA$2,0),FALSE)</f>
        <v>-2.2489915656248969</v>
      </c>
      <c r="F161" s="75">
        <f>VLOOKUP($A161,InflationMeasures!$A$2:$LN$3000,MATCH(F$2,InflationMeasures!$A$2:$LN$2,0),FALSE)</f>
        <v>2.21737166942646</v>
      </c>
      <c r="G161" s="23">
        <v>34561</v>
      </c>
      <c r="H161" s="22">
        <f t="shared" si="2"/>
        <v>3.3527617213272416</v>
      </c>
      <c r="I161" s="22">
        <f>VLOOKUP($A161,FedFundsRates!$A$2:$MM$3000,MATCH("FedFundsRate",FedFundsRates!$A$2:$MM$2,0),FALSE)</f>
        <v>4.4866666666666672</v>
      </c>
    </row>
    <row r="162" spans="1:13" x14ac:dyDescent="0.3">
      <c r="A162" s="1">
        <v>34653</v>
      </c>
      <c r="B162" s="75">
        <f>VLOOKUP($A162,FedFundsRates!$A$2:$MM$3000,MATCH(B$2,FedFundsRates!$A$2:$MM$2,0),FALSE)</f>
        <v>4.4866666666666672</v>
      </c>
      <c r="C162" s="75">
        <f>VLOOKUP($A162,NaturalRateMeasures!$A$2:$MK$3000,MATCH(C$2,NaturalRateMeasures!$A$2:$MK$2,0),FALSE)</f>
        <v>2.1838000000000002</v>
      </c>
      <c r="D162" s="75">
        <f>VLOOKUP($A162,InflationTargetMeasures!$A$2:$MM$3000,MATCH(D$2,InflationTargetMeasures!$A$2:$MM$2,0),FALSE)</f>
        <v>2</v>
      </c>
      <c r="E162" s="75">
        <f>VLOOKUP($A162,GapMeasures!$A$2:$LA$3000,MATCH(E$2,GapMeasures!$A$2:$LA$2,0),FALSE)</f>
        <v>-1.7572374006605243</v>
      </c>
      <c r="F162" s="75">
        <f>VLOOKUP($A162,InflationMeasures!$A$2:$LN$3000,MATCH(F$2,InflationMeasures!$A$2:$LN$2,0),FALSE)</f>
        <v>2.2105073983106571</v>
      </c>
      <c r="G162" s="23">
        <v>34653</v>
      </c>
      <c r="H162" s="22">
        <f t="shared" si="2"/>
        <v>3.6209423971357233</v>
      </c>
      <c r="I162" s="22">
        <f>VLOOKUP($A162,FedFundsRates!$A$2:$MM$3000,MATCH("FedFundsRate",FedFundsRates!$A$2:$MM$2,0),FALSE)</f>
        <v>5.166666666666667</v>
      </c>
    </row>
    <row r="163" spans="1:13" x14ac:dyDescent="0.3">
      <c r="A163" s="1">
        <v>34745</v>
      </c>
      <c r="B163" s="75">
        <f>VLOOKUP($A163,FedFundsRates!$A$2:$MM$3000,MATCH(B$2,FedFundsRates!$A$2:$MM$2,0),FALSE)</f>
        <v>5.166666666666667</v>
      </c>
      <c r="C163" s="75">
        <f>VLOOKUP($A163,NaturalRateMeasures!$A$2:$MK$3000,MATCH(C$2,NaturalRateMeasures!$A$2:$MK$2,0),FALSE)</f>
        <v>2.0939999999999999</v>
      </c>
      <c r="D163" s="75">
        <f>VLOOKUP($A163,InflationTargetMeasures!$A$2:$MM$3000,MATCH(D$2,InflationTargetMeasures!$A$2:$MM$2,0),FALSE)</f>
        <v>2</v>
      </c>
      <c r="E163" s="75">
        <f>VLOOKUP($A163,GapMeasures!$A$2:$LA$3000,MATCH(E$2,GapMeasures!$A$2:$LA$2,0),FALSE)</f>
        <v>-2.0310147958477338</v>
      </c>
      <c r="F163" s="75">
        <f>VLOOKUP($A163,InflationMeasures!$A$2:$LN$3000,MATCH(F$2,InflationMeasures!$A$2:$LN$2,0),FALSE)</f>
        <v>2.2825195676481336</v>
      </c>
      <c r="G163" s="23">
        <v>34745</v>
      </c>
      <c r="H163" s="22">
        <f t="shared" si="2"/>
        <v>3.5022719535483331</v>
      </c>
      <c r="I163" s="22">
        <f>VLOOKUP($A163,FedFundsRates!$A$2:$MM$3000,MATCH("FedFundsRate",FedFundsRates!$A$2:$MM$2,0),FALSE)</f>
        <v>5.81</v>
      </c>
    </row>
    <row r="164" spans="1:13" x14ac:dyDescent="0.3">
      <c r="A164" s="1">
        <v>34834</v>
      </c>
      <c r="B164" s="75">
        <f>VLOOKUP($A164,FedFundsRates!$A$2:$MM$3000,MATCH(B$2,FedFundsRates!$A$2:$MM$2,0),FALSE)</f>
        <v>5.81</v>
      </c>
      <c r="C164" s="75">
        <f>VLOOKUP($A164,NaturalRateMeasures!$A$2:$MK$3000,MATCH(C$2,NaturalRateMeasures!$A$2:$MK$2,0),FALSE)</f>
        <v>2.0436999999999999</v>
      </c>
      <c r="D164" s="75">
        <f>VLOOKUP($A164,InflationTargetMeasures!$A$2:$MM$3000,MATCH(D$2,InflationTargetMeasures!$A$2:$MM$2,0),FALSE)</f>
        <v>2</v>
      </c>
      <c r="E164" s="75">
        <f>VLOOKUP($A164,GapMeasures!$A$2:$LA$3000,MATCH(E$2,GapMeasures!$A$2:$LA$2,0),FALSE)</f>
        <v>-2.3587625625756532</v>
      </c>
      <c r="F164" s="75">
        <f>VLOOKUP($A164,InflationMeasures!$A$2:$LN$3000,MATCH(F$2,InflationMeasures!$A$2:$LN$2,0),FALSE)</f>
        <v>2.2021147409886588</v>
      </c>
      <c r="G164" s="23">
        <v>34834</v>
      </c>
      <c r="H164" s="22">
        <f t="shared" si="2"/>
        <v>3.167490830195161</v>
      </c>
      <c r="I164" s="22">
        <f>VLOOKUP($A164,FedFundsRates!$A$2:$MM$3000,MATCH("FedFundsRate",FedFundsRates!$A$2:$MM$2,0),FALSE)</f>
        <v>6.02</v>
      </c>
    </row>
    <row r="165" spans="1:13" x14ac:dyDescent="0.3">
      <c r="A165" s="1">
        <v>34926</v>
      </c>
      <c r="B165" s="75">
        <f>VLOOKUP($A165,FedFundsRates!$A$2:$MM$3000,MATCH(B$2,FedFundsRates!$A$2:$MM$2,0),FALSE)</f>
        <v>6.02</v>
      </c>
      <c r="C165" s="75">
        <f>VLOOKUP($A165,NaturalRateMeasures!$A$2:$MK$3000,MATCH(C$2,NaturalRateMeasures!$A$2:$MK$2,0),FALSE)</f>
        <v>2.0956999999999999</v>
      </c>
      <c r="D165" s="75">
        <f>VLOOKUP($A165,InflationTargetMeasures!$A$2:$MM$3000,MATCH(D$2,InflationTargetMeasures!$A$2:$MM$2,0),FALSE)</f>
        <v>2</v>
      </c>
      <c r="E165" s="75">
        <f>VLOOKUP($A165,GapMeasures!$A$2:$LA$3000,MATCH(E$2,GapMeasures!$A$2:$LA$2,0),FALSE)</f>
        <v>-2.1528415105090195</v>
      </c>
      <c r="F165" s="75">
        <f>VLOOKUP($A165,InflationMeasures!$A$2:$LN$3000,MATCH(F$2,InflationMeasures!$A$2:$LN$2,0),FALSE)</f>
        <v>2.1191994462689268</v>
      </c>
      <c r="G165" s="23">
        <v>34926</v>
      </c>
      <c r="H165" s="22">
        <f t="shared" si="2"/>
        <v>3.1980784141488798</v>
      </c>
      <c r="I165" s="22">
        <f>VLOOKUP($A165,FedFundsRates!$A$2:$MM$3000,MATCH("FedFundsRate",FedFundsRates!$A$2:$MM$2,0),FALSE)</f>
        <v>5.7966666666666669</v>
      </c>
    </row>
    <row r="166" spans="1:13" x14ac:dyDescent="0.3">
      <c r="A166" s="1">
        <v>35018</v>
      </c>
      <c r="B166" s="75">
        <f>VLOOKUP($A166,FedFundsRates!$A$2:$MM$3000,MATCH(B$2,FedFundsRates!$A$2:$MM$2,0),FALSE)</f>
        <v>5.7966666666666669</v>
      </c>
      <c r="C166" s="75">
        <f>VLOOKUP($A166,NaturalRateMeasures!$A$2:$MK$3000,MATCH(C$2,NaturalRateMeasures!$A$2:$MK$2,0),FALSE)</f>
        <v>2.1688999999999998</v>
      </c>
      <c r="D166" s="75">
        <f>VLOOKUP($A166,InflationTargetMeasures!$A$2:$MM$3000,MATCH(D$2,InflationTargetMeasures!$A$2:$MM$2,0),FALSE)</f>
        <v>2</v>
      </c>
      <c r="E166" s="75">
        <f>VLOOKUP($A166,GapMeasures!$A$2:$LA$3000,MATCH(E$2,GapMeasures!$A$2:$LA$2,0),FALSE)</f>
        <v>-2.1357020266449291</v>
      </c>
      <c r="F166" s="75">
        <f>VLOOKUP($A166,InflationMeasures!$A$2:$LN$3000,MATCH(F$2,InflationMeasures!$A$2:$LN$2,0),FALSE)</f>
        <v>2.112882428789109</v>
      </c>
      <c r="G166" s="23">
        <v>35018</v>
      </c>
      <c r="H166" s="22">
        <f t="shared" si="2"/>
        <v>3.2703726298611993</v>
      </c>
      <c r="I166" s="22">
        <f>VLOOKUP($A166,FedFundsRates!$A$2:$MM$3000,MATCH("FedFundsRate",FedFundsRates!$A$2:$MM$2,0),FALSE)</f>
        <v>5.7199999999999989</v>
      </c>
    </row>
    <row r="167" spans="1:13" x14ac:dyDescent="0.3">
      <c r="A167" s="1">
        <v>35110</v>
      </c>
      <c r="B167" s="75">
        <f>VLOOKUP($A167,FedFundsRates!$A$2:$MM$3000,MATCH(B$2,FedFundsRates!$A$2:$MM$2,0),FALSE)</f>
        <v>5.7199999999999989</v>
      </c>
      <c r="C167" s="75">
        <f>VLOOKUP($A167,NaturalRateMeasures!$A$2:$MK$3000,MATCH(C$2,NaturalRateMeasures!$A$2:$MK$2,0),FALSE)</f>
        <v>2.1743999999999999</v>
      </c>
      <c r="D167" s="75">
        <f>VLOOKUP($A167,InflationTargetMeasures!$A$2:$MM$3000,MATCH(D$2,InflationTargetMeasures!$A$2:$MM$2,0),FALSE)</f>
        <v>2</v>
      </c>
      <c r="E167" s="75">
        <f>VLOOKUP($A167,GapMeasures!$A$2:$LA$3000,MATCH(E$2,GapMeasures!$A$2:$LA$2,0),FALSE)</f>
        <v>-2.076018363288453</v>
      </c>
      <c r="F167" s="75">
        <f>VLOOKUP($A167,InflationMeasures!$A$2:$LN$3000,MATCH(F$2,InflationMeasures!$A$2:$LN$2,0),FALSE)</f>
        <v>1.9794187097338378</v>
      </c>
      <c r="G167" s="23">
        <v>35110</v>
      </c>
      <c r="H167" s="22">
        <f t="shared" si="2"/>
        <v>3.1055188829565301</v>
      </c>
      <c r="I167" s="22">
        <f>VLOOKUP($A167,FedFundsRates!$A$2:$MM$3000,MATCH("FedFundsRate",FedFundsRates!$A$2:$MM$2,0),FALSE)</f>
        <v>5.3633333333333333</v>
      </c>
    </row>
    <row r="168" spans="1:13" x14ac:dyDescent="0.3">
      <c r="A168" s="1">
        <v>35200</v>
      </c>
      <c r="B168" s="75">
        <f>VLOOKUP($A168,FedFundsRates!$A$2:$MM$3000,MATCH(B$2,FedFundsRates!$A$2:$MM$2,0),FALSE)</f>
        <v>5.3633333333333333</v>
      </c>
      <c r="C168" s="75">
        <f>VLOOKUP($A168,NaturalRateMeasures!$A$2:$MK$3000,MATCH(C$2,NaturalRateMeasures!$A$2:$MK$2,0),FALSE)</f>
        <v>2.4514</v>
      </c>
      <c r="D168" s="75">
        <f>VLOOKUP($A168,InflationTargetMeasures!$A$2:$MM$3000,MATCH(D$2,InflationTargetMeasures!$A$2:$MM$2,0),FALSE)</f>
        <v>2</v>
      </c>
      <c r="E168" s="75">
        <f>VLOOKUP($A168,GapMeasures!$A$2:$LA$3000,MATCH(E$2,GapMeasures!$A$2:$LA$2,0),FALSE)</f>
        <v>-1.186574274571222</v>
      </c>
      <c r="F168" s="75">
        <f>VLOOKUP($A168,InflationMeasures!$A$2:$LN$3000,MATCH(F$2,InflationMeasures!$A$2:$LN$2,0),FALSE)</f>
        <v>1.8590700302841601</v>
      </c>
      <c r="G168" s="23">
        <v>35200</v>
      </c>
      <c r="H168" s="22">
        <f t="shared" si="2"/>
        <v>3.6467179081406287</v>
      </c>
      <c r="I168" s="22">
        <f>VLOOKUP($A168,FedFundsRates!$A$2:$MM$3000,MATCH("FedFundsRate",FedFundsRates!$A$2:$MM$2,0),FALSE)</f>
        <v>5.2433333333333332</v>
      </c>
      <c r="M168" s="68"/>
    </row>
    <row r="169" spans="1:13" x14ac:dyDescent="0.3">
      <c r="A169" s="1">
        <v>35292</v>
      </c>
      <c r="B169" s="75">
        <f>VLOOKUP($A169,FedFundsRates!$A$2:$MM$3000,MATCH(B$2,FedFundsRates!$A$2:$MM$2,0),FALSE)</f>
        <v>5.2433333333333332</v>
      </c>
      <c r="C169" s="75">
        <f>VLOOKUP($A169,NaturalRateMeasures!$A$2:$MK$3000,MATCH(C$2,NaturalRateMeasures!$A$2:$MK$2,0),FALSE)</f>
        <v>2.4735999999999998</v>
      </c>
      <c r="D169" s="75">
        <f>VLOOKUP($A169,InflationTargetMeasures!$A$2:$MM$3000,MATCH(D$2,InflationTargetMeasures!$A$2:$MM$2,0),FALSE)</f>
        <v>2</v>
      </c>
      <c r="E169" s="75">
        <f>VLOOKUP($A169,GapMeasures!$A$2:$LA$3000,MATCH(E$2,GapMeasures!$A$2:$LA$2,0),FALSE)</f>
        <v>-1.1058669197517315</v>
      </c>
      <c r="F169" s="75">
        <f>VLOOKUP($A169,InflationMeasures!$A$2:$LN$3000,MATCH(F$2,InflationMeasures!$A$2:$LN$2,0),FALSE)</f>
        <v>1.8387124686337408</v>
      </c>
      <c r="G169" s="23">
        <v>35292</v>
      </c>
      <c r="H169" s="22">
        <f t="shared" si="2"/>
        <v>3.6787352430747449</v>
      </c>
      <c r="I169" s="22">
        <f>VLOOKUP($A169,FedFundsRates!$A$2:$MM$3000,MATCH("FedFundsRate",FedFundsRates!$A$2:$MM$2,0),FALSE)</f>
        <v>5.3066666666666675</v>
      </c>
      <c r="M169" s="67"/>
    </row>
    <row r="170" spans="1:13" x14ac:dyDescent="0.3">
      <c r="A170" s="1">
        <v>35384</v>
      </c>
      <c r="B170" s="75">
        <f>VLOOKUP($A170,FedFundsRates!$A$2:$MM$3000,MATCH(B$2,FedFundsRates!$A$2:$MM$2,0),FALSE)</f>
        <v>5.3066666666666675</v>
      </c>
      <c r="C170" s="75">
        <f>VLOOKUP($A170,NaturalRateMeasures!$A$2:$MK$3000,MATCH(C$2,NaturalRateMeasures!$A$2:$MK$2,0),FALSE)</f>
        <v>2.6324999999999998</v>
      </c>
      <c r="D170" s="75">
        <f>VLOOKUP($A170,InflationTargetMeasures!$A$2:$MM$3000,MATCH(D$2,InflationTargetMeasures!$A$2:$MM$2,0),FALSE)</f>
        <v>2</v>
      </c>
      <c r="E170" s="75">
        <f>VLOOKUP($A170,GapMeasures!$A$2:$LA$3000,MATCH(E$2,GapMeasures!$A$2:$LA$2,0),FALSE)</f>
        <v>-0.93244682977285298</v>
      </c>
      <c r="F170" s="75">
        <f>VLOOKUP($A170,InflationMeasures!$A$2:$LN$3000,MATCH(F$2,InflationMeasures!$A$2:$LN$2,0),FALSE)</f>
        <v>1.9070167886354072</v>
      </c>
      <c r="G170" s="23">
        <v>35384</v>
      </c>
      <c r="H170" s="22">
        <f t="shared" si="2"/>
        <v>4.0268017680666848</v>
      </c>
      <c r="I170" s="22">
        <f>VLOOKUP($A170,FedFundsRates!$A$2:$MM$3000,MATCH("FedFundsRate",FedFundsRates!$A$2:$MM$2,0),FALSE)</f>
        <v>5.28</v>
      </c>
    </row>
    <row r="171" spans="1:13" x14ac:dyDescent="0.3">
      <c r="A171" s="1">
        <v>35476</v>
      </c>
      <c r="B171" s="75">
        <f>VLOOKUP($A171,FedFundsRates!$A$2:$MM$3000,MATCH(B$2,FedFundsRates!$A$2:$MM$2,0),FALSE)</f>
        <v>5.28</v>
      </c>
      <c r="C171" s="75">
        <f>VLOOKUP($A171,NaturalRateMeasures!$A$2:$MK$3000,MATCH(C$2,NaturalRateMeasures!$A$2:$MK$2,0),FALSE)</f>
        <v>2.5400999999999998</v>
      </c>
      <c r="D171" s="75">
        <f>VLOOKUP($A171,InflationTargetMeasures!$A$2:$MM$3000,MATCH(D$2,InflationTargetMeasures!$A$2:$MM$2,0),FALSE)</f>
        <v>2</v>
      </c>
      <c r="E171" s="75">
        <f>VLOOKUP($A171,GapMeasures!$A$2:$LA$3000,MATCH(E$2,GapMeasures!$A$2:$LA$2,0),FALSE)</f>
        <v>-1.1726147690133364</v>
      </c>
      <c r="F171" s="75">
        <f>VLOOKUP($A171,InflationMeasures!$A$2:$LN$3000,MATCH(F$2,InflationMeasures!$A$2:$LN$2,0),FALSE)</f>
        <v>1.9066948716482734</v>
      </c>
      <c r="G171" s="23">
        <v>35476</v>
      </c>
      <c r="H171" s="22">
        <f t="shared" si="2"/>
        <v>3.813834922965742</v>
      </c>
      <c r="I171" s="22">
        <f>VLOOKUP($A171,FedFundsRates!$A$2:$MM$3000,MATCH("FedFundsRate",FedFundsRates!$A$2:$MM$2,0),FALSE)</f>
        <v>5.2766666666666673</v>
      </c>
    </row>
    <row r="172" spans="1:13" x14ac:dyDescent="0.3">
      <c r="A172" s="1">
        <v>35565</v>
      </c>
      <c r="B172" s="75">
        <f>VLOOKUP($A172,FedFundsRates!$A$2:$MM$3000,MATCH(B$2,FedFundsRates!$A$2:$MM$2,0),FALSE)</f>
        <v>5.2766666666666673</v>
      </c>
      <c r="C172" s="75">
        <f>VLOOKUP($A172,NaturalRateMeasures!$A$2:$MK$3000,MATCH(C$2,NaturalRateMeasures!$A$2:$MK$2,0),FALSE)</f>
        <v>2.8555000000000001</v>
      </c>
      <c r="D172" s="75">
        <f>VLOOKUP($A172,InflationTargetMeasures!$A$2:$MM$3000,MATCH(D$2,InflationTargetMeasures!$A$2:$MM$2,0),FALSE)</f>
        <v>2</v>
      </c>
      <c r="E172" s="75">
        <f>VLOOKUP($A172,GapMeasures!$A$2:$LA$3000,MATCH(E$2,GapMeasures!$A$2:$LA$2,0),FALSE)</f>
        <v>-0.42571233057144353</v>
      </c>
      <c r="F172" s="75">
        <f>VLOOKUP($A172,InflationMeasures!$A$2:$LN$3000,MATCH(F$2,InflationMeasures!$A$2:$LN$2,0),FALSE)</f>
        <v>1.9545920109252268</v>
      </c>
      <c r="G172" s="23">
        <v>35565</v>
      </c>
      <c r="H172" s="22">
        <f t="shared" si="2"/>
        <v>4.5745318511021189</v>
      </c>
      <c r="I172" s="22">
        <f>VLOOKUP($A172,FedFundsRates!$A$2:$MM$3000,MATCH("FedFundsRate",FedFundsRates!$A$2:$MM$2,0),FALSE)</f>
        <v>5.5233333333333334</v>
      </c>
    </row>
    <row r="173" spans="1:13" x14ac:dyDescent="0.3">
      <c r="A173" s="1">
        <v>35657</v>
      </c>
      <c r="B173" s="75">
        <f>VLOOKUP($A173,FedFundsRates!$A$2:$MM$3000,MATCH(B$2,FedFundsRates!$A$2:$MM$2,0),FALSE)</f>
        <v>5.5233333333333334</v>
      </c>
      <c r="C173" s="75">
        <f>VLOOKUP($A173,NaturalRateMeasures!$A$2:$MK$3000,MATCH(C$2,NaturalRateMeasures!$A$2:$MK$2,0),FALSE)</f>
        <v>2.8248000000000002</v>
      </c>
      <c r="D173" s="75">
        <f>VLOOKUP($A173,InflationTargetMeasures!$A$2:$MM$3000,MATCH(D$2,InflationTargetMeasures!$A$2:$MM$2,0),FALSE)</f>
        <v>2</v>
      </c>
      <c r="E173" s="75">
        <f>VLOOKUP($A173,GapMeasures!$A$2:$LA$3000,MATCH(E$2,GapMeasures!$A$2:$LA$2,0),FALSE)</f>
        <v>-9.9894243583942263E-2</v>
      </c>
      <c r="F173" s="75">
        <f>VLOOKUP($A173,InflationMeasures!$A$2:$LN$3000,MATCH(F$2,InflationMeasures!$A$2:$LN$2,0),FALSE)</f>
        <v>1.7276293243836394</v>
      </c>
      <c r="G173" s="23">
        <v>35657</v>
      </c>
      <c r="H173" s="22">
        <f t="shared" si="2"/>
        <v>4.3662968647834886</v>
      </c>
      <c r="I173" s="22">
        <f>VLOOKUP($A173,FedFundsRates!$A$2:$MM$3000,MATCH("FedFundsRate",FedFundsRates!$A$2:$MM$2,0),FALSE)</f>
        <v>5.5333333333333323</v>
      </c>
    </row>
    <row r="174" spans="1:13" x14ac:dyDescent="0.3">
      <c r="A174" s="1">
        <v>35749</v>
      </c>
      <c r="B174" s="75">
        <f>VLOOKUP($A174,FedFundsRates!$A$2:$MM$3000,MATCH(B$2,FedFundsRates!$A$2:$MM$2,0),FALSE)</f>
        <v>5.5333333333333323</v>
      </c>
      <c r="C174" s="75">
        <f>VLOOKUP($A174,NaturalRateMeasures!$A$2:$MK$3000,MATCH(C$2,NaturalRateMeasures!$A$2:$MK$2,0),FALSE)</f>
        <v>2.8365999999999998</v>
      </c>
      <c r="D174" s="75">
        <f>VLOOKUP($A174,InflationTargetMeasures!$A$2:$MM$3000,MATCH(D$2,InflationTargetMeasures!$A$2:$MM$2,0),FALSE)</f>
        <v>2</v>
      </c>
      <c r="E174" s="75">
        <f>VLOOKUP($A174,GapMeasures!$A$2:$LA$3000,MATCH(E$2,GapMeasures!$A$2:$LA$2,0),FALSE)</f>
        <v>-0.17274708041178929</v>
      </c>
      <c r="F174" s="75">
        <f>VLOOKUP($A174,InflationMeasures!$A$2:$LN$3000,MATCH(F$2,InflationMeasures!$A$2:$LN$2,0),FALSE)</f>
        <v>1.4728452949210658</v>
      </c>
      <c r="G174" s="23">
        <v>35749</v>
      </c>
      <c r="H174" s="22">
        <f t="shared" si="2"/>
        <v>3.9594944021757033</v>
      </c>
      <c r="I174" s="22">
        <f>VLOOKUP($A174,FedFundsRates!$A$2:$MM$3000,MATCH("FedFundsRate",FedFundsRates!$A$2:$MM$2,0),FALSE)</f>
        <v>5.5066666666666668</v>
      </c>
    </row>
    <row r="175" spans="1:13" x14ac:dyDescent="0.3">
      <c r="A175" s="1">
        <v>35841</v>
      </c>
      <c r="B175" s="75">
        <f>VLOOKUP($A175,FedFundsRates!$A$2:$MM$3000,MATCH(B$2,FedFundsRates!$A$2:$MM$2,0),FALSE)</f>
        <v>5.5066666666666668</v>
      </c>
      <c r="C175" s="75">
        <f>VLOOKUP($A175,NaturalRateMeasures!$A$2:$MK$3000,MATCH(C$2,NaturalRateMeasures!$A$2:$MK$2,0),FALSE)</f>
        <v>2.9079999999999999</v>
      </c>
      <c r="D175" s="75">
        <f>VLOOKUP($A175,InflationTargetMeasures!$A$2:$MM$3000,MATCH(D$2,InflationTargetMeasures!$A$2:$MM$2,0),FALSE)</f>
        <v>2</v>
      </c>
      <c r="E175" s="75">
        <f>VLOOKUP($A175,GapMeasures!$A$2:$LA$3000,MATCH(E$2,GapMeasures!$A$2:$LA$2,0),FALSE)</f>
        <v>-0.10598098793841837</v>
      </c>
      <c r="F175" s="75">
        <f>VLOOKUP($A175,InflationMeasures!$A$2:$LN$3000,MATCH(F$2,InflationMeasures!$A$2:$LN$2,0),FALSE)</f>
        <v>1.3731100451625622</v>
      </c>
      <c r="G175" s="23">
        <v>35841</v>
      </c>
      <c r="H175" s="22">
        <f t="shared" si="2"/>
        <v>3.9146745737746338</v>
      </c>
      <c r="I175" s="22">
        <f>VLOOKUP($A175,FedFundsRates!$A$2:$MM$3000,MATCH("FedFundsRate",FedFundsRates!$A$2:$MM$2,0),FALSE)</f>
        <v>5.5200000000000005</v>
      </c>
    </row>
    <row r="176" spans="1:13" x14ac:dyDescent="0.3">
      <c r="A176" s="1">
        <v>35930</v>
      </c>
      <c r="B176" s="75">
        <f>VLOOKUP($A176,FedFundsRates!$A$2:$MM$3000,MATCH(B$2,FedFundsRates!$A$2:$MM$2,0),FALSE)</f>
        <v>5.5200000000000005</v>
      </c>
      <c r="C176" s="75">
        <f>VLOOKUP($A176,NaturalRateMeasures!$A$2:$MK$3000,MATCH(C$2,NaturalRateMeasures!$A$2:$MK$2,0),FALSE)</f>
        <v>2.9965999999999999</v>
      </c>
      <c r="D176" s="75">
        <f>VLOOKUP($A176,InflationTargetMeasures!$A$2:$MM$3000,MATCH(D$2,InflationTargetMeasures!$A$2:$MM$2,0),FALSE)</f>
        <v>2</v>
      </c>
      <c r="E176" s="75">
        <f>VLOOKUP($A176,GapMeasures!$A$2:$LA$3000,MATCH(E$2,GapMeasures!$A$2:$LA$2,0),FALSE)</f>
        <v>-0.13752265823715065</v>
      </c>
      <c r="F176" s="75">
        <f>VLOOKUP($A176,InflationMeasures!$A$2:$LN$3000,MATCH(F$2,InflationMeasures!$A$2:$LN$2,0),FALSE)</f>
        <v>1.1552951025533664</v>
      </c>
      <c r="G176" s="23">
        <v>35930</v>
      </c>
      <c r="H176" s="22">
        <f t="shared" si="2"/>
        <v>3.6607813247114742</v>
      </c>
      <c r="I176" s="22">
        <f>VLOOKUP($A176,FedFundsRates!$A$2:$MM$3000,MATCH("FedFundsRate",FedFundsRates!$A$2:$MM$2,0),FALSE)</f>
        <v>5.5</v>
      </c>
    </row>
    <row r="177" spans="1:9" x14ac:dyDescent="0.3">
      <c r="A177" s="1">
        <v>36022</v>
      </c>
      <c r="B177" s="75">
        <f>VLOOKUP($A177,FedFundsRates!$A$2:$MM$3000,MATCH(B$2,FedFundsRates!$A$2:$MM$2,0),FALSE)</f>
        <v>5.5</v>
      </c>
      <c r="C177" s="75">
        <f>VLOOKUP($A177,NaturalRateMeasures!$A$2:$MK$3000,MATCH(C$2,NaturalRateMeasures!$A$2:$MK$2,0),FALSE)</f>
        <v>3.2092999999999998</v>
      </c>
      <c r="D177" s="75">
        <f>VLOOKUP($A177,InflationTargetMeasures!$A$2:$MM$3000,MATCH(D$2,InflationTargetMeasures!$A$2:$MM$2,0),FALSE)</f>
        <v>2</v>
      </c>
      <c r="E177" s="75">
        <f>VLOOKUP($A177,GapMeasures!$A$2:$LA$3000,MATCH(E$2,GapMeasures!$A$2:$LA$2,0),FALSE)</f>
        <v>0.13253476663552463</v>
      </c>
      <c r="F177" s="75">
        <f>VLOOKUP($A177,InflationMeasures!$A$2:$LN$3000,MATCH(F$2,InflationMeasures!$A$2:$LN$2,0),FALSE)</f>
        <v>1.2792850480949802</v>
      </c>
      <c r="G177" s="23">
        <v>36022</v>
      </c>
      <c r="H177" s="22">
        <f t="shared" si="2"/>
        <v>4.1944949554602324</v>
      </c>
      <c r="I177" s="22">
        <f>VLOOKUP($A177,FedFundsRates!$A$2:$MM$3000,MATCH("FedFundsRate",FedFundsRates!$A$2:$MM$2,0),FALSE)</f>
        <v>5.5333333333333341</v>
      </c>
    </row>
    <row r="178" spans="1:9" x14ac:dyDescent="0.3">
      <c r="A178" s="1">
        <v>36114</v>
      </c>
      <c r="B178" s="75">
        <f>VLOOKUP($A178,FedFundsRates!$A$2:$MM$3000,MATCH(B$2,FedFundsRates!$A$2:$MM$2,0),FALSE)</f>
        <v>5.5333333333333341</v>
      </c>
      <c r="C178" s="75">
        <f>VLOOKUP($A178,NaturalRateMeasures!$A$2:$MK$3000,MATCH(C$2,NaturalRateMeasures!$A$2:$MK$2,0),FALSE)</f>
        <v>3.4127999999999998</v>
      </c>
      <c r="D178" s="75">
        <f>VLOOKUP($A178,InflationTargetMeasures!$A$2:$MM$3000,MATCH(D$2,InflationTargetMeasures!$A$2:$MM$2,0),FALSE)</f>
        <v>2</v>
      </c>
      <c r="E178" s="75">
        <f>VLOOKUP($A178,GapMeasures!$A$2:$LA$3000,MATCH(E$2,GapMeasures!$A$2:$LA$2,0),FALSE)</f>
        <v>0.70152271244923192</v>
      </c>
      <c r="F178" s="75">
        <f>VLOOKUP($A178,InflationMeasures!$A$2:$LN$3000,MATCH(F$2,InflationMeasures!$A$2:$LN$2,0),FALSE)</f>
        <v>1.2794005411780995</v>
      </c>
      <c r="G178" s="23">
        <v>36114</v>
      </c>
      <c r="H178" s="22">
        <f t="shared" si="2"/>
        <v>4.682662167991765</v>
      </c>
      <c r="I178" s="22">
        <f>VLOOKUP($A178,FedFundsRates!$A$2:$MM$3000,MATCH("FedFundsRate",FedFundsRates!$A$2:$MM$2,0),FALSE)</f>
        <v>4.8600000000000003</v>
      </c>
    </row>
    <row r="179" spans="1:9" x14ac:dyDescent="0.3">
      <c r="A179" s="1">
        <v>36206</v>
      </c>
      <c r="B179" s="75">
        <f>VLOOKUP($A179,FedFundsRates!$A$2:$MM$3000,MATCH(B$2,FedFundsRates!$A$2:$MM$2,0),FALSE)</f>
        <v>4.8600000000000003</v>
      </c>
      <c r="C179" s="75">
        <f>VLOOKUP($A179,NaturalRateMeasures!$A$2:$MK$3000,MATCH(C$2,NaturalRateMeasures!$A$2:$MK$2,0),FALSE)</f>
        <v>3.3845999999999998</v>
      </c>
      <c r="D179" s="75">
        <f>VLOOKUP($A179,InflationTargetMeasures!$A$2:$MM$3000,MATCH(D$2,InflationTargetMeasures!$A$2:$MM$2,0),FALSE)</f>
        <v>2</v>
      </c>
      <c r="E179" s="75">
        <f>VLOOKUP($A179,GapMeasures!$A$2:$LA$3000,MATCH(E$2,GapMeasures!$A$2:$LA$2,0),FALSE)</f>
        <v>0.53062353874233903</v>
      </c>
      <c r="F179" s="75">
        <f>VLOOKUP($A179,InflationMeasures!$A$2:$LN$3000,MATCH(F$2,InflationMeasures!$A$2:$LN$2,0),FALSE)</f>
        <v>1.2369080066964688</v>
      </c>
      <c r="G179" s="23">
        <v>36206</v>
      </c>
      <c r="H179" s="22">
        <f t="shared" si="2"/>
        <v>4.505273779415873</v>
      </c>
      <c r="I179" s="22">
        <f>VLOOKUP($A179,FedFundsRates!$A$2:$MM$3000,MATCH("FedFundsRate",FedFundsRates!$A$2:$MM$2,0),FALSE)</f>
        <v>4.7333333333333334</v>
      </c>
    </row>
    <row r="180" spans="1:9" x14ac:dyDescent="0.3">
      <c r="A180" s="1">
        <v>36295</v>
      </c>
      <c r="B180" s="75">
        <f>VLOOKUP($A180,FedFundsRates!$A$2:$MM$3000,MATCH(B$2,FedFundsRates!$A$2:$MM$2,0),FALSE)</f>
        <v>4.7333333333333334</v>
      </c>
      <c r="C180" s="75">
        <f>VLOOKUP($A180,NaturalRateMeasures!$A$2:$MK$3000,MATCH(C$2,NaturalRateMeasures!$A$2:$MK$2,0),FALSE)</f>
        <v>3.4323999999999999</v>
      </c>
      <c r="D180" s="75">
        <f>VLOOKUP($A180,InflationTargetMeasures!$A$2:$MM$3000,MATCH(D$2,InflationTargetMeasures!$A$2:$MM$2,0),FALSE)</f>
        <v>2</v>
      </c>
      <c r="E180" s="75">
        <f>VLOOKUP($A180,GapMeasures!$A$2:$LA$3000,MATCH(E$2,GapMeasures!$A$2:$LA$2,0),FALSE)</f>
        <v>0.17831581613019298</v>
      </c>
      <c r="F180" s="75">
        <f>VLOOKUP($A180,InflationMeasures!$A$2:$LN$3000,MATCH(F$2,InflationMeasures!$A$2:$LN$2,0),FALSE)</f>
        <v>1.2786559629231142</v>
      </c>
      <c r="G180" s="23">
        <v>36295</v>
      </c>
      <c r="H180" s="22">
        <f t="shared" si="2"/>
        <v>4.439541852449767</v>
      </c>
      <c r="I180" s="22">
        <f>VLOOKUP($A180,FedFundsRates!$A$2:$MM$3000,MATCH("FedFundsRate",FedFundsRates!$A$2:$MM$2,0),FALSE)</f>
        <v>4.746666666666667</v>
      </c>
    </row>
    <row r="181" spans="1:9" x14ac:dyDescent="0.3">
      <c r="A181" s="1">
        <v>36387</v>
      </c>
      <c r="B181" s="75">
        <f>VLOOKUP($A181,FedFundsRates!$A$2:$MM$3000,MATCH(B$2,FedFundsRates!$A$2:$MM$2,0),FALSE)</f>
        <v>4.746666666666667</v>
      </c>
      <c r="C181" s="75">
        <f>VLOOKUP($A181,NaturalRateMeasures!$A$2:$MK$3000,MATCH(C$2,NaturalRateMeasures!$A$2:$MK$2,0),FALSE)</f>
        <v>3.5219</v>
      </c>
      <c r="D181" s="75">
        <f>VLOOKUP($A181,InflationTargetMeasures!$A$2:$MM$3000,MATCH(D$2,InflationTargetMeasures!$A$2:$MM$2,0),FALSE)</f>
        <v>2</v>
      </c>
      <c r="E181" s="75">
        <f>VLOOKUP($A181,GapMeasures!$A$2:$LA$3000,MATCH(E$2,GapMeasures!$A$2:$LA$2,0),FALSE)</f>
        <v>0.27010072853891071</v>
      </c>
      <c r="F181" s="75">
        <f>VLOOKUP($A181,InflationMeasures!$A$2:$LN$3000,MATCH(F$2,InflationMeasures!$A$2:$LN$2,0),FALSE)</f>
        <v>1.2906152069932286</v>
      </c>
      <c r="G181" s="23">
        <v>36387</v>
      </c>
      <c r="H181" s="22">
        <f t="shared" si="2"/>
        <v>4.5928731747592986</v>
      </c>
      <c r="I181" s="22">
        <f>VLOOKUP($A181,FedFundsRates!$A$2:$MM$3000,MATCH("FedFundsRate",FedFundsRates!$A$2:$MM$2,0),FALSE)</f>
        <v>5.0933333333333337</v>
      </c>
    </row>
    <row r="182" spans="1:9" x14ac:dyDescent="0.3">
      <c r="A182" s="1">
        <v>36479</v>
      </c>
      <c r="B182" s="75">
        <f>VLOOKUP($A182,FedFundsRates!$A$2:$MM$3000,MATCH(B$2,FedFundsRates!$A$2:$MM$2,0),FALSE)</f>
        <v>5.0933333333333337</v>
      </c>
      <c r="C182" s="75">
        <f>VLOOKUP($A182,NaturalRateMeasures!$A$2:$MK$3000,MATCH(C$2,NaturalRateMeasures!$A$2:$MK$2,0),FALSE)</f>
        <v>3.7324999999999999</v>
      </c>
      <c r="D182" s="75">
        <f>VLOOKUP($A182,InflationTargetMeasures!$A$2:$MM$3000,MATCH(D$2,InflationTargetMeasures!$A$2:$MM$2,0),FALSE)</f>
        <v>2</v>
      </c>
      <c r="E182" s="75">
        <f>VLOOKUP($A182,GapMeasures!$A$2:$LA$3000,MATCH(E$2,GapMeasures!$A$2:$LA$2,0),FALSE)</f>
        <v>0.67111764150466524</v>
      </c>
      <c r="F182" s="75">
        <f>VLOOKUP($A182,InflationMeasures!$A$2:$LN$3000,MATCH(F$2,InflationMeasures!$A$2:$LN$2,0),FALSE)</f>
        <v>1.4454628906517719</v>
      </c>
      <c r="G182" s="23">
        <v>36479</v>
      </c>
      <c r="H182" s="22">
        <f t="shared" si="2"/>
        <v>5.2362531567299904</v>
      </c>
      <c r="I182" s="22">
        <f>VLOOKUP($A182,FedFundsRates!$A$2:$MM$3000,MATCH("FedFundsRate",FedFundsRates!$A$2:$MM$2,0),FALSE)</f>
        <v>5.3066666666666675</v>
      </c>
    </row>
    <row r="183" spans="1:9" x14ac:dyDescent="0.3">
      <c r="A183" s="1">
        <v>36571</v>
      </c>
      <c r="B183" s="75">
        <f>VLOOKUP($A183,FedFundsRates!$A$2:$MM$3000,MATCH(B$2,FedFundsRates!$A$2:$MM$2,0),FALSE)</f>
        <v>5.3066666666666675</v>
      </c>
      <c r="C183" s="75">
        <f>VLOOKUP($A183,NaturalRateMeasures!$A$2:$MK$3000,MATCH(C$2,NaturalRateMeasures!$A$2:$MK$2,0),FALSE)</f>
        <v>3.6234000000000002</v>
      </c>
      <c r="D183" s="75">
        <f>VLOOKUP($A183,InflationTargetMeasures!$A$2:$MM$3000,MATCH(D$2,InflationTargetMeasures!$A$2:$MM$2,0),FALSE)</f>
        <v>2</v>
      </c>
      <c r="E183" s="75">
        <f>VLOOKUP($A183,GapMeasures!$A$2:$LA$3000,MATCH(E$2,GapMeasures!$A$2:$LA$2,0),FALSE)</f>
        <v>-0.14689990273477474</v>
      </c>
      <c r="F183" s="75">
        <f>VLOOKUP($A183,InflationMeasures!$A$2:$LN$3000,MATCH(F$2,InflationMeasures!$A$2:$LN$2,0),FALSE)</f>
        <v>1.7206270243675714</v>
      </c>
      <c r="G183" s="23">
        <v>36571</v>
      </c>
      <c r="H183" s="22">
        <f t="shared" si="2"/>
        <v>5.1308905851839697</v>
      </c>
      <c r="I183" s="22">
        <f>VLOOKUP($A183,FedFundsRates!$A$2:$MM$3000,MATCH("FedFundsRate",FedFundsRates!$A$2:$MM$2,0),FALSE)</f>
        <v>5.6766666666666667</v>
      </c>
    </row>
    <row r="184" spans="1:9" x14ac:dyDescent="0.3">
      <c r="A184" s="1">
        <v>36661</v>
      </c>
      <c r="B184" s="75">
        <f>VLOOKUP($A184,FedFundsRates!$A$2:$MM$3000,MATCH(B$2,FedFundsRates!$A$2:$MM$2,0),FALSE)</f>
        <v>5.6766666666666667</v>
      </c>
      <c r="C184" s="75">
        <f>VLOOKUP($A184,NaturalRateMeasures!$A$2:$MK$3000,MATCH(C$2,NaturalRateMeasures!$A$2:$MK$2,0),FALSE)</f>
        <v>3.7536999999999998</v>
      </c>
      <c r="D184" s="75">
        <f>VLOOKUP($A184,InflationTargetMeasures!$A$2:$MM$3000,MATCH(D$2,InflationTargetMeasures!$A$2:$MM$2,0),FALSE)</f>
        <v>2</v>
      </c>
      <c r="E184" s="75">
        <f>VLOOKUP($A184,GapMeasures!$A$2:$LA$3000,MATCH(E$2,GapMeasures!$A$2:$LA$2,0),FALSE)</f>
        <v>0.5938590955016686</v>
      </c>
      <c r="F184" s="75">
        <f>VLOOKUP($A184,InflationMeasures!$A$2:$LN$3000,MATCH(F$2,InflationMeasures!$A$2:$LN$2,0),FALSE)</f>
        <v>1.7214845080013585</v>
      </c>
      <c r="G184" s="23">
        <v>36661</v>
      </c>
      <c r="H184" s="22">
        <f t="shared" si="2"/>
        <v>5.6328563097528725</v>
      </c>
      <c r="I184" s="22">
        <f>VLOOKUP($A184,FedFundsRates!$A$2:$MM$3000,MATCH("FedFundsRate",FedFundsRates!$A$2:$MM$2,0),FALSE)</f>
        <v>6.2733333333333334</v>
      </c>
    </row>
    <row r="185" spans="1:9" x14ac:dyDescent="0.3">
      <c r="A185" s="1">
        <v>36753</v>
      </c>
      <c r="B185" s="75">
        <f>VLOOKUP($A185,FedFundsRates!$A$2:$MM$3000,MATCH(B$2,FedFundsRates!$A$2:$MM$2,0),FALSE)</f>
        <v>6.2733333333333334</v>
      </c>
      <c r="C185" s="75">
        <f>VLOOKUP($A185,NaturalRateMeasures!$A$2:$MK$3000,MATCH(C$2,NaturalRateMeasures!$A$2:$MK$2,0),FALSE)</f>
        <v>3.6051000000000002</v>
      </c>
      <c r="D185" s="75">
        <f>VLOOKUP($A185,InflationTargetMeasures!$A$2:$MM$3000,MATCH(D$2,InflationTargetMeasures!$A$2:$MM$2,0),FALSE)</f>
        <v>2</v>
      </c>
      <c r="E185" s="75">
        <f>VLOOKUP($A185,GapMeasures!$A$2:$LA$3000,MATCH(E$2,GapMeasures!$A$2:$LA$2,0),FALSE)</f>
        <v>-0.25727876958981305</v>
      </c>
      <c r="F185" s="75">
        <f>VLOOKUP($A185,InflationMeasures!$A$2:$LN$3000,MATCH(F$2,InflationMeasures!$A$2:$LN$2,0),FALSE)</f>
        <v>1.8386593391682027</v>
      </c>
      <c r="G185" s="23">
        <v>36753</v>
      </c>
      <c r="H185" s="22">
        <f t="shared" si="2"/>
        <v>5.2344496239573974</v>
      </c>
      <c r="I185" s="22">
        <f>VLOOKUP($A185,FedFundsRates!$A$2:$MM$3000,MATCH("FedFundsRate",FedFundsRates!$A$2:$MM$2,0),FALSE)</f>
        <v>6.52</v>
      </c>
    </row>
    <row r="186" spans="1:9" x14ac:dyDescent="0.3">
      <c r="A186" s="1">
        <v>36845</v>
      </c>
      <c r="B186" s="75">
        <f>VLOOKUP($A186,FedFundsRates!$A$2:$MM$3000,MATCH(B$2,FedFundsRates!$A$2:$MM$2,0),FALSE)</f>
        <v>6.52</v>
      </c>
      <c r="C186" s="75">
        <f>VLOOKUP($A186,NaturalRateMeasures!$A$2:$MK$3000,MATCH(C$2,NaturalRateMeasures!$A$2:$MK$2,0),FALSE)</f>
        <v>3.6198000000000001</v>
      </c>
      <c r="D186" s="75">
        <f>VLOOKUP($A186,InflationTargetMeasures!$A$2:$MM$3000,MATCH(D$2,InflationTargetMeasures!$A$2:$MM$2,0),FALSE)</f>
        <v>2</v>
      </c>
      <c r="E186" s="75">
        <f>VLOOKUP($A186,GapMeasures!$A$2:$LA$3000,MATCH(E$2,GapMeasures!$A$2:$LA$2,0),FALSE)</f>
        <v>-0.52360299974436797</v>
      </c>
      <c r="F186" s="75">
        <f>VLOOKUP($A186,InflationMeasures!$A$2:$LN$3000,MATCH(F$2,InflationMeasures!$A$2:$LN$2,0),FALSE)</f>
        <v>1.8624564436400926</v>
      </c>
      <c r="G186" s="23">
        <v>36845</v>
      </c>
      <c r="H186" s="22">
        <f t="shared" si="2"/>
        <v>5.1516831655879551</v>
      </c>
      <c r="I186" s="22">
        <f>VLOOKUP($A186,FedFundsRates!$A$2:$MM$3000,MATCH("FedFundsRate",FedFundsRates!$A$2:$MM$2,0),FALSE)</f>
        <v>6.4733333333333336</v>
      </c>
    </row>
    <row r="187" spans="1:9" x14ac:dyDescent="0.3">
      <c r="A187" s="1">
        <v>36937</v>
      </c>
      <c r="B187" s="75">
        <f>VLOOKUP($A187,FedFundsRates!$A$2:$MM$3000,MATCH(B$2,FedFundsRates!$A$2:$MM$2,0),FALSE)</f>
        <v>6.4733333333333336</v>
      </c>
      <c r="C187" s="75">
        <f>VLOOKUP($A187,NaturalRateMeasures!$A$2:$MK$3000,MATCH(C$2,NaturalRateMeasures!$A$2:$MK$2,0),FALSE)</f>
        <v>3.4876</v>
      </c>
      <c r="D187" s="75">
        <f>VLOOKUP($A187,InflationTargetMeasures!$A$2:$MM$3000,MATCH(D$2,InflationTargetMeasures!$A$2:$MM$2,0),FALSE)</f>
        <v>2</v>
      </c>
      <c r="E187" s="75">
        <f>VLOOKUP($A187,GapMeasures!$A$2:$LA$3000,MATCH(E$2,GapMeasures!$A$2:$LA$2,0),FALSE)</f>
        <v>-1.6375684373498596</v>
      </c>
      <c r="F187" s="75">
        <f>VLOOKUP($A187,InflationMeasures!$A$2:$LN$3000,MATCH(F$2,InflationMeasures!$A$2:$LN$2,0),FALSE)</f>
        <v>1.9911326078194236</v>
      </c>
      <c r="G187" s="23">
        <v>36937</v>
      </c>
      <c r="H187" s="22">
        <f t="shared" si="2"/>
        <v>4.6555146930542062</v>
      </c>
      <c r="I187" s="22">
        <f>VLOOKUP($A187,FedFundsRates!$A$2:$MM$3000,MATCH("FedFundsRate",FedFundsRates!$A$2:$MM$2,0),FALSE)</f>
        <v>5.5933333333333337</v>
      </c>
    </row>
    <row r="188" spans="1:9" x14ac:dyDescent="0.3">
      <c r="A188" s="1">
        <v>37026</v>
      </c>
      <c r="B188" s="75">
        <f>VLOOKUP($A188,FedFundsRates!$A$2:$MM$3000,MATCH(B$2,FedFundsRates!$A$2:$MM$2,0),FALSE)</f>
        <v>5.5933333333333337</v>
      </c>
      <c r="C188" s="75">
        <f>VLOOKUP($A188,NaturalRateMeasures!$A$2:$MK$3000,MATCH(C$2,NaturalRateMeasures!$A$2:$MK$2,0),FALSE)</f>
        <v>3.4664999999999999</v>
      </c>
      <c r="D188" s="75">
        <f>VLOOKUP($A188,InflationTargetMeasures!$A$2:$MM$3000,MATCH(D$2,InflationTargetMeasures!$A$2:$MM$2,0),FALSE)</f>
        <v>2</v>
      </c>
      <c r="E188" s="75">
        <f>VLOOKUP($A188,GapMeasures!$A$2:$LA$3000,MATCH(E$2,GapMeasures!$A$2:$LA$2,0),FALSE)</f>
        <v>-1.7711746091451319</v>
      </c>
      <c r="F188" s="75">
        <f>VLOOKUP($A188,InflationMeasures!$A$2:$LN$3000,MATCH(F$2,InflationMeasures!$A$2:$LN$2,0),FALSE)</f>
        <v>2.0217167186600493</v>
      </c>
      <c r="G188" s="23">
        <v>37026</v>
      </c>
      <c r="H188" s="22">
        <f t="shared" si="2"/>
        <v>4.6134877734175088</v>
      </c>
      <c r="I188" s="22">
        <f>VLOOKUP($A188,FedFundsRates!$A$2:$MM$3000,MATCH("FedFundsRate",FedFundsRates!$A$2:$MM$2,0),FALSE)</f>
        <v>4.3266666666666671</v>
      </c>
    </row>
    <row r="189" spans="1:9" x14ac:dyDescent="0.3">
      <c r="A189" s="1">
        <v>37118</v>
      </c>
      <c r="B189" s="75">
        <f>VLOOKUP($A189,FedFundsRates!$A$2:$MM$3000,MATCH(B$2,FedFundsRates!$A$2:$MM$2,0),FALSE)</f>
        <v>4.3266666666666671</v>
      </c>
      <c r="C189" s="75">
        <f>VLOOKUP($A189,NaturalRateMeasures!$A$2:$MK$3000,MATCH(C$2,NaturalRateMeasures!$A$2:$MK$2,0),FALSE)</f>
        <v>3.1286999999999998</v>
      </c>
      <c r="D189" s="75">
        <f>VLOOKUP($A189,InflationTargetMeasures!$A$2:$MM$3000,MATCH(D$2,InflationTargetMeasures!$A$2:$MM$2,0),FALSE)</f>
        <v>2</v>
      </c>
      <c r="E189" s="75">
        <f>VLOOKUP($A189,GapMeasures!$A$2:$LA$3000,MATCH(E$2,GapMeasures!$A$2:$LA$2,0),FALSE)</f>
        <v>-2.8752851111223072</v>
      </c>
      <c r="F189" s="75">
        <f>VLOOKUP($A189,InflationMeasures!$A$2:$LN$3000,MATCH(F$2,InflationMeasures!$A$2:$LN$2,0),FALSE)</f>
        <v>1.7921385742838192</v>
      </c>
      <c r="G189" s="23">
        <v>37118</v>
      </c>
      <c r="H189" s="22">
        <f t="shared" si="2"/>
        <v>3.3792653058645756</v>
      </c>
      <c r="I189" s="22">
        <f>VLOOKUP($A189,FedFundsRates!$A$2:$MM$3000,MATCH("FedFundsRate",FedFundsRates!$A$2:$MM$2,0),FALSE)</f>
        <v>3.4966666666666666</v>
      </c>
    </row>
    <row r="190" spans="1:9" x14ac:dyDescent="0.3">
      <c r="A190" s="1">
        <v>37210</v>
      </c>
      <c r="B190" s="75">
        <f>VLOOKUP($A190,FedFundsRates!$A$2:$MM$3000,MATCH(B$2,FedFundsRates!$A$2:$MM$2,0),FALSE)</f>
        <v>3.4966666666666666</v>
      </c>
      <c r="C190" s="75">
        <f>VLOOKUP($A190,NaturalRateMeasures!$A$2:$MK$3000,MATCH(C$2,NaturalRateMeasures!$A$2:$MK$2,0),FALSE)</f>
        <v>3.1549</v>
      </c>
      <c r="D190" s="75">
        <f>VLOOKUP($A190,InflationTargetMeasures!$A$2:$MM$3000,MATCH(D$2,InflationTargetMeasures!$A$2:$MM$2,0),FALSE)</f>
        <v>2</v>
      </c>
      <c r="E190" s="75">
        <f>VLOOKUP($A190,GapMeasures!$A$2:$LA$3000,MATCH(E$2,GapMeasures!$A$2:$LA$2,0),FALSE)</f>
        <v>-3.2963514846009523</v>
      </c>
      <c r="F190" s="75">
        <f>VLOOKUP($A190,InflationMeasures!$A$2:$LN$3000,MATCH(F$2,InflationMeasures!$A$2:$LN$2,0),FALSE)</f>
        <v>1.7806711658556518</v>
      </c>
      <c r="G190" s="23">
        <v>37210</v>
      </c>
      <c r="H190" s="22">
        <f t="shared" si="2"/>
        <v>3.1777310064830013</v>
      </c>
      <c r="I190" s="22">
        <f>VLOOKUP($A190,FedFundsRates!$A$2:$MM$3000,MATCH("FedFundsRate",FedFundsRates!$A$2:$MM$2,0),FALSE)</f>
        <v>2.1333333333333333</v>
      </c>
    </row>
    <row r="191" spans="1:9" x14ac:dyDescent="0.3">
      <c r="A191" s="1">
        <v>37302</v>
      </c>
      <c r="B191" s="75">
        <f>VLOOKUP($A191,FedFundsRates!$A$2:$MM$3000,MATCH(B$2,FedFundsRates!$A$2:$MM$2,0),FALSE)</f>
        <v>2.1333333333333333</v>
      </c>
      <c r="C191" s="75">
        <f>VLOOKUP($A191,NaturalRateMeasures!$A$2:$MK$3000,MATCH(C$2,NaturalRateMeasures!$A$2:$MK$2,0),FALSE)</f>
        <v>3.1072000000000002</v>
      </c>
      <c r="D191" s="75">
        <f>VLOOKUP($A191,InflationTargetMeasures!$A$2:$MM$3000,MATCH(D$2,InflationTargetMeasures!$A$2:$MM$2,0),FALSE)</f>
        <v>2</v>
      </c>
      <c r="E191" s="75">
        <f>VLOOKUP($A191,GapMeasures!$A$2:$LA$3000,MATCH(E$2,GapMeasures!$A$2:$LA$2,0),FALSE)</f>
        <v>-3.1658360510319938</v>
      </c>
      <c r="F191" s="75">
        <f>VLOOKUP($A191,InflationMeasures!$A$2:$LN$3000,MATCH(F$2,InflationMeasures!$A$2:$LN$2,0),FALSE)</f>
        <v>1.4332384866687642</v>
      </c>
      <c r="G191" s="23">
        <v>37302</v>
      </c>
      <c r="H191" s="22">
        <f t="shared" si="2"/>
        <v>2.6741397044871507</v>
      </c>
      <c r="I191" s="22">
        <f>VLOOKUP($A191,FedFundsRates!$A$2:$MM$3000,MATCH("FedFundsRate",FedFundsRates!$A$2:$MM$2,0),FALSE)</f>
        <v>1.7333333333333332</v>
      </c>
    </row>
    <row r="192" spans="1:9" x14ac:dyDescent="0.3">
      <c r="A192" s="1">
        <v>37391</v>
      </c>
      <c r="B192" s="75">
        <f>VLOOKUP($A192,FedFundsRates!$A$2:$MM$3000,MATCH(B$2,FedFundsRates!$A$2:$MM$2,0),FALSE)</f>
        <v>1.7333333333333332</v>
      </c>
      <c r="C192" s="75">
        <f>VLOOKUP($A192,NaturalRateMeasures!$A$2:$MK$3000,MATCH(C$2,NaturalRateMeasures!$A$2:$MK$2,0),FALSE)</f>
        <v>3.1214</v>
      </c>
      <c r="D192" s="75">
        <f>VLOOKUP($A192,InflationTargetMeasures!$A$2:$MM$3000,MATCH(D$2,InflationTargetMeasures!$A$2:$MM$2,0),FALSE)</f>
        <v>2</v>
      </c>
      <c r="E192" s="75">
        <f>VLOOKUP($A192,GapMeasures!$A$2:$LA$3000,MATCH(E$2,GapMeasures!$A$2:$LA$2,0),FALSE)</f>
        <v>-3.2539967711395441</v>
      </c>
      <c r="F192" s="75">
        <f>VLOOKUP($A192,InflationMeasures!$A$2:$LN$3000,MATCH(F$2,InflationMeasures!$A$2:$LN$2,0),FALSE)</f>
        <v>1.6076326460977342</v>
      </c>
      <c r="G192" s="23">
        <v>37391</v>
      </c>
      <c r="H192" s="22">
        <f t="shared" si="2"/>
        <v>2.9058505835768287</v>
      </c>
      <c r="I192" s="22">
        <f>VLOOKUP($A192,FedFundsRates!$A$2:$MM$3000,MATCH("FedFundsRate",FedFundsRates!$A$2:$MM$2,0),FALSE)</f>
        <v>1.75</v>
      </c>
    </row>
    <row r="193" spans="1:9" x14ac:dyDescent="0.3">
      <c r="A193" s="1">
        <v>37483</v>
      </c>
      <c r="B193" s="75">
        <f>VLOOKUP($A193,FedFundsRates!$A$2:$MM$3000,MATCH(B$2,FedFundsRates!$A$2:$MM$2,0),FALSE)</f>
        <v>1.75</v>
      </c>
      <c r="C193" s="75">
        <f>VLOOKUP($A193,NaturalRateMeasures!$A$2:$MK$3000,MATCH(C$2,NaturalRateMeasures!$A$2:$MK$2,0),FALSE)</f>
        <v>2.9685999999999999</v>
      </c>
      <c r="D193" s="75">
        <f>VLOOKUP($A193,InflationTargetMeasures!$A$2:$MM$3000,MATCH(D$2,InflationTargetMeasures!$A$2:$MM$2,0),FALSE)</f>
        <v>2</v>
      </c>
      <c r="E193" s="75">
        <f>VLOOKUP($A193,GapMeasures!$A$2:$LA$3000,MATCH(E$2,GapMeasures!$A$2:$LA$2,0),FALSE)</f>
        <v>-3.5368453105398885</v>
      </c>
      <c r="F193" s="75">
        <f>VLOOKUP($A193,InflationMeasures!$A$2:$LN$3000,MATCH(F$2,InflationMeasures!$A$2:$LN$2,0),FALSE)</f>
        <v>1.8862491000720016</v>
      </c>
      <c r="G193" s="23">
        <v>37483</v>
      </c>
      <c r="H193" s="22">
        <f t="shared" si="2"/>
        <v>3.0295509948380586</v>
      </c>
      <c r="I193" s="22">
        <f>VLOOKUP($A193,FedFundsRates!$A$2:$MM$3000,MATCH("FedFundsRate",FedFundsRates!$A$2:$MM$2,0),FALSE)</f>
        <v>1.74</v>
      </c>
    </row>
    <row r="194" spans="1:9" x14ac:dyDescent="0.3">
      <c r="A194" s="1">
        <v>37575</v>
      </c>
      <c r="B194" s="75">
        <f>VLOOKUP($A194,FedFundsRates!$A$2:$MM$3000,MATCH(B$2,FedFundsRates!$A$2:$MM$2,0),FALSE)</f>
        <v>1.74</v>
      </c>
      <c r="C194" s="75">
        <f>VLOOKUP($A194,NaturalRateMeasures!$A$2:$MK$3000,MATCH(C$2,NaturalRateMeasures!$A$2:$MK$2,0),FALSE)</f>
        <v>2.6797</v>
      </c>
      <c r="D194" s="75">
        <f>VLOOKUP($A194,InflationTargetMeasures!$A$2:$MM$3000,MATCH(D$2,InflationTargetMeasures!$A$2:$MM$2,0),FALSE)</f>
        <v>2</v>
      </c>
      <c r="E194" s="75">
        <f>VLOOKUP($A194,GapMeasures!$A$2:$LA$3000,MATCH(E$2,GapMeasures!$A$2:$LA$2,0),FALSE)</f>
        <v>-4.071420973652474</v>
      </c>
      <c r="F194" s="75">
        <f>VLOOKUP($A194,InflationMeasures!$A$2:$LN$3000,MATCH(F$2,InflationMeasures!$A$2:$LN$2,0),FALSE)</f>
        <v>1.7573341670574782</v>
      </c>
      <c r="G194" s="23">
        <v>37575</v>
      </c>
      <c r="H194" s="22">
        <f t="shared" si="2"/>
        <v>2.2799907637599803</v>
      </c>
      <c r="I194" s="22">
        <f>VLOOKUP($A194,FedFundsRates!$A$2:$MM$3000,MATCH("FedFundsRate",FedFundsRates!$A$2:$MM$2,0),FALSE)</f>
        <v>1.4433333333333334</v>
      </c>
    </row>
    <row r="195" spans="1:9" x14ac:dyDescent="0.3">
      <c r="A195" s="1">
        <v>37667</v>
      </c>
      <c r="B195" s="75">
        <f>VLOOKUP($A195,FedFundsRates!$A$2:$MM$3000,MATCH(B$2,FedFundsRates!$A$2:$MM$2,0),FALSE)</f>
        <v>1.4433333333333334</v>
      </c>
      <c r="C195" s="75">
        <f>VLOOKUP($A195,NaturalRateMeasures!$A$2:$MK$3000,MATCH(C$2,NaturalRateMeasures!$A$2:$MK$2,0),FALSE)</f>
        <v>2.5158</v>
      </c>
      <c r="D195" s="75">
        <f>VLOOKUP($A195,InflationTargetMeasures!$A$2:$MM$3000,MATCH(D$2,InflationTargetMeasures!$A$2:$MM$2,0),FALSE)</f>
        <v>2</v>
      </c>
      <c r="E195" s="75">
        <f>VLOOKUP($A195,GapMeasures!$A$2:$LA$3000,MATCH(E$2,GapMeasures!$A$2:$LA$2,0),FALSE)</f>
        <v>-4.1879339768090835</v>
      </c>
      <c r="F195" s="75">
        <f>VLOOKUP($A195,InflationMeasures!$A$2:$LN$3000,MATCH(F$2,InflationMeasures!$A$2:$LN$2,0),FALSE)</f>
        <v>1.7584415584415591</v>
      </c>
      <c r="G195" s="23">
        <v>37667</v>
      </c>
      <c r="H195" s="22">
        <f t="shared" si="2"/>
        <v>2.0594953492577974</v>
      </c>
      <c r="I195" s="22">
        <f>VLOOKUP($A195,FedFundsRates!$A$2:$MM$3000,MATCH("FedFundsRate",FedFundsRates!$A$2:$MM$2,0),FALSE)</f>
        <v>1.25</v>
      </c>
    </row>
    <row r="196" spans="1:9" x14ac:dyDescent="0.3">
      <c r="A196" s="1">
        <v>37756</v>
      </c>
      <c r="B196" s="75">
        <f>VLOOKUP($A196,FedFundsRates!$A$2:$MM$3000,MATCH(B$2,FedFundsRates!$A$2:$MM$2,0),FALSE)</f>
        <v>1.25</v>
      </c>
      <c r="C196" s="75">
        <f>VLOOKUP($A196,NaturalRateMeasures!$A$2:$MK$3000,MATCH(C$2,NaturalRateMeasures!$A$2:$MK$2,0),FALSE)</f>
        <v>2.4841000000000002</v>
      </c>
      <c r="D196" s="75">
        <f>VLOOKUP($A196,InflationTargetMeasures!$A$2:$MM$3000,MATCH(D$2,InflationTargetMeasures!$A$2:$MM$2,0),FALSE)</f>
        <v>2</v>
      </c>
      <c r="E196" s="75">
        <f>VLOOKUP($A196,GapMeasures!$A$2:$LA$3000,MATCH(E$2,GapMeasures!$A$2:$LA$2,0),FALSE)</f>
        <v>-3.9251526132191352</v>
      </c>
      <c r="F196" s="75">
        <f>VLOOKUP($A196,InflationMeasures!$A$2:$LN$3000,MATCH(F$2,InflationMeasures!$A$2:$LN$2,0),FALSE)</f>
        <v>1.5847799132052032</v>
      </c>
      <c r="G196" s="23">
        <v>37756</v>
      </c>
      <c r="H196" s="22">
        <f t="shared" si="2"/>
        <v>1.8986935631982369</v>
      </c>
      <c r="I196" s="22">
        <f>VLOOKUP($A196,FedFundsRates!$A$2:$MM$3000,MATCH("FedFundsRate",FedFundsRates!$A$2:$MM$2,0),FALSE)</f>
        <v>1.2466666666666668</v>
      </c>
    </row>
    <row r="197" spans="1:9" x14ac:dyDescent="0.3">
      <c r="A197" s="1">
        <v>37848</v>
      </c>
      <c r="B197" s="75">
        <f>VLOOKUP($A197,FedFundsRates!$A$2:$MM$3000,MATCH(B$2,FedFundsRates!$A$2:$MM$2,0),FALSE)</f>
        <v>1.2466666666666668</v>
      </c>
      <c r="C197" s="75">
        <f>VLOOKUP($A197,NaturalRateMeasures!$A$2:$MK$3000,MATCH(C$2,NaturalRateMeasures!$A$2:$MK$2,0),FALSE)</f>
        <v>2.7161</v>
      </c>
      <c r="D197" s="75">
        <f>VLOOKUP($A197,InflationTargetMeasures!$A$2:$MM$3000,MATCH(D$2,InflationTargetMeasures!$A$2:$MM$2,0),FALSE)</f>
        <v>2</v>
      </c>
      <c r="E197" s="75">
        <f>VLOOKUP($A197,GapMeasures!$A$2:$LA$3000,MATCH(E$2,GapMeasures!$A$2:$LA$2,0),FALSE)</f>
        <v>-2.8881254788573849</v>
      </c>
      <c r="F197" s="75">
        <f>VLOOKUP($A197,InflationMeasures!$A$2:$LN$3000,MATCH(F$2,InflationMeasures!$A$2:$LN$2,0),FALSE)</f>
        <v>1.5095842540726601</v>
      </c>
      <c r="G197" s="23">
        <v>37848</v>
      </c>
      <c r="H197" s="22">
        <f t="shared" ref="H197:H260" si="3">$L$29*B197 + (1-$L$29)*(C197+D197+1.5*(F197-D197)+$L$31*E197)</f>
        <v>2.5364136416802978</v>
      </c>
      <c r="I197" s="22">
        <f>VLOOKUP($A197,FedFundsRates!$A$2:$MM$3000,MATCH("FedFundsRate",FedFundsRates!$A$2:$MM$2,0),FALSE)</f>
        <v>1.0166666666666666</v>
      </c>
    </row>
    <row r="198" spans="1:9" x14ac:dyDescent="0.3">
      <c r="A198" s="1">
        <v>37940</v>
      </c>
      <c r="B198" s="75">
        <f>VLOOKUP($A198,FedFundsRates!$A$2:$MM$3000,MATCH(B$2,FedFundsRates!$A$2:$MM$2,0),FALSE)</f>
        <v>1.0166666666666666</v>
      </c>
      <c r="C198" s="75">
        <f>VLOOKUP($A198,NaturalRateMeasures!$A$2:$MK$3000,MATCH(C$2,NaturalRateMeasures!$A$2:$MK$2,0),FALSE)</f>
        <v>2.7229000000000001</v>
      </c>
      <c r="D198" s="75">
        <f>VLOOKUP($A198,InflationTargetMeasures!$A$2:$MM$3000,MATCH(D$2,InflationTargetMeasures!$A$2:$MM$2,0),FALSE)</f>
        <v>2</v>
      </c>
      <c r="E198" s="75">
        <f>VLOOKUP($A198,GapMeasures!$A$2:$LA$3000,MATCH(E$2,GapMeasures!$A$2:$LA$2,0),FALSE)</f>
        <v>-2.3197897548994999</v>
      </c>
      <c r="F198" s="75">
        <f>VLOOKUP($A198,InflationMeasures!$A$2:$LN$3000,MATCH(F$2,InflationMeasures!$A$2:$LN$2,0),FALSE)</f>
        <v>1.6028061910309255</v>
      </c>
      <c r="G198" s="23">
        <v>37940</v>
      </c>
      <c r="H198" s="22">
        <f t="shared" si="3"/>
        <v>2.9672144090966386</v>
      </c>
      <c r="I198" s="22">
        <f>VLOOKUP($A198,FedFundsRates!$A$2:$MM$3000,MATCH("FedFundsRate",FedFundsRates!$A$2:$MM$2,0),FALSE)</f>
        <v>0.99666666666666659</v>
      </c>
    </row>
    <row r="199" spans="1:9" x14ac:dyDescent="0.3">
      <c r="A199" s="1">
        <v>38032</v>
      </c>
      <c r="B199" s="75">
        <f>VLOOKUP($A199,FedFundsRates!$A$2:$MM$3000,MATCH(B$2,FedFundsRates!$A$2:$MM$2,0),FALSE)</f>
        <v>0.99666666666666659</v>
      </c>
      <c r="C199" s="75">
        <f>VLOOKUP($A199,NaturalRateMeasures!$A$2:$MK$3000,MATCH(C$2,NaturalRateMeasures!$A$2:$MK$2,0),FALSE)</f>
        <v>2.6297999999999999</v>
      </c>
      <c r="D199" s="75">
        <f>VLOOKUP($A199,InflationTargetMeasures!$A$2:$MM$3000,MATCH(D$2,InflationTargetMeasures!$A$2:$MM$2,0),FALSE)</f>
        <v>2</v>
      </c>
      <c r="E199" s="75">
        <f>VLOOKUP($A199,GapMeasures!$A$2:$LA$3000,MATCH(E$2,GapMeasures!$A$2:$LA$2,0),FALSE)</f>
        <v>-2.3424141401923912</v>
      </c>
      <c r="F199" s="75">
        <f>VLOOKUP($A199,InflationMeasures!$A$2:$LN$3000,MATCH(F$2,InflationMeasures!$A$2:$LN$2,0),FALSE)</f>
        <v>1.8467468157337352</v>
      </c>
      <c r="G199" s="23">
        <v>38032</v>
      </c>
      <c r="H199" s="22">
        <f t="shared" si="3"/>
        <v>3.2287131535044074</v>
      </c>
      <c r="I199" s="22">
        <f>VLOOKUP($A199,FedFundsRates!$A$2:$MM$3000,MATCH("FedFundsRate",FedFundsRates!$A$2:$MM$2,0),FALSE)</f>
        <v>1.0033333333333332</v>
      </c>
    </row>
    <row r="200" spans="1:9" x14ac:dyDescent="0.3">
      <c r="A200" s="1">
        <v>38122</v>
      </c>
      <c r="B200" s="75">
        <f>VLOOKUP($A200,FedFundsRates!$A$2:$MM$3000,MATCH(B$2,FedFundsRates!$A$2:$MM$2,0),FALSE)</f>
        <v>1.0033333333333332</v>
      </c>
      <c r="C200" s="75">
        <f>VLOOKUP($A200,NaturalRateMeasures!$A$2:$MK$3000,MATCH(C$2,NaturalRateMeasures!$A$2:$MK$2,0),FALSE)</f>
        <v>2.5926999999999998</v>
      </c>
      <c r="D200" s="75">
        <f>VLOOKUP($A200,InflationTargetMeasures!$A$2:$MM$3000,MATCH(D$2,InflationTargetMeasures!$A$2:$MM$2,0),FALSE)</f>
        <v>2</v>
      </c>
      <c r="E200" s="75">
        <f>VLOOKUP($A200,GapMeasures!$A$2:$LA$3000,MATCH(E$2,GapMeasures!$A$2:$LA$2,0),FALSE)</f>
        <v>-2.1893124216145949</v>
      </c>
      <c r="F200" s="75">
        <f>VLOOKUP($A200,InflationMeasures!$A$2:$LN$3000,MATCH(F$2,InflationMeasures!$A$2:$LN$2,0),FALSE)</f>
        <v>2.0432035193449494</v>
      </c>
      <c r="G200" s="23">
        <v>38122</v>
      </c>
      <c r="H200" s="22">
        <f t="shared" si="3"/>
        <v>3.5628490682101264</v>
      </c>
      <c r="I200" s="22">
        <f>VLOOKUP($A200,FedFundsRates!$A$2:$MM$3000,MATCH("FedFundsRate",FedFundsRates!$A$2:$MM$2,0),FALSE)</f>
        <v>1.01</v>
      </c>
    </row>
    <row r="201" spans="1:9" x14ac:dyDescent="0.3">
      <c r="A201" s="1">
        <v>38214</v>
      </c>
      <c r="B201" s="75">
        <f>VLOOKUP($A201,FedFundsRates!$A$2:$MM$3000,MATCH(B$2,FedFundsRates!$A$2:$MM$2,0),FALSE)</f>
        <v>1.01</v>
      </c>
      <c r="C201" s="75">
        <f>VLOOKUP($A201,NaturalRateMeasures!$A$2:$MK$3000,MATCH(C$2,NaturalRateMeasures!$A$2:$MK$2,0),FALSE)</f>
        <v>2.4552999999999998</v>
      </c>
      <c r="D201" s="75">
        <f>VLOOKUP($A201,InflationTargetMeasures!$A$2:$MM$3000,MATCH(D$2,InflationTargetMeasures!$A$2:$MM$2,0),FALSE)</f>
        <v>2</v>
      </c>
      <c r="E201" s="75">
        <f>VLOOKUP($A201,GapMeasures!$A$2:$LA$3000,MATCH(E$2,GapMeasures!$A$2:$LA$2,0),FALSE)</f>
        <v>-1.8939279167982848</v>
      </c>
      <c r="F201" s="75">
        <f>VLOOKUP($A201,InflationMeasures!$A$2:$LN$3000,MATCH(F$2,InflationMeasures!$A$2:$LN$2,0),FALSE)</f>
        <v>1.9415018162028064</v>
      </c>
      <c r="G201" s="23">
        <v>38214</v>
      </c>
      <c r="H201" s="22">
        <f t="shared" si="3"/>
        <v>3.4205887659050669</v>
      </c>
      <c r="I201" s="22">
        <f>VLOOKUP($A201,FedFundsRates!$A$2:$MM$3000,MATCH("FedFundsRate",FedFundsRates!$A$2:$MM$2,0),FALSE)</f>
        <v>1.4333333333333333</v>
      </c>
    </row>
    <row r="202" spans="1:9" x14ac:dyDescent="0.3">
      <c r="A202" s="1">
        <v>38306</v>
      </c>
      <c r="B202" s="75">
        <f>VLOOKUP($A202,FedFundsRates!$A$2:$MM$3000,MATCH(B$2,FedFundsRates!$A$2:$MM$2,0),FALSE)</f>
        <v>1.4333333333333333</v>
      </c>
      <c r="C202" s="75">
        <f>VLOOKUP($A202,NaturalRateMeasures!$A$2:$MK$3000,MATCH(C$2,NaturalRateMeasures!$A$2:$MK$2,0),FALSE)</f>
        <v>2.5104000000000002</v>
      </c>
      <c r="D202" s="75">
        <f>VLOOKUP($A202,InflationTargetMeasures!$A$2:$MM$3000,MATCH(D$2,InflationTargetMeasures!$A$2:$MM$2,0),FALSE)</f>
        <v>2</v>
      </c>
      <c r="E202" s="75">
        <f>VLOOKUP($A202,GapMeasures!$A$2:$LA$3000,MATCH(E$2,GapMeasures!$A$2:$LA$2,0),FALSE)</f>
        <v>-1.5379688455539708</v>
      </c>
      <c r="F202" s="75">
        <f>VLOOKUP($A202,InflationMeasures!$A$2:$LN$3000,MATCH(F$2,InflationMeasures!$A$2:$LN$2,0),FALSE)</f>
        <v>2.0374220374220542</v>
      </c>
      <c r="G202" s="23">
        <v>38306</v>
      </c>
      <c r="H202" s="22">
        <f t="shared" si="3"/>
        <v>3.7975486333560964</v>
      </c>
      <c r="I202" s="22">
        <f>VLOOKUP($A202,FedFundsRates!$A$2:$MM$3000,MATCH("FedFundsRate",FedFundsRates!$A$2:$MM$2,0),FALSE)</f>
        <v>1.95</v>
      </c>
    </row>
    <row r="203" spans="1:9" x14ac:dyDescent="0.3">
      <c r="A203" s="1">
        <v>38398</v>
      </c>
      <c r="B203" s="75">
        <f>VLOOKUP($A203,FedFundsRates!$A$2:$MM$3000,MATCH(B$2,FedFundsRates!$A$2:$MM$2,0),FALSE)</f>
        <v>1.95</v>
      </c>
      <c r="C203" s="75">
        <f>VLOOKUP($A203,NaturalRateMeasures!$A$2:$MK$3000,MATCH(C$2,NaturalRateMeasures!$A$2:$MK$2,0),FALSE)</f>
        <v>2.6352000000000002</v>
      </c>
      <c r="D203" s="75">
        <f>VLOOKUP($A203,InflationTargetMeasures!$A$2:$MM$3000,MATCH(D$2,InflationTargetMeasures!$A$2:$MM$2,0),FALSE)</f>
        <v>2</v>
      </c>
      <c r="E203" s="75">
        <f>VLOOKUP($A203,GapMeasures!$A$2:$LA$3000,MATCH(E$2,GapMeasures!$A$2:$LA$2,0),FALSE)</f>
        <v>-1.0745055439644882</v>
      </c>
      <c r="F203" s="75">
        <f>VLOOKUP($A203,InflationMeasures!$A$2:$LN$3000,MATCH(F$2,InflationMeasures!$A$2:$LN$2,0),FALSE)</f>
        <v>2.2017267954035802</v>
      </c>
      <c r="G203" s="23">
        <v>38398</v>
      </c>
      <c r="H203" s="22">
        <f t="shared" si="3"/>
        <v>4.4005374211231265</v>
      </c>
      <c r="I203" s="22">
        <f>VLOOKUP($A203,FedFundsRates!$A$2:$MM$3000,MATCH("FedFundsRate",FedFundsRates!$A$2:$MM$2,0),FALSE)</f>
        <v>2.4699999999999998</v>
      </c>
    </row>
    <row r="204" spans="1:9" x14ac:dyDescent="0.3">
      <c r="A204" s="1">
        <v>38487</v>
      </c>
      <c r="B204" s="75">
        <f>VLOOKUP($A204,FedFundsRates!$A$2:$MM$3000,MATCH(B$2,FedFundsRates!$A$2:$MM$2,0),FALSE)</f>
        <v>2.4699999999999998</v>
      </c>
      <c r="C204" s="75">
        <f>VLOOKUP($A204,NaturalRateMeasures!$A$2:$MK$3000,MATCH(C$2,NaturalRateMeasures!$A$2:$MK$2,0),FALSE)</f>
        <v>2.4588999999999999</v>
      </c>
      <c r="D204" s="75">
        <f>VLOOKUP($A204,InflationTargetMeasures!$A$2:$MM$3000,MATCH(D$2,InflationTargetMeasures!$A$2:$MM$2,0),FALSE)</f>
        <v>2</v>
      </c>
      <c r="E204" s="75">
        <f>VLOOKUP($A204,GapMeasures!$A$2:$LA$3000,MATCH(E$2,GapMeasures!$A$2:$LA$2,0),FALSE)</f>
        <v>-1.1857793945393527</v>
      </c>
      <c r="F204" s="75">
        <f>VLOOKUP($A204,InflationMeasures!$A$2:$LN$3000,MATCH(F$2,InflationMeasures!$A$2:$LN$2,0),FALSE)</f>
        <v>2.1231528321164372</v>
      </c>
      <c r="G204" s="23">
        <v>38487</v>
      </c>
      <c r="H204" s="22">
        <f t="shared" si="3"/>
        <v>4.0507395509049795</v>
      </c>
      <c r="I204" s="22">
        <f>VLOOKUP($A204,FedFundsRates!$A$2:$MM$3000,MATCH("FedFundsRate",FedFundsRates!$A$2:$MM$2,0),FALSE)</f>
        <v>2.9433333333333334</v>
      </c>
    </row>
    <row r="205" spans="1:9" x14ac:dyDescent="0.3">
      <c r="A205" s="1">
        <v>38579</v>
      </c>
      <c r="B205" s="75">
        <f>VLOOKUP($A205,FedFundsRates!$A$2:$MM$3000,MATCH(B$2,FedFundsRates!$A$2:$MM$2,0),FALSE)</f>
        <v>2.9433333333333334</v>
      </c>
      <c r="C205" s="75">
        <f>VLOOKUP($A205,NaturalRateMeasures!$A$2:$MK$3000,MATCH(C$2,NaturalRateMeasures!$A$2:$MK$2,0),FALSE)</f>
        <v>2.3824999999999998</v>
      </c>
      <c r="D205" s="75">
        <f>VLOOKUP($A205,InflationTargetMeasures!$A$2:$MM$3000,MATCH(D$2,InflationTargetMeasures!$A$2:$MM$2,0),FALSE)</f>
        <v>2</v>
      </c>
      <c r="E205" s="75">
        <f>VLOOKUP($A205,GapMeasures!$A$2:$LA$3000,MATCH(E$2,GapMeasures!$A$2:$LA$2,0),FALSE)</f>
        <v>-0.99335225220076673</v>
      </c>
      <c r="F205" s="75">
        <f>VLOOKUP($A205,InflationMeasures!$A$2:$LN$3000,MATCH(F$2,InflationMeasures!$A$2:$LN$2,0),FALSE)</f>
        <v>2.1553169035942732</v>
      </c>
      <c r="G205" s="23">
        <v>38579</v>
      </c>
      <c r="H205" s="22">
        <f t="shared" si="3"/>
        <v>4.1187992292910272</v>
      </c>
      <c r="I205" s="22">
        <f>VLOOKUP($A205,FedFundsRates!$A$2:$MM$3000,MATCH("FedFundsRate",FedFundsRates!$A$2:$MM$2,0),FALSE)</f>
        <v>3.4599999999999995</v>
      </c>
    </row>
    <row r="206" spans="1:9" x14ac:dyDescent="0.3">
      <c r="A206" s="1">
        <v>38671</v>
      </c>
      <c r="B206" s="75">
        <f>VLOOKUP($A206,FedFundsRates!$A$2:$MM$3000,MATCH(B$2,FedFundsRates!$A$2:$MM$2,0),FALSE)</f>
        <v>3.4599999999999995</v>
      </c>
      <c r="C206" s="75">
        <f>VLOOKUP($A206,NaturalRateMeasures!$A$2:$MK$3000,MATCH(C$2,NaturalRateMeasures!$A$2:$MK$2,0),FALSE)</f>
        <v>2.4285999999999999</v>
      </c>
      <c r="D206" s="75">
        <f>VLOOKUP($A206,InflationTargetMeasures!$A$2:$MM$3000,MATCH(D$2,InflationTargetMeasures!$A$2:$MM$2,0),FALSE)</f>
        <v>2</v>
      </c>
      <c r="E206" s="75">
        <f>VLOOKUP($A206,GapMeasures!$A$2:$LA$3000,MATCH(E$2,GapMeasures!$A$2:$LA$2,0),FALSE)</f>
        <v>-1.0132724873715089</v>
      </c>
      <c r="F206" s="75">
        <f>VLOOKUP($A206,InflationMeasures!$A$2:$LN$3000,MATCH(F$2,InflationMeasures!$A$2:$LN$2,0),FALSE)</f>
        <v>2.283223432367687</v>
      </c>
      <c r="G206" s="23">
        <v>38671</v>
      </c>
      <c r="H206" s="22">
        <f t="shared" si="3"/>
        <v>4.3467989048657749</v>
      </c>
      <c r="I206" s="22">
        <f>VLOOKUP($A206,FedFundsRates!$A$2:$MM$3000,MATCH("FedFundsRate",FedFundsRates!$A$2:$MM$2,0),FALSE)</f>
        <v>3.98</v>
      </c>
    </row>
    <row r="207" spans="1:9" x14ac:dyDescent="0.3">
      <c r="A207" s="1">
        <v>38763</v>
      </c>
      <c r="B207" s="75">
        <f>VLOOKUP($A207,FedFundsRates!$A$2:$MM$3000,MATCH(B$2,FedFundsRates!$A$2:$MM$2,0),FALSE)</f>
        <v>3.98</v>
      </c>
      <c r="C207" s="75">
        <f>VLOOKUP($A207,NaturalRateMeasures!$A$2:$MK$3000,MATCH(C$2,NaturalRateMeasures!$A$2:$MK$2,0),FALSE)</f>
        <v>2.6027999999999998</v>
      </c>
      <c r="D207" s="75">
        <f>VLOOKUP($A207,InflationTargetMeasures!$A$2:$MM$3000,MATCH(D$2,InflationTargetMeasures!$A$2:$MM$2,0),FALSE)</f>
        <v>2</v>
      </c>
      <c r="E207" s="75">
        <f>VLOOKUP($A207,GapMeasures!$A$2:$LA$3000,MATCH(E$2,GapMeasures!$A$2:$LA$2,0),FALSE)</f>
        <v>-0.25319530123757283</v>
      </c>
      <c r="F207" s="75">
        <f>VLOOKUP($A207,InflationMeasures!$A$2:$LN$3000,MATCH(F$2,InflationMeasures!$A$2:$LN$2,0),FALSE)</f>
        <v>2.149390617719904</v>
      </c>
      <c r="G207" s="23">
        <v>38763</v>
      </c>
      <c r="H207" s="22">
        <f t="shared" si="3"/>
        <v>4.7002882759610696</v>
      </c>
      <c r="I207" s="22">
        <f>VLOOKUP($A207,FedFundsRates!$A$2:$MM$3000,MATCH("FedFundsRate",FedFundsRates!$A$2:$MM$2,0),FALSE)</f>
        <v>4.456666666666667</v>
      </c>
    </row>
    <row r="208" spans="1:9" x14ac:dyDescent="0.3">
      <c r="A208" s="1">
        <v>38852</v>
      </c>
      <c r="B208" s="75">
        <f>VLOOKUP($A208,FedFundsRates!$A$2:$MM$3000,MATCH(B$2,FedFundsRates!$A$2:$MM$2,0),FALSE)</f>
        <v>4.456666666666667</v>
      </c>
      <c r="C208" s="75">
        <f>VLOOKUP($A208,NaturalRateMeasures!$A$2:$MK$3000,MATCH(C$2,NaturalRateMeasures!$A$2:$MK$2,0),FALSE)</f>
        <v>2.6435</v>
      </c>
      <c r="D208" s="75">
        <f>VLOOKUP($A208,InflationTargetMeasures!$A$2:$MM$3000,MATCH(D$2,InflationTargetMeasures!$A$2:$MM$2,0),FALSE)</f>
        <v>2</v>
      </c>
      <c r="E208" s="75">
        <f>VLOOKUP($A208,GapMeasures!$A$2:$LA$3000,MATCH(E$2,GapMeasures!$A$2:$LA$2,0),FALSE)</f>
        <v>-0.56964471753331691</v>
      </c>
      <c r="F208" s="75">
        <f>VLOOKUP($A208,InflationMeasures!$A$2:$LN$3000,MATCH(F$2,InflationMeasures!$A$2:$LN$2,0),FALSE)</f>
        <v>2.4560162026304733</v>
      </c>
      <c r="G208" s="23">
        <v>38852</v>
      </c>
      <c r="H208" s="22">
        <f t="shared" si="3"/>
        <v>5.0427019451790516</v>
      </c>
      <c r="I208" s="22">
        <f>VLOOKUP($A208,FedFundsRates!$A$2:$MM$3000,MATCH("FedFundsRate",FedFundsRates!$A$2:$MM$2,0),FALSE)</f>
        <v>4.9066666666666672</v>
      </c>
    </row>
    <row r="209" spans="1:9" x14ac:dyDescent="0.3">
      <c r="A209" s="1">
        <v>38944</v>
      </c>
      <c r="B209" s="75">
        <f>VLOOKUP($A209,FedFundsRates!$A$2:$MM$3000,MATCH(B$2,FedFundsRates!$A$2:$MM$2,0),FALSE)</f>
        <v>4.9066666666666672</v>
      </c>
      <c r="C209" s="75">
        <f>VLOOKUP($A209,NaturalRateMeasures!$A$2:$MK$3000,MATCH(C$2,NaturalRateMeasures!$A$2:$MK$2,0),FALSE)</f>
        <v>2.4485000000000001</v>
      </c>
      <c r="D209" s="75">
        <f>VLOOKUP($A209,InflationTargetMeasures!$A$2:$MM$3000,MATCH(D$2,InflationTargetMeasures!$A$2:$MM$2,0),FALSE)</f>
        <v>2</v>
      </c>
      <c r="E209" s="75">
        <f>VLOOKUP($A209,GapMeasures!$A$2:$LA$3000,MATCH(E$2,GapMeasures!$A$2:$LA$2,0),FALSE)</f>
        <v>-0.97701008992060945</v>
      </c>
      <c r="F209" s="75">
        <f>VLOOKUP($A209,InflationMeasures!$A$2:$LN$3000,MATCH(F$2,InflationMeasures!$A$2:$LN$2,0),FALSE)</f>
        <v>2.6081355355428437</v>
      </c>
      <c r="G209" s="23">
        <v>38944</v>
      </c>
      <c r="H209" s="22">
        <f t="shared" si="3"/>
        <v>4.8721982583539605</v>
      </c>
      <c r="I209" s="22">
        <f>VLOOKUP($A209,FedFundsRates!$A$2:$MM$3000,MATCH("FedFundsRate",FedFundsRates!$A$2:$MM$2,0),FALSE)</f>
        <v>5.246666666666667</v>
      </c>
    </row>
    <row r="210" spans="1:9" x14ac:dyDescent="0.3">
      <c r="A210" s="1">
        <v>39036</v>
      </c>
      <c r="B210" s="75">
        <f>VLOOKUP($A210,FedFundsRates!$A$2:$MM$3000,MATCH(B$2,FedFundsRates!$A$2:$MM$2,0),FALSE)</f>
        <v>5.246666666666667</v>
      </c>
      <c r="C210" s="75">
        <f>VLOOKUP($A210,NaturalRateMeasures!$A$2:$MK$3000,MATCH(C$2,NaturalRateMeasures!$A$2:$MK$2,0),FALSE)</f>
        <v>2.4518</v>
      </c>
      <c r="D210" s="75">
        <f>VLOOKUP($A210,InflationTargetMeasures!$A$2:$MM$3000,MATCH(D$2,InflationTargetMeasures!$A$2:$MM$2,0),FALSE)</f>
        <v>2</v>
      </c>
      <c r="E210" s="75">
        <f>VLOOKUP($A210,GapMeasures!$A$2:$LA$3000,MATCH(E$2,GapMeasures!$A$2:$LA$2,0),FALSE)</f>
        <v>-0.65368977476633272</v>
      </c>
      <c r="F210" s="75">
        <f>VLOOKUP($A210,InflationMeasures!$A$2:$LN$3000,MATCH(F$2,InflationMeasures!$A$2:$LN$2,0),FALSE)</f>
        <v>2.3662638384179813</v>
      </c>
      <c r="G210" s="23">
        <v>39036</v>
      </c>
      <c r="H210" s="22">
        <f t="shared" si="3"/>
        <v>4.6743508702438055</v>
      </c>
      <c r="I210" s="22">
        <f>VLOOKUP($A210,FedFundsRates!$A$2:$MM$3000,MATCH("FedFundsRate",FedFundsRates!$A$2:$MM$2,0),FALSE)</f>
        <v>5.246666666666667</v>
      </c>
    </row>
    <row r="211" spans="1:9" x14ac:dyDescent="0.3">
      <c r="A211" s="1">
        <v>39128</v>
      </c>
      <c r="B211" s="75">
        <f>VLOOKUP($A211,FedFundsRates!$A$2:$MM$3000,MATCH(B$2,FedFundsRates!$A$2:$MM$2,0),FALSE)</f>
        <v>5.246666666666667</v>
      </c>
      <c r="C211" s="75">
        <f>VLOOKUP($A211,NaturalRateMeasures!$A$2:$MK$3000,MATCH(C$2,NaturalRateMeasures!$A$2:$MK$2,0),FALSE)</f>
        <v>2.5213999999999999</v>
      </c>
      <c r="D211" s="75">
        <f>VLOOKUP($A211,InflationTargetMeasures!$A$2:$MM$3000,MATCH(D$2,InflationTargetMeasures!$A$2:$MM$2,0),FALSE)</f>
        <v>2</v>
      </c>
      <c r="E211" s="75">
        <f>VLOOKUP($A211,GapMeasures!$A$2:$LA$3000,MATCH(E$2,GapMeasures!$A$2:$LA$2,0),FALSE)</f>
        <v>-0.86438863880957395</v>
      </c>
      <c r="F211" s="75">
        <f>VLOOKUP($A211,InflationMeasures!$A$2:$LN$3000,MATCH(F$2,InflationMeasures!$A$2:$LN$2,0),FALSE)</f>
        <v>2.4786642820275873</v>
      </c>
      <c r="G211" s="23">
        <v>39128</v>
      </c>
      <c r="H211" s="22">
        <f t="shared" si="3"/>
        <v>4.8072021036365937</v>
      </c>
      <c r="I211" s="22">
        <f>VLOOKUP($A211,FedFundsRates!$A$2:$MM$3000,MATCH("FedFundsRate",FedFundsRates!$A$2:$MM$2,0),FALSE)</f>
        <v>5.2566666666666668</v>
      </c>
    </row>
    <row r="212" spans="1:9" x14ac:dyDescent="0.3">
      <c r="A212" s="1">
        <v>39217</v>
      </c>
      <c r="B212" s="75">
        <f>VLOOKUP($A212,FedFundsRates!$A$2:$MM$3000,MATCH(B$2,FedFundsRates!$A$2:$MM$2,0),FALSE)</f>
        <v>5.2566666666666668</v>
      </c>
      <c r="C212" s="75">
        <f>VLOOKUP($A212,NaturalRateMeasures!$A$2:$MK$3000,MATCH(C$2,NaturalRateMeasures!$A$2:$MK$2,0),FALSE)</f>
        <v>2.4157000000000002</v>
      </c>
      <c r="D212" s="75">
        <f>VLOOKUP($A212,InflationTargetMeasures!$A$2:$MM$3000,MATCH(D$2,InflationTargetMeasures!$A$2:$MM$2,0),FALSE)</f>
        <v>2</v>
      </c>
      <c r="E212" s="75">
        <f>VLOOKUP($A212,GapMeasures!$A$2:$LA$3000,MATCH(E$2,GapMeasures!$A$2:$LA$2,0),FALSE)</f>
        <v>-0.74353845175127198</v>
      </c>
      <c r="F212" s="75">
        <f>VLOOKUP($A212,InflationMeasures!$A$2:$LN$3000,MATCH(F$2,InflationMeasures!$A$2:$LN$2,0),FALSE)</f>
        <v>2.0910985412325056</v>
      </c>
      <c r="G212" s="23">
        <v>39217</v>
      </c>
      <c r="H212" s="22">
        <f t="shared" si="3"/>
        <v>4.1805785859731222</v>
      </c>
      <c r="I212" s="22">
        <f>VLOOKUP($A212,FedFundsRates!$A$2:$MM$3000,MATCH("FedFundsRate",FedFundsRates!$A$2:$MM$2,0),FALSE)</f>
        <v>5.25</v>
      </c>
    </row>
    <row r="213" spans="1:9" x14ac:dyDescent="0.3">
      <c r="A213" s="1">
        <v>39309</v>
      </c>
      <c r="B213" s="75">
        <f>VLOOKUP($A213,FedFundsRates!$A$2:$MM$3000,MATCH(B$2,FedFundsRates!$A$2:$MM$2,0),FALSE)</f>
        <v>5.25</v>
      </c>
      <c r="C213" s="75">
        <f>VLOOKUP($A213,NaturalRateMeasures!$A$2:$MK$3000,MATCH(C$2,NaturalRateMeasures!$A$2:$MK$2,0),FALSE)</f>
        <v>2.4392</v>
      </c>
      <c r="D213" s="75">
        <f>VLOOKUP($A213,InflationTargetMeasures!$A$2:$MM$3000,MATCH(D$2,InflationTargetMeasures!$A$2:$MM$2,0),FALSE)</f>
        <v>2</v>
      </c>
      <c r="E213" s="75">
        <f>VLOOKUP($A213,GapMeasures!$A$2:$LA$3000,MATCH(E$2,GapMeasures!$A$2:$LA$2,0),FALSE)</f>
        <v>-0.64139983308433945</v>
      </c>
      <c r="F213" s="75">
        <f>VLOOKUP($A213,InflationMeasures!$A$2:$LN$3000,MATCH(F$2,InflationMeasures!$A$2:$LN$2,0),FALSE)</f>
        <v>2.0431852369502623</v>
      </c>
      <c r="G213" s="23">
        <v>39309</v>
      </c>
      <c r="H213" s="22">
        <f t="shared" si="3"/>
        <v>4.183277938883224</v>
      </c>
      <c r="I213" s="22">
        <f>VLOOKUP($A213,FedFundsRates!$A$2:$MM$3000,MATCH("FedFundsRate",FedFundsRates!$A$2:$MM$2,0),FALSE)</f>
        <v>5.0733333333333333</v>
      </c>
    </row>
    <row r="214" spans="1:9" x14ac:dyDescent="0.3">
      <c r="A214" s="1">
        <v>39401</v>
      </c>
      <c r="B214" s="75">
        <f>VLOOKUP($A214,FedFundsRates!$A$2:$MM$3000,MATCH(B$2,FedFundsRates!$A$2:$MM$2,0),FALSE)</f>
        <v>5.0733333333333333</v>
      </c>
      <c r="C214" s="75">
        <f>VLOOKUP($A214,NaturalRateMeasures!$A$2:$MK$3000,MATCH(C$2,NaturalRateMeasures!$A$2:$MK$2,0),FALSE)</f>
        <v>2.5569000000000002</v>
      </c>
      <c r="D214" s="75">
        <f>VLOOKUP($A214,InflationTargetMeasures!$A$2:$MM$3000,MATCH(D$2,InflationTargetMeasures!$A$2:$MM$2,0),FALSE)</f>
        <v>2</v>
      </c>
      <c r="E214" s="75">
        <f>VLOOKUP($A214,GapMeasures!$A$2:$LA$3000,MATCH(E$2,GapMeasures!$A$2:$LA$2,0),FALSE)</f>
        <v>-0.47638535778926611</v>
      </c>
      <c r="F214" s="75">
        <f>VLOOKUP($A214,InflationMeasures!$A$2:$LN$3000,MATCH(F$2,InflationMeasures!$A$2:$LN$2,0),FALSE)</f>
        <v>2.3068486042150838</v>
      </c>
      <c r="G214" s="23">
        <v>39401</v>
      </c>
      <c r="H214" s="22">
        <f t="shared" si="3"/>
        <v>4.7789802274279936</v>
      </c>
      <c r="I214" s="22">
        <f>VLOOKUP($A214,FedFundsRates!$A$2:$MM$3000,MATCH("FedFundsRate",FedFundsRates!$A$2:$MM$2,0),FALSE)</f>
        <v>4.496666666666667</v>
      </c>
    </row>
    <row r="215" spans="1:9" x14ac:dyDescent="0.3">
      <c r="A215" s="1">
        <v>39493</v>
      </c>
      <c r="B215" s="75">
        <f>VLOOKUP($A215,FedFundsRates!$A$2:$MM$3000,MATCH(B$2,FedFundsRates!$A$2:$MM$2,0),FALSE)</f>
        <v>4.496666666666667</v>
      </c>
      <c r="C215" s="75">
        <f>VLOOKUP($A215,NaturalRateMeasures!$A$2:$MK$3000,MATCH(C$2,NaturalRateMeasures!$A$2:$MK$2,0),FALSE)</f>
        <v>2.1907000000000001</v>
      </c>
      <c r="D215" s="75">
        <f>VLOOKUP($A215,InflationTargetMeasures!$A$2:$MM$3000,MATCH(D$2,InflationTargetMeasures!$A$2:$MM$2,0),FALSE)</f>
        <v>2</v>
      </c>
      <c r="E215" s="75">
        <f>VLOOKUP($A215,GapMeasures!$A$2:$LA$3000,MATCH(E$2,GapMeasures!$A$2:$LA$2,0),FALSE)</f>
        <v>-1.3535391627072511</v>
      </c>
      <c r="F215" s="75">
        <f>VLOOKUP($A215,InflationMeasures!$A$2:$LN$3000,MATCH(F$2,InflationMeasures!$A$2:$LN$2,0),FALSE)</f>
        <v>2.1446308095951938</v>
      </c>
      <c r="G215" s="23">
        <v>39493</v>
      </c>
      <c r="H215" s="22">
        <f t="shared" si="3"/>
        <v>3.7308766330391649</v>
      </c>
      <c r="I215" s="22">
        <f>VLOOKUP($A215,FedFundsRates!$A$2:$MM$3000,MATCH("FedFundsRate",FedFundsRates!$A$2:$MM$2,0),FALSE)</f>
        <v>3.1766666666666663</v>
      </c>
    </row>
    <row r="216" spans="1:9" x14ac:dyDescent="0.3">
      <c r="A216" s="1">
        <v>39583</v>
      </c>
      <c r="B216" s="75">
        <f>VLOOKUP($A216,FedFundsRates!$A$2:$MM$3000,MATCH(B$2,FedFundsRates!$A$2:$MM$2,0),FALSE)</f>
        <v>3.1766666666666663</v>
      </c>
      <c r="C216" s="75">
        <f>VLOOKUP($A216,NaturalRateMeasures!$A$2:$MK$3000,MATCH(C$2,NaturalRateMeasures!$A$2:$MK$2,0),FALSE)</f>
        <v>2.0611999999999999</v>
      </c>
      <c r="D216" s="75">
        <f>VLOOKUP($A216,InflationTargetMeasures!$A$2:$MM$3000,MATCH(D$2,InflationTargetMeasures!$A$2:$MM$2,0),FALSE)</f>
        <v>2</v>
      </c>
      <c r="E216" s="75">
        <f>VLOOKUP($A216,GapMeasures!$A$2:$LA$3000,MATCH(E$2,GapMeasures!$A$2:$LA$2,0),FALSE)</f>
        <v>-1.2133825849439144</v>
      </c>
      <c r="F216" s="75">
        <f>VLOOKUP($A216,InflationMeasures!$A$2:$LN$3000,MATCH(F$2,InflationMeasures!$A$2:$LN$2,0),FALSE)</f>
        <v>2.1485810266997918</v>
      </c>
      <c r="G216" s="23">
        <v>39583</v>
      </c>
      <c r="H216" s="22">
        <f t="shared" si="3"/>
        <v>3.6773802475777302</v>
      </c>
      <c r="I216" s="22">
        <f>VLOOKUP($A216,FedFundsRates!$A$2:$MM$3000,MATCH("FedFundsRate",FedFundsRates!$A$2:$MM$2,0),FALSE)</f>
        <v>2.0866666666666664</v>
      </c>
    </row>
    <row r="217" spans="1:9" x14ac:dyDescent="0.3">
      <c r="A217" s="1">
        <v>39675</v>
      </c>
      <c r="B217" s="75">
        <f>VLOOKUP($A217,FedFundsRates!$A$2:$MM$3000,MATCH(B$2,FedFundsRates!$A$2:$MM$2,0),FALSE)</f>
        <v>2.0866666666666664</v>
      </c>
      <c r="C217" s="75">
        <f>VLOOKUP($A217,NaturalRateMeasures!$A$2:$MK$3000,MATCH(C$2,NaturalRateMeasures!$A$2:$MK$2,0),FALSE)</f>
        <v>1.7423</v>
      </c>
      <c r="D217" s="75">
        <f>VLOOKUP($A217,InflationTargetMeasures!$A$2:$MM$3000,MATCH(D$2,InflationTargetMeasures!$A$2:$MM$2,0),FALSE)</f>
        <v>2</v>
      </c>
      <c r="E217" s="75">
        <f>VLOOKUP($A217,GapMeasures!$A$2:$LA$3000,MATCH(E$2,GapMeasures!$A$2:$LA$2,0),FALSE)</f>
        <v>-2.1657099095247152</v>
      </c>
      <c r="F217" s="75">
        <f>VLOOKUP($A217,InflationMeasures!$A$2:$LN$3000,MATCH(F$2,InflationMeasures!$A$2:$LN$2,0),FALSE)</f>
        <v>2.1682607484446059</v>
      </c>
      <c r="G217" s="23">
        <v>39675</v>
      </c>
      <c r="H217" s="22">
        <f t="shared" si="3"/>
        <v>2.9118361679045517</v>
      </c>
      <c r="I217" s="22">
        <f>VLOOKUP($A217,FedFundsRates!$A$2:$MM$3000,MATCH("FedFundsRate",FedFundsRates!$A$2:$MM$2,0),FALSE)</f>
        <v>1.9400000000000002</v>
      </c>
    </row>
    <row r="218" spans="1:9" x14ac:dyDescent="0.3">
      <c r="A218" s="1">
        <v>39767</v>
      </c>
      <c r="B218" s="75">
        <f>VLOOKUP($A218,FedFundsRates!$A$2:$MM$3000,MATCH(B$2,FedFundsRates!$A$2:$MM$2,0),FALSE)</f>
        <v>1.9400000000000002</v>
      </c>
      <c r="C218" s="75">
        <f>VLOOKUP($A218,NaturalRateMeasures!$A$2:$MK$3000,MATCH(C$2,NaturalRateMeasures!$A$2:$MK$2,0),FALSE)</f>
        <v>0.78010000000000002</v>
      </c>
      <c r="D218" s="75">
        <f>VLOOKUP($A218,InflationTargetMeasures!$A$2:$MM$3000,MATCH(D$2,InflationTargetMeasures!$A$2:$MM$2,0),FALSE)</f>
        <v>2</v>
      </c>
      <c r="E218" s="75">
        <f>VLOOKUP($A218,GapMeasures!$A$2:$LA$3000,MATCH(E$2,GapMeasures!$A$2:$LA$2,0),FALSE)</f>
        <v>-4.7113495224723723</v>
      </c>
      <c r="F218" s="75">
        <f>VLOOKUP($A218,InflationMeasures!$A$2:$LN$3000,MATCH(F$2,InflationMeasures!$A$2:$LN$2,0),FALSE)</f>
        <v>1.3867914740567366</v>
      </c>
      <c r="G218" s="23">
        <v>39767</v>
      </c>
      <c r="H218" s="22">
        <f t="shared" si="3"/>
        <v>-0.49538755015108116</v>
      </c>
      <c r="I218" s="22">
        <f>VLOOKUP($A218,FedFundsRates!$A$2:$MM$3000,MATCH("FedFundsRate",FedFundsRates!$A$2:$MM$2,0),FALSE)</f>
        <v>0.5066666666666666</v>
      </c>
    </row>
    <row r="219" spans="1:9" x14ac:dyDescent="0.3">
      <c r="A219" s="1">
        <v>39859</v>
      </c>
      <c r="B219" s="75">
        <f>VLOOKUP($A219,FedFundsRates!$A$2:$MM$3000,MATCH(B$2,FedFundsRates!$A$2:$MM$2,0),FALSE)</f>
        <v>0.5066666666666666</v>
      </c>
      <c r="C219" s="75">
        <f>VLOOKUP($A219,NaturalRateMeasures!$A$2:$MK$3000,MATCH(C$2,NaturalRateMeasures!$A$2:$MK$2,0),FALSE)</f>
        <v>0.52910000000000001</v>
      </c>
      <c r="D219" s="75">
        <f>VLOOKUP($A219,InflationTargetMeasures!$A$2:$MM$3000,MATCH(D$2,InflationTargetMeasures!$A$2:$MM$2,0),FALSE)</f>
        <v>2</v>
      </c>
      <c r="E219" s="75">
        <f>VLOOKUP($A219,GapMeasures!$A$2:$LA$3000,MATCH(E$2,GapMeasures!$A$2:$LA$2,0),FALSE)</f>
        <v>-6.1635132331362765</v>
      </c>
      <c r="F219" s="75">
        <f>VLOOKUP($A219,InflationMeasures!$A$2:$LN$3000,MATCH(F$2,InflationMeasures!$A$2:$LN$2,0),FALSE)</f>
        <v>0.85199582602315527</v>
      </c>
      <c r="G219" s="23">
        <v>39859</v>
      </c>
      <c r="H219" s="22">
        <f t="shared" si="3"/>
        <v>-2.2746628775334052</v>
      </c>
      <c r="I219" s="22">
        <f>VLOOKUP($A219,FedFundsRates!$A$2:$MM$3000,MATCH("FedFundsRate",FedFundsRates!$A$2:$MM$2,0),FALSE)</f>
        <v>0.18333333333333335</v>
      </c>
    </row>
    <row r="220" spans="1:9" x14ac:dyDescent="0.3">
      <c r="A220" s="1">
        <v>39948</v>
      </c>
      <c r="B220" s="75">
        <f>VLOOKUP($A220,FedFundsRates!$A$2:$MM$3000,MATCH(B$2,FedFundsRates!$A$2:$MM$2,0),FALSE)</f>
        <v>0.18333333333333335</v>
      </c>
      <c r="C220" s="75">
        <f>VLOOKUP($A220,NaturalRateMeasures!$A$2:$MK$3000,MATCH(C$2,NaturalRateMeasures!$A$2:$MK$2,0),FALSE)</f>
        <v>0.69820000000000004</v>
      </c>
      <c r="D220" s="75">
        <f>VLOOKUP($A220,InflationTargetMeasures!$A$2:$MM$3000,MATCH(D$2,InflationTargetMeasures!$A$2:$MM$2,0),FALSE)</f>
        <v>2</v>
      </c>
      <c r="E220" s="75">
        <f>VLOOKUP($A220,GapMeasures!$A$2:$LA$3000,MATCH(E$2,GapMeasures!$A$2:$LA$2,0),FALSE)</f>
        <v>-6.6767577648324057</v>
      </c>
      <c r="F220" s="75">
        <f>VLOOKUP($A220,InflationMeasures!$A$2:$LN$3000,MATCH(F$2,InflationMeasures!$A$2:$LN$2,0),FALSE)</f>
        <v>0.8233131216242473</v>
      </c>
      <c r="G220" s="23">
        <v>39948</v>
      </c>
      <c r="H220" s="22">
        <f t="shared" si="3"/>
        <v>-2.405209199979832</v>
      </c>
      <c r="I220" s="22">
        <f>VLOOKUP($A220,FedFundsRates!$A$2:$MM$3000,MATCH("FedFundsRate",FedFundsRates!$A$2:$MM$2,0),FALSE)</f>
        <v>0.17999999999999997</v>
      </c>
    </row>
    <row r="221" spans="1:9" x14ac:dyDescent="0.3">
      <c r="A221" s="1">
        <v>40040</v>
      </c>
      <c r="B221" s="75">
        <f>VLOOKUP($A221,FedFundsRates!$A$2:$MM$3000,MATCH(B$2,FedFundsRates!$A$2:$MM$2,0),FALSE)</f>
        <v>0.17999999999999997</v>
      </c>
      <c r="C221" s="75">
        <f>VLOOKUP($A221,NaturalRateMeasures!$A$2:$MK$3000,MATCH(C$2,NaturalRateMeasures!$A$2:$MK$2,0),FALSE)</f>
        <v>0.66769999999999996</v>
      </c>
      <c r="D221" s="75">
        <f>VLOOKUP($A221,InflationTargetMeasures!$A$2:$MM$3000,MATCH(D$2,InflationTargetMeasures!$A$2:$MM$2,0),FALSE)</f>
        <v>2</v>
      </c>
      <c r="E221" s="75">
        <f>VLOOKUP($A221,GapMeasures!$A$2:$LA$3000,MATCH(E$2,GapMeasures!$A$2:$LA$2,0),FALSE)</f>
        <v>-6.6706036679966223</v>
      </c>
      <c r="F221" s="75">
        <f>VLOOKUP($A221,InflationMeasures!$A$2:$LN$3000,MATCH(F$2,InflationMeasures!$A$2:$LN$2,0),FALSE)</f>
        <v>0.66689388775278413</v>
      </c>
      <c r="G221" s="23">
        <v>40040</v>
      </c>
      <c r="H221" s="22">
        <f t="shared" si="3"/>
        <v>-2.667261002369135</v>
      </c>
      <c r="I221" s="22">
        <f>VLOOKUP($A221,FedFundsRates!$A$2:$MM$3000,MATCH("FedFundsRate",FedFundsRates!$A$2:$MM$2,0),FALSE)</f>
        <v>0.15666666666666665</v>
      </c>
    </row>
    <row r="222" spans="1:9" x14ac:dyDescent="0.3">
      <c r="A222" s="1">
        <v>40132</v>
      </c>
      <c r="B222" s="75">
        <f>VLOOKUP($A222,FedFundsRates!$A$2:$MM$3000,MATCH(B$2,FedFundsRates!$A$2:$MM$2,0),FALSE)</f>
        <v>0.15666666666666665</v>
      </c>
      <c r="C222" s="75">
        <f>VLOOKUP($A222,NaturalRateMeasures!$A$2:$MK$3000,MATCH(C$2,NaturalRateMeasures!$A$2:$MK$2,0),FALSE)</f>
        <v>0.94259999999999999</v>
      </c>
      <c r="D222" s="75">
        <f>VLOOKUP($A222,InflationTargetMeasures!$A$2:$MM$3000,MATCH(D$2,InflationTargetMeasures!$A$2:$MM$2,0),FALSE)</f>
        <v>2</v>
      </c>
      <c r="E222" s="75">
        <f>VLOOKUP($A222,GapMeasures!$A$2:$LA$3000,MATCH(E$2,GapMeasures!$A$2:$LA$2,0),FALSE)</f>
        <v>-5.9659458100593117</v>
      </c>
      <c r="F222" s="75">
        <f>VLOOKUP($A222,InflationMeasures!$A$2:$LN$3000,MATCH(F$2,InflationMeasures!$A$2:$LN$2,0),FALSE)</f>
        <v>1.374644684479831</v>
      </c>
      <c r="G222" s="23">
        <v>40132</v>
      </c>
      <c r="H222" s="22">
        <f t="shared" si="3"/>
        <v>-0.97840587830990922</v>
      </c>
      <c r="I222" s="22">
        <f>VLOOKUP($A222,FedFundsRates!$A$2:$MM$3000,MATCH("FedFundsRate",FedFundsRates!$A$2:$MM$2,0),FALSE)</f>
        <v>0.12</v>
      </c>
    </row>
    <row r="223" spans="1:9" x14ac:dyDescent="0.3">
      <c r="A223" s="1">
        <v>40224</v>
      </c>
      <c r="B223" s="75">
        <f>VLOOKUP($A223,FedFundsRates!$A$2:$MM$3000,MATCH(B$2,FedFundsRates!$A$2:$MM$2,0),FALSE)</f>
        <v>0.12</v>
      </c>
      <c r="C223" s="75">
        <f>VLOOKUP($A223,NaturalRateMeasures!$A$2:$MK$3000,MATCH(C$2,NaturalRateMeasures!$A$2:$MK$2,0),FALSE)</f>
        <v>0.75380000000000003</v>
      </c>
      <c r="D223" s="75">
        <f>VLOOKUP($A223,InflationTargetMeasures!$A$2:$MM$3000,MATCH(D$2,InflationTargetMeasures!$A$2:$MM$2,0),FALSE)</f>
        <v>2</v>
      </c>
      <c r="E223" s="75">
        <f>VLOOKUP($A223,GapMeasures!$A$2:$LA$3000,MATCH(E$2,GapMeasures!$A$2:$LA$2,0),FALSE)</f>
        <v>-5.8011791350901216</v>
      </c>
      <c r="F223" s="75">
        <f>VLOOKUP($A223,InflationMeasures!$A$2:$LN$3000,MATCH(F$2,InflationMeasures!$A$2:$LN$2,0),FALSE)</f>
        <v>1.7214326321773665</v>
      </c>
      <c r="G223" s="23">
        <v>40224</v>
      </c>
      <c r="H223" s="22">
        <f t="shared" si="3"/>
        <v>-0.56464061927901099</v>
      </c>
      <c r="I223" s="22">
        <f>VLOOKUP($A223,FedFundsRates!$A$2:$MM$3000,MATCH("FedFundsRate",FedFundsRates!$A$2:$MM$2,0),FALSE)</f>
        <v>0.13333333333333333</v>
      </c>
    </row>
    <row r="224" spans="1:9" x14ac:dyDescent="0.3">
      <c r="A224" s="1">
        <v>40313</v>
      </c>
      <c r="B224" s="75">
        <f>VLOOKUP($A224,FedFundsRates!$A$2:$MM$3000,MATCH(B$2,FedFundsRates!$A$2:$MM$2,0),FALSE)</f>
        <v>0.13333333333333333</v>
      </c>
      <c r="C224" s="75">
        <f>VLOOKUP($A224,NaturalRateMeasures!$A$2:$MK$3000,MATCH(C$2,NaturalRateMeasures!$A$2:$MK$2,0),FALSE)</f>
        <v>0.73150000000000004</v>
      </c>
      <c r="D224" s="75">
        <f>VLOOKUP($A224,InflationTargetMeasures!$A$2:$MM$3000,MATCH(D$2,InflationTargetMeasures!$A$2:$MM$2,0),FALSE)</f>
        <v>2</v>
      </c>
      <c r="E224" s="75">
        <f>VLOOKUP($A224,GapMeasures!$A$2:$LA$3000,MATCH(E$2,GapMeasures!$A$2:$LA$2,0),FALSE)</f>
        <v>-5.1739547359328109</v>
      </c>
      <c r="F224" s="75">
        <f>VLOOKUP($A224,InflationMeasures!$A$2:$LN$3000,MATCH(F$2,InflationMeasures!$A$2:$LN$2,0),FALSE)</f>
        <v>1.5992026638276702</v>
      </c>
      <c r="G224" s="23">
        <v>40313</v>
      </c>
      <c r="H224" s="22">
        <f t="shared" si="3"/>
        <v>-0.45667337222490012</v>
      </c>
      <c r="I224" s="22">
        <f>VLOOKUP($A224,FedFundsRates!$A$2:$MM$3000,MATCH("FedFundsRate",FedFundsRates!$A$2:$MM$2,0),FALSE)</f>
        <v>0.19333333333333336</v>
      </c>
    </row>
    <row r="225" spans="1:9" x14ac:dyDescent="0.3">
      <c r="A225" s="1">
        <v>40405</v>
      </c>
      <c r="B225" s="75">
        <f>VLOOKUP($A225,FedFundsRates!$A$2:$MM$3000,MATCH(B$2,FedFundsRates!$A$2:$MM$2,0),FALSE)</f>
        <v>0.19333333333333336</v>
      </c>
      <c r="C225" s="75">
        <f>VLOOKUP($A225,NaturalRateMeasures!$A$2:$MK$3000,MATCH(C$2,NaturalRateMeasures!$A$2:$MK$2,0),FALSE)</f>
        <v>0.62990000000000002</v>
      </c>
      <c r="D225" s="75">
        <f>VLOOKUP($A225,InflationTargetMeasures!$A$2:$MM$3000,MATCH(D$2,InflationTargetMeasures!$A$2:$MM$2,0),FALSE)</f>
        <v>2</v>
      </c>
      <c r="E225" s="75">
        <f>VLOOKUP($A225,GapMeasures!$A$2:$LA$3000,MATCH(E$2,GapMeasures!$A$2:$LA$2,0),FALSE)</f>
        <v>-4.7409681857450128</v>
      </c>
      <c r="F225" s="75">
        <f>VLOOKUP($A225,InflationMeasures!$A$2:$LN$3000,MATCH(F$2,InflationMeasures!$A$2:$LN$2,0),FALSE)</f>
        <v>1.394923651630231</v>
      </c>
      <c r="G225" s="23">
        <v>40405</v>
      </c>
      <c r="H225" s="22">
        <f t="shared" si="3"/>
        <v>-0.64819861542715973</v>
      </c>
      <c r="I225" s="22">
        <f>VLOOKUP($A225,FedFundsRates!$A$2:$MM$3000,MATCH("FedFundsRate",FedFundsRates!$A$2:$MM$2,0),FALSE)</f>
        <v>0.18666666666666668</v>
      </c>
    </row>
    <row r="226" spans="1:9" x14ac:dyDescent="0.3">
      <c r="A226" s="1">
        <v>40497</v>
      </c>
      <c r="B226" s="75">
        <f>VLOOKUP($A226,FedFundsRates!$A$2:$MM$3000,MATCH(B$2,FedFundsRates!$A$2:$MM$2,0),FALSE)</f>
        <v>0.18666666666666668</v>
      </c>
      <c r="C226" s="75">
        <f>VLOOKUP($A226,NaturalRateMeasures!$A$2:$MK$3000,MATCH(C$2,NaturalRateMeasures!$A$2:$MK$2,0),FALSE)</f>
        <v>0.60460000000000003</v>
      </c>
      <c r="D226" s="75">
        <f>VLOOKUP($A226,InflationTargetMeasures!$A$2:$MM$3000,MATCH(D$2,InflationTargetMeasures!$A$2:$MM$2,0),FALSE)</f>
        <v>2</v>
      </c>
      <c r="E226" s="75">
        <f>VLOOKUP($A226,GapMeasures!$A$2:$LA$3000,MATCH(E$2,GapMeasures!$A$2:$LA$2,0),FALSE)</f>
        <v>-4.5696916078939944</v>
      </c>
      <c r="F226" s="75">
        <f>VLOOKUP($A226,InflationMeasures!$A$2:$LN$3000,MATCH(F$2,InflationMeasures!$A$2:$LN$2,0),FALSE)</f>
        <v>1.0857008266131229</v>
      </c>
      <c r="G226" s="23">
        <v>40497</v>
      </c>
      <c r="H226" s="22">
        <f t="shared" si="3"/>
        <v>-1.0516945640273128</v>
      </c>
      <c r="I226" s="22">
        <f>VLOOKUP($A226,FedFundsRates!$A$2:$MM$3000,MATCH("FedFundsRate",FedFundsRates!$A$2:$MM$2,0),FALSE)</f>
        <v>0.18666666666666668</v>
      </c>
    </row>
    <row r="227" spans="1:9" x14ac:dyDescent="0.3">
      <c r="A227" s="1">
        <v>40589</v>
      </c>
      <c r="B227" s="75">
        <f>VLOOKUP($A227,FedFundsRates!$A$2:$MM$3000,MATCH(B$2,FedFundsRates!$A$2:$MM$2,0),FALSE)</f>
        <v>0.18666666666666668</v>
      </c>
      <c r="C227" s="75">
        <f>VLOOKUP($A227,NaturalRateMeasures!$A$2:$MK$3000,MATCH(C$2,NaturalRateMeasures!$A$2:$MK$2,0),FALSE)</f>
        <v>0.42380000000000001</v>
      </c>
      <c r="D227" s="75">
        <f>VLOOKUP($A227,InflationTargetMeasures!$A$2:$MM$3000,MATCH(D$2,InflationTargetMeasures!$A$2:$MM$2,0),FALSE)</f>
        <v>2</v>
      </c>
      <c r="E227" s="75">
        <f>VLOOKUP($A227,GapMeasures!$A$2:$LA$3000,MATCH(E$2,GapMeasures!$A$2:$LA$2,0),FALSE)</f>
        <v>-5.1718214465525758</v>
      </c>
      <c r="F227" s="75">
        <f>VLOOKUP($A227,InflationMeasures!$A$2:$LN$3000,MATCH(F$2,InflationMeasures!$A$2:$LN$2,0),FALSE)</f>
        <v>1.183716355181974</v>
      </c>
      <c r="G227" s="23">
        <v>40589</v>
      </c>
      <c r="H227" s="22">
        <f t="shared" si="3"/>
        <v>-1.3865361905033269</v>
      </c>
      <c r="I227" s="22">
        <f>VLOOKUP($A227,FedFundsRates!$A$2:$MM$3000,MATCH("FedFundsRate",FedFundsRates!$A$2:$MM$2,0),FALSE)</f>
        <v>0.15666666666666668</v>
      </c>
    </row>
    <row r="228" spans="1:9" x14ac:dyDescent="0.3">
      <c r="A228" s="1">
        <v>40678</v>
      </c>
      <c r="B228" s="75">
        <f>VLOOKUP($A228,FedFundsRates!$A$2:$MM$3000,MATCH(B$2,FedFundsRates!$A$2:$MM$2,0),FALSE)</f>
        <v>0.15666666666666668</v>
      </c>
      <c r="C228" s="75">
        <f>VLOOKUP($A228,NaturalRateMeasures!$A$2:$MK$3000,MATCH(C$2,NaturalRateMeasures!$A$2:$MK$2,0),FALSE)</f>
        <v>0.56569999999999998</v>
      </c>
      <c r="D228" s="75">
        <f>VLOOKUP($A228,InflationTargetMeasures!$A$2:$MM$3000,MATCH(D$2,InflationTargetMeasures!$A$2:$MM$2,0),FALSE)</f>
        <v>2</v>
      </c>
      <c r="E228" s="75">
        <f>VLOOKUP($A228,GapMeasures!$A$2:$LA$3000,MATCH(E$2,GapMeasures!$A$2:$LA$2,0),FALSE)</f>
        <v>-4.9697582057006962</v>
      </c>
      <c r="F228" s="75">
        <f>VLOOKUP($A228,InflationMeasures!$A$2:$LN$3000,MATCH(F$2,InflationMeasures!$A$2:$LN$2,0),FALSE)</f>
        <v>1.5015718012173052</v>
      </c>
      <c r="G228" s="23">
        <v>40678</v>
      </c>
      <c r="H228" s="22">
        <f t="shared" si="3"/>
        <v>-0.66682140102439025</v>
      </c>
      <c r="I228" s="22">
        <f>VLOOKUP($A228,FedFundsRates!$A$2:$MM$3000,MATCH("FedFundsRate",FedFundsRates!$A$2:$MM$2,0),FALSE)</f>
        <v>9.3333333333333338E-2</v>
      </c>
    </row>
    <row r="229" spans="1:9" x14ac:dyDescent="0.3">
      <c r="A229" s="1">
        <v>40770</v>
      </c>
      <c r="B229" s="75">
        <f>VLOOKUP($A229,FedFundsRates!$A$2:$MM$3000,MATCH(B$2,FedFundsRates!$A$2:$MM$2,0),FALSE)</f>
        <v>9.3333333333333338E-2</v>
      </c>
      <c r="C229" s="75">
        <f>VLOOKUP($A229,NaturalRateMeasures!$A$2:$MK$3000,MATCH(C$2,NaturalRateMeasures!$A$2:$MK$2,0),FALSE)</f>
        <v>0.39410000000000001</v>
      </c>
      <c r="D229" s="75">
        <f>VLOOKUP($A229,InflationTargetMeasures!$A$2:$MM$3000,MATCH(D$2,InflationTargetMeasures!$A$2:$MM$2,0),FALSE)</f>
        <v>2</v>
      </c>
      <c r="E229" s="75">
        <f>VLOOKUP($A229,GapMeasures!$A$2:$LA$3000,MATCH(E$2,GapMeasures!$A$2:$LA$2,0),FALSE)</f>
        <v>-5.4692842090274185</v>
      </c>
      <c r="F229" s="75">
        <f>VLOOKUP($A229,InflationMeasures!$A$2:$LN$3000,MATCH(F$2,InflationMeasures!$A$2:$LN$2,0),FALSE)</f>
        <v>1.8087107509767053</v>
      </c>
      <c r="G229" s="23">
        <v>40770</v>
      </c>
      <c r="H229" s="22">
        <f t="shared" si="3"/>
        <v>-0.62747597804865141</v>
      </c>
      <c r="I229" s="22">
        <f>VLOOKUP($A229,FedFundsRates!$A$2:$MM$3000,MATCH("FedFundsRate",FedFundsRates!$A$2:$MM$2,0),FALSE)</f>
        <v>8.3333333333333329E-2</v>
      </c>
    </row>
    <row r="230" spans="1:9" x14ac:dyDescent="0.3">
      <c r="A230" s="1">
        <v>40862</v>
      </c>
      <c r="B230" s="75">
        <f>VLOOKUP($A230,FedFundsRates!$A$2:$MM$3000,MATCH(B$2,FedFundsRates!$A$2:$MM$2,0),FALSE)</f>
        <v>8.3333333333333329E-2</v>
      </c>
      <c r="C230" s="75">
        <f>VLOOKUP($A230,NaturalRateMeasures!$A$2:$MK$3000,MATCH(C$2,NaturalRateMeasures!$A$2:$MK$2,0),FALSE)</f>
        <v>0.52010000000000001</v>
      </c>
      <c r="D230" s="75">
        <f>VLOOKUP($A230,InflationTargetMeasures!$A$2:$MM$3000,MATCH(D$2,InflationTargetMeasures!$A$2:$MM$2,0),FALSE)</f>
        <v>2</v>
      </c>
      <c r="E230" s="75">
        <f>VLOOKUP($A230,GapMeasures!$A$2:$LA$3000,MATCH(E$2,GapMeasures!$A$2:$LA$2,0),FALSE)</f>
        <v>-4.9013926489400568</v>
      </c>
      <c r="F230" s="75">
        <f>VLOOKUP($A230,InflationMeasures!$A$2:$LN$3000,MATCH(F$2,InflationMeasures!$A$2:$LN$2,0),FALSE)</f>
        <v>1.8496122138759841</v>
      </c>
      <c r="G230" s="23">
        <v>40862</v>
      </c>
      <c r="H230" s="22">
        <f t="shared" si="3"/>
        <v>-0.15617800365605206</v>
      </c>
      <c r="I230" s="22">
        <f>VLOOKUP($A230,FedFundsRates!$A$2:$MM$3000,MATCH("FedFundsRate",FedFundsRates!$A$2:$MM$2,0),FALSE)</f>
        <v>7.3333333333333348E-2</v>
      </c>
    </row>
    <row r="231" spans="1:9" x14ac:dyDescent="0.3">
      <c r="A231" s="1">
        <v>40954</v>
      </c>
      <c r="B231" s="75">
        <f>VLOOKUP($A231,FedFundsRates!$A$2:$MM$3000,MATCH(B$2,FedFundsRates!$A$2:$MM$2,0),FALSE)</f>
        <v>7.3333333333333348E-2</v>
      </c>
      <c r="C231" s="75">
        <f>VLOOKUP($A231,NaturalRateMeasures!$A$2:$MK$3000,MATCH(C$2,NaturalRateMeasures!$A$2:$MK$2,0),FALSE)</f>
        <v>0.7147</v>
      </c>
      <c r="D231" s="75">
        <f>VLOOKUP($A231,InflationTargetMeasures!$A$2:$MM$3000,MATCH(D$2,InflationTargetMeasures!$A$2:$MM$2,0),FALSE)</f>
        <v>2</v>
      </c>
      <c r="E231" s="75">
        <f>VLOOKUP($A231,GapMeasures!$A$2:$LA$3000,MATCH(E$2,GapMeasures!$A$2:$LA$2,0),FALSE)</f>
        <v>-4.5858059303674708</v>
      </c>
      <c r="F231" s="75">
        <f>VLOOKUP($A231,InflationMeasures!$A$2:$LN$3000,MATCH(F$2,InflationMeasures!$A$2:$LN$2,0),FALSE)</f>
        <v>2.0436795068656588</v>
      </c>
      <c r="G231" s="23">
        <v>40954</v>
      </c>
      <c r="H231" s="22">
        <f t="shared" si="3"/>
        <v>0.48731629511475294</v>
      </c>
      <c r="I231" s="22">
        <f>VLOOKUP($A231,FedFundsRates!$A$2:$MM$3000,MATCH("FedFundsRate",FedFundsRates!$A$2:$MM$2,0),FALSE)</f>
        <v>0.10333333333333333</v>
      </c>
    </row>
    <row r="232" spans="1:9" x14ac:dyDescent="0.3">
      <c r="A232" s="1">
        <v>41044</v>
      </c>
      <c r="B232" s="75">
        <f>VLOOKUP($A232,FedFundsRates!$A$2:$MM$3000,MATCH(B$2,FedFundsRates!$A$2:$MM$2,0),FALSE)</f>
        <v>0.10333333333333333</v>
      </c>
      <c r="C232" s="75">
        <f>VLOOKUP($A232,NaturalRateMeasures!$A$2:$MK$3000,MATCH(C$2,NaturalRateMeasures!$A$2:$MK$2,0),FALSE)</f>
        <v>0.57999999999999996</v>
      </c>
      <c r="D232" s="75">
        <f>VLOOKUP($A232,InflationTargetMeasures!$A$2:$MM$3000,MATCH(D$2,InflationTargetMeasures!$A$2:$MM$2,0),FALSE)</f>
        <v>2</v>
      </c>
      <c r="E232" s="75">
        <f>VLOOKUP($A232,GapMeasures!$A$2:$LA$3000,MATCH(E$2,GapMeasures!$A$2:$LA$2,0),FALSE)</f>
        <v>-4.6101581205588325</v>
      </c>
      <c r="F232" s="75">
        <f>VLOOKUP($A232,InflationMeasures!$A$2:$LN$3000,MATCH(F$2,InflationMeasures!$A$2:$LN$2,0),FALSE)</f>
        <v>1.8692409915104458</v>
      </c>
      <c r="G232" s="23">
        <v>41044</v>
      </c>
      <c r="H232" s="22">
        <f t="shared" si="3"/>
        <v>7.8782426986252485E-2</v>
      </c>
      <c r="I232" s="22">
        <f>VLOOKUP($A232,FedFundsRates!$A$2:$MM$3000,MATCH("FedFundsRate",FedFundsRates!$A$2:$MM$2,0),FALSE)</f>
        <v>0.15333333333333335</v>
      </c>
    </row>
    <row r="233" spans="1:9" x14ac:dyDescent="0.3">
      <c r="A233" s="1">
        <v>41136</v>
      </c>
      <c r="B233" s="75">
        <f>VLOOKUP($A233,FedFundsRates!$A$2:$MM$3000,MATCH(B$2,FedFundsRates!$A$2:$MM$2,0),FALSE)</f>
        <v>0.15333333333333335</v>
      </c>
      <c r="C233" s="75">
        <f>VLOOKUP($A233,NaturalRateMeasures!$A$2:$MK$3000,MATCH(C$2,NaturalRateMeasures!$A$2:$MK$2,0),FALSE)</f>
        <v>0.42370000000000002</v>
      </c>
      <c r="D233" s="75">
        <f>VLOOKUP($A233,InflationTargetMeasures!$A$2:$MM$3000,MATCH(D$2,InflationTargetMeasures!$A$2:$MM$2,0),FALSE)</f>
        <v>2</v>
      </c>
      <c r="E233" s="75">
        <f>VLOOKUP($A233,GapMeasures!$A$2:$LA$3000,MATCH(E$2,GapMeasures!$A$2:$LA$2,0),FALSE)</f>
        <v>-4.8945914014365348</v>
      </c>
      <c r="F233" s="75">
        <f>VLOOKUP($A233,InflationMeasures!$A$2:$LN$3000,MATCH(F$2,InflationMeasures!$A$2:$LN$2,0),FALSE)</f>
        <v>1.7000481042550364</v>
      </c>
      <c r="G233" s="23">
        <v>41136</v>
      </c>
      <c r="H233" s="22">
        <f t="shared" si="3"/>
        <v>-0.47352354433571264</v>
      </c>
      <c r="I233" s="22">
        <f>VLOOKUP($A233,FedFundsRates!$A$2:$MM$3000,MATCH("FedFundsRate",FedFundsRates!$A$2:$MM$2,0),FALSE)</f>
        <v>0.14333333333333334</v>
      </c>
    </row>
    <row r="234" spans="1:9" x14ac:dyDescent="0.3">
      <c r="A234" s="1">
        <v>41228</v>
      </c>
      <c r="B234" s="75">
        <f>VLOOKUP($A234,FedFundsRates!$A$2:$MM$3000,MATCH(B$2,FedFundsRates!$A$2:$MM$2,0),FALSE)</f>
        <v>0.14333333333333334</v>
      </c>
      <c r="C234" s="75">
        <f>VLOOKUP($A234,NaturalRateMeasures!$A$2:$MK$3000,MATCH(C$2,NaturalRateMeasures!$A$2:$MK$2,0),FALSE)</f>
        <v>0.40029999999999999</v>
      </c>
      <c r="D234" s="75">
        <f>VLOOKUP($A234,InflationTargetMeasures!$A$2:$MM$3000,MATCH(D$2,InflationTargetMeasures!$A$2:$MM$2,0),FALSE)</f>
        <v>2</v>
      </c>
      <c r="E234" s="75">
        <f>VLOOKUP($A234,GapMeasures!$A$2:$LA$3000,MATCH(E$2,GapMeasures!$A$2:$LA$2,0),FALSE)</f>
        <v>-5.1880803249051777</v>
      </c>
      <c r="F234" s="75">
        <f>VLOOKUP($A234,InflationMeasures!$A$2:$LN$3000,MATCH(F$2,InflationMeasures!$A$2:$LN$2,0),FALSE)</f>
        <v>1.7876985423884051</v>
      </c>
      <c r="G234" s="23">
        <v>41228</v>
      </c>
      <c r="H234" s="22">
        <f t="shared" si="3"/>
        <v>-0.51219234886998111</v>
      </c>
      <c r="I234" s="22">
        <f>VLOOKUP($A234,FedFundsRates!$A$2:$MM$3000,MATCH("FedFundsRate",FedFundsRates!$A$2:$MM$2,0),FALSE)</f>
        <v>0.16</v>
      </c>
    </row>
    <row r="235" spans="1:9" x14ac:dyDescent="0.3">
      <c r="A235" s="1">
        <v>41320</v>
      </c>
      <c r="B235" s="75">
        <f>VLOOKUP($A235,FedFundsRates!$A$2:$MM$3000,MATCH(B$2,FedFundsRates!$A$2:$MM$2,0),FALSE)</f>
        <v>0.16</v>
      </c>
      <c r="C235" s="75">
        <f>VLOOKUP($A235,NaturalRateMeasures!$A$2:$MK$3000,MATCH(C$2,NaturalRateMeasures!$A$2:$MK$2,0),FALSE)</f>
        <v>0.47839999999999999</v>
      </c>
      <c r="D235" s="75">
        <f>VLOOKUP($A235,InflationTargetMeasures!$A$2:$MM$3000,MATCH(D$2,InflationTargetMeasures!$A$2:$MM$2,0),FALSE)</f>
        <v>2</v>
      </c>
      <c r="E235" s="75">
        <f>VLOOKUP($A235,GapMeasures!$A$2:$LA$3000,MATCH(E$2,GapMeasures!$A$2:$LA$2,0),FALSE)</f>
        <v>-4.6555923115326632</v>
      </c>
      <c r="F235" s="75">
        <f>VLOOKUP($A235,InflationMeasures!$A$2:$LN$3000,MATCH(F$2,InflationMeasures!$A$2:$LN$2,0),FALSE)</f>
        <v>1.5437411364792819</v>
      </c>
      <c r="G235" s="23">
        <v>41320</v>
      </c>
      <c r="H235" s="22">
        <f t="shared" si="3"/>
        <v>-0.53378445104740857</v>
      </c>
      <c r="I235" s="22">
        <f>VLOOKUP($A235,FedFundsRates!$A$2:$MM$3000,MATCH("FedFundsRate",FedFundsRates!$A$2:$MM$2,0),FALSE)</f>
        <v>0.14333333333333334</v>
      </c>
    </row>
    <row r="236" spans="1:9" x14ac:dyDescent="0.3">
      <c r="A236" s="1">
        <v>41409</v>
      </c>
      <c r="B236" s="75">
        <f>VLOOKUP($A236,FedFundsRates!$A$2:$MM$3000,MATCH(B$2,FedFundsRates!$A$2:$MM$2,0),FALSE)</f>
        <v>0.14333333333333334</v>
      </c>
      <c r="C236" s="75">
        <f>VLOOKUP($A236,NaturalRateMeasures!$A$2:$MK$3000,MATCH(C$2,NaturalRateMeasures!$A$2:$MK$2,0),FALSE)</f>
        <v>0.33860000000000001</v>
      </c>
      <c r="D236" s="75">
        <f>VLOOKUP($A236,InflationTargetMeasures!$A$2:$MM$3000,MATCH(D$2,InflationTargetMeasures!$A$2:$MM$2,0),FALSE)</f>
        <v>2</v>
      </c>
      <c r="E236" s="75">
        <f>VLOOKUP($A236,GapMeasures!$A$2:$LA$3000,MATCH(E$2,GapMeasures!$A$2:$LA$2,0),FALSE)</f>
        <v>-4.8076924007442905</v>
      </c>
      <c r="F236" s="75">
        <f>VLOOKUP($A236,InflationMeasures!$A$2:$LN$3000,MATCH(F$2,InflationMeasures!$A$2:$LN$2,0),FALSE)</f>
        <v>1.4112446768368203</v>
      </c>
      <c r="G236" s="23">
        <v>41409</v>
      </c>
      <c r="H236" s="22">
        <f t="shared" si="3"/>
        <v>-0.94837918511691477</v>
      </c>
      <c r="I236" s="22">
        <f>VLOOKUP($A236,FedFundsRates!$A$2:$MM$3000,MATCH("FedFundsRate",FedFundsRates!$A$2:$MM$2,0),FALSE)</f>
        <v>0.11666666666666665</v>
      </c>
    </row>
    <row r="237" spans="1:9" x14ac:dyDescent="0.3">
      <c r="A237" s="1">
        <v>41501</v>
      </c>
      <c r="B237" s="75">
        <f>VLOOKUP($A237,FedFundsRates!$A$2:$MM$3000,MATCH(B$2,FedFundsRates!$A$2:$MM$2,0),FALSE)</f>
        <v>0.11666666666666665</v>
      </c>
      <c r="C237" s="75">
        <f>VLOOKUP($A237,NaturalRateMeasures!$A$2:$MK$3000,MATCH(C$2,NaturalRateMeasures!$A$2:$MK$2,0),FALSE)</f>
        <v>0.49759999999999999</v>
      </c>
      <c r="D237" s="75">
        <f>VLOOKUP($A237,InflationTargetMeasures!$A$2:$MM$3000,MATCH(D$2,InflationTargetMeasures!$A$2:$MM$2,0),FALSE)</f>
        <v>2</v>
      </c>
      <c r="E237" s="75">
        <f>VLOOKUP($A237,GapMeasures!$A$2:$LA$3000,MATCH(E$2,GapMeasures!$A$2:$LA$2,0),FALSE)</f>
        <v>-4.4122989951309819</v>
      </c>
      <c r="F237" s="75">
        <f>VLOOKUP($A237,InflationMeasures!$A$2:$LN$3000,MATCH(F$2,InflationMeasures!$A$2:$LN$2,0),FALSE)</f>
        <v>1.5168291712802207</v>
      </c>
      <c r="G237" s="23">
        <v>41501</v>
      </c>
      <c r="H237" s="22">
        <f t="shared" si="3"/>
        <v>-0.43330574064516014</v>
      </c>
      <c r="I237" s="22">
        <f>VLOOKUP($A237,FedFundsRates!$A$2:$MM$3000,MATCH("FedFundsRate",FedFundsRates!$A$2:$MM$2,0),FALSE)</f>
        <v>8.3333333333333329E-2</v>
      </c>
    </row>
    <row r="238" spans="1:9" x14ac:dyDescent="0.3">
      <c r="A238" s="1">
        <v>41593</v>
      </c>
      <c r="B238" s="75">
        <f>VLOOKUP($A238,FedFundsRates!$A$2:$MM$3000,MATCH(B$2,FedFundsRates!$A$2:$MM$2,0),FALSE)</f>
        <v>8.3333333333333329E-2</v>
      </c>
      <c r="C238" s="75">
        <f>VLOOKUP($A238,NaturalRateMeasures!$A$2:$MK$3000,MATCH(C$2,NaturalRateMeasures!$A$2:$MK$2,0),FALSE)</f>
        <v>0.60950000000000004</v>
      </c>
      <c r="D238" s="75">
        <f>VLOOKUP($A238,InflationTargetMeasures!$A$2:$MM$3000,MATCH(D$2,InflationTargetMeasures!$A$2:$MM$2,0),FALSE)</f>
        <v>2</v>
      </c>
      <c r="E238" s="75">
        <f>VLOOKUP($A238,GapMeasures!$A$2:$LA$3000,MATCH(E$2,GapMeasures!$A$2:$LA$2,0),FALSE)</f>
        <v>-4.0069289895394098</v>
      </c>
      <c r="F238" s="75">
        <f>VLOOKUP($A238,InflationMeasures!$A$2:$LN$3000,MATCH(F$2,InflationMeasures!$A$2:$LN$2,0),FALSE)</f>
        <v>1.5058596885535458</v>
      </c>
      <c r="G238" s="23">
        <v>41593</v>
      </c>
      <c r="H238" s="22">
        <f t="shared" si="3"/>
        <v>-0.13517496193938605</v>
      </c>
      <c r="I238" s="22">
        <f>VLOOKUP($A238,FedFundsRates!$A$2:$MM$3000,MATCH("FedFundsRate",FedFundsRates!$A$2:$MM$2,0),FALSE)</f>
        <v>8.666666666666667E-2</v>
      </c>
    </row>
    <row r="239" spans="1:9" x14ac:dyDescent="0.3">
      <c r="A239" s="1">
        <v>41685</v>
      </c>
      <c r="B239" s="75">
        <f>VLOOKUP($A239,FedFundsRates!$A$2:$MM$3000,MATCH(B$2,FedFundsRates!$A$2:$MM$2,0),FALSE)</f>
        <v>8.666666666666667E-2</v>
      </c>
      <c r="C239" s="75">
        <f>VLOOKUP($A239,NaturalRateMeasures!$A$2:$MK$3000,MATCH(C$2,NaturalRateMeasures!$A$2:$MK$2,0),FALSE)</f>
        <v>0.31909999999999999</v>
      </c>
      <c r="D239" s="75">
        <f>VLOOKUP($A239,InflationTargetMeasures!$A$2:$MM$3000,MATCH(D$2,InflationTargetMeasures!$A$2:$MM$2,0),FALSE)</f>
        <v>2</v>
      </c>
      <c r="E239" s="75">
        <f>VLOOKUP($A239,GapMeasures!$A$2:$LA$3000,MATCH(E$2,GapMeasures!$A$2:$LA$2,0),FALSE)</f>
        <v>-4.7735264638597048</v>
      </c>
      <c r="F239" s="75">
        <f>VLOOKUP($A239,InflationMeasures!$A$2:$LN$3000,MATCH(F$2,InflationMeasures!$A$2:$LN$2,0),FALSE)</f>
        <v>1.4307188775999791</v>
      </c>
      <c r="G239" s="23">
        <v>41685</v>
      </c>
      <c r="H239" s="22">
        <f t="shared" si="3"/>
        <v>-0.92158491552988364</v>
      </c>
      <c r="I239" s="22">
        <f>VLOOKUP($A239,FedFundsRates!$A$2:$MM$3000,MATCH("FedFundsRate",FedFundsRates!$A$2:$MM$2,0),FALSE)</f>
        <v>7.3333333333333348E-2</v>
      </c>
    </row>
    <row r="240" spans="1:9" x14ac:dyDescent="0.3">
      <c r="A240" s="1">
        <v>41774</v>
      </c>
      <c r="B240" s="75">
        <f>VLOOKUP($A240,FedFundsRates!$A$2:$MM$3000,MATCH(B$2,FedFundsRates!$A$2:$MM$2,0),FALSE)</f>
        <v>7.3333333333333348E-2</v>
      </c>
      <c r="C240" s="75">
        <f>VLOOKUP($A240,NaturalRateMeasures!$A$2:$MK$3000,MATCH(C$2,NaturalRateMeasures!$A$2:$MK$2,0),FALSE)</f>
        <v>0.64039999999999997</v>
      </c>
      <c r="D240" s="75">
        <f>VLOOKUP($A240,InflationTargetMeasures!$A$2:$MM$3000,MATCH(D$2,InflationTargetMeasures!$A$2:$MM$2,0),FALSE)</f>
        <v>2</v>
      </c>
      <c r="E240" s="75">
        <f>VLOOKUP($A240,GapMeasures!$A$2:$LA$3000,MATCH(E$2,GapMeasures!$A$2:$LA$2,0),FALSE)</f>
        <v>-3.9935717235037709</v>
      </c>
      <c r="F240" s="75">
        <f>VLOOKUP($A240,InflationMeasures!$A$2:$LN$3000,MATCH(F$2,InflationMeasures!$A$2:$LN$2,0),FALSE)</f>
        <v>1.5872172138118756</v>
      </c>
      <c r="G240" s="23">
        <v>41774</v>
      </c>
      <c r="H240" s="22">
        <f t="shared" si="3"/>
        <v>2.4439958965928099E-2</v>
      </c>
      <c r="I240" s="22">
        <f>VLOOKUP($A240,FedFundsRates!$A$2:$MM$3000,MATCH("FedFundsRate",FedFundsRates!$A$2:$MM$2,0),FALSE)</f>
        <v>9.3333333333333338E-2</v>
      </c>
    </row>
    <row r="241" spans="1:9" x14ac:dyDescent="0.3">
      <c r="A241" s="1">
        <v>41866</v>
      </c>
      <c r="B241" s="75">
        <f>VLOOKUP($A241,FedFundsRates!$A$2:$MM$3000,MATCH(B$2,FedFundsRates!$A$2:$MM$2,0),FALSE)</f>
        <v>9.3333333333333338E-2</v>
      </c>
      <c r="C241" s="75">
        <f>VLOOKUP($A241,NaturalRateMeasures!$A$2:$MK$3000,MATCH(C$2,NaturalRateMeasures!$A$2:$MK$2,0),FALSE)</f>
        <v>0.73839999999999995</v>
      </c>
      <c r="D241" s="75">
        <f>VLOOKUP($A241,InflationTargetMeasures!$A$2:$MM$3000,MATCH(D$2,InflationTargetMeasures!$A$2:$MM$2,0),FALSE)</f>
        <v>2</v>
      </c>
      <c r="E241" s="75">
        <f>VLOOKUP($A241,GapMeasures!$A$2:$LA$3000,MATCH(E$2,GapMeasures!$A$2:$LA$2,0),FALSE)</f>
        <v>-3.295350052621969</v>
      </c>
      <c r="F241" s="75">
        <f>VLOOKUP($A241,InflationMeasures!$A$2:$LN$3000,MATCH(F$2,InflationMeasures!$A$2:$LN$2,0),FALSE)</f>
        <v>1.5682910816019691</v>
      </c>
      <c r="G241" s="23">
        <v>41866</v>
      </c>
      <c r="H241" s="22">
        <f t="shared" si="3"/>
        <v>0.44316159609196903</v>
      </c>
      <c r="I241" s="22">
        <f>VLOOKUP($A241,FedFundsRates!$A$2:$MM$3000,MATCH("FedFundsRate",FedFundsRates!$A$2:$MM$2,0),FALSE)</f>
        <v>9.0000000000000011E-2</v>
      </c>
    </row>
    <row r="242" spans="1:9" x14ac:dyDescent="0.3">
      <c r="A242" s="1">
        <v>41958</v>
      </c>
      <c r="B242" s="75">
        <f>VLOOKUP($A242,FedFundsRates!$A$2:$MM$3000,MATCH(B$2,FedFundsRates!$A$2:$MM$2,0),FALSE)</f>
        <v>9.0000000000000011E-2</v>
      </c>
      <c r="C242" s="75">
        <f>VLOOKUP($A242,NaturalRateMeasures!$A$2:$MK$3000,MATCH(C$2,NaturalRateMeasures!$A$2:$MK$2,0),FALSE)</f>
        <v>0.62719999999999998</v>
      </c>
      <c r="D242" s="75">
        <f>VLOOKUP($A242,InflationTargetMeasures!$A$2:$MM$3000,MATCH(D$2,InflationTargetMeasures!$A$2:$MM$2,0),FALSE)</f>
        <v>2</v>
      </c>
      <c r="E242" s="75">
        <f>VLOOKUP($A242,GapMeasures!$A$2:$LA$3000,MATCH(E$2,GapMeasures!$A$2:$LA$2,0),FALSE)</f>
        <v>-3.2832383237826024</v>
      </c>
      <c r="F242" s="75">
        <f>VLOOKUP($A242,InflationMeasures!$A$2:$LN$3000,MATCH(F$2,InflationMeasures!$A$2:$LN$2,0),FALSE)</f>
        <v>1.4054954555998478</v>
      </c>
      <c r="G242" s="23">
        <v>41958</v>
      </c>
      <c r="H242" s="22">
        <f t="shared" si="3"/>
        <v>9.382402150847069E-2</v>
      </c>
      <c r="I242" s="22">
        <f>VLOOKUP($A242,FedFundsRates!$A$2:$MM$3000,MATCH("FedFundsRate",FedFundsRates!$A$2:$MM$2,0),FALSE)</f>
        <v>9.9999999999999992E-2</v>
      </c>
    </row>
    <row r="243" spans="1:9" x14ac:dyDescent="0.3">
      <c r="A243" s="1">
        <v>42050</v>
      </c>
      <c r="B243" s="75">
        <f>VLOOKUP($A243,FedFundsRates!$A$2:$MM$3000,MATCH(B$2,FedFundsRates!$A$2:$MM$2,0),FALSE)</f>
        <v>9.9999999999999992E-2</v>
      </c>
      <c r="C243" s="75">
        <f>VLOOKUP($A243,NaturalRateMeasures!$A$2:$MK$3000,MATCH(C$2,NaturalRateMeasures!$A$2:$MK$2,0),FALSE)</f>
        <v>0.65869999999999995</v>
      </c>
      <c r="D243" s="75">
        <f>VLOOKUP($A243,InflationTargetMeasures!$A$2:$MM$3000,MATCH(D$2,InflationTargetMeasures!$A$2:$MM$2,0),FALSE)</f>
        <v>2</v>
      </c>
      <c r="E243" s="75">
        <f>VLOOKUP($A243,GapMeasures!$A$2:$LA$3000,MATCH(E$2,GapMeasures!$A$2:$LA$2,0),FALSE)</f>
        <v>-2.896579207206651</v>
      </c>
      <c r="F243" s="75">
        <f>VLOOKUP($A243,InflationMeasures!$A$2:$LN$3000,MATCH(F$2,InflationMeasures!$A$2:$LN$2,0),FALSE)</f>
        <v>1.2560305231183122</v>
      </c>
      <c r="G243" s="23">
        <v>42050</v>
      </c>
      <c r="H243" s="22">
        <f t="shared" si="3"/>
        <v>9.4456181074142886E-2</v>
      </c>
      <c r="I243" s="22">
        <f>VLOOKUP($A243,FedFundsRates!$A$2:$MM$3000,MATCH("FedFundsRate",FedFundsRates!$A$2:$MM$2,0),FALSE)</f>
        <v>0.11</v>
      </c>
    </row>
    <row r="244" spans="1:9" x14ac:dyDescent="0.3">
      <c r="A244" s="1">
        <v>42139</v>
      </c>
      <c r="B244" s="75">
        <f>VLOOKUP($A244,FedFundsRates!$A$2:$MM$3000,MATCH(B$2,FedFundsRates!$A$2:$MM$2,0),FALSE)</f>
        <v>0.11</v>
      </c>
      <c r="C244" s="75">
        <f>VLOOKUP($A244,NaturalRateMeasures!$A$2:$MK$3000,MATCH(C$2,NaturalRateMeasures!$A$2:$MK$2,0),FALSE)</f>
        <v>0.84030000000000005</v>
      </c>
      <c r="D244" s="75">
        <f>VLOOKUP($A244,InflationTargetMeasures!$A$2:$MM$3000,MATCH(D$2,InflationTargetMeasures!$A$2:$MM$2,0),FALSE)</f>
        <v>2</v>
      </c>
      <c r="E244" s="75">
        <f>VLOOKUP($A244,GapMeasures!$A$2:$LA$3000,MATCH(E$2,GapMeasures!$A$2:$LA$2,0),FALSE)</f>
        <v>-2.7825015807688023</v>
      </c>
      <c r="F244" s="75">
        <f>VLOOKUP($A244,InflationMeasures!$A$2:$LN$3000,MATCH(F$2,InflationMeasures!$A$2:$LN$2,0),FALSE)</f>
        <v>1.2641669370114128</v>
      </c>
      <c r="G244" s="23">
        <v>42139</v>
      </c>
      <c r="H244" s="22">
        <f t="shared" si="3"/>
        <v>0.34529961513271812</v>
      </c>
      <c r="I244" s="22">
        <f>VLOOKUP($A244,FedFundsRates!$A$2:$MM$3000,MATCH("FedFundsRate",FedFundsRates!$A$2:$MM$2,0),FALSE)</f>
        <v>0.12333333333333334</v>
      </c>
    </row>
    <row r="245" spans="1:9" x14ac:dyDescent="0.3">
      <c r="A245" s="1">
        <v>42231</v>
      </c>
      <c r="B245" s="75">
        <f>VLOOKUP($A245,FedFundsRates!$A$2:$MM$3000,MATCH(B$2,FedFundsRates!$A$2:$MM$2,0),FALSE)</f>
        <v>0.12333333333333334</v>
      </c>
      <c r="C245" s="75">
        <f>VLOOKUP($A245,NaturalRateMeasures!$A$2:$MK$3000,MATCH(C$2,NaturalRateMeasures!$A$2:$MK$2,0),FALSE)</f>
        <v>0.77749999999999997</v>
      </c>
      <c r="D245" s="75">
        <f>VLOOKUP($A245,InflationTargetMeasures!$A$2:$MM$3000,MATCH(D$2,InflationTargetMeasures!$A$2:$MM$2,0),FALSE)</f>
        <v>2</v>
      </c>
      <c r="E245" s="75">
        <f>VLOOKUP($A245,GapMeasures!$A$2:$LA$3000,MATCH(E$2,GapMeasures!$A$2:$LA$2,0),FALSE)</f>
        <v>-2.8702369950495568</v>
      </c>
      <c r="F245" s="75">
        <f>VLOOKUP($A245,InflationMeasures!$A$2:$LN$3000,MATCH(F$2,InflationMeasures!$A$2:$LN$2,0),FALSE)</f>
        <v>1.211489339519356</v>
      </c>
      <c r="G245" s="23">
        <v>42231</v>
      </c>
      <c r="H245" s="22">
        <f t="shared" si="3"/>
        <v>0.15961551175425548</v>
      </c>
      <c r="I245" s="22">
        <f>VLOOKUP($A245,FedFundsRates!$A$2:$MM$3000,MATCH("FedFundsRate",FedFundsRates!$A$2:$MM$2,0),FALSE)</f>
        <v>0.13666666666666669</v>
      </c>
    </row>
    <row r="246" spans="1:9" x14ac:dyDescent="0.3">
      <c r="A246" s="1">
        <v>42323</v>
      </c>
      <c r="B246" s="75">
        <f>VLOOKUP($A246,FedFundsRates!$A$2:$MM$3000,MATCH(B$2,FedFundsRates!$A$2:$MM$2,0),FALSE)</f>
        <v>0.13666666666666669</v>
      </c>
      <c r="C246" s="75">
        <f>VLOOKUP($A246,NaturalRateMeasures!$A$2:$MK$3000,MATCH(C$2,NaturalRateMeasures!$A$2:$MK$2,0),FALSE)</f>
        <v>0.68189999999999995</v>
      </c>
      <c r="D246" s="75">
        <f>VLOOKUP($A246,InflationTargetMeasures!$A$2:$MM$3000,MATCH(D$2,InflationTargetMeasures!$A$2:$MM$2,0),FALSE)</f>
        <v>2</v>
      </c>
      <c r="E246" s="75">
        <f>VLOOKUP($A246,GapMeasures!$A$2:$LA$3000,MATCH(E$2,GapMeasures!$A$2:$LA$2,0),FALSE)</f>
        <v>-3.1457294411638279</v>
      </c>
      <c r="F246" s="75">
        <f>VLOOKUP($A246,InflationMeasures!$A$2:$LN$3000,MATCH(F$2,InflationMeasures!$A$2:$LN$2,0),FALSE)</f>
        <v>1.1894983103717172</v>
      </c>
      <c r="G246" s="23">
        <v>42323</v>
      </c>
      <c r="H246" s="22">
        <f t="shared" si="3"/>
        <v>-0.10671725502433849</v>
      </c>
      <c r="I246" s="22">
        <f>VLOOKUP($A246,FedFundsRates!$A$2:$MM$3000,MATCH("FedFundsRate",FedFundsRates!$A$2:$MM$2,0),FALSE)</f>
        <v>0.16</v>
      </c>
    </row>
    <row r="247" spans="1:9" x14ac:dyDescent="0.3">
      <c r="A247" s="1">
        <v>42415</v>
      </c>
      <c r="B247" s="75">
        <f>VLOOKUP($A247,FedFundsRates!$A$2:$MM$3000,MATCH(B$2,FedFundsRates!$A$2:$MM$2,0),FALSE)</f>
        <v>0.16</v>
      </c>
      <c r="C247" s="75">
        <f>VLOOKUP($A247,NaturalRateMeasures!$A$2:$MK$3000,MATCH(C$2,NaturalRateMeasures!$A$2:$MK$2,0),FALSE)</f>
        <v>0.88700000000000001</v>
      </c>
      <c r="D247" s="75">
        <f>VLOOKUP($A247,InflationTargetMeasures!$A$2:$MM$3000,MATCH(D$2,InflationTargetMeasures!$A$2:$MM$2,0),FALSE)</f>
        <v>2</v>
      </c>
      <c r="E247" s="75">
        <f>VLOOKUP($A247,GapMeasures!$A$2:$LA$3000,MATCH(E$2,GapMeasures!$A$2:$LA$2,0),FALSE)</f>
        <v>-3.0105197227952063</v>
      </c>
      <c r="F247" s="75">
        <f>VLOOKUP($A247,InflationMeasures!$A$2:$LN$3000,MATCH(F$2,InflationMeasures!$A$2:$LN$2,0),FALSE)</f>
        <v>1.442866633449591</v>
      </c>
      <c r="G247" s="23">
        <v>42415</v>
      </c>
      <c r="H247" s="22">
        <f t="shared" si="3"/>
        <v>0.54604008877678334</v>
      </c>
      <c r="I247" s="22">
        <f>VLOOKUP($A247,FedFundsRates!$A$2:$MM$3000,MATCH("FedFundsRate",FedFundsRates!$A$2:$MM$2,0),FALSE)</f>
        <v>0.36000000000000004</v>
      </c>
    </row>
    <row r="248" spans="1:9" x14ac:dyDescent="0.3">
      <c r="A248" s="1">
        <v>42505</v>
      </c>
      <c r="B248" s="75">
        <f>VLOOKUP($A248,FedFundsRates!$A$2:$MM$3000,MATCH(B$2,FedFundsRates!$A$2:$MM$2,0),FALSE)</f>
        <v>0.36000000000000004</v>
      </c>
      <c r="C248" s="75">
        <f>VLOOKUP($A248,NaturalRateMeasures!$A$2:$MK$3000,MATCH(C$2,NaturalRateMeasures!$A$2:$MK$2,0),FALSE)</f>
        <v>0.99339999999999995</v>
      </c>
      <c r="D248" s="75">
        <f>VLOOKUP($A248,InflationTargetMeasures!$A$2:$MM$3000,MATCH(D$2,InflationTargetMeasures!$A$2:$MM$2,0),FALSE)</f>
        <v>2</v>
      </c>
      <c r="E248" s="75">
        <f>VLOOKUP($A248,GapMeasures!$A$2:$LA$3000,MATCH(E$2,GapMeasures!$A$2:$LA$2,0),FALSE)</f>
        <v>-3.091109918237501</v>
      </c>
      <c r="F248" s="75">
        <f>VLOOKUP($A248,InflationMeasures!$A$2:$LN$3000,MATCH(F$2,InflationMeasures!$A$2:$LN$2,0),FALSE)</f>
        <v>1.547046969462107</v>
      </c>
      <c r="G248" s="23">
        <v>42505</v>
      </c>
      <c r="H248" s="22">
        <f t="shared" si="3"/>
        <v>0.76841549507440976</v>
      </c>
      <c r="I248" s="22">
        <f>VLOOKUP($A248,FedFundsRates!$A$2:$MM$3000,MATCH("FedFundsRate",FedFundsRates!$A$2:$MM$2,0),FALSE)</f>
        <v>0.37333333333333335</v>
      </c>
    </row>
    <row r="249" spans="1:9" x14ac:dyDescent="0.3">
      <c r="A249" s="1">
        <v>42597</v>
      </c>
      <c r="B249" s="75">
        <f>VLOOKUP($A249,FedFundsRates!$A$2:$MM$3000,MATCH(B$2,FedFundsRates!$A$2:$MM$2,0),FALSE)</f>
        <v>0.37333333333333335</v>
      </c>
      <c r="C249" s="75">
        <f>VLOOKUP($A249,NaturalRateMeasures!$A$2:$MK$3000,MATCH(C$2,NaturalRateMeasures!$A$2:$MK$2,0),FALSE)</f>
        <v>1.0311999999999999</v>
      </c>
      <c r="D249" s="75">
        <f>VLOOKUP($A249,InflationTargetMeasures!$A$2:$MM$3000,MATCH(D$2,InflationTargetMeasures!$A$2:$MM$2,0),FALSE)</f>
        <v>2</v>
      </c>
      <c r="E249" s="75">
        <f>VLOOKUP($A249,GapMeasures!$A$2:$LA$3000,MATCH(E$2,GapMeasures!$A$2:$LA$2,0),FALSE)</f>
        <v>-2.7775965959012159</v>
      </c>
      <c r="F249" s="75">
        <f>VLOOKUP($A249,InflationMeasures!$A$2:$LN$3000,MATCH(F$2,InflationMeasures!$A$2:$LN$2,0),FALSE)</f>
        <v>1.6605375114599807</v>
      </c>
      <c r="G249" s="23">
        <v>42597</v>
      </c>
      <c r="H249" s="22">
        <f t="shared" si="3"/>
        <v>1.1332079692393633</v>
      </c>
      <c r="I249" s="22">
        <f>VLOOKUP($A249,FedFundsRates!$A$2:$MM$3000,MATCH("FedFundsRate",FedFundsRates!$A$2:$MM$2,0),FALSE)</f>
        <v>0.39666666666666667</v>
      </c>
    </row>
    <row r="250" spans="1:9" x14ac:dyDescent="0.3">
      <c r="A250" s="1">
        <v>42689</v>
      </c>
      <c r="B250" s="75">
        <f>VLOOKUP($A250,FedFundsRates!$A$2:$MM$3000,MATCH(B$2,FedFundsRates!$A$2:$MM$2,0),FALSE)</f>
        <v>0.39666666666666667</v>
      </c>
      <c r="C250" s="75">
        <f>VLOOKUP($A250,NaturalRateMeasures!$A$2:$MK$3000,MATCH(C$2,NaturalRateMeasures!$A$2:$MK$2,0),FALSE)</f>
        <v>0.9859</v>
      </c>
      <c r="D250" s="75">
        <f>VLOOKUP($A250,InflationTargetMeasures!$A$2:$MM$3000,MATCH(D$2,InflationTargetMeasures!$A$2:$MM$2,0),FALSE)</f>
        <v>2</v>
      </c>
      <c r="E250" s="75">
        <f>VLOOKUP($A250,GapMeasures!$A$2:$LA$3000,MATCH(E$2,GapMeasures!$A$2:$LA$2,0),FALSE)</f>
        <v>-2.615594113298886</v>
      </c>
      <c r="F250" s="75">
        <f>VLOOKUP($A250,InflationMeasures!$A$2:$LN$3000,MATCH(F$2,InflationMeasures!$A$2:$LN$2,0),FALSE)</f>
        <v>1.7560805187065265</v>
      </c>
      <c r="G250" s="23">
        <v>42689</v>
      </c>
      <c r="H250" s="22">
        <f t="shared" si="3"/>
        <v>1.3122237214103467</v>
      </c>
      <c r="I250" s="22">
        <f>VLOOKUP($A250,FedFundsRates!$A$2:$MM$3000,MATCH("FedFundsRate",FedFundsRates!$A$2:$MM$2,0),FALSE)</f>
        <v>0.45</v>
      </c>
    </row>
    <row r="251" spans="1:9" x14ac:dyDescent="0.3">
      <c r="A251" s="1">
        <v>42781</v>
      </c>
      <c r="B251" s="75">
        <f>VLOOKUP($A251,FedFundsRates!$A$2:$MM$3000,MATCH(B$2,FedFundsRates!$A$2:$MM$2,0),FALSE)</f>
        <v>0.45</v>
      </c>
      <c r="C251" s="75">
        <f>VLOOKUP($A251,NaturalRateMeasures!$A$2:$MK$3000,MATCH(C$2,NaturalRateMeasures!$A$2:$MK$2,0),FALSE)</f>
        <v>1.0184</v>
      </c>
      <c r="D251" s="75">
        <f>VLOOKUP($A251,InflationTargetMeasures!$A$2:$MM$3000,MATCH(D$2,InflationTargetMeasures!$A$2:$MM$2,0),FALSE)</f>
        <v>2</v>
      </c>
      <c r="E251" s="75">
        <f>VLOOKUP($A251,GapMeasures!$A$2:$LA$3000,MATCH(E$2,GapMeasures!$A$2:$LA$2,0),FALSE)</f>
        <v>-2.5450291625284867</v>
      </c>
      <c r="F251" s="75">
        <f>VLOOKUP($A251,InflationMeasures!$A$2:$LN$3000,MATCH(F$2,InflationMeasures!$A$2:$LN$2,0),FALSE)</f>
        <v>1.8030002251192112</v>
      </c>
      <c r="G251" s="23">
        <v>42781</v>
      </c>
      <c r="H251" s="22">
        <f t="shared" si="3"/>
        <v>1.4503857564145732</v>
      </c>
      <c r="I251" s="22">
        <f>VLOOKUP($A251,FedFundsRates!$A$2:$MM$3000,MATCH("FedFundsRate",FedFundsRates!$A$2:$MM$2,0),FALSE)</f>
        <v>0.70000000000000007</v>
      </c>
    </row>
    <row r="252" spans="1:9" x14ac:dyDescent="0.3">
      <c r="A252" s="1">
        <v>42870</v>
      </c>
      <c r="B252" s="75">
        <f>VLOOKUP($A252,FedFundsRates!$A$2:$MM$3000,MATCH(B$2,FedFundsRates!$A$2:$MM$2,0),FALSE)</f>
        <v>0.70000000000000007</v>
      </c>
      <c r="C252" s="75">
        <f>VLOOKUP($A252,NaturalRateMeasures!$A$2:$MK$3000,MATCH(C$2,NaturalRateMeasures!$A$2:$MK$2,0),FALSE)</f>
        <v>0.94889999999999997</v>
      </c>
      <c r="D252" s="75">
        <f>VLOOKUP($A252,InflationTargetMeasures!$A$2:$MM$3000,MATCH(D$2,InflationTargetMeasures!$A$2:$MM$2,0),FALSE)</f>
        <v>2</v>
      </c>
      <c r="E252" s="75">
        <f>VLOOKUP($A252,GapMeasures!$A$2:$LA$3000,MATCH(E$2,GapMeasures!$A$2:$LA$2,0),FALSE)</f>
        <v>-2.4434273837355964</v>
      </c>
      <c r="F252" s="75">
        <f>VLOOKUP($A252,InflationMeasures!$A$2:$LN$3000,MATCH(F$2,InflationMeasures!$A$2:$LN$2,0),FALSE)</f>
        <v>1.5865746677250492</v>
      </c>
      <c r="G252" s="23">
        <v>42870</v>
      </c>
      <c r="H252" s="22">
        <f t="shared" si="3"/>
        <v>1.1070483097197756</v>
      </c>
      <c r="I252" s="22">
        <f>VLOOKUP($A252,FedFundsRates!$A$2:$MM$3000,MATCH("FedFundsRate",FedFundsRates!$A$2:$MM$2,0),FALSE)</f>
        <v>0.95000000000000007</v>
      </c>
    </row>
    <row r="253" spans="1:9" x14ac:dyDescent="0.3">
      <c r="A253" s="1">
        <v>42962</v>
      </c>
      <c r="B253" s="75">
        <f>VLOOKUP($A253,FedFundsRates!$A$2:$MM$3000,MATCH(B$2,FedFundsRates!$A$2:$MM$2,0),FALSE)</f>
        <v>0.95000000000000007</v>
      </c>
      <c r="C253" s="75">
        <f>VLOOKUP($A253,NaturalRateMeasures!$A$2:$MK$3000,MATCH(C$2,NaturalRateMeasures!$A$2:$MK$2,0),FALSE)</f>
        <v>0.99429999999999996</v>
      </c>
      <c r="D253" s="75">
        <f>VLOOKUP($A253,InflationTargetMeasures!$A$2:$MM$3000,MATCH(D$2,InflationTargetMeasures!$A$2:$MM$2,0),FALSE)</f>
        <v>2</v>
      </c>
      <c r="E253" s="75">
        <f>VLOOKUP($A253,GapMeasures!$A$2:$LA$3000,MATCH(E$2,GapMeasures!$A$2:$LA$2,0),FALSE)</f>
        <v>-2.1574854352650008</v>
      </c>
      <c r="F253" s="75">
        <f>VLOOKUP($A253,InflationMeasures!$A$2:$LN$3000,MATCH(F$2,InflationMeasures!$A$2:$LN$2,0),FALSE)</f>
        <v>1.4530494786653136</v>
      </c>
      <c r="G253" s="23">
        <v>42962</v>
      </c>
      <c r="H253" s="22">
        <f t="shared" si="3"/>
        <v>1.09513150036547</v>
      </c>
      <c r="I253" s="22">
        <f>VLOOKUP($A253,FedFundsRates!$A$2:$MM$3000,MATCH("FedFundsRate",FedFundsRates!$A$2:$MM$2,0),FALSE)</f>
        <v>1.1533333333333331</v>
      </c>
    </row>
    <row r="254" spans="1:9" x14ac:dyDescent="0.3">
      <c r="A254" s="1">
        <v>43054</v>
      </c>
      <c r="B254" s="75">
        <f>VLOOKUP($A254,FedFundsRates!$A$2:$MM$3000,MATCH(B$2,FedFundsRates!$A$2:$MM$2,0),FALSE)</f>
        <v>1.1533333333333331</v>
      </c>
      <c r="C254" s="75">
        <f>VLOOKUP($A254,NaturalRateMeasures!$A$2:$MK$3000,MATCH(C$2,NaturalRateMeasures!$A$2:$MK$2,0),FALSE)</f>
        <v>1.1994</v>
      </c>
      <c r="D254" s="75">
        <f>VLOOKUP($A254,InflationTargetMeasures!$A$2:$MM$3000,MATCH(D$2,InflationTargetMeasures!$A$2:$MM$2,0),FALSE)</f>
        <v>2</v>
      </c>
      <c r="E254" s="75">
        <f>VLOOKUP($A254,GapMeasures!$A$2:$LA$3000,MATCH(E$2,GapMeasures!$A$2:$LA$2,0),FALSE)</f>
        <v>-1.5557432592393687</v>
      </c>
      <c r="F254" s="75">
        <f>VLOOKUP($A254,InflationMeasures!$A$2:$LN$3000,MATCH(F$2,InflationMeasures!$A$2:$LN$2,0),FALSE)</f>
        <v>1.5551157248454794</v>
      </c>
      <c r="G254" s="23">
        <v>43054</v>
      </c>
      <c r="H254" s="22">
        <f t="shared" si="3"/>
        <v>1.7542019576485346</v>
      </c>
      <c r="I254" s="22">
        <f>VLOOKUP($A254,FedFundsRates!$A$2:$MM$3000,MATCH("FedFundsRate",FedFundsRates!$A$2:$MM$2,0),FALSE)</f>
        <v>1.2033333333333331</v>
      </c>
    </row>
    <row r="255" spans="1:9" x14ac:dyDescent="0.3">
      <c r="A255" s="1">
        <v>43146</v>
      </c>
      <c r="B255" s="75">
        <f>VLOOKUP($A255,FedFundsRates!$A$2:$MM$3000,MATCH(B$2,FedFundsRates!$A$2:$MM$2,0),FALSE)</f>
        <v>1.2033333333333331</v>
      </c>
      <c r="C255" s="75">
        <f>VLOOKUP($A255,NaturalRateMeasures!$A$2:$MK$3000,MATCH(C$2,NaturalRateMeasures!$A$2:$MK$2,0),FALSE)</f>
        <v>1.3226</v>
      </c>
      <c r="D255" s="75">
        <f>VLOOKUP($A255,InflationTargetMeasures!$A$2:$MM$3000,MATCH(D$2,InflationTargetMeasures!$A$2:$MM$2,0),FALSE)</f>
        <v>2</v>
      </c>
      <c r="E255" s="75">
        <f>VLOOKUP($A255,GapMeasures!$A$2:$LA$3000,MATCH(E$2,GapMeasures!$A$2:$LA$2,0),FALSE)</f>
        <v>-1.2544325571419095</v>
      </c>
      <c r="F255" s="75">
        <f>VLOOKUP($A255,InflationMeasures!$A$2:$LN$3000,MATCH(F$2,InflationMeasures!$A$2:$LN$2,0),FALSE)</f>
        <v>1.7288517208105425</v>
      </c>
      <c r="G255" s="23">
        <v>43146</v>
      </c>
      <c r="H255" s="22">
        <f t="shared" si="3"/>
        <v>2.2886613026448588</v>
      </c>
      <c r="I255" s="22">
        <f>VLOOKUP($A255,FedFundsRates!$A$2:$MM$3000,MATCH("FedFundsRate",FedFundsRates!$A$2:$MM$2,0),FALSE)</f>
        <v>1.4466666666666665</v>
      </c>
    </row>
    <row r="256" spans="1:9" x14ac:dyDescent="0.3">
      <c r="A256" s="1">
        <v>43235</v>
      </c>
      <c r="B256" s="75">
        <f>VLOOKUP($A256,FedFundsRates!$A$2:$MM$3000,MATCH(B$2,FedFundsRates!$A$2:$MM$2,0),FALSE)</f>
        <v>1.4466666666666665</v>
      </c>
      <c r="C256" s="75">
        <f>VLOOKUP($A256,NaturalRateMeasures!$A$2:$MK$3000,MATCH(C$2,NaturalRateMeasures!$A$2:$MK$2,0),FALSE)</f>
        <v>1.3627</v>
      </c>
      <c r="D256" s="75">
        <f>VLOOKUP($A256,InflationTargetMeasures!$A$2:$MM$3000,MATCH(D$2,InflationTargetMeasures!$A$2:$MM$2,0),FALSE)</f>
        <v>2</v>
      </c>
      <c r="E256" s="75">
        <f>VLOOKUP($A256,GapMeasures!$A$2:$LA$3000,MATCH(E$2,GapMeasures!$A$2:$LA$2,0),FALSE)</f>
        <v>-1.2099122129410267</v>
      </c>
      <c r="F256" s="75">
        <f>VLOOKUP($A256,InflationMeasures!$A$2:$LN$3000,MATCH(F$2,InflationMeasures!$A$2:$LN$2,0),FALSE)</f>
        <v>1.9334608950020593</v>
      </c>
      <c r="G256" s="23">
        <v>43235</v>
      </c>
      <c r="H256" s="22">
        <f t="shared" si="3"/>
        <v>2.6579352360325759</v>
      </c>
      <c r="I256" s="22">
        <f>VLOOKUP($A256,FedFundsRates!$A$2:$MM$3000,MATCH("FedFundsRate",FedFundsRates!$A$2:$MM$2,0),FALSE)</f>
        <v>1.7366666666666666</v>
      </c>
    </row>
    <row r="257" spans="1:9" x14ac:dyDescent="0.3">
      <c r="A257" s="1">
        <v>43327</v>
      </c>
      <c r="B257" s="75">
        <f>VLOOKUP($A257,FedFundsRates!$A$2:$MM$3000,MATCH(B$2,FedFundsRates!$A$2:$MM$2,0),FALSE)</f>
        <v>1.7366666666666666</v>
      </c>
      <c r="C257" s="75">
        <f>VLOOKUP($A257,NaturalRateMeasures!$A$2:$MK$3000,MATCH(C$2,NaturalRateMeasures!$A$2:$MK$2,0),FALSE)</f>
        <v>1.3211999999999999</v>
      </c>
      <c r="D257" s="75">
        <f>VLOOKUP($A257,InflationTargetMeasures!$A$2:$MM$3000,MATCH(D$2,InflationTargetMeasures!$A$2:$MM$2,0),FALSE)</f>
        <v>2</v>
      </c>
      <c r="E257" s="75">
        <f>VLOOKUP($A257,GapMeasures!$A$2:$LA$3000,MATCH(E$2,GapMeasures!$A$2:$LA$2,0),FALSE)</f>
        <v>-1.0612315358956903</v>
      </c>
      <c r="F257" s="75">
        <f>VLOOKUP($A257,InflationMeasures!$A$2:$LN$3000,MATCH(F$2,InflationMeasures!$A$2:$LN$2,0),FALSE)</f>
        <v>1.9506007610638809</v>
      </c>
      <c r="G257" s="23">
        <v>43327</v>
      </c>
      <c r="H257" s="22">
        <f t="shared" si="3"/>
        <v>2.7164853736479762</v>
      </c>
      <c r="I257" s="22">
        <f>VLOOKUP($A257,FedFundsRates!$A$2:$MM$3000,MATCH("FedFundsRate",FedFundsRates!$A$2:$MM$2,0),FALSE)</f>
        <v>1.9233333333333331</v>
      </c>
    </row>
    <row r="258" spans="1:9" x14ac:dyDescent="0.3">
      <c r="A258" s="1">
        <v>43419</v>
      </c>
      <c r="B258" s="75">
        <f>VLOOKUP($A258,FedFundsRates!$A$2:$MM$3000,MATCH(B$2,FedFundsRates!$A$2:$MM$2,0),FALSE)</f>
        <v>1.9233333333333331</v>
      </c>
      <c r="C258" s="75">
        <f>VLOOKUP($A258,NaturalRateMeasures!$A$2:$MK$3000,MATCH(C$2,NaturalRateMeasures!$A$2:$MK$2,0),FALSE)</f>
        <v>1.2726999999999999</v>
      </c>
      <c r="D258" s="75">
        <f>VLOOKUP($A258,InflationTargetMeasures!$A$2:$MM$3000,MATCH(D$2,InflationTargetMeasures!$A$2:$MM$2,0),FALSE)</f>
        <v>2</v>
      </c>
      <c r="E258" s="75">
        <f>VLOOKUP($A258,GapMeasures!$A$2:$LA$3000,MATCH(E$2,GapMeasures!$A$2:$LA$2,0),FALSE)</f>
        <v>-1.3754413135135333</v>
      </c>
      <c r="F258" s="75">
        <f>VLOOKUP($A258,InflationMeasures!$A$2:$LN$3000,MATCH(F$2,InflationMeasures!$A$2:$LN$2,0),FALSE)</f>
        <v>1.9727945270861635</v>
      </c>
      <c r="G258" s="23">
        <v>43419</v>
      </c>
      <c r="H258" s="22">
        <f t="shared" si="3"/>
        <v>2.5441711338724788</v>
      </c>
      <c r="I258" s="22">
        <f>VLOOKUP($A258,FedFundsRates!$A$2:$MM$3000,MATCH("FedFundsRate",FedFundsRates!$A$2:$MM$2,0),FALSE)</f>
        <v>2.2200000000000002</v>
      </c>
    </row>
    <row r="259" spans="1:9" x14ac:dyDescent="0.3">
      <c r="A259" s="1">
        <v>43511</v>
      </c>
      <c r="B259" s="75">
        <f>VLOOKUP($A259,FedFundsRates!$A$2:$MM$3000,MATCH(B$2,FedFundsRates!$A$2:$MM$2,0),FALSE)</f>
        <v>2.2200000000000002</v>
      </c>
      <c r="C259" s="75">
        <f>VLOOKUP($A259,NaturalRateMeasures!$A$2:$MK$3000,MATCH(C$2,NaturalRateMeasures!$A$2:$MK$2,0),FALSE)</f>
        <v>1.2732000000000001</v>
      </c>
      <c r="D259" s="75">
        <f>VLOOKUP($A259,InflationTargetMeasures!$A$2:$MM$3000,MATCH(D$2,InflationTargetMeasures!$A$2:$MM$2,0),FALSE)</f>
        <v>2</v>
      </c>
      <c r="E259" s="75">
        <f>VLOOKUP($A259,GapMeasures!$A$2:$LA$3000,MATCH(E$2,GapMeasures!$A$2:$LA$2,0),FALSE)</f>
        <v>-1.2955797609629869</v>
      </c>
      <c r="F259" s="75">
        <f>VLOOKUP($A259,InflationMeasures!$A$2:$LN$3000,MATCH(F$2,InflationMeasures!$A$2:$LN$2,0),FALSE)</f>
        <v>1.733064579875121</v>
      </c>
      <c r="G259" s="23">
        <v>43511</v>
      </c>
      <c r="H259" s="22">
        <f t="shared" si="3"/>
        <v>2.2250069893311881</v>
      </c>
      <c r="I259" s="22">
        <f>VLOOKUP($A259,FedFundsRates!$A$2:$MM$3000,MATCH("FedFundsRate",FedFundsRates!$A$2:$MM$2,0),FALSE)</f>
        <v>2.4033333333333333</v>
      </c>
    </row>
    <row r="260" spans="1:9" x14ac:dyDescent="0.3">
      <c r="A260" s="1">
        <v>43600</v>
      </c>
      <c r="B260" s="75">
        <f>VLOOKUP($A260,FedFundsRates!$A$2:$MM$3000,MATCH(B$2,FedFundsRates!$A$2:$MM$2,0),FALSE)</f>
        <v>2.4033333333333333</v>
      </c>
      <c r="C260" s="75">
        <f>VLOOKUP($A260,NaturalRateMeasures!$A$2:$MK$3000,MATCH(C$2,NaturalRateMeasures!$A$2:$MK$2,0),FALSE)</f>
        <v>1.4505999999999999</v>
      </c>
      <c r="D260" s="75">
        <f>VLOOKUP($A260,InflationTargetMeasures!$A$2:$MM$3000,MATCH(D$2,InflationTargetMeasures!$A$2:$MM$2,0),FALSE)</f>
        <v>2</v>
      </c>
      <c r="E260" s="75">
        <f>VLOOKUP($A260,GapMeasures!$A$2:$LA$3000,MATCH(E$2,GapMeasures!$A$2:$LA$2,0),FALSE)</f>
        <v>-0.94655855026154023</v>
      </c>
      <c r="F260" s="75">
        <f>VLOOKUP($A260,InflationMeasures!$A$2:$LN$3000,MATCH(F$2,InflationMeasures!$A$2:$LN$2,0),FALSE)</f>
        <v>1.6333991803520354</v>
      </c>
      <c r="G260" s="23">
        <v>43600</v>
      </c>
      <c r="H260" s="22">
        <f t="shared" si="3"/>
        <v>2.4274194953972827</v>
      </c>
      <c r="I260" s="22">
        <f>VLOOKUP($A260,FedFundsRates!$A$2:$MM$3000,MATCH("FedFundsRate",FedFundsRates!$A$2:$MM$2,0),FALSE)</f>
        <v>2.3966666666666669</v>
      </c>
    </row>
    <row r="261" spans="1:9" x14ac:dyDescent="0.3">
      <c r="A261" s="1">
        <v>43692</v>
      </c>
      <c r="B261" s="75">
        <f>VLOOKUP($A261,FedFundsRates!$A$2:$MM$3000,MATCH(B$2,FedFundsRates!$A$2:$MM$2,0),FALSE)</f>
        <v>2.3966666666666669</v>
      </c>
      <c r="C261" s="75">
        <f>VLOOKUP($A261,NaturalRateMeasures!$A$2:$MK$3000,MATCH(C$2,NaturalRateMeasures!$A$2:$MK$2,0),FALSE)</f>
        <v>1.5011000000000001</v>
      </c>
      <c r="D261" s="75">
        <f>VLOOKUP($A261,InflationTargetMeasures!$A$2:$MM$3000,MATCH(D$2,InflationTargetMeasures!$A$2:$MM$2,0),FALSE)</f>
        <v>2</v>
      </c>
      <c r="E261" s="75">
        <f>VLOOKUP($A261,GapMeasures!$A$2:$LA$3000,MATCH(E$2,GapMeasures!$A$2:$LA$2,0),FALSE)</f>
        <v>-0.3099055009887634</v>
      </c>
      <c r="F261" s="75">
        <f>VLOOKUP($A261,InflationMeasures!$A$2:$LN$3000,MATCH(F$2,InflationMeasures!$A$2:$LN$2,0),FALSE)</f>
        <v>1.6908969787217565</v>
      </c>
      <c r="G261" s="23">
        <v>43692</v>
      </c>
      <c r="H261" s="22">
        <f t="shared" ref="H261" si="4">$L$29*B261 + (1-$L$29)*(C261+D261+1.5*(F261-D261)+$L$31*E261)</f>
        <v>2.8824927175882533</v>
      </c>
      <c r="I261" s="22">
        <f>VLOOKUP($A261,FedFundsRates!$A$2:$MM$3000,MATCH("FedFundsRate",FedFundsRates!$A$2:$MM$2,0),FALSE)</f>
        <v>2.19</v>
      </c>
    </row>
    <row r="262" spans="1:9" x14ac:dyDescent="0.3">
      <c r="A262" s="1">
        <v>43784</v>
      </c>
      <c r="B262" s="75">
        <f>VLOOKUP($A262,FedFundsRates!$A$2:$MM$3000,MATCH(B$2,FedFundsRates!$A$2:$MM$2,0),FALSE)</f>
        <v>2.19</v>
      </c>
      <c r="C262" s="75">
        <f>VLOOKUP($A262,NaturalRateMeasures!$A$2:$MK$3000,MATCH(C$2,NaturalRateMeasures!$A$2:$MK$2,0),FALSE)</f>
        <v>1.4278</v>
      </c>
      <c r="D262" s="75">
        <f>VLOOKUP($A262,InflationTargetMeasures!$A$2:$MM$3000,MATCH(D$2,InflationTargetMeasures!$A$2:$MM$2,0),FALSE)</f>
        <v>2</v>
      </c>
      <c r="E262" s="75">
        <f>VLOOKUP($A262,GapMeasures!$A$2:$LA$3000,MATCH(E$2,GapMeasures!$A$2:$LA$2,0),FALSE)</f>
        <v>-0.15378957752790612</v>
      </c>
      <c r="F262" s="75">
        <f>VLOOKUP($A262,InflationMeasures!$A$2:$LN$3000,MATCH(F$2,InflationMeasures!$A$2:$LN$2,0),FALSE)</f>
        <v>1.5397066853888752</v>
      </c>
      <c r="G262" s="23">
        <v>43784</v>
      </c>
      <c r="H262" s="22">
        <f t="shared" ref="H262" si="5">$L$29*B262 + (1-$L$29)*(C262+D262+1.5*(F262-D262)+$L$31*E262)</f>
        <v>2.6604652393193597</v>
      </c>
      <c r="I262" s="22">
        <f>VLOOKUP($A262,FedFundsRates!$A$2:$MM$3000,MATCH("FedFundsRate",FedFundsRates!$A$2:$MM$2,0),FALSE)</f>
        <v>1.6433333333333333</v>
      </c>
    </row>
    <row r="263" spans="1:9" x14ac:dyDescent="0.3">
      <c r="A263" s="1">
        <v>43876</v>
      </c>
      <c r="B263" s="75">
        <f>VLOOKUP($A263,FedFundsRates!$A$2:$MM$3000,MATCH(B$2,FedFundsRates!$A$2:$MM$2,0),FALSE)</f>
        <v>1.6433333333333333</v>
      </c>
      <c r="C263" s="75">
        <f>VLOOKUP($A263,NaturalRateMeasures!$A$2:$MK$3000,MATCH(C$2,NaturalRateMeasures!$A$2:$MK$2,0),FALSE)</f>
        <v>1.3611</v>
      </c>
      <c r="D263" s="75">
        <f>VLOOKUP($A263,InflationTargetMeasures!$A$2:$MM$3000,MATCH(D$2,InflationTargetMeasures!$A$2:$MM$2,0),FALSE)</f>
        <v>2</v>
      </c>
      <c r="E263" s="75">
        <f>VLOOKUP($A263,GapMeasures!$A$2:$LA$3000,MATCH(E$2,GapMeasures!$A$2:$LA$2,0),FALSE)</f>
        <v>-1.9693847777041218</v>
      </c>
      <c r="F263" s="75">
        <f>VLOOKUP($A263,InflationMeasures!$A$2:$LN$3000,MATCH(F$2,InflationMeasures!$A$2:$LN$2,0),FALSE)</f>
        <v>1.5665973854431803</v>
      </c>
      <c r="G263" s="23">
        <v>43876</v>
      </c>
      <c r="H263" s="22">
        <f t="shared" ref="H263" si="6">$L$29*B263 + (1-$L$29)*(C263+D263+1.5*(F263-D263)+$L$31*E263)</f>
        <v>1.7263036893127095</v>
      </c>
      <c r="I263" s="22">
        <f>VLOOKUP($A263,FedFundsRates!$A$2:$MM$3000,MATCH("FedFundsRate",FedFundsRates!$A$2:$MM$2,0),FALSE)</f>
        <v>1.26</v>
      </c>
    </row>
    <row r="264" spans="1:9" x14ac:dyDescent="0.3">
      <c r="A264" s="1">
        <v>43966</v>
      </c>
      <c r="B264" s="75">
        <f>VLOOKUP($A264,FedFundsRates!$A$2:$MM$3000,MATCH(B$2,FedFundsRates!$A$2:$MM$2,0),FALSE)</f>
        <v>1.26</v>
      </c>
      <c r="C264" s="75">
        <f>VLOOKUP($A264,NaturalRateMeasures!$A$2:$MK$3000,MATCH(C$2,NaturalRateMeasures!$A$2:$MK$2,0),FALSE)</f>
        <v>1.3220000000000001</v>
      </c>
      <c r="D264" s="75">
        <f>VLOOKUP($A264,InflationTargetMeasures!$A$2:$MM$3000,MATCH(D$2,InflationTargetMeasures!$A$2:$MM$2,0),FALSE)</f>
        <v>2</v>
      </c>
      <c r="E264" s="75">
        <f>VLOOKUP($A264,GapMeasures!$A$2:$LA$3000,MATCH(E$2,GapMeasures!$A$2:$LA$2,0),FALSE)</f>
        <v>-10.090000374572183</v>
      </c>
      <c r="F264" s="75">
        <f>VLOOKUP($A264,InflationMeasures!$A$2:$LN$3000,MATCH(F$2,InflationMeasures!$A$2:$LN$2,0),FALSE)</f>
        <v>0.93121754518290523</v>
      </c>
      <c r="G264" s="23">
        <v>43966</v>
      </c>
      <c r="H264" s="22">
        <f t="shared" ref="H264" si="7">$L$29*B264 + (1-$L$29)*(C264+D264+1.5*(F264-D264)+$L$31*E264)</f>
        <v>-3.3261738695117335</v>
      </c>
      <c r="I264" s="22">
        <f>VLOOKUP($A264,FedFundsRates!$A$2:$MM$3000,MATCH("FedFundsRate",FedFundsRates!$A$2:$MM$2,0),FALSE)</f>
        <v>0.06</v>
      </c>
    </row>
    <row r="265" spans="1:9" x14ac:dyDescent="0.3">
      <c r="A265" s="1">
        <v>44058</v>
      </c>
      <c r="B265" s="75">
        <f>VLOOKUP($A265,FedFundsRates!$A$2:$MM$3000,MATCH(B$2,FedFundsRates!$A$2:$MM$2,0),FALSE)</f>
        <v>0.06</v>
      </c>
      <c r="C265" s="75">
        <f>VLOOKUP($A265,NaturalRateMeasures!$A$2:$MK$3000,MATCH(C$2,NaturalRateMeasures!$A$2:$MK$2,0),FALSE)</f>
        <v>1.3749</v>
      </c>
      <c r="D265" s="75">
        <f>VLOOKUP($A265,InflationTargetMeasures!$A$2:$MM$3000,MATCH(D$2,InflationTargetMeasures!$A$2:$MM$2,0),FALSE)</f>
        <v>2</v>
      </c>
      <c r="E265" s="75">
        <f>VLOOKUP($A265,GapMeasures!$A$2:$LA$3000,MATCH(E$2,GapMeasures!$A$2:$LA$2,0),FALSE)</f>
        <v>-3.4671189852237494</v>
      </c>
      <c r="F265" s="75">
        <f>VLOOKUP($A265,InflationMeasures!$A$2:$LN$3000,MATCH(F$2,InflationMeasures!$A$2:$LN$2,0),FALSE)</f>
        <v>1.3256006628003192</v>
      </c>
      <c r="G265" s="23">
        <v>44058</v>
      </c>
      <c r="H265" s="22">
        <f t="shared" ref="H265" si="8">$L$29*B265 + (1-$L$29)*(C265+D265+1.5*(F265-D265)+$L$31*E265)</f>
        <v>0.62974150158860431</v>
      </c>
      <c r="I265" s="22">
        <f>VLOOKUP($A265,FedFundsRates!$A$2:$MM$3000,MATCH("FedFundsRate",FedFundsRates!$A$2:$MM$2,0),FALSE)</f>
        <v>9.3333333333333338E-2</v>
      </c>
    </row>
    <row r="266" spans="1:9" x14ac:dyDescent="0.3">
      <c r="A266" s="1">
        <v>44150</v>
      </c>
      <c r="B266" s="75">
        <f>VLOOKUP($A266,FedFundsRates!$A$2:$MM$3000,MATCH(B$2,FedFundsRates!$A$2:$MM$2,0),FALSE)</f>
        <v>9.3333333333333338E-2</v>
      </c>
      <c r="C266" s="75">
        <f>VLOOKUP($A266,NaturalRateMeasures!$A$2:$MK$3000,MATCH(C$2,NaturalRateMeasures!$A$2:$MK$2,0),FALSE)</f>
        <v>1.3605</v>
      </c>
      <c r="D266" s="75">
        <f>VLOOKUP($A266,InflationTargetMeasures!$A$2:$MM$3000,MATCH(D$2,InflationTargetMeasures!$A$2:$MM$2,0),FALSE)</f>
        <v>2</v>
      </c>
      <c r="E266" s="75">
        <f>VLOOKUP($A266,GapMeasures!$A$2:$LA$3000,MATCH(E$2,GapMeasures!$A$2:$LA$2,0),FALSE)</f>
        <v>-2.8798788619437792</v>
      </c>
      <c r="F266" s="75">
        <f>VLOOKUP($A266,InflationMeasures!$A$2:$LN$3000,MATCH(F$2,InflationMeasures!$A$2:$LN$2,0),FALSE)</f>
        <v>1.4491361842294825</v>
      </c>
      <c r="G266" s="23">
        <v>44150</v>
      </c>
      <c r="H266" s="22">
        <f t="shared" ref="H266:H267" si="9">$L$29*B266 + (1-$L$29)*(C266+D266+1.5*(F266-D266)+$L$31*E266)</f>
        <v>1.0942648453723343</v>
      </c>
      <c r="I266" s="22">
        <f>VLOOKUP($A266,FedFundsRates!$A$2:$MM$3000,MATCH("FedFundsRate",FedFundsRates!$A$2:$MM$2,0),FALSE)</f>
        <v>9.0000000000000011E-2</v>
      </c>
    </row>
    <row r="267" spans="1:9" x14ac:dyDescent="0.3">
      <c r="A267" s="1">
        <v>44242</v>
      </c>
      <c r="B267" s="75">
        <f>VLOOKUP($A267,FedFundsRates!$A$2:$MM$3000,MATCH(B$2,FedFundsRates!$A$2:$MM$2,0),FALSE)</f>
        <v>9.0000000000000011E-2</v>
      </c>
      <c r="C267" s="75">
        <f>VLOOKUP($A267,NaturalRateMeasures!$A$2:$MK$3000,MATCH(C$2,NaturalRateMeasures!$A$2:$MK$2,0),FALSE)</f>
        <v>1.5072000000000001</v>
      </c>
      <c r="D267" s="75">
        <f>VLOOKUP($A267,InflationTargetMeasures!$A$2:$MM$3000,MATCH(D$2,InflationTargetMeasures!$A$2:$MM$2,0),FALSE)</f>
        <v>2</v>
      </c>
      <c r="E267" s="75">
        <f>VLOOKUP($A267,GapMeasures!$A$2:$LA$3000,MATCH(E$2,GapMeasures!$A$2:$LA$2,0),FALSE)</f>
        <v>-2.0741522545666875</v>
      </c>
      <c r="F267" s="75">
        <f>VLOOKUP($A267,InflationMeasures!$A$2:$LN$3000,MATCH(F$2,InflationMeasures!$A$2:$LN$2,0),FALSE)</f>
        <v>1.9077217308151928</v>
      </c>
      <c r="G267" s="23">
        <v>44242</v>
      </c>
      <c r="H267" s="22">
        <f t="shared" si="9"/>
        <v>2.3317064689394456</v>
      </c>
      <c r="I267" s="22">
        <f>VLOOKUP($A267,FedFundsRates!$A$2:$MM$3000,MATCH("FedFundsRate",FedFundsRates!$A$2:$MM$2,0),FALSE)</f>
        <v>0.08</v>
      </c>
    </row>
    <row r="268" spans="1:9" x14ac:dyDescent="0.3">
      <c r="A268" s="1">
        <v>44331</v>
      </c>
      <c r="B268" s="75">
        <f>VLOOKUP($A268,FedFundsRates!$A$2:$MM$3000,MATCH(B$2,FedFundsRates!$A$2:$MM$2,0),FALSE)</f>
        <v>0.08</v>
      </c>
      <c r="C268" s="75">
        <f>VLOOKUP($A268,NaturalRateMeasures!$A$2:$MK$3000,MATCH(C$2,NaturalRateMeasures!$A$2:$MK$2,0),FALSE)</f>
        <v>1.6577</v>
      </c>
      <c r="D268" s="75">
        <f>VLOOKUP($A268,InflationTargetMeasures!$A$2:$MM$3000,MATCH(D$2,InflationTargetMeasures!$A$2:$MM$2,0),FALSE)</f>
        <v>2</v>
      </c>
      <c r="E268" s="75">
        <f>VLOOKUP($A268,GapMeasures!$A$2:$LA$3000,MATCH(E$2,GapMeasures!$A$2:$LA$2,0),FALSE)</f>
        <v>-1.0659652493181577</v>
      </c>
      <c r="F268" s="75">
        <f>VLOOKUP($A268,InflationMeasures!$A$2:$LN$3000,MATCH(F$2,InflationMeasures!$A$2:$LN$2,0),FALSE)</f>
        <v>3.6052349199049427</v>
      </c>
      <c r="G268" s="23">
        <v>44331</v>
      </c>
      <c r="H268" s="22">
        <f t="shared" ref="H268:H269" si="10">$L$29*B268 + (1-$L$29)*(C268+D268+1.5*(F268-D268)+$L$31*E268)</f>
        <v>5.5325697551983355</v>
      </c>
      <c r="I268" s="22">
        <f>VLOOKUP($A268,FedFundsRates!$A$2:$MM$3000,MATCH("FedFundsRate",FedFundsRates!$A$2:$MM$2,0),FALSE)</f>
        <v>7.0000000000000007E-2</v>
      </c>
    </row>
    <row r="269" spans="1:9" x14ac:dyDescent="0.3">
      <c r="A269" s="1">
        <v>44423</v>
      </c>
      <c r="B269" s="75">
        <f>VLOOKUP($A269,FedFundsRates!$A$2:$MM$3000,MATCH(B$2,FedFundsRates!$A$2:$MM$2,0),FALSE)</f>
        <v>7.0000000000000007E-2</v>
      </c>
      <c r="C269" s="75">
        <f>VLOOKUP($A269,NaturalRateMeasures!$A$2:$MK$3000,MATCH(C$2,NaturalRateMeasures!$A$2:$MK$2,0),FALSE)</f>
        <v>1.6187</v>
      </c>
      <c r="D269" s="75">
        <f>VLOOKUP($A269,InflationTargetMeasures!$A$2:$MM$3000,MATCH(D$2,InflationTargetMeasures!$A$2:$MM$2,0),FALSE)</f>
        <v>2</v>
      </c>
      <c r="E269" s="75">
        <f>VLOOKUP($A269,GapMeasures!$A$2:$LA$3000,MATCH(E$2,GapMeasures!$A$2:$LA$2,0),FALSE)</f>
        <v>-0.76206422518722483</v>
      </c>
      <c r="F269" s="75">
        <f>VLOOKUP($A269,InflationMeasures!$A$2:$LN$3000,MATCH(F$2,InflationMeasures!$A$2:$LN$2,0),FALSE)</f>
        <v>4.0331628287284538</v>
      </c>
      <c r="G269" s="23">
        <v>44423</v>
      </c>
      <c r="H269" s="22">
        <f t="shared" si="10"/>
        <v>6.2874121304990691</v>
      </c>
      <c r="I269" s="22">
        <f>VLOOKUP($A269,FedFundsRates!$A$2:$MM$3000,MATCH("FedFundsRate",FedFundsRates!$A$2:$MM$2,0),FALSE)</f>
        <v>9.0000000000000011E-2</v>
      </c>
    </row>
    <row r="270" spans="1:9" x14ac:dyDescent="0.3">
      <c r="A270" s="1">
        <v>44515</v>
      </c>
      <c r="B270" s="75">
        <f>VLOOKUP($A270,FedFundsRates!$A$2:$MM$3000,MATCH(B$2,FedFundsRates!$A$2:$MM$2,0),FALSE)</f>
        <v>9.0000000000000011E-2</v>
      </c>
      <c r="C270" s="75">
        <f>VLOOKUP($A270,NaturalRateMeasures!$A$2:$MK$3000,MATCH(C$2,NaturalRateMeasures!$A$2:$MK$2,0),FALSE)</f>
        <v>1.8528</v>
      </c>
      <c r="D270" s="75">
        <f>VLOOKUP($A270,InflationTargetMeasures!$A$2:$MM$3000,MATCH(D$2,InflationTargetMeasures!$A$2:$MM$2,0),FALSE)</f>
        <v>2</v>
      </c>
      <c r="E270" s="75">
        <f>VLOOKUP($A270,GapMeasures!$A$2:$LA$3000,MATCH(E$2,GapMeasures!$A$2:$LA$2,0),FALSE)</f>
        <v>0.41054439776398155</v>
      </c>
      <c r="F270" s="75">
        <f>VLOOKUP($A270,InflationMeasures!$A$2:$LN$3000,MATCH(F$2,InflationMeasures!$A$2:$LN$2,0),FALSE)</f>
        <v>4.8977659977281318</v>
      </c>
      <c r="G270" s="23">
        <v>44515</v>
      </c>
      <c r="H270" s="22">
        <f t="shared" ref="H270" si="11">$L$29*B270 + (1-$L$29)*(C270+D270+1.5*(F270-D270)+$L$31*E270)</f>
        <v>8.4047211954741883</v>
      </c>
      <c r="I270" s="22">
        <f>VLOOKUP($A270,FedFundsRates!$A$2:$MM$3000,MATCH("FedFundsRate",FedFundsRates!$A$2:$MM$2,0),FALSE)</f>
        <v>0.08</v>
      </c>
    </row>
    <row r="271" spans="1:9" x14ac:dyDescent="0.3">
      <c r="A271" s="1">
        <v>44607</v>
      </c>
      <c r="B271" s="75">
        <f>VLOOKUP($A271,FedFundsRates!$A$2:$MM$3000,MATCH(B$2,FedFundsRates!$A$2:$MM$2,0),FALSE)</f>
        <v>0.08</v>
      </c>
      <c r="C271" s="75">
        <f>VLOOKUP($A271,NaturalRateMeasures!$A$2:$MK$3000,MATCH(C$2,NaturalRateMeasures!$A$2:$MK$2,0),FALSE)</f>
        <v>1.4833000000000001</v>
      </c>
      <c r="D271" s="75">
        <f>VLOOKUP($A271,InflationTargetMeasures!$A$2:$MM$3000,MATCH(D$2,InflationTargetMeasures!$A$2:$MM$2,0),FALSE)</f>
        <v>2</v>
      </c>
      <c r="E271" s="75">
        <f>VLOOKUP($A271,GapMeasures!$A$2:$LA$3000,MATCH(E$2,GapMeasures!$A$2:$LA$2,0),FALSE)</f>
        <v>-0.58679209308663483</v>
      </c>
      <c r="F271" s="75">
        <f>VLOOKUP($A271,InflationMeasures!$A$2:$LN$3000,MATCH(F$2,InflationMeasures!$A$2:$LN$2,0),FALSE)</f>
        <v>5.4987332269869738</v>
      </c>
      <c r="G271" s="23">
        <v>44607</v>
      </c>
      <c r="H271" s="22">
        <f t="shared" ref="H271" si="12">$L$29*B271 + (1-$L$29)*(C271+D271+1.5*(F271-D271)+$L$31*E271)</f>
        <v>8.4380037939371419</v>
      </c>
      <c r="I271" s="22">
        <f>VLOOKUP($A271,FedFundsRates!$A$2:$MM$3000,MATCH("FedFundsRate",FedFundsRates!$A$2:$MM$2,0),FALSE)</f>
        <v>0.12</v>
      </c>
    </row>
    <row r="272" spans="1:9" x14ac:dyDescent="0.3">
      <c r="A272" s="1">
        <v>44696</v>
      </c>
      <c r="B272" s="75">
        <f>VLOOKUP($A272,FedFundsRates!$A$2:$MM$3000,MATCH(B$2,FedFundsRates!$A$2:$MM$2,0),FALSE)</f>
        <v>0.12</v>
      </c>
      <c r="C272" s="75">
        <f>VLOOKUP($A272,NaturalRateMeasures!$A$2:$MK$3000,MATCH(C$2,NaturalRateMeasures!$A$2:$MK$2,0),FALSE)</f>
        <v>1.0570999999999999</v>
      </c>
      <c r="D272" s="75">
        <f>VLOOKUP($A272,InflationTargetMeasures!$A$2:$MM$3000,MATCH(D$2,InflationTargetMeasures!$A$2:$MM$2,0),FALSE)</f>
        <v>2</v>
      </c>
      <c r="E272" s="75">
        <f>VLOOKUP($A272,GapMeasures!$A$2:$LA$3000,MATCH(E$2,GapMeasures!$A$2:$LA$2,0),FALSE)</f>
        <v>-1.1996157061420183</v>
      </c>
      <c r="F272" s="75">
        <f>VLOOKUP($A272,InflationMeasures!$A$2:$LN$3000,MATCH(F$2,InflationMeasures!$A$2:$LN$2,0),FALSE)</f>
        <v>5.1738965590582442</v>
      </c>
      <c r="G272" s="23">
        <v>44696</v>
      </c>
      <c r="H272" s="22">
        <f t="shared" ref="H272" si="13">$L$29*B272 + (1-$L$29)*(C272+D272+1.5*(F272-D272)+$L$31*E272)</f>
        <v>7.2181369855163577</v>
      </c>
      <c r="I272" s="22">
        <f>VLOOKUP($A272,FedFundsRates!$A$2:$MM$3000,MATCH("FedFundsRate",FedFundsRates!$A$2:$MM$2,0),FALSE)</f>
        <v>0.77</v>
      </c>
    </row>
    <row r="273" spans="1:9" x14ac:dyDescent="0.3">
      <c r="A273" s="1">
        <v>44788</v>
      </c>
      <c r="B273" s="75">
        <f>VLOOKUP($A273,FedFundsRates!$A$2:$MM$3000,MATCH(B$2,FedFundsRates!$A$2:$MM$2,0),FALSE)</f>
        <v>0.77</v>
      </c>
      <c r="C273" s="75">
        <f>VLOOKUP($A273,NaturalRateMeasures!$A$2:$MK$3000,MATCH(C$2,NaturalRateMeasures!$A$2:$MK$2,0),FALSE)</f>
        <v>1.2495000000000001</v>
      </c>
      <c r="D273" s="75">
        <f>VLOOKUP($A273,InflationTargetMeasures!$A$2:$MM$3000,MATCH(D$2,InflationTargetMeasures!$A$2:$MM$2,0),FALSE)</f>
        <v>2</v>
      </c>
      <c r="E273" s="75">
        <f>VLOOKUP($A273,GapMeasures!$A$2:$LA$3000,MATCH(E$2,GapMeasures!$A$2:$LA$2,0),FALSE)</f>
        <v>-1.0003298772549514</v>
      </c>
      <c r="F273" s="75">
        <f>VLOOKUP($A273,InflationMeasures!$A$2:$LN$3000,MATCH(F$2,InflationMeasures!$A$2:$LN$2,0),FALSE)</f>
        <v>5.2147687808444587</v>
      </c>
      <c r="G273" s="23">
        <v>44788</v>
      </c>
      <c r="H273" s="22">
        <f t="shared" ref="H273" si="14">$L$29*B273 + (1-$L$29)*(C273+D273+1.5*(F273-D273)+$L$31*E273)</f>
        <v>7.5714882326392132</v>
      </c>
      <c r="I273" s="22">
        <f>VLOOKUP($A273,FedFundsRates!$A$2:$MM$3000,MATCH("FedFundsRate",FedFundsRates!$A$2:$MM$2,0),FALSE)</f>
        <v>2.19</v>
      </c>
    </row>
    <row r="274" spans="1:9" x14ac:dyDescent="0.3">
      <c r="A274" s="1">
        <v>44880</v>
      </c>
      <c r="B274" s="75">
        <f>VLOOKUP($A274,FedFundsRates!$A$2:$MM$3000,MATCH(B$2,FedFundsRates!$A$2:$MM$2,0),FALSE)</f>
        <v>2.19</v>
      </c>
      <c r="C274" s="75">
        <f>VLOOKUP($A274,NaturalRateMeasures!$A$2:$MK$3000,MATCH(C$2,NaturalRateMeasures!$A$2:$MK$2,0),FALSE)</f>
        <v>1.2170000000000001</v>
      </c>
      <c r="D274" s="75">
        <f>VLOOKUP($A274,InflationTargetMeasures!$A$2:$MM$3000,MATCH(D$2,InflationTargetMeasures!$A$2:$MM$2,0),FALSE)</f>
        <v>2</v>
      </c>
      <c r="E274" s="75">
        <f>VLOOKUP($A274,GapMeasures!$A$2:$LA$3000,MATCH(E$2,GapMeasures!$A$2:$LA$2,0),FALSE)</f>
        <v>-0.80487530714997746</v>
      </c>
      <c r="F274" s="75">
        <f>VLOOKUP($A274,InflationMeasures!$A$2:$LN$3000,MATCH(F$2,InflationMeasures!$A$2:$LN$2,0),FALSE)</f>
        <v>5.0923168552710063</v>
      </c>
      <c r="G274" s="23">
        <v>44880</v>
      </c>
      <c r="H274" s="22">
        <f t="shared" ref="H274" si="15">$L$29*B274 + (1-$L$29)*(C274+D274+1.5*(F274-D274)+$L$31*E274)</f>
        <v>7.4530376293315204</v>
      </c>
      <c r="I274" s="22">
        <f>VLOOKUP($A274,FedFundsRates!$A$2:$MM$3000,MATCH("FedFundsRate",FedFundsRates!$A$2:$MM$2,0),FALSE)</f>
        <v>3.6533333333333329</v>
      </c>
    </row>
    <row r="275" spans="1:9" x14ac:dyDescent="0.3">
      <c r="A275" s="1">
        <v>44972</v>
      </c>
      <c r="B275" s="75">
        <f>VLOOKUP($A275,FedFundsRates!$A$2:$MM$3000,MATCH(B$2,FedFundsRates!$A$2:$MM$2,0),FALSE)</f>
        <v>3.6533333333333329</v>
      </c>
      <c r="C275" s="75">
        <f>VLOOKUP($A275,NaturalRateMeasures!$A$2:$MK$3000,MATCH(C$2,NaturalRateMeasures!$A$2:$MK$2,0),FALSE)</f>
        <v>1.2539</v>
      </c>
      <c r="D275" s="75">
        <f>VLOOKUP($A275,InflationTargetMeasures!$A$2:$MM$3000,MATCH(D$2,InflationTargetMeasures!$A$2:$MM$2,0),FALSE)</f>
        <v>2</v>
      </c>
      <c r="E275" s="75">
        <f>VLOOKUP($A275,GapMeasures!$A$2:$LA$3000,MATCH(E$2,GapMeasures!$A$2:$LA$2,0),FALSE)</f>
        <v>-0.67549104585052266</v>
      </c>
      <c r="F275" s="75">
        <f>VLOOKUP($A275,InflationMeasures!$A$2:$LN$3000,MATCH(F$2,InflationMeasures!$A$2:$LN$2,0),FALSE)</f>
        <v>4.8421239882593614</v>
      </c>
      <c r="G275" s="23">
        <v>44972</v>
      </c>
      <c r="H275" s="22">
        <f t="shared" ref="H275" si="16">$L$29*B275 + (1-$L$29)*(C275+D275+1.5*(F275-D275)+$L$31*E275)</f>
        <v>7.1793404594637806</v>
      </c>
      <c r="I275" s="22">
        <f>VLOOKUP($A275,FedFundsRates!$A$2:$MM$3000,MATCH("FedFundsRate",FedFundsRates!$A$2:$MM$2,0),FALSE)</f>
        <v>4.5166666666666666</v>
      </c>
    </row>
    <row r="276" spans="1:9" x14ac:dyDescent="0.3">
      <c r="A276" s="1">
        <v>45061</v>
      </c>
      <c r="B276" s="75">
        <f>VLOOKUP($A276,FedFundsRates!$A$2:$MM$3000,MATCH(B$2,FedFundsRates!$A$2:$MM$2,0),FALSE)</f>
        <v>4.5166666666666666</v>
      </c>
      <c r="C276" s="75">
        <f>VLOOKUP($A276,NaturalRateMeasures!$A$2:$MK$3000,MATCH(C$2,NaturalRateMeasures!$A$2:$MK$2,0),FALSE)</f>
        <v>1.1378999999999999</v>
      </c>
      <c r="D276" s="75">
        <f>VLOOKUP($A276,InflationTargetMeasures!$A$2:$MM$3000,MATCH(D$2,InflationTargetMeasures!$A$2:$MM$2,0),FALSE)</f>
        <v>2</v>
      </c>
      <c r="E276" s="75">
        <f>VLOOKUP($A276,GapMeasures!$A$2:$LA$3000,MATCH(E$2,GapMeasures!$A$2:$LA$2,0),FALSE)</f>
        <v>-0.61169531572066349</v>
      </c>
      <c r="F276" s="75">
        <f>VLOOKUP($A276,InflationMeasures!$A$2:$LN$3000,MATCH(F$2,InflationMeasures!$A$2:$LN$2,0),FALSE)</f>
        <v>4.5755886542282909</v>
      </c>
      <c r="G276" s="23">
        <v>45061</v>
      </c>
      <c r="H276" s="22">
        <f t="shared" ref="H276:H277" si="17">$L$29*B276 + (1-$L$29)*(C276+D276+1.5*(F276-D276)+$L$31*E276)</f>
        <v>6.6954353234821049</v>
      </c>
      <c r="I276" s="22">
        <f>VLOOKUP($A276,FedFundsRates!$A$2:$MM$3000,MATCH("FedFundsRate",FedFundsRates!$A$2:$MM$2,0),FALSE)</f>
        <v>4.99</v>
      </c>
    </row>
    <row r="277" spans="1:9" x14ac:dyDescent="0.3">
      <c r="A277" s="1">
        <v>45153</v>
      </c>
      <c r="B277" s="75">
        <f>VLOOKUP($A277,FedFundsRates!$A$2:$MM$3000,MATCH(B$2,FedFundsRates!$A$2:$MM$2,0),FALSE)</f>
        <v>4.99</v>
      </c>
      <c r="C277" s="75">
        <f>VLOOKUP($A277,NaturalRateMeasures!$A$2:$MK$3000,MATCH(C$2,NaturalRateMeasures!$A$2:$MK$2,0),FALSE)</f>
        <v>1.1378999999999999</v>
      </c>
      <c r="D277" s="75">
        <f>VLOOKUP($A277,InflationTargetMeasures!$A$2:$MM$3000,MATCH(D$2,InflationTargetMeasures!$A$2:$MM$2,0),FALSE)</f>
        <v>2</v>
      </c>
      <c r="E277" s="75">
        <f>VLOOKUP($A277,GapMeasures!$A$2:$LA$3000,MATCH(E$2,GapMeasures!$A$2:$LA$2,0),FALSE)</f>
        <v>0.18360022193900202</v>
      </c>
      <c r="F277" s="75">
        <f>VLOOKUP($A277,InflationMeasures!$A$2:$LN$3000,MATCH(F$2,InflationMeasures!$A$2:$LN$2,0),FALSE)</f>
        <v>3.9559532568993694</v>
      </c>
      <c r="G277" s="23">
        <v>45153</v>
      </c>
      <c r="H277" s="22">
        <f t="shared" si="17"/>
        <v>6.163629996318555</v>
      </c>
      <c r="I277" s="22">
        <f>VLOOKUP($A277,FedFundsRates!$A$2:$MM$3000,MATCH("FedFundsRate",FedFundsRates!$A$2:$MM$2,0),FALSE)</f>
        <v>5.26</v>
      </c>
    </row>
  </sheetData>
  <pageMargins left="0.7" right="0.7" top="0.75" bottom="0.75" header="0.3" footer="0.3"/>
  <pageSetup orientation="portrait" r:id="rId1"/>
  <ignoredErrors>
    <ignoredError sqref="I264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R39"/>
  <sheetViews>
    <sheetView showGridLines="0" zoomScaleNormal="100" workbookViewId="0">
      <pane ySplit="12" topLeftCell="A13" activePane="bottomLeft" state="frozen"/>
      <selection pane="bottomLeft" activeCell="K7" sqref="K7"/>
    </sheetView>
  </sheetViews>
  <sheetFormatPr defaultColWidth="9.109375" defaultRowHeight="14.4" x14ac:dyDescent="0.3"/>
  <cols>
    <col min="1" max="1" width="4" style="26" customWidth="1"/>
    <col min="2" max="2" width="16.5546875" style="26" customWidth="1"/>
    <col min="3" max="3" width="11.88671875" style="26" customWidth="1"/>
    <col min="4" max="10" width="9.109375" style="26"/>
    <col min="11" max="11" width="102.44140625" style="26" customWidth="1"/>
    <col min="12" max="12" width="18.44140625" style="26" customWidth="1"/>
    <col min="13" max="13" width="22.44140625" style="26" customWidth="1"/>
    <col min="14" max="18" width="18.44140625" style="26" customWidth="1"/>
    <col min="19" max="16384" width="9.109375" style="26"/>
  </cols>
  <sheetData>
    <row r="1" spans="1:18" ht="23.4" x14ac:dyDescent="0.45">
      <c r="A1" s="43" t="s">
        <v>111</v>
      </c>
      <c r="I1" s="43" t="s">
        <v>153</v>
      </c>
      <c r="K1" s="39" t="s">
        <v>106</v>
      </c>
      <c r="L1" s="40"/>
      <c r="M1" s="40"/>
    </row>
    <row r="2" spans="1:18" ht="18" x14ac:dyDescent="0.35">
      <c r="B2" s="38" t="s">
        <v>113</v>
      </c>
      <c r="C2" s="38"/>
      <c r="K2" s="41" t="s">
        <v>103</v>
      </c>
      <c r="L2" s="40"/>
      <c r="M2" s="40"/>
    </row>
    <row r="3" spans="1:18" ht="18.75" customHeight="1" x14ac:dyDescent="0.35">
      <c r="C3" s="66" t="s">
        <v>147</v>
      </c>
      <c r="D3" s="88" t="s">
        <v>104</v>
      </c>
      <c r="E3" s="89"/>
      <c r="F3" s="89"/>
      <c r="G3" s="89"/>
      <c r="H3" s="90"/>
      <c r="K3" s="40" t="s">
        <v>0</v>
      </c>
      <c r="L3" s="42">
        <f>VLOOKUP($L$12,NaturalRateMeasures!$A$2:$CZ$2520,MATCH($K3,NaturalRateMeasures!$A$2:$CZ$2,0),FALSE)</f>
        <v>2</v>
      </c>
      <c r="M3" s="41" t="s">
        <v>107</v>
      </c>
      <c r="N3" s="40"/>
      <c r="O3" s="40"/>
      <c r="P3" s="40"/>
      <c r="Q3" s="40"/>
    </row>
    <row r="4" spans="1:18" ht="18.75" customHeight="1" x14ac:dyDescent="0.3">
      <c r="C4" s="46" t="s">
        <v>146</v>
      </c>
      <c r="D4" s="65" t="s">
        <v>144</v>
      </c>
      <c r="E4" s="65" t="s">
        <v>112</v>
      </c>
      <c r="F4" s="65" t="s">
        <v>145</v>
      </c>
      <c r="G4" s="65" t="s">
        <v>95</v>
      </c>
      <c r="H4" s="65" t="s">
        <v>96</v>
      </c>
      <c r="K4" s="40" t="s">
        <v>5</v>
      </c>
      <c r="L4" s="62">
        <f>VLOOKUP($L$12,NaturalRateMeasures!$A$2:$CZ$2520,MATCH($K4,NaturalRateMeasures!$A$2:$CZ$2,0),FALSE)</f>
        <v>0.5</v>
      </c>
      <c r="M4" s="62" t="s">
        <v>12</v>
      </c>
      <c r="N4" s="40" t="s">
        <v>13</v>
      </c>
      <c r="O4" s="15" t="s">
        <v>15</v>
      </c>
      <c r="P4" s="40" t="s">
        <v>14</v>
      </c>
      <c r="Q4" s="40" t="s">
        <v>93</v>
      </c>
      <c r="R4" s="40" t="s">
        <v>9</v>
      </c>
    </row>
    <row r="5" spans="1:18" ht="15" customHeight="1" x14ac:dyDescent="0.3">
      <c r="A5" s="86" t="s">
        <v>108</v>
      </c>
      <c r="B5" s="28">
        <v>0.02</v>
      </c>
      <c r="C5" s="27">
        <f t="shared" ref="C5:H5" si="0">$L$23*$L$9+(1-$L$23)*($L3 + $L$25 + 1.5*($L$19 - $L$25) + $L$24*M$5)</f>
        <v>7.2839298853490533</v>
      </c>
      <c r="D5" s="27">
        <f t="shared" si="0"/>
        <v>7.6549298853490537</v>
      </c>
      <c r="E5" s="27">
        <f t="shared" si="0"/>
        <v>7.8914257741962546</v>
      </c>
      <c r="F5" s="27">
        <f t="shared" si="0"/>
        <v>7.6503710325427514</v>
      </c>
      <c r="G5" s="27">
        <f t="shared" si="0"/>
        <v>7.6109743759624653</v>
      </c>
      <c r="H5" s="27">
        <f t="shared" si="0"/>
        <v>7.0257299963185549</v>
      </c>
      <c r="K5" s="40" t="s">
        <v>88</v>
      </c>
      <c r="L5" s="62">
        <f>VLOOKUP($L$12,NaturalRateMeasures!$A$2:$CZ$2520,MATCH($K5,NaturalRateMeasures!$A$2:$CZ$2,0),FALSE)</f>
        <v>0.56881999999999999</v>
      </c>
      <c r="M5" s="62">
        <f>VLOOKUP($L$12,GapMeasures!$A$2:$BN$2520,MATCH($M4,GapMeasures!$A$2:$BN$2,0),FALSE)</f>
        <v>0.70000000000000018</v>
      </c>
      <c r="N5" s="62">
        <f>VLOOKUP($L$12,GapMeasures!$A$2:$BN$2520,MATCH($N4,GapMeasures!$A$2:$BN$2,0),FALSE)</f>
        <v>1.4420000000000011</v>
      </c>
      <c r="O5" s="62">
        <f>VLOOKUP($L$12,GapMeasures!$A$2:$BN$2520,MATCH($O4,GapMeasures!$A$2:$BN$2,0),FALSE)</f>
        <v>1.9149917776944023</v>
      </c>
      <c r="P5" s="62">
        <f>VLOOKUP($L$12,GapMeasures!$A$2:$BN$2520,MATCH($P4,GapMeasures!$A$2:$BN$2,0),FALSE)</f>
        <v>1.4328822943873956</v>
      </c>
      <c r="Q5" s="62">
        <f>VLOOKUP($L$12,GapMeasures!$A$2:$BN$2520,MATCH($Q4,GapMeasures!$A$2:$BN$2,0),FALSE)</f>
        <v>1.3540889812268233</v>
      </c>
      <c r="R5" s="62">
        <f>VLOOKUP($L$12,GapMeasures!$A$2:$BN$2520,MATCH($R4,GapMeasures!$A$2:$BN$2,0),FALSE)</f>
        <v>0.18360022193900202</v>
      </c>
    </row>
    <row r="6" spans="1:18" ht="15" customHeight="1" x14ac:dyDescent="0.3">
      <c r="A6" s="87"/>
      <c r="B6" s="26" t="s">
        <v>100</v>
      </c>
      <c r="C6" s="27">
        <f t="shared" ref="C6:C9" si="1">$L$23*$L$9+(1-$L$23)*($L4 + $L$25 + 1.5*($L$19 - $L$25) + $L$24*M$5)</f>
        <v>5.7839298853490533</v>
      </c>
      <c r="D6" s="27">
        <f t="shared" ref="D6:H9" si="2">$L$23*$L$9+(1-$L$23)*($L4 + $L$25 + 1.5*($L$19 - $L$25) + $L$24*N$5)</f>
        <v>6.1549298853490537</v>
      </c>
      <c r="E6" s="27">
        <f t="shared" si="2"/>
        <v>6.3914257741962546</v>
      </c>
      <c r="F6" s="27">
        <f t="shared" si="2"/>
        <v>6.1503710325427514</v>
      </c>
      <c r="G6" s="27">
        <f t="shared" si="2"/>
        <v>6.1109743759624653</v>
      </c>
      <c r="H6" s="27">
        <f t="shared" si="2"/>
        <v>5.5257299963185549</v>
      </c>
      <c r="K6" s="40" t="s">
        <v>6</v>
      </c>
      <c r="L6" s="62">
        <f>VLOOKUP($L$12,NaturalRateMeasures!$A$2:$CZ$2520,MATCH($K6,NaturalRateMeasures!$A$2:$CZ$2,0),FALSE)</f>
        <v>1.1378999999999999</v>
      </c>
      <c r="M6" s="40"/>
      <c r="N6" s="40"/>
      <c r="O6" s="40"/>
      <c r="P6" s="40"/>
      <c r="Q6" s="40"/>
    </row>
    <row r="7" spans="1:18" x14ac:dyDescent="0.3">
      <c r="A7" s="87"/>
      <c r="B7" s="26" t="s">
        <v>97</v>
      </c>
      <c r="C7" s="27">
        <f t="shared" si="1"/>
        <v>5.8527498853490538</v>
      </c>
      <c r="D7" s="27">
        <f t="shared" si="2"/>
        <v>6.2237498853490543</v>
      </c>
      <c r="E7" s="27">
        <f t="shared" si="2"/>
        <v>6.4602457741962551</v>
      </c>
      <c r="F7" s="27">
        <f t="shared" si="2"/>
        <v>6.219191032542752</v>
      </c>
      <c r="G7" s="27">
        <f t="shared" si="2"/>
        <v>6.1797943759624658</v>
      </c>
      <c r="H7" s="27">
        <f t="shared" si="2"/>
        <v>5.5945499963185554</v>
      </c>
      <c r="K7" s="40" t="s">
        <v>89</v>
      </c>
      <c r="L7" s="62">
        <f>VLOOKUP($L$12,NaturalRateMeasures!$A$2:$CZ$2520,MATCH($K7,NaturalRateMeasures!$A$2:$CZ$2,0),FALSE)</f>
        <v>2.2796726291379499</v>
      </c>
      <c r="M7" s="40"/>
      <c r="N7" s="40"/>
      <c r="O7" s="40"/>
      <c r="P7" s="40"/>
      <c r="Q7" s="40"/>
    </row>
    <row r="8" spans="1:18" ht="18" x14ac:dyDescent="0.35">
      <c r="A8" s="87"/>
      <c r="B8" s="26" t="s">
        <v>98</v>
      </c>
      <c r="C8" s="27">
        <f t="shared" si="1"/>
        <v>6.4218298853490534</v>
      </c>
      <c r="D8" s="27">
        <f t="shared" si="2"/>
        <v>6.7928298853490539</v>
      </c>
      <c r="E8" s="27">
        <f t="shared" si="2"/>
        <v>7.0293257741962547</v>
      </c>
      <c r="F8" s="27">
        <f t="shared" si="2"/>
        <v>6.7882710325427515</v>
      </c>
      <c r="G8" s="27">
        <f t="shared" si="2"/>
        <v>6.7488743759624654</v>
      </c>
      <c r="H8" s="27">
        <f t="shared" si="2"/>
        <v>6.163629996318555</v>
      </c>
      <c r="K8" s="41" t="s">
        <v>115</v>
      </c>
      <c r="M8" s="40"/>
    </row>
    <row r="9" spans="1:18" x14ac:dyDescent="0.3">
      <c r="A9" s="87"/>
      <c r="B9" s="26" t="s">
        <v>99</v>
      </c>
      <c r="C9" s="27">
        <f t="shared" si="1"/>
        <v>7.5636025144870036</v>
      </c>
      <c r="D9" s="27">
        <f t="shared" si="2"/>
        <v>7.934602514487004</v>
      </c>
      <c r="E9" s="27">
        <f t="shared" si="2"/>
        <v>8.1710984033342058</v>
      </c>
      <c r="F9" s="27">
        <f t="shared" si="2"/>
        <v>7.9300436616807017</v>
      </c>
      <c r="G9" s="27">
        <f t="shared" si="2"/>
        <v>7.8906470051004156</v>
      </c>
      <c r="H9" s="27">
        <f t="shared" si="2"/>
        <v>7.3054026254565052</v>
      </c>
      <c r="K9" s="40" t="s">
        <v>3</v>
      </c>
      <c r="L9" s="62">
        <f>VLOOKUP($L$12,FedFundsRates!$A$2:$C$2520,MATCH($K9,FedFundsRates!$A$2:$C$2,0),FALSE)</f>
        <v>4.99</v>
      </c>
      <c r="M9" s="40"/>
      <c r="R9" s="40"/>
    </row>
    <row r="10" spans="1:18" ht="15" customHeight="1" x14ac:dyDescent="0.3">
      <c r="R10" s="40"/>
    </row>
    <row r="11" spans="1:18" ht="18" customHeight="1" x14ac:dyDescent="0.4">
      <c r="A11" s="26" t="s">
        <v>110</v>
      </c>
      <c r="K11" s="48"/>
      <c r="L11" s="44"/>
    </row>
    <row r="12" spans="1:18" ht="18.75" customHeight="1" x14ac:dyDescent="0.3">
      <c r="A12" s="26" t="s">
        <v>109</v>
      </c>
      <c r="K12" s="49" t="s">
        <v>122</v>
      </c>
      <c r="L12" s="47">
        <v>45153</v>
      </c>
    </row>
    <row r="13" spans="1:18" ht="18.75" customHeight="1" x14ac:dyDescent="0.3">
      <c r="K13" s="50"/>
      <c r="M13" s="60" t="s">
        <v>123</v>
      </c>
    </row>
    <row r="14" spans="1:18" ht="72" customHeight="1" x14ac:dyDescent="0.3">
      <c r="K14" s="54" t="s">
        <v>140</v>
      </c>
      <c r="L14" s="55"/>
      <c r="M14" s="49" t="s">
        <v>143</v>
      </c>
      <c r="N14" s="82">
        <v>5.26</v>
      </c>
      <c r="O14" s="40"/>
      <c r="P14" s="40"/>
      <c r="Q14" s="40"/>
      <c r="R14" s="40"/>
    </row>
    <row r="15" spans="1:18" ht="43.2" x14ac:dyDescent="0.3">
      <c r="K15" s="56" t="s">
        <v>143</v>
      </c>
      <c r="L15" s="59">
        <f>N14</f>
        <v>5.26</v>
      </c>
      <c r="M15" s="58" t="s">
        <v>130</v>
      </c>
      <c r="N15" s="81">
        <v>5.26</v>
      </c>
      <c r="O15" s="40"/>
      <c r="P15" s="40"/>
      <c r="Q15" s="40"/>
      <c r="R15" s="40"/>
    </row>
    <row r="16" spans="1:18" ht="28.8" x14ac:dyDescent="0.3">
      <c r="K16" s="54"/>
      <c r="L16" s="55"/>
      <c r="M16" s="51" t="s">
        <v>131</v>
      </c>
      <c r="N16" s="82">
        <v>5.375</v>
      </c>
      <c r="O16" s="40"/>
      <c r="P16" s="40"/>
      <c r="Q16" s="40"/>
      <c r="R16" s="40"/>
    </row>
    <row r="17" spans="11:18" x14ac:dyDescent="0.3">
      <c r="K17" s="50"/>
      <c r="M17" s="60" t="s">
        <v>124</v>
      </c>
      <c r="N17" s="40"/>
      <c r="O17" s="40"/>
      <c r="P17" s="40"/>
      <c r="Q17" s="40"/>
      <c r="R17" s="40"/>
    </row>
    <row r="18" spans="11:18" ht="18" x14ac:dyDescent="0.35">
      <c r="K18" s="52" t="s">
        <v>114</v>
      </c>
      <c r="L18" s="44"/>
      <c r="M18" s="51" t="s">
        <v>26</v>
      </c>
      <c r="N18" s="61">
        <f>VLOOKUP($L$12,InflationMeasures!$A$2:$CJ$2520,MATCH($M18,InflationMeasures!$A$2:$CJ$2,0),FALSE)</f>
        <v>3.9559532568993694</v>
      </c>
      <c r="O18" s="40"/>
      <c r="P18" s="40"/>
      <c r="Q18" s="40"/>
      <c r="R18" s="40"/>
    </row>
    <row r="19" spans="11:18" x14ac:dyDescent="0.3">
      <c r="K19" s="51" t="s">
        <v>26</v>
      </c>
      <c r="L19" s="61">
        <f>VLOOKUP($L$12,InflationMeasures!$A$2:$CJ$2520,MATCH($K19,InflationMeasures!$A$2:$CJ$2,0),FALSE)</f>
        <v>3.9559532568993694</v>
      </c>
      <c r="M19" s="51" t="s">
        <v>27</v>
      </c>
      <c r="N19" s="61">
        <f>VLOOKUP($L$12,InflationMeasures!$A$2:$CJ$2520,MATCH($M19,InflationMeasures!$A$2:$CJ$2,0),FALSE)</f>
        <v>3.4467088357950093</v>
      </c>
      <c r="O19" s="40"/>
      <c r="P19" s="40"/>
      <c r="Q19" s="40"/>
      <c r="R19" s="40"/>
    </row>
    <row r="20" spans="11:18" ht="28.8" x14ac:dyDescent="0.3">
      <c r="K20" s="49" t="s">
        <v>129</v>
      </c>
      <c r="L20" s="45"/>
      <c r="M20" s="51" t="s">
        <v>28</v>
      </c>
      <c r="N20" s="61">
        <f>VLOOKUP($L$12,InflationMeasures!$A$2:$CJ$2520,MATCH($M20,InflationMeasures!$A$2:$CJ$2,0),FALSE)</f>
        <v>2.6224331608529328</v>
      </c>
      <c r="O20" s="40"/>
      <c r="P20" s="40"/>
      <c r="Q20" s="40"/>
      <c r="R20" s="40"/>
    </row>
    <row r="21" spans="11:18" ht="18.75" customHeight="1" x14ac:dyDescent="0.3">
      <c r="K21" s="50"/>
    </row>
    <row r="22" spans="11:18" ht="18.75" customHeight="1" x14ac:dyDescent="0.45">
      <c r="K22" s="53" t="s">
        <v>105</v>
      </c>
      <c r="L22" s="44"/>
    </row>
    <row r="23" spans="11:18" ht="15" customHeight="1" x14ac:dyDescent="0.3">
      <c r="K23" s="49" t="s">
        <v>121</v>
      </c>
      <c r="L23" s="45">
        <v>0</v>
      </c>
    </row>
    <row r="24" spans="11:18" x14ac:dyDescent="0.3">
      <c r="K24" s="49" t="s">
        <v>119</v>
      </c>
      <c r="L24" s="45">
        <v>0.5</v>
      </c>
    </row>
    <row r="25" spans="11:18" x14ac:dyDescent="0.3">
      <c r="K25" s="49" t="s">
        <v>120</v>
      </c>
      <c r="L25" s="45">
        <v>2</v>
      </c>
    </row>
    <row r="28" spans="11:18" ht="21" x14ac:dyDescent="0.4">
      <c r="K28" s="30" t="s">
        <v>101</v>
      </c>
    </row>
    <row r="29" spans="11:18" ht="19.8" x14ac:dyDescent="0.35">
      <c r="K29" s="29" t="s">
        <v>102</v>
      </c>
    </row>
    <row r="30" spans="11:18" ht="18" x14ac:dyDescent="0.35">
      <c r="K30" s="29" t="s">
        <v>117</v>
      </c>
    </row>
    <row r="31" spans="11:18" ht="18" x14ac:dyDescent="0.35">
      <c r="K31" s="29" t="s">
        <v>118</v>
      </c>
    </row>
    <row r="32" spans="11:18" ht="21" x14ac:dyDescent="0.4">
      <c r="K32" s="30" t="s">
        <v>116</v>
      </c>
      <c r="M32" s="30"/>
    </row>
    <row r="33" spans="11:13" ht="19.8" x14ac:dyDescent="0.35">
      <c r="K33" s="31" t="s">
        <v>133</v>
      </c>
      <c r="M33" s="29"/>
    </row>
    <row r="34" spans="11:13" ht="19.8" x14ac:dyDescent="0.35">
      <c r="K34" s="32" t="s">
        <v>134</v>
      </c>
      <c r="M34" s="29"/>
    </row>
    <row r="35" spans="11:13" ht="19.8" x14ac:dyDescent="0.35">
      <c r="K35" s="33" t="s">
        <v>135</v>
      </c>
      <c r="M35" s="29"/>
    </row>
    <row r="36" spans="11:13" ht="19.8" x14ac:dyDescent="0.35">
      <c r="K36" s="34" t="s">
        <v>136</v>
      </c>
      <c r="M36" s="34"/>
    </row>
    <row r="37" spans="11:13" ht="19.8" x14ac:dyDescent="0.35">
      <c r="K37" s="35" t="s">
        <v>137</v>
      </c>
      <c r="M37" s="34"/>
    </row>
    <row r="38" spans="11:13" ht="19.8" x14ac:dyDescent="0.35">
      <c r="K38" s="36" t="s">
        <v>138</v>
      </c>
      <c r="M38" s="34"/>
    </row>
    <row r="39" spans="11:13" ht="19.8" x14ac:dyDescent="0.35">
      <c r="K39" s="37" t="s">
        <v>139</v>
      </c>
      <c r="M39" s="34"/>
    </row>
  </sheetData>
  <mergeCells count="2">
    <mergeCell ref="A5:A9"/>
    <mergeCell ref="D3:H3"/>
  </mergeCells>
  <conditionalFormatting sqref="C5:H9">
    <cfRule type="expression" dxfId="11" priority="1">
      <formula>C5-$L$15&lt;=-1.25</formula>
    </cfRule>
    <cfRule type="expression" dxfId="10" priority="2">
      <formula>AND(C5-$L$15&gt;-1.25,C5-$L$15&lt;=-0.75)</formula>
    </cfRule>
    <cfRule type="expression" dxfId="9" priority="3">
      <formula>AND(C5-$L$15&gt;-0.75,C5-$L$15&lt;=-0.25)</formula>
    </cfRule>
    <cfRule type="expression" dxfId="8" priority="4">
      <formula>AND(C5-$L$15&gt;0.25,C5-$L$15&lt;=0.75)</formula>
    </cfRule>
    <cfRule type="expression" dxfId="7" priority="5">
      <formula>AND(C5-$L$15&gt;0.75,C5-$L$15&lt;=1.25)</formula>
    </cfRule>
    <cfRule type="expression" dxfId="6" priority="6">
      <formula>C5-$L$15&gt;1.25</formula>
    </cfRule>
  </conditionalFormatting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9"/>
  <sheetViews>
    <sheetView workbookViewId="0">
      <pane ySplit="12" topLeftCell="A13" activePane="bottomLeft" state="frozen"/>
      <selection pane="bottomLeft" activeCell="A14" sqref="A14"/>
    </sheetView>
  </sheetViews>
  <sheetFormatPr defaultColWidth="9.109375" defaultRowHeight="14.4" x14ac:dyDescent="0.3"/>
  <cols>
    <col min="1" max="1" width="4" style="26" customWidth="1"/>
    <col min="2" max="2" width="16.5546875" style="26" customWidth="1"/>
    <col min="3" max="3" width="11.88671875" style="26" customWidth="1"/>
    <col min="4" max="10" width="9.109375" style="26"/>
    <col min="11" max="11" width="102.44140625" style="26" customWidth="1"/>
    <col min="12" max="12" width="17.88671875" style="26" customWidth="1"/>
    <col min="13" max="13" width="22.44140625" style="26" customWidth="1"/>
    <col min="14" max="14" width="17" style="26" customWidth="1"/>
    <col min="15" max="17" width="17.6640625" style="26" customWidth="1"/>
    <col min="18" max="18" width="10.88671875" style="26" customWidth="1"/>
    <col min="19" max="16384" width="9.109375" style="26"/>
  </cols>
  <sheetData>
    <row r="1" spans="1:18" ht="23.4" x14ac:dyDescent="0.45">
      <c r="A1" s="43" t="s">
        <v>111</v>
      </c>
      <c r="I1" s="43" t="s">
        <v>152</v>
      </c>
      <c r="K1" s="39" t="s">
        <v>106</v>
      </c>
      <c r="L1" s="40"/>
      <c r="M1" s="40"/>
    </row>
    <row r="2" spans="1:18" ht="18" x14ac:dyDescent="0.35">
      <c r="B2" s="38" t="s">
        <v>113</v>
      </c>
      <c r="C2" s="38"/>
      <c r="K2" s="41" t="s">
        <v>103</v>
      </c>
      <c r="L2" s="40"/>
      <c r="M2" s="40"/>
    </row>
    <row r="3" spans="1:18" ht="18.75" customHeight="1" x14ac:dyDescent="0.35">
      <c r="C3" s="66" t="s">
        <v>147</v>
      </c>
      <c r="D3" s="88" t="s">
        <v>104</v>
      </c>
      <c r="E3" s="89"/>
      <c r="F3" s="89"/>
      <c r="G3" s="89"/>
      <c r="H3" s="90"/>
      <c r="K3" s="40" t="s">
        <v>0</v>
      </c>
      <c r="L3" s="42">
        <f>VLOOKUP($L$12,NaturalRateMeasures!$A$2:$CZ$2520,MATCH($K3,NaturalRateMeasures!$A$2:$CZ$2,0),FALSE)</f>
        <v>2</v>
      </c>
      <c r="M3" s="41" t="s">
        <v>107</v>
      </c>
      <c r="N3" s="40"/>
      <c r="O3" s="40"/>
      <c r="P3" s="40"/>
      <c r="Q3" s="40"/>
    </row>
    <row r="4" spans="1:18" ht="18.75" customHeight="1" x14ac:dyDescent="0.3">
      <c r="C4" s="46" t="s">
        <v>146</v>
      </c>
      <c r="D4" s="65" t="s">
        <v>144</v>
      </c>
      <c r="E4" s="65" t="s">
        <v>112</v>
      </c>
      <c r="F4" s="65" t="s">
        <v>145</v>
      </c>
      <c r="G4" s="65" t="s">
        <v>95</v>
      </c>
      <c r="H4" s="65" t="s">
        <v>96</v>
      </c>
      <c r="K4" s="40" t="s">
        <v>5</v>
      </c>
      <c r="L4" s="62">
        <f>VLOOKUP($L$12,NaturalRateMeasures!$A$2:$CZ$2520,MATCH($K4,NaturalRateMeasures!$A$2:$CZ$2,0),FALSE)</f>
        <v>0.5</v>
      </c>
      <c r="M4" s="62" t="s">
        <v>12</v>
      </c>
      <c r="N4" s="40" t="s">
        <v>13</v>
      </c>
      <c r="O4" s="15" t="s">
        <v>15</v>
      </c>
      <c r="P4" s="40" t="s">
        <v>14</v>
      </c>
      <c r="Q4" s="40" t="s">
        <v>93</v>
      </c>
      <c r="R4" s="40" t="s">
        <v>9</v>
      </c>
    </row>
    <row r="5" spans="1:18" ht="15" customHeight="1" x14ac:dyDescent="0.3">
      <c r="A5" s="86" t="s">
        <v>108</v>
      </c>
      <c r="B5" s="28">
        <v>0.02</v>
      </c>
      <c r="C5" s="27">
        <f t="shared" ref="C5:H9" si="0">$L$23*$L$9+(1-$L$23)*($L3 + $L$25 + 1.5*($L$19 - $L$25) + $L$24*M$5)</f>
        <v>8.3467163146757706</v>
      </c>
      <c r="D5" s="27">
        <f t="shared" si="0"/>
        <v>8.7207163146757694</v>
      </c>
      <c r="E5" s="27">
        <f t="shared" si="0"/>
        <v>9.0038290787666337</v>
      </c>
      <c r="F5" s="27">
        <f t="shared" si="0"/>
        <v>8.7021914053975191</v>
      </c>
      <c r="G5" s="27">
        <f t="shared" si="0"/>
        <v>8.4124196679288055</v>
      </c>
      <c r="H5" s="27">
        <f t="shared" si="0"/>
        <v>7.5575353234821048</v>
      </c>
      <c r="K5" s="40" t="s">
        <v>88</v>
      </c>
      <c r="L5" s="62">
        <f>VLOOKUP($L$12,NaturalRateMeasures!$A$2:$CZ$2520,MATCH($K5,NaturalRateMeasures!$A$2:$CZ$2,0),FALSE)</f>
        <v>0.56881999999999999</v>
      </c>
      <c r="M5" s="62">
        <f>VLOOKUP($L$12,GapMeasures!$A$2:$BN$2520,MATCH($M4,GapMeasures!$A$2:$BN$2,0),FALSE)</f>
        <v>0.96666666666666679</v>
      </c>
      <c r="N5" s="62">
        <f>VLOOKUP($L$12,GapMeasures!$A$2:$BN$2520,MATCH($N4,GapMeasures!$A$2:$BN$2,0),FALSE)</f>
        <v>1.7146666666666679</v>
      </c>
      <c r="O5" s="62">
        <f>VLOOKUP($L$12,GapMeasures!$A$2:$BN$2520,MATCH($O4,GapMeasures!$A$2:$BN$2,0),FALSE)</f>
        <v>2.2808921948483944</v>
      </c>
      <c r="P5" s="62">
        <f>VLOOKUP($L$12,GapMeasures!$A$2:$BN$2520,MATCH($P4,GapMeasures!$A$2:$BN$2,0),FALSE)</f>
        <v>1.6776168481101648</v>
      </c>
      <c r="Q5" s="62">
        <f>VLOOKUP($L$12,GapMeasures!$A$2:$BN$2520,MATCH($Q4,GapMeasures!$A$2:$BN$2,0),FALSE)</f>
        <v>1.0980733731727383</v>
      </c>
      <c r="R5" s="62">
        <f>VLOOKUP($L$12,GapMeasures!$A$2:$BN$2520,MATCH($R4,GapMeasures!$A$2:$BN$2,0),FALSE)</f>
        <v>-0.61169531572066349</v>
      </c>
    </row>
    <row r="6" spans="1:18" ht="15" customHeight="1" x14ac:dyDescent="0.3">
      <c r="A6" s="87"/>
      <c r="B6" s="26" t="s">
        <v>100</v>
      </c>
      <c r="C6" s="27">
        <f t="shared" si="0"/>
        <v>6.8467163146757697</v>
      </c>
      <c r="D6" s="27">
        <f t="shared" si="0"/>
        <v>7.2207163146757702</v>
      </c>
      <c r="E6" s="27">
        <f t="shared" si="0"/>
        <v>7.5038290787666337</v>
      </c>
      <c r="F6" s="27">
        <f t="shared" si="0"/>
        <v>7.2021914053975191</v>
      </c>
      <c r="G6" s="27">
        <f t="shared" si="0"/>
        <v>6.9124196679288055</v>
      </c>
      <c r="H6" s="27">
        <f t="shared" si="0"/>
        <v>6.0575353234821048</v>
      </c>
      <c r="K6" s="40" t="s">
        <v>6</v>
      </c>
      <c r="L6" s="62">
        <f>VLOOKUP($L$12,NaturalRateMeasures!$A$2:$CZ$2520,MATCH($K6,NaturalRateMeasures!$A$2:$CZ$2,0),FALSE)</f>
        <v>1.1378999999999999</v>
      </c>
      <c r="M6" s="40"/>
      <c r="N6" s="40"/>
      <c r="O6" s="40"/>
      <c r="P6" s="40"/>
      <c r="Q6" s="40"/>
    </row>
    <row r="7" spans="1:18" x14ac:dyDescent="0.3">
      <c r="A7" s="87"/>
      <c r="B7" s="26" t="s">
        <v>97</v>
      </c>
      <c r="C7" s="27">
        <f t="shared" si="0"/>
        <v>6.9155363146757702</v>
      </c>
      <c r="D7" s="27">
        <f t="shared" si="0"/>
        <v>7.2895363146757708</v>
      </c>
      <c r="E7" s="27">
        <f t="shared" si="0"/>
        <v>7.5726490787666343</v>
      </c>
      <c r="F7" s="27">
        <f t="shared" si="0"/>
        <v>7.2710114053975197</v>
      </c>
      <c r="G7" s="27">
        <f t="shared" si="0"/>
        <v>6.981239667928806</v>
      </c>
      <c r="H7" s="27">
        <f t="shared" si="0"/>
        <v>6.1263553234821053</v>
      </c>
      <c r="K7" s="40" t="s">
        <v>89</v>
      </c>
      <c r="L7" s="62">
        <f>VLOOKUP($L$12,NaturalRateMeasures!$A$2:$CZ$2520,MATCH($K7,NaturalRateMeasures!$A$2:$CZ$2,0),FALSE)</f>
        <v>2.2796726291379499</v>
      </c>
      <c r="M7" s="40"/>
      <c r="N7" s="40"/>
      <c r="O7" s="40"/>
      <c r="P7" s="40"/>
      <c r="Q7" s="40"/>
    </row>
    <row r="8" spans="1:18" ht="18" x14ac:dyDescent="0.35">
      <c r="A8" s="87"/>
      <c r="B8" s="26" t="s">
        <v>98</v>
      </c>
      <c r="C8" s="27">
        <f t="shared" si="0"/>
        <v>7.4846163146757698</v>
      </c>
      <c r="D8" s="27">
        <f t="shared" si="0"/>
        <v>7.8586163146757704</v>
      </c>
      <c r="E8" s="27">
        <f t="shared" si="0"/>
        <v>8.1417290787666339</v>
      </c>
      <c r="F8" s="27">
        <f t="shared" si="0"/>
        <v>7.8400914053975193</v>
      </c>
      <c r="G8" s="27">
        <f t="shared" si="0"/>
        <v>7.5503196679288056</v>
      </c>
      <c r="H8" s="27">
        <f t="shared" si="0"/>
        <v>6.6954353234821049</v>
      </c>
      <c r="K8" s="41" t="s">
        <v>115</v>
      </c>
      <c r="M8" s="40"/>
    </row>
    <row r="9" spans="1:18" x14ac:dyDescent="0.3">
      <c r="A9" s="87"/>
      <c r="B9" s="26" t="s">
        <v>99</v>
      </c>
      <c r="C9" s="27">
        <f t="shared" si="0"/>
        <v>8.6263889438137191</v>
      </c>
      <c r="D9" s="27">
        <f t="shared" si="0"/>
        <v>9.0003889438137215</v>
      </c>
      <c r="E9" s="27">
        <f t="shared" si="0"/>
        <v>9.2835017079045841</v>
      </c>
      <c r="F9" s="27">
        <f t="shared" si="0"/>
        <v>8.9818640345354694</v>
      </c>
      <c r="G9" s="27">
        <f t="shared" si="0"/>
        <v>8.6920922970667558</v>
      </c>
      <c r="H9" s="27">
        <f t="shared" si="0"/>
        <v>7.8372079526200551</v>
      </c>
      <c r="K9" s="40" t="s">
        <v>3</v>
      </c>
      <c r="L9" s="62">
        <f>VLOOKUP($L$12,FedFundsRates!$A$2:$C$2520,MATCH($K9,FedFundsRates!$A$2:$C$2,0),FALSE)</f>
        <v>4.5166666666666666</v>
      </c>
      <c r="M9" s="40"/>
      <c r="R9" s="40"/>
    </row>
    <row r="10" spans="1:18" ht="15" customHeight="1" x14ac:dyDescent="0.3">
      <c r="R10" s="40"/>
    </row>
    <row r="11" spans="1:18" ht="67.5" customHeight="1" x14ac:dyDescent="0.4">
      <c r="A11" s="26" t="s">
        <v>141</v>
      </c>
      <c r="K11" s="48"/>
      <c r="L11" s="44"/>
    </row>
    <row r="12" spans="1:18" ht="18.75" customHeight="1" x14ac:dyDescent="0.3">
      <c r="A12" s="26" t="s">
        <v>142</v>
      </c>
      <c r="K12" s="49" t="s">
        <v>132</v>
      </c>
      <c r="L12" s="47">
        <v>45061</v>
      </c>
    </row>
    <row r="13" spans="1:18" ht="18.75" customHeight="1" x14ac:dyDescent="0.3">
      <c r="K13" s="50"/>
      <c r="M13" s="60" t="s">
        <v>127</v>
      </c>
    </row>
    <row r="14" spans="1:18" ht="72" customHeight="1" x14ac:dyDescent="0.3">
      <c r="K14" s="54" t="s">
        <v>126</v>
      </c>
      <c r="L14" s="55"/>
      <c r="M14" s="49" t="s">
        <v>128</v>
      </c>
      <c r="N14" s="85">
        <f>L15</f>
        <v>4.99</v>
      </c>
      <c r="O14" s="40"/>
      <c r="P14" s="40"/>
      <c r="Q14" s="40"/>
      <c r="R14" s="40"/>
    </row>
    <row r="15" spans="1:18" x14ac:dyDescent="0.3">
      <c r="K15" s="56" t="s">
        <v>2</v>
      </c>
      <c r="L15" s="57">
        <f>VLOOKUP($L$12,FedFundsRates!$A$2:$C$2520,MATCH($K15,FedFundsRates!$A$2:$C$2,0),FALSE)</f>
        <v>4.99</v>
      </c>
      <c r="M15" s="51"/>
      <c r="N15" s="44"/>
      <c r="O15" s="40"/>
      <c r="P15" s="40"/>
      <c r="Q15" s="40"/>
      <c r="R15" s="40"/>
    </row>
    <row r="16" spans="1:18" x14ac:dyDescent="0.3">
      <c r="K16" s="54"/>
      <c r="L16" s="55"/>
      <c r="M16" s="51"/>
      <c r="N16" s="44"/>
      <c r="O16" s="40"/>
      <c r="P16" s="40"/>
      <c r="Q16" s="40"/>
      <c r="R16" s="40"/>
    </row>
    <row r="17" spans="11:18" x14ac:dyDescent="0.3">
      <c r="K17" s="50"/>
      <c r="M17" s="60" t="s">
        <v>124</v>
      </c>
      <c r="N17" s="40"/>
      <c r="O17" s="40"/>
      <c r="P17" s="40"/>
      <c r="Q17" s="40"/>
      <c r="R17" s="40"/>
    </row>
    <row r="18" spans="11:18" ht="18" x14ac:dyDescent="0.35">
      <c r="K18" s="52" t="s">
        <v>114</v>
      </c>
      <c r="L18" s="44"/>
      <c r="M18" s="51" t="s">
        <v>26</v>
      </c>
      <c r="N18" s="61">
        <f>VLOOKUP($L$12,InflationMeasures!$A$2:$CJ$2520,MATCH($M18,InflationMeasures!$A$2:$CJ$2,0),FALSE)</f>
        <v>4.5755886542282909</v>
      </c>
      <c r="O18" s="40"/>
      <c r="P18" s="40"/>
      <c r="Q18" s="40"/>
      <c r="R18" s="40"/>
    </row>
    <row r="19" spans="11:18" x14ac:dyDescent="0.3">
      <c r="K19" s="51" t="s">
        <v>26</v>
      </c>
      <c r="L19" s="61">
        <f>VLOOKUP($L$12,InflationMeasures!$A$2:$CJ$2520,MATCH($K19,InflationMeasures!$A$2:$CJ$2,0),FALSE)</f>
        <v>4.5755886542282909</v>
      </c>
      <c r="M19" s="51" t="s">
        <v>27</v>
      </c>
      <c r="N19" s="61">
        <f>VLOOKUP($L$12,InflationMeasures!$A$2:$CJ$2520,MATCH($M19,InflationMeasures!$A$2:$CJ$2,0),FALSE)</f>
        <v>3.8649558303122555</v>
      </c>
      <c r="O19" s="40"/>
      <c r="P19" s="40"/>
      <c r="Q19" s="40"/>
      <c r="R19" s="40"/>
    </row>
    <row r="20" spans="11:18" x14ac:dyDescent="0.3">
      <c r="K20" s="49" t="s">
        <v>125</v>
      </c>
      <c r="L20" s="45"/>
      <c r="M20" s="51" t="s">
        <v>28</v>
      </c>
      <c r="N20" s="61">
        <f>VLOOKUP($L$12,InflationMeasures!$A$2:$CJ$2520,MATCH($M20,InflationMeasures!$A$2:$CJ$2,0),FALSE)</f>
        <v>2.9495810879463402</v>
      </c>
      <c r="O20" s="40"/>
      <c r="P20" s="40"/>
      <c r="Q20" s="40"/>
      <c r="R20" s="40"/>
    </row>
    <row r="21" spans="11:18" ht="18.75" customHeight="1" x14ac:dyDescent="0.3">
      <c r="K21" s="50"/>
    </row>
    <row r="22" spans="11:18" ht="18.75" customHeight="1" x14ac:dyDescent="0.45">
      <c r="K22" s="53" t="s">
        <v>105</v>
      </c>
      <c r="L22" s="44"/>
    </row>
    <row r="23" spans="11:18" ht="15" customHeight="1" x14ac:dyDescent="0.3">
      <c r="K23" s="49" t="s">
        <v>121</v>
      </c>
      <c r="L23" s="45">
        <v>0</v>
      </c>
    </row>
    <row r="24" spans="11:18" x14ac:dyDescent="0.3">
      <c r="K24" s="49" t="s">
        <v>119</v>
      </c>
      <c r="L24" s="45">
        <v>0.5</v>
      </c>
    </row>
    <row r="25" spans="11:18" x14ac:dyDescent="0.3">
      <c r="K25" s="49" t="s">
        <v>120</v>
      </c>
      <c r="L25" s="45">
        <v>2</v>
      </c>
    </row>
    <row r="28" spans="11:18" ht="21" x14ac:dyDescent="0.4">
      <c r="K28" s="30" t="s">
        <v>101</v>
      </c>
    </row>
    <row r="29" spans="11:18" ht="19.8" x14ac:dyDescent="0.35">
      <c r="K29" s="29" t="s">
        <v>102</v>
      </c>
    </row>
    <row r="30" spans="11:18" ht="18" x14ac:dyDescent="0.35">
      <c r="K30" s="29" t="s">
        <v>117</v>
      </c>
    </row>
    <row r="31" spans="11:18" ht="18" x14ac:dyDescent="0.35">
      <c r="K31" s="29" t="s">
        <v>118</v>
      </c>
    </row>
    <row r="32" spans="11:18" ht="21" x14ac:dyDescent="0.4">
      <c r="K32" s="30" t="s">
        <v>116</v>
      </c>
      <c r="M32" s="30"/>
    </row>
    <row r="33" spans="11:13" ht="19.8" x14ac:dyDescent="0.35">
      <c r="K33" s="31" t="s">
        <v>133</v>
      </c>
      <c r="M33" s="29"/>
    </row>
    <row r="34" spans="11:13" ht="19.8" x14ac:dyDescent="0.35">
      <c r="K34" s="32" t="s">
        <v>134</v>
      </c>
      <c r="M34" s="29"/>
    </row>
    <row r="35" spans="11:13" ht="19.8" x14ac:dyDescent="0.35">
      <c r="K35" s="33" t="s">
        <v>135</v>
      </c>
      <c r="M35" s="29"/>
    </row>
    <row r="36" spans="11:13" ht="19.8" x14ac:dyDescent="0.35">
      <c r="K36" s="34" t="s">
        <v>136</v>
      </c>
      <c r="M36" s="34"/>
    </row>
    <row r="37" spans="11:13" ht="19.8" x14ac:dyDescent="0.35">
      <c r="K37" s="35" t="s">
        <v>137</v>
      </c>
      <c r="M37" s="34"/>
    </row>
    <row r="38" spans="11:13" ht="19.8" x14ac:dyDescent="0.35">
      <c r="K38" s="36" t="s">
        <v>138</v>
      </c>
      <c r="M38" s="34"/>
    </row>
    <row r="39" spans="11:13" ht="19.8" x14ac:dyDescent="0.35">
      <c r="K39" s="37" t="s">
        <v>139</v>
      </c>
      <c r="M39" s="34"/>
    </row>
  </sheetData>
  <mergeCells count="2">
    <mergeCell ref="D3:H3"/>
    <mergeCell ref="A5:A9"/>
  </mergeCells>
  <conditionalFormatting sqref="C5:H9">
    <cfRule type="expression" dxfId="5" priority="1">
      <formula>C5-$L$15&lt;=-1.25</formula>
    </cfRule>
    <cfRule type="expression" dxfId="4" priority="2">
      <formula>AND(C5-$L$15&gt;-1.25,C5-$L$15&lt;=-0.75)</formula>
    </cfRule>
    <cfRule type="expression" dxfId="3" priority="3">
      <formula>AND(C5-$L$15&gt;-0.75,C5-$L$15&lt;=-0.25)</formula>
    </cfRule>
    <cfRule type="expression" dxfId="2" priority="4">
      <formula>AND(C5-$L$15&gt;0.25,C5-$L$15&lt;=0.75)</formula>
    </cfRule>
    <cfRule type="expression" dxfId="1" priority="5">
      <formula>AND(C5-$L$15&gt;0.75,C5-$L$15&lt;=1.25)</formula>
    </cfRule>
    <cfRule type="expression" dxfId="0" priority="6">
      <formula>C5-$L$15&gt;1.25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S3:W4"/>
  <sheetViews>
    <sheetView zoomScale="75" zoomScaleNormal="75" workbookViewId="0">
      <selection activeCell="S20" sqref="S20"/>
    </sheetView>
  </sheetViews>
  <sheetFormatPr defaultRowHeight="14.4" x14ac:dyDescent="0.3"/>
  <cols>
    <col min="19" max="19" width="18.44140625" customWidth="1"/>
    <col min="21" max="21" width="11.88671875" customWidth="1"/>
  </cols>
  <sheetData>
    <row r="3" spans="19:23" ht="21" x14ac:dyDescent="0.4">
      <c r="S3" s="24" t="s">
        <v>86</v>
      </c>
      <c r="U3" s="25">
        <f>FOMCTaylor93UR!N1</f>
        <v>45211</v>
      </c>
    </row>
    <row r="4" spans="19:23" x14ac:dyDescent="0.3">
      <c r="T4" s="9"/>
      <c r="U4" s="10"/>
      <c r="V4" s="14"/>
      <c r="W4" s="13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77"/>
  <sheetViews>
    <sheetView workbookViewId="0">
      <pane ySplit="5" topLeftCell="A260" activePane="bottomLeft" state="frozen"/>
      <selection activeCell="R254" sqref="R254"/>
      <selection pane="bottomLeft" activeCell="R254" sqref="R254"/>
    </sheetView>
  </sheetViews>
  <sheetFormatPr defaultColWidth="9.109375" defaultRowHeight="14.4" x14ac:dyDescent="0.3"/>
  <cols>
    <col min="1" max="1" width="10.6640625" customWidth="1"/>
    <col min="2" max="3" width="14.6640625" style="75" bestFit="1" customWidth="1"/>
  </cols>
  <sheetData>
    <row r="1" spans="1:3" x14ac:dyDescent="0.3">
      <c r="B1" s="75" t="s">
        <v>35</v>
      </c>
      <c r="C1" s="75" t="s">
        <v>36</v>
      </c>
    </row>
    <row r="2" spans="1:3" x14ac:dyDescent="0.3">
      <c r="B2" s="75" t="s">
        <v>0</v>
      </c>
      <c r="C2" s="75" t="s">
        <v>1</v>
      </c>
    </row>
    <row r="3" spans="1:3" x14ac:dyDescent="0.3">
      <c r="A3" s="1">
        <v>20135</v>
      </c>
      <c r="B3" s="75">
        <v>2</v>
      </c>
      <c r="C3" s="75" t="e">
        <v>#N/A</v>
      </c>
    </row>
    <row r="4" spans="1:3" x14ac:dyDescent="0.3">
      <c r="A4" s="1">
        <v>20224</v>
      </c>
      <c r="B4" s="75">
        <v>2</v>
      </c>
      <c r="C4" s="75" t="e">
        <v>#N/A</v>
      </c>
    </row>
    <row r="5" spans="1:3" x14ac:dyDescent="0.3">
      <c r="A5" s="1">
        <v>20316</v>
      </c>
      <c r="B5" s="75">
        <v>2</v>
      </c>
      <c r="C5" s="75" t="e">
        <v>#N/A</v>
      </c>
    </row>
    <row r="6" spans="1:3" x14ac:dyDescent="0.3">
      <c r="A6" s="1">
        <v>20408</v>
      </c>
      <c r="B6" s="75">
        <v>2</v>
      </c>
      <c r="C6" s="75" t="e">
        <v>#N/A</v>
      </c>
    </row>
    <row r="7" spans="1:3" x14ac:dyDescent="0.3">
      <c r="A7" s="1">
        <v>20500</v>
      </c>
      <c r="B7" s="75">
        <v>2</v>
      </c>
      <c r="C7" s="75" t="e">
        <v>#N/A</v>
      </c>
    </row>
    <row r="8" spans="1:3" x14ac:dyDescent="0.3">
      <c r="A8" s="1">
        <v>20590</v>
      </c>
      <c r="B8" s="75">
        <v>2</v>
      </c>
      <c r="C8" s="75" t="e">
        <v>#N/A</v>
      </c>
    </row>
    <row r="9" spans="1:3" x14ac:dyDescent="0.3">
      <c r="A9" s="1">
        <v>20682</v>
      </c>
      <c r="B9" s="75">
        <v>2</v>
      </c>
      <c r="C9" s="75" t="e">
        <v>#N/A</v>
      </c>
    </row>
    <row r="10" spans="1:3" x14ac:dyDescent="0.3">
      <c r="A10" s="1">
        <v>20774</v>
      </c>
      <c r="B10" s="75">
        <v>2</v>
      </c>
      <c r="C10" s="75" t="e">
        <v>#N/A</v>
      </c>
    </row>
    <row r="11" spans="1:3" x14ac:dyDescent="0.3">
      <c r="A11" s="1">
        <v>20866</v>
      </c>
      <c r="B11" s="75">
        <v>2</v>
      </c>
      <c r="C11" s="75" t="e">
        <v>#N/A</v>
      </c>
    </row>
    <row r="12" spans="1:3" x14ac:dyDescent="0.3">
      <c r="A12" s="1">
        <v>20955</v>
      </c>
      <c r="B12" s="75">
        <v>2</v>
      </c>
      <c r="C12" s="75" t="e">
        <v>#N/A</v>
      </c>
    </row>
    <row r="13" spans="1:3" x14ac:dyDescent="0.3">
      <c r="A13" s="1">
        <v>21047</v>
      </c>
      <c r="B13" s="75">
        <v>2</v>
      </c>
      <c r="C13" s="75" t="e">
        <v>#N/A</v>
      </c>
    </row>
    <row r="14" spans="1:3" x14ac:dyDescent="0.3">
      <c r="A14" s="1">
        <v>21139</v>
      </c>
      <c r="B14" s="75">
        <v>2</v>
      </c>
      <c r="C14" s="75" t="e">
        <v>#N/A</v>
      </c>
    </row>
    <row r="15" spans="1:3" x14ac:dyDescent="0.3">
      <c r="A15" s="1">
        <v>21231</v>
      </c>
      <c r="B15" s="75">
        <v>2</v>
      </c>
      <c r="C15" s="75" t="e">
        <v>#N/A</v>
      </c>
    </row>
    <row r="16" spans="1:3" x14ac:dyDescent="0.3">
      <c r="A16" s="1">
        <v>21320</v>
      </c>
      <c r="B16" s="75">
        <v>2</v>
      </c>
      <c r="C16" s="75" t="e">
        <v>#N/A</v>
      </c>
    </row>
    <row r="17" spans="1:3" x14ac:dyDescent="0.3">
      <c r="A17" s="1">
        <v>21412</v>
      </c>
      <c r="B17" s="75">
        <v>2</v>
      </c>
      <c r="C17" s="75" t="e">
        <v>#N/A</v>
      </c>
    </row>
    <row r="18" spans="1:3" x14ac:dyDescent="0.3">
      <c r="A18" s="1">
        <v>21504</v>
      </c>
      <c r="B18" s="75">
        <v>2</v>
      </c>
      <c r="C18" s="75" t="e">
        <v>#N/A</v>
      </c>
    </row>
    <row r="19" spans="1:3" x14ac:dyDescent="0.3">
      <c r="A19" s="1">
        <v>21596</v>
      </c>
      <c r="B19" s="75">
        <v>2</v>
      </c>
      <c r="C19" s="75" t="e">
        <v>#N/A</v>
      </c>
    </row>
    <row r="20" spans="1:3" x14ac:dyDescent="0.3">
      <c r="A20" s="1">
        <v>21685</v>
      </c>
      <c r="B20" s="75">
        <v>2</v>
      </c>
      <c r="C20" s="75" t="e">
        <v>#N/A</v>
      </c>
    </row>
    <row r="21" spans="1:3" x14ac:dyDescent="0.3">
      <c r="A21" s="1">
        <v>21777</v>
      </c>
      <c r="B21" s="75">
        <v>2</v>
      </c>
      <c r="C21" s="75" t="e">
        <v>#N/A</v>
      </c>
    </row>
    <row r="22" spans="1:3" x14ac:dyDescent="0.3">
      <c r="A22" s="1">
        <v>21869</v>
      </c>
      <c r="B22" s="75">
        <v>2</v>
      </c>
      <c r="C22" s="75" t="e">
        <v>#N/A</v>
      </c>
    </row>
    <row r="23" spans="1:3" x14ac:dyDescent="0.3">
      <c r="A23" s="1">
        <v>21961</v>
      </c>
      <c r="B23" s="75">
        <v>2</v>
      </c>
      <c r="C23" s="75" t="e">
        <v>#N/A</v>
      </c>
    </row>
    <row r="24" spans="1:3" x14ac:dyDescent="0.3">
      <c r="A24" s="1">
        <v>22051</v>
      </c>
      <c r="B24" s="75">
        <v>2</v>
      </c>
      <c r="C24" s="75" t="e">
        <v>#N/A</v>
      </c>
    </row>
    <row r="25" spans="1:3" x14ac:dyDescent="0.3">
      <c r="A25" s="1">
        <v>22143</v>
      </c>
      <c r="B25" s="75">
        <v>2</v>
      </c>
      <c r="C25" s="75" t="e">
        <v>#N/A</v>
      </c>
    </row>
    <row r="26" spans="1:3" x14ac:dyDescent="0.3">
      <c r="A26" s="1">
        <v>22235</v>
      </c>
      <c r="B26" s="75">
        <v>2</v>
      </c>
      <c r="C26" s="75" t="e">
        <v>#N/A</v>
      </c>
    </row>
    <row r="27" spans="1:3" x14ac:dyDescent="0.3">
      <c r="A27" s="1">
        <v>22327</v>
      </c>
      <c r="B27" s="75">
        <v>2</v>
      </c>
      <c r="C27" s="75" t="e">
        <v>#N/A</v>
      </c>
    </row>
    <row r="28" spans="1:3" x14ac:dyDescent="0.3">
      <c r="A28" s="1">
        <v>22416</v>
      </c>
      <c r="B28" s="75">
        <v>2</v>
      </c>
      <c r="C28" s="75" t="e">
        <v>#N/A</v>
      </c>
    </row>
    <row r="29" spans="1:3" x14ac:dyDescent="0.3">
      <c r="A29" s="1">
        <v>22508</v>
      </c>
      <c r="B29" s="75">
        <v>2</v>
      </c>
      <c r="C29" s="75" t="e">
        <v>#N/A</v>
      </c>
    </row>
    <row r="30" spans="1:3" x14ac:dyDescent="0.3">
      <c r="A30" s="1">
        <v>22600</v>
      </c>
      <c r="B30" s="75">
        <v>2</v>
      </c>
      <c r="C30" s="75" t="e">
        <v>#N/A</v>
      </c>
    </row>
    <row r="31" spans="1:3" x14ac:dyDescent="0.3">
      <c r="A31" s="1">
        <v>22692</v>
      </c>
      <c r="B31" s="75">
        <v>2</v>
      </c>
      <c r="C31" s="75" t="e">
        <v>#N/A</v>
      </c>
    </row>
    <row r="32" spans="1:3" x14ac:dyDescent="0.3">
      <c r="A32" s="1">
        <v>22781</v>
      </c>
      <c r="B32" s="75">
        <v>2</v>
      </c>
      <c r="C32" s="75" t="e">
        <v>#N/A</v>
      </c>
    </row>
    <row r="33" spans="1:3" x14ac:dyDescent="0.3">
      <c r="A33" s="1">
        <v>22873</v>
      </c>
      <c r="B33" s="75">
        <v>2</v>
      </c>
      <c r="C33" s="75" t="e">
        <v>#N/A</v>
      </c>
    </row>
    <row r="34" spans="1:3" x14ac:dyDescent="0.3">
      <c r="A34" s="1">
        <v>22965</v>
      </c>
      <c r="B34" s="75">
        <v>2</v>
      </c>
      <c r="C34" s="75" t="e">
        <v>#N/A</v>
      </c>
    </row>
    <row r="35" spans="1:3" x14ac:dyDescent="0.3">
      <c r="A35" s="1">
        <v>23057</v>
      </c>
      <c r="B35" s="75">
        <v>2</v>
      </c>
      <c r="C35" s="75" t="e">
        <v>#N/A</v>
      </c>
    </row>
    <row r="36" spans="1:3" x14ac:dyDescent="0.3">
      <c r="A36" s="1">
        <v>23146</v>
      </c>
      <c r="B36" s="75">
        <v>2</v>
      </c>
      <c r="C36" s="75" t="e">
        <v>#N/A</v>
      </c>
    </row>
    <row r="37" spans="1:3" x14ac:dyDescent="0.3">
      <c r="A37" s="1">
        <v>23238</v>
      </c>
      <c r="B37" s="75">
        <v>2</v>
      </c>
      <c r="C37" s="75" t="e">
        <v>#N/A</v>
      </c>
    </row>
    <row r="38" spans="1:3" x14ac:dyDescent="0.3">
      <c r="A38" s="1">
        <v>23330</v>
      </c>
      <c r="B38" s="75">
        <v>2</v>
      </c>
      <c r="C38" s="75" t="e">
        <v>#N/A</v>
      </c>
    </row>
    <row r="39" spans="1:3" x14ac:dyDescent="0.3">
      <c r="A39" s="1">
        <v>23422</v>
      </c>
      <c r="B39" s="75">
        <v>2</v>
      </c>
      <c r="C39" s="75" t="e">
        <v>#N/A</v>
      </c>
    </row>
    <row r="40" spans="1:3" x14ac:dyDescent="0.3">
      <c r="A40" s="1">
        <v>23512</v>
      </c>
      <c r="B40" s="75">
        <v>2</v>
      </c>
      <c r="C40" s="75" t="e">
        <v>#N/A</v>
      </c>
    </row>
    <row r="41" spans="1:3" x14ac:dyDescent="0.3">
      <c r="A41" s="1">
        <v>23604</v>
      </c>
      <c r="B41" s="75">
        <v>2</v>
      </c>
      <c r="C41" s="75" t="e">
        <v>#N/A</v>
      </c>
    </row>
    <row r="42" spans="1:3" x14ac:dyDescent="0.3">
      <c r="A42" s="1">
        <v>23696</v>
      </c>
      <c r="B42" s="75">
        <v>2</v>
      </c>
      <c r="C42" s="75" t="e">
        <v>#N/A</v>
      </c>
    </row>
    <row r="43" spans="1:3" x14ac:dyDescent="0.3">
      <c r="A43" s="1">
        <v>23788</v>
      </c>
      <c r="B43" s="75">
        <v>2</v>
      </c>
      <c r="C43" s="75" t="e">
        <v>#N/A</v>
      </c>
    </row>
    <row r="44" spans="1:3" x14ac:dyDescent="0.3">
      <c r="A44" s="1">
        <v>23877</v>
      </c>
      <c r="B44" s="75">
        <v>2</v>
      </c>
      <c r="C44" s="75" t="e">
        <v>#N/A</v>
      </c>
    </row>
    <row r="45" spans="1:3" x14ac:dyDescent="0.3">
      <c r="A45" s="1">
        <v>23969</v>
      </c>
      <c r="B45" s="75">
        <v>2</v>
      </c>
      <c r="C45" s="75" t="e">
        <v>#N/A</v>
      </c>
    </row>
    <row r="46" spans="1:3" x14ac:dyDescent="0.3">
      <c r="A46" s="1">
        <v>24061</v>
      </c>
      <c r="B46" s="75">
        <v>2</v>
      </c>
      <c r="C46" s="75" t="e">
        <v>#N/A</v>
      </c>
    </row>
    <row r="47" spans="1:3" x14ac:dyDescent="0.3">
      <c r="A47" s="1">
        <v>24153</v>
      </c>
      <c r="B47" s="75">
        <v>2</v>
      </c>
      <c r="C47" s="75" t="e">
        <v>#N/A</v>
      </c>
    </row>
    <row r="48" spans="1:3" x14ac:dyDescent="0.3">
      <c r="A48" s="1">
        <v>24242</v>
      </c>
      <c r="B48" s="75">
        <v>2</v>
      </c>
      <c r="C48" s="75" t="e">
        <v>#N/A</v>
      </c>
    </row>
    <row r="49" spans="1:3" x14ac:dyDescent="0.3">
      <c r="A49" s="1">
        <v>24334</v>
      </c>
      <c r="B49" s="75">
        <v>2</v>
      </c>
      <c r="C49" s="75" t="e">
        <v>#N/A</v>
      </c>
    </row>
    <row r="50" spans="1:3" x14ac:dyDescent="0.3">
      <c r="A50" s="1">
        <v>24426</v>
      </c>
      <c r="B50" s="75">
        <v>2</v>
      </c>
      <c r="C50" s="75" t="e">
        <v>#N/A</v>
      </c>
    </row>
    <row r="51" spans="1:3" x14ac:dyDescent="0.3">
      <c r="A51" s="1">
        <v>24518</v>
      </c>
      <c r="B51" s="75">
        <v>2</v>
      </c>
      <c r="C51" s="75" t="e">
        <v>#N/A</v>
      </c>
    </row>
    <row r="52" spans="1:3" x14ac:dyDescent="0.3">
      <c r="A52" s="1">
        <v>24607</v>
      </c>
      <c r="B52" s="75">
        <v>2</v>
      </c>
      <c r="C52" s="75" t="e">
        <v>#N/A</v>
      </c>
    </row>
    <row r="53" spans="1:3" x14ac:dyDescent="0.3">
      <c r="A53" s="1">
        <v>24699</v>
      </c>
      <c r="B53" s="75">
        <v>2</v>
      </c>
      <c r="C53" s="75" t="e">
        <v>#N/A</v>
      </c>
    </row>
    <row r="54" spans="1:3" x14ac:dyDescent="0.3">
      <c r="A54" s="1">
        <v>24791</v>
      </c>
      <c r="B54" s="75">
        <v>2</v>
      </c>
      <c r="C54" s="75" t="e">
        <v>#N/A</v>
      </c>
    </row>
    <row r="55" spans="1:3" x14ac:dyDescent="0.3">
      <c r="A55" s="1">
        <v>24883</v>
      </c>
      <c r="B55" s="75">
        <v>2</v>
      </c>
      <c r="C55" s="75" t="e">
        <v>#N/A</v>
      </c>
    </row>
    <row r="56" spans="1:3" x14ac:dyDescent="0.3">
      <c r="A56" s="1">
        <v>24973</v>
      </c>
      <c r="B56" s="75">
        <v>2</v>
      </c>
      <c r="C56" s="75" t="e">
        <v>#N/A</v>
      </c>
    </row>
    <row r="57" spans="1:3" x14ac:dyDescent="0.3">
      <c r="A57" s="1">
        <v>25065</v>
      </c>
      <c r="B57" s="75">
        <v>2</v>
      </c>
      <c r="C57" s="75" t="e">
        <v>#N/A</v>
      </c>
    </row>
    <row r="58" spans="1:3" x14ac:dyDescent="0.3">
      <c r="A58" s="1">
        <v>25157</v>
      </c>
      <c r="B58" s="75">
        <v>2</v>
      </c>
      <c r="C58" s="75" t="e">
        <v>#N/A</v>
      </c>
    </row>
    <row r="59" spans="1:3" x14ac:dyDescent="0.3">
      <c r="A59" s="1">
        <v>25249</v>
      </c>
      <c r="B59" s="75">
        <v>2</v>
      </c>
      <c r="C59" s="75" t="e">
        <v>#N/A</v>
      </c>
    </row>
    <row r="60" spans="1:3" x14ac:dyDescent="0.3">
      <c r="A60" s="1">
        <v>25338</v>
      </c>
      <c r="B60" s="75">
        <v>2</v>
      </c>
      <c r="C60" s="75" t="e">
        <v>#N/A</v>
      </c>
    </row>
    <row r="61" spans="1:3" x14ac:dyDescent="0.3">
      <c r="A61" s="1">
        <v>25430</v>
      </c>
      <c r="B61" s="75">
        <v>2</v>
      </c>
      <c r="C61" s="75" t="e">
        <v>#N/A</v>
      </c>
    </row>
    <row r="62" spans="1:3" x14ac:dyDescent="0.3">
      <c r="A62" s="1">
        <v>25522</v>
      </c>
      <c r="B62" s="75">
        <v>2</v>
      </c>
      <c r="C62" s="75" t="e">
        <v>#N/A</v>
      </c>
    </row>
    <row r="63" spans="1:3" x14ac:dyDescent="0.3">
      <c r="A63" s="1">
        <v>25614</v>
      </c>
      <c r="B63" s="75">
        <v>2</v>
      </c>
      <c r="C63" s="75" t="e">
        <v>#N/A</v>
      </c>
    </row>
    <row r="64" spans="1:3" x14ac:dyDescent="0.3">
      <c r="A64" s="1">
        <v>25703</v>
      </c>
      <c r="B64" s="75">
        <v>2</v>
      </c>
      <c r="C64" s="75" t="e">
        <v>#N/A</v>
      </c>
    </row>
    <row r="65" spans="1:3" x14ac:dyDescent="0.3">
      <c r="A65" s="1">
        <v>25795</v>
      </c>
      <c r="B65" s="75">
        <v>2</v>
      </c>
      <c r="C65" s="75" t="e">
        <v>#N/A</v>
      </c>
    </row>
    <row r="66" spans="1:3" x14ac:dyDescent="0.3">
      <c r="A66" s="1">
        <v>25887</v>
      </c>
      <c r="B66" s="75">
        <v>2</v>
      </c>
      <c r="C66" s="75" t="e">
        <v>#N/A</v>
      </c>
    </row>
    <row r="67" spans="1:3" x14ac:dyDescent="0.3">
      <c r="A67" s="1">
        <v>25979</v>
      </c>
      <c r="B67" s="75">
        <v>2</v>
      </c>
      <c r="C67" s="75" t="e">
        <v>#N/A</v>
      </c>
    </row>
    <row r="68" spans="1:3" x14ac:dyDescent="0.3">
      <c r="A68" s="1">
        <v>26068</v>
      </c>
      <c r="B68" s="75">
        <v>2</v>
      </c>
      <c r="C68" s="75" t="e">
        <v>#N/A</v>
      </c>
    </row>
    <row r="69" spans="1:3" x14ac:dyDescent="0.3">
      <c r="A69" s="1">
        <v>26160</v>
      </c>
      <c r="B69" s="75">
        <v>2</v>
      </c>
      <c r="C69" s="75" t="e">
        <v>#N/A</v>
      </c>
    </row>
    <row r="70" spans="1:3" x14ac:dyDescent="0.3">
      <c r="A70" s="1">
        <v>26252</v>
      </c>
      <c r="B70" s="75">
        <v>2</v>
      </c>
      <c r="C70" s="75" t="e">
        <v>#N/A</v>
      </c>
    </row>
    <row r="71" spans="1:3" x14ac:dyDescent="0.3">
      <c r="A71" s="1">
        <v>26344</v>
      </c>
      <c r="B71" s="75">
        <v>2</v>
      </c>
      <c r="C71" s="75" t="e">
        <v>#N/A</v>
      </c>
    </row>
    <row r="72" spans="1:3" x14ac:dyDescent="0.3">
      <c r="A72" s="1">
        <v>26434</v>
      </c>
      <c r="B72" s="75">
        <v>2</v>
      </c>
      <c r="C72" s="75" t="e">
        <v>#N/A</v>
      </c>
    </row>
    <row r="73" spans="1:3" x14ac:dyDescent="0.3">
      <c r="A73" s="1">
        <v>26526</v>
      </c>
      <c r="B73" s="75">
        <v>2</v>
      </c>
      <c r="C73" s="75" t="e">
        <v>#N/A</v>
      </c>
    </row>
    <row r="74" spans="1:3" x14ac:dyDescent="0.3">
      <c r="A74" s="1">
        <v>26618</v>
      </c>
      <c r="B74" s="75">
        <v>2</v>
      </c>
      <c r="C74" s="75" t="e">
        <v>#N/A</v>
      </c>
    </row>
    <row r="75" spans="1:3" x14ac:dyDescent="0.3">
      <c r="A75" s="1">
        <v>26710</v>
      </c>
      <c r="B75" s="75">
        <v>2</v>
      </c>
      <c r="C75" s="75" t="e">
        <v>#N/A</v>
      </c>
    </row>
    <row r="76" spans="1:3" x14ac:dyDescent="0.3">
      <c r="A76" s="1">
        <v>26799</v>
      </c>
      <c r="B76" s="75">
        <v>2</v>
      </c>
      <c r="C76" s="75" t="e">
        <v>#N/A</v>
      </c>
    </row>
    <row r="77" spans="1:3" x14ac:dyDescent="0.3">
      <c r="A77" s="1">
        <v>26891</v>
      </c>
      <c r="B77" s="75">
        <v>2</v>
      </c>
      <c r="C77" s="75" t="e">
        <v>#N/A</v>
      </c>
    </row>
    <row r="78" spans="1:3" x14ac:dyDescent="0.3">
      <c r="A78" s="1">
        <v>26983</v>
      </c>
      <c r="B78" s="75">
        <v>2</v>
      </c>
      <c r="C78" s="75" t="e">
        <v>#N/A</v>
      </c>
    </row>
    <row r="79" spans="1:3" x14ac:dyDescent="0.3">
      <c r="A79" s="1">
        <v>27075</v>
      </c>
      <c r="B79" s="75">
        <v>2</v>
      </c>
      <c r="C79" s="75" t="e">
        <v>#N/A</v>
      </c>
    </row>
    <row r="80" spans="1:3" x14ac:dyDescent="0.3">
      <c r="A80" s="1">
        <v>27164</v>
      </c>
      <c r="B80" s="75">
        <v>2</v>
      </c>
      <c r="C80" s="75" t="e">
        <v>#N/A</v>
      </c>
    </row>
    <row r="81" spans="1:3" x14ac:dyDescent="0.3">
      <c r="A81" s="1">
        <v>27256</v>
      </c>
      <c r="B81" s="75">
        <v>2</v>
      </c>
      <c r="C81" s="75" t="e">
        <v>#N/A</v>
      </c>
    </row>
    <row r="82" spans="1:3" x14ac:dyDescent="0.3">
      <c r="A82" s="1">
        <v>27348</v>
      </c>
      <c r="B82" s="75">
        <v>2</v>
      </c>
      <c r="C82" s="75" t="e">
        <v>#N/A</v>
      </c>
    </row>
    <row r="83" spans="1:3" x14ac:dyDescent="0.3">
      <c r="A83" s="1">
        <v>27440</v>
      </c>
      <c r="B83" s="75">
        <v>2</v>
      </c>
      <c r="C83" s="75" t="e">
        <v>#N/A</v>
      </c>
    </row>
    <row r="84" spans="1:3" x14ac:dyDescent="0.3">
      <c r="A84" s="1">
        <v>27529</v>
      </c>
      <c r="B84" s="75">
        <v>2</v>
      </c>
      <c r="C84" s="75" t="e">
        <v>#N/A</v>
      </c>
    </row>
    <row r="85" spans="1:3" x14ac:dyDescent="0.3">
      <c r="A85" s="1">
        <v>27621</v>
      </c>
      <c r="B85" s="75">
        <v>2</v>
      </c>
      <c r="C85" s="75" t="e">
        <v>#N/A</v>
      </c>
    </row>
    <row r="86" spans="1:3" x14ac:dyDescent="0.3">
      <c r="A86" s="1">
        <v>27713</v>
      </c>
      <c r="B86" s="75">
        <v>2</v>
      </c>
      <c r="C86" s="75" t="e">
        <v>#N/A</v>
      </c>
    </row>
    <row r="87" spans="1:3" x14ac:dyDescent="0.3">
      <c r="A87" s="1">
        <v>27805</v>
      </c>
      <c r="B87" s="75">
        <v>2</v>
      </c>
      <c r="C87" s="75" t="e">
        <v>#N/A</v>
      </c>
    </row>
    <row r="88" spans="1:3" x14ac:dyDescent="0.3">
      <c r="A88" s="1">
        <v>27895</v>
      </c>
      <c r="B88" s="75">
        <v>2</v>
      </c>
      <c r="C88" s="75" t="e">
        <v>#N/A</v>
      </c>
    </row>
    <row r="89" spans="1:3" x14ac:dyDescent="0.3">
      <c r="A89" s="1">
        <v>27987</v>
      </c>
      <c r="B89" s="75">
        <v>2</v>
      </c>
      <c r="C89" s="75" t="e">
        <v>#N/A</v>
      </c>
    </row>
    <row r="90" spans="1:3" x14ac:dyDescent="0.3">
      <c r="A90" s="1">
        <v>28079</v>
      </c>
      <c r="B90" s="75">
        <v>2</v>
      </c>
      <c r="C90" s="75" t="e">
        <v>#N/A</v>
      </c>
    </row>
    <row r="91" spans="1:3" x14ac:dyDescent="0.3">
      <c r="A91" s="1">
        <v>28171</v>
      </c>
      <c r="B91" s="75">
        <v>2</v>
      </c>
      <c r="C91" s="75" t="e">
        <v>#N/A</v>
      </c>
    </row>
    <row r="92" spans="1:3" x14ac:dyDescent="0.3">
      <c r="A92" s="1">
        <v>28260</v>
      </c>
      <c r="B92" s="75">
        <v>2</v>
      </c>
      <c r="C92" s="75" t="e">
        <v>#N/A</v>
      </c>
    </row>
    <row r="93" spans="1:3" x14ac:dyDescent="0.3">
      <c r="A93" s="1">
        <v>28352</v>
      </c>
      <c r="B93" s="75">
        <v>2</v>
      </c>
      <c r="C93" s="75" t="e">
        <v>#N/A</v>
      </c>
    </row>
    <row r="94" spans="1:3" x14ac:dyDescent="0.3">
      <c r="A94" s="1">
        <v>28444</v>
      </c>
      <c r="B94" s="75">
        <v>2</v>
      </c>
      <c r="C94" s="75" t="e">
        <v>#N/A</v>
      </c>
    </row>
    <row r="95" spans="1:3" x14ac:dyDescent="0.3">
      <c r="A95" s="1">
        <v>28536</v>
      </c>
      <c r="B95" s="75">
        <v>2</v>
      </c>
      <c r="C95" s="75" t="e">
        <v>#N/A</v>
      </c>
    </row>
    <row r="96" spans="1:3" x14ac:dyDescent="0.3">
      <c r="A96" s="1">
        <v>28625</v>
      </c>
      <c r="B96" s="75">
        <v>2</v>
      </c>
      <c r="C96" s="75" t="e">
        <v>#N/A</v>
      </c>
    </row>
    <row r="97" spans="1:3" x14ac:dyDescent="0.3">
      <c r="A97" s="1">
        <v>28717</v>
      </c>
      <c r="B97" s="75">
        <v>2</v>
      </c>
      <c r="C97" s="75" t="e">
        <v>#N/A</v>
      </c>
    </row>
    <row r="98" spans="1:3" x14ac:dyDescent="0.3">
      <c r="A98" s="1">
        <v>28809</v>
      </c>
      <c r="B98" s="75">
        <v>2</v>
      </c>
      <c r="C98" s="75" t="e">
        <v>#N/A</v>
      </c>
    </row>
    <row r="99" spans="1:3" x14ac:dyDescent="0.3">
      <c r="A99" s="1">
        <v>28901</v>
      </c>
      <c r="B99" s="75">
        <v>2</v>
      </c>
      <c r="C99" s="75" t="e">
        <v>#N/A</v>
      </c>
    </row>
    <row r="100" spans="1:3" x14ac:dyDescent="0.3">
      <c r="A100" s="1">
        <v>28990</v>
      </c>
      <c r="B100" s="75">
        <v>2</v>
      </c>
      <c r="C100" s="75" t="e">
        <v>#N/A</v>
      </c>
    </row>
    <row r="101" spans="1:3" x14ac:dyDescent="0.3">
      <c r="A101" s="1">
        <v>29082</v>
      </c>
      <c r="B101" s="75">
        <v>2</v>
      </c>
      <c r="C101" s="75" t="e">
        <v>#N/A</v>
      </c>
    </row>
    <row r="102" spans="1:3" x14ac:dyDescent="0.3">
      <c r="A102" s="1">
        <v>29174</v>
      </c>
      <c r="B102" s="75">
        <v>2</v>
      </c>
      <c r="C102" s="75" t="e">
        <v>#N/A</v>
      </c>
    </row>
    <row r="103" spans="1:3" x14ac:dyDescent="0.3">
      <c r="A103" s="1">
        <v>29266</v>
      </c>
      <c r="B103" s="75">
        <v>2</v>
      </c>
      <c r="C103" s="75" t="e">
        <v>#N/A</v>
      </c>
    </row>
    <row r="104" spans="1:3" x14ac:dyDescent="0.3">
      <c r="A104" s="1">
        <v>29356</v>
      </c>
      <c r="B104" s="75">
        <v>2</v>
      </c>
      <c r="C104" s="75" t="e">
        <v>#N/A</v>
      </c>
    </row>
    <row r="105" spans="1:3" x14ac:dyDescent="0.3">
      <c r="A105" s="1">
        <v>29448</v>
      </c>
      <c r="B105" s="75">
        <v>2</v>
      </c>
      <c r="C105" s="75" t="e">
        <v>#N/A</v>
      </c>
    </row>
    <row r="106" spans="1:3" x14ac:dyDescent="0.3">
      <c r="A106" s="1">
        <v>29540</v>
      </c>
      <c r="B106" s="75">
        <v>2</v>
      </c>
      <c r="C106" s="75" t="e">
        <v>#N/A</v>
      </c>
    </row>
    <row r="107" spans="1:3" x14ac:dyDescent="0.3">
      <c r="A107" s="1">
        <v>29632</v>
      </c>
      <c r="B107" s="75">
        <v>2</v>
      </c>
      <c r="C107" s="75" t="e">
        <v>#N/A</v>
      </c>
    </row>
    <row r="108" spans="1:3" x14ac:dyDescent="0.3">
      <c r="A108" s="1">
        <v>29721</v>
      </c>
      <c r="B108" s="75">
        <v>2</v>
      </c>
      <c r="C108" s="75" t="e">
        <v>#N/A</v>
      </c>
    </row>
    <row r="109" spans="1:3" x14ac:dyDescent="0.3">
      <c r="A109" s="1">
        <v>29813</v>
      </c>
      <c r="B109" s="75">
        <v>2</v>
      </c>
      <c r="C109" s="75" t="e">
        <v>#N/A</v>
      </c>
    </row>
    <row r="110" spans="1:3" x14ac:dyDescent="0.3">
      <c r="A110" s="1">
        <v>29905</v>
      </c>
      <c r="B110" s="75">
        <v>2</v>
      </c>
      <c r="C110" s="75" t="e">
        <v>#N/A</v>
      </c>
    </row>
    <row r="111" spans="1:3" x14ac:dyDescent="0.3">
      <c r="A111" s="1">
        <v>29997</v>
      </c>
      <c r="B111" s="75">
        <v>2</v>
      </c>
      <c r="C111" s="75" t="e">
        <v>#N/A</v>
      </c>
    </row>
    <row r="112" spans="1:3" x14ac:dyDescent="0.3">
      <c r="A112" s="1">
        <v>30086</v>
      </c>
      <c r="B112" s="75">
        <v>2</v>
      </c>
      <c r="C112" s="75" t="e">
        <v>#N/A</v>
      </c>
    </row>
    <row r="113" spans="1:3" x14ac:dyDescent="0.3">
      <c r="A113" s="1">
        <v>30178</v>
      </c>
      <c r="B113" s="75">
        <v>2</v>
      </c>
      <c r="C113" s="75" t="e">
        <v>#N/A</v>
      </c>
    </row>
    <row r="114" spans="1:3" x14ac:dyDescent="0.3">
      <c r="A114" s="1">
        <v>30270</v>
      </c>
      <c r="B114" s="75">
        <v>2</v>
      </c>
      <c r="C114" s="75" t="e">
        <v>#N/A</v>
      </c>
    </row>
    <row r="115" spans="1:3" x14ac:dyDescent="0.3">
      <c r="A115" s="1">
        <v>30362</v>
      </c>
      <c r="B115" s="75">
        <v>2</v>
      </c>
      <c r="C115" s="75" t="e">
        <v>#N/A</v>
      </c>
    </row>
    <row r="116" spans="1:3" x14ac:dyDescent="0.3">
      <c r="A116" s="1">
        <v>30451</v>
      </c>
      <c r="B116" s="75">
        <v>2</v>
      </c>
      <c r="C116" s="75" t="e">
        <v>#N/A</v>
      </c>
    </row>
    <row r="117" spans="1:3" x14ac:dyDescent="0.3">
      <c r="A117" s="1">
        <v>30543</v>
      </c>
      <c r="B117" s="75">
        <v>2</v>
      </c>
      <c r="C117" s="75" t="e">
        <v>#N/A</v>
      </c>
    </row>
    <row r="118" spans="1:3" x14ac:dyDescent="0.3">
      <c r="A118" s="1">
        <v>30635</v>
      </c>
      <c r="B118" s="75">
        <v>2</v>
      </c>
      <c r="C118" s="75" t="e">
        <v>#N/A</v>
      </c>
    </row>
    <row r="119" spans="1:3" x14ac:dyDescent="0.3">
      <c r="A119" s="1">
        <v>30727</v>
      </c>
      <c r="B119" s="75">
        <v>2</v>
      </c>
      <c r="C119" s="75" t="e">
        <v>#N/A</v>
      </c>
    </row>
    <row r="120" spans="1:3" x14ac:dyDescent="0.3">
      <c r="A120" s="1">
        <v>30817</v>
      </c>
      <c r="B120" s="75">
        <v>2</v>
      </c>
      <c r="C120" s="75" t="e">
        <v>#N/A</v>
      </c>
    </row>
    <row r="121" spans="1:3" x14ac:dyDescent="0.3">
      <c r="A121" s="1">
        <v>30909</v>
      </c>
      <c r="B121" s="75">
        <v>2</v>
      </c>
      <c r="C121" s="75" t="e">
        <v>#N/A</v>
      </c>
    </row>
    <row r="122" spans="1:3" x14ac:dyDescent="0.3">
      <c r="A122" s="1">
        <v>31001</v>
      </c>
      <c r="B122" s="75">
        <v>2</v>
      </c>
      <c r="C122" s="75" t="e">
        <v>#N/A</v>
      </c>
    </row>
    <row r="123" spans="1:3" x14ac:dyDescent="0.3">
      <c r="A123" s="1">
        <v>31093</v>
      </c>
      <c r="B123" s="75">
        <v>2</v>
      </c>
      <c r="C123" s="75" t="e">
        <v>#N/A</v>
      </c>
    </row>
    <row r="124" spans="1:3" x14ac:dyDescent="0.3">
      <c r="A124" s="1">
        <v>31182</v>
      </c>
      <c r="B124" s="75">
        <v>2</v>
      </c>
      <c r="C124" s="75" t="e">
        <v>#N/A</v>
      </c>
    </row>
    <row r="125" spans="1:3" x14ac:dyDescent="0.3">
      <c r="A125" s="1">
        <v>31274</v>
      </c>
      <c r="B125" s="75">
        <v>2</v>
      </c>
      <c r="C125" s="75" t="e">
        <v>#N/A</v>
      </c>
    </row>
    <row r="126" spans="1:3" x14ac:dyDescent="0.3">
      <c r="A126" s="1">
        <v>31366</v>
      </c>
      <c r="B126" s="75">
        <v>2</v>
      </c>
      <c r="C126" s="75" t="e">
        <v>#N/A</v>
      </c>
    </row>
    <row r="127" spans="1:3" x14ac:dyDescent="0.3">
      <c r="A127" s="1">
        <v>31458</v>
      </c>
      <c r="B127" s="75">
        <v>2</v>
      </c>
      <c r="C127" s="75" t="e">
        <v>#N/A</v>
      </c>
    </row>
    <row r="128" spans="1:3" x14ac:dyDescent="0.3">
      <c r="A128" s="1">
        <v>31547</v>
      </c>
      <c r="B128" s="75">
        <v>2</v>
      </c>
      <c r="C128" s="75" t="e">
        <v>#N/A</v>
      </c>
    </row>
    <row r="129" spans="1:3" x14ac:dyDescent="0.3">
      <c r="A129" s="1">
        <v>31639</v>
      </c>
      <c r="B129" s="75">
        <v>2</v>
      </c>
      <c r="C129" s="75" t="e">
        <v>#N/A</v>
      </c>
    </row>
    <row r="130" spans="1:3" x14ac:dyDescent="0.3">
      <c r="A130" s="1">
        <v>31731</v>
      </c>
      <c r="B130" s="75">
        <v>2</v>
      </c>
      <c r="C130" s="75" t="e">
        <v>#N/A</v>
      </c>
    </row>
    <row r="131" spans="1:3" x14ac:dyDescent="0.3">
      <c r="A131" s="1">
        <v>31823</v>
      </c>
      <c r="B131" s="75">
        <v>2</v>
      </c>
      <c r="C131" s="75" t="e">
        <v>#N/A</v>
      </c>
    </row>
    <row r="132" spans="1:3" x14ac:dyDescent="0.3">
      <c r="A132" s="1">
        <v>31912</v>
      </c>
      <c r="B132" s="75">
        <v>2</v>
      </c>
      <c r="C132" s="75" t="e">
        <v>#N/A</v>
      </c>
    </row>
    <row r="133" spans="1:3" x14ac:dyDescent="0.3">
      <c r="A133" s="1">
        <v>32004</v>
      </c>
      <c r="B133" s="75">
        <v>2</v>
      </c>
      <c r="C133" s="75" t="e">
        <v>#N/A</v>
      </c>
    </row>
    <row r="134" spans="1:3" x14ac:dyDescent="0.3">
      <c r="A134" s="1">
        <v>32096</v>
      </c>
      <c r="B134" s="75">
        <v>2</v>
      </c>
      <c r="C134" s="75" t="e">
        <v>#N/A</v>
      </c>
    </row>
    <row r="135" spans="1:3" x14ac:dyDescent="0.3">
      <c r="A135" s="1">
        <v>32188</v>
      </c>
      <c r="B135" s="75">
        <v>2</v>
      </c>
      <c r="C135" s="75" t="e">
        <v>#N/A</v>
      </c>
    </row>
    <row r="136" spans="1:3" x14ac:dyDescent="0.3">
      <c r="A136" s="1">
        <v>32278</v>
      </c>
      <c r="B136" s="75">
        <v>2</v>
      </c>
      <c r="C136" s="75" t="e">
        <v>#N/A</v>
      </c>
    </row>
    <row r="137" spans="1:3" x14ac:dyDescent="0.3">
      <c r="A137" s="1">
        <v>32370</v>
      </c>
      <c r="B137" s="75">
        <v>2</v>
      </c>
      <c r="C137" s="75" t="e">
        <v>#N/A</v>
      </c>
    </row>
    <row r="138" spans="1:3" x14ac:dyDescent="0.3">
      <c r="A138" s="1">
        <v>32462</v>
      </c>
      <c r="B138" s="75">
        <v>2</v>
      </c>
      <c r="C138" s="75" t="e">
        <v>#N/A</v>
      </c>
    </row>
    <row r="139" spans="1:3" x14ac:dyDescent="0.3">
      <c r="A139" s="1">
        <v>32554</v>
      </c>
      <c r="B139" s="75">
        <v>2</v>
      </c>
      <c r="C139" s="75" t="e">
        <v>#N/A</v>
      </c>
    </row>
    <row r="140" spans="1:3" x14ac:dyDescent="0.3">
      <c r="A140" s="1">
        <v>32643</v>
      </c>
      <c r="B140" s="75">
        <v>2</v>
      </c>
      <c r="C140" s="75" t="e">
        <v>#N/A</v>
      </c>
    </row>
    <row r="141" spans="1:3" x14ac:dyDescent="0.3">
      <c r="A141" s="1">
        <v>32735</v>
      </c>
      <c r="B141" s="75">
        <v>2</v>
      </c>
      <c r="C141" s="75" t="e">
        <v>#N/A</v>
      </c>
    </row>
    <row r="142" spans="1:3" x14ac:dyDescent="0.3">
      <c r="A142" s="1">
        <v>32827</v>
      </c>
      <c r="B142" s="75">
        <v>2</v>
      </c>
      <c r="C142" s="75" t="e">
        <v>#N/A</v>
      </c>
    </row>
    <row r="143" spans="1:3" x14ac:dyDescent="0.3">
      <c r="A143" s="1">
        <v>32919</v>
      </c>
      <c r="B143" s="75">
        <v>2</v>
      </c>
      <c r="C143" s="75" t="e">
        <v>#N/A</v>
      </c>
    </row>
    <row r="144" spans="1:3" x14ac:dyDescent="0.3">
      <c r="A144" s="1">
        <v>33008</v>
      </c>
      <c r="B144" s="75">
        <v>2</v>
      </c>
      <c r="C144" s="75" t="e">
        <v>#N/A</v>
      </c>
    </row>
    <row r="145" spans="1:3" x14ac:dyDescent="0.3">
      <c r="A145" s="1">
        <v>33100</v>
      </c>
      <c r="B145" s="75">
        <v>2</v>
      </c>
      <c r="C145" s="75" t="e">
        <v>#N/A</v>
      </c>
    </row>
    <row r="146" spans="1:3" x14ac:dyDescent="0.3">
      <c r="A146" s="1">
        <v>33192</v>
      </c>
      <c r="B146" s="75">
        <v>2</v>
      </c>
      <c r="C146" s="75" t="e">
        <v>#N/A</v>
      </c>
    </row>
    <row r="147" spans="1:3" x14ac:dyDescent="0.3">
      <c r="A147" s="1">
        <v>33284</v>
      </c>
      <c r="B147" s="75">
        <v>2</v>
      </c>
      <c r="C147" s="75" t="e">
        <v>#N/A</v>
      </c>
    </row>
    <row r="148" spans="1:3" x14ac:dyDescent="0.3">
      <c r="A148" s="1">
        <v>33373</v>
      </c>
      <c r="B148" s="75">
        <v>2</v>
      </c>
      <c r="C148" s="75" t="e">
        <v>#N/A</v>
      </c>
    </row>
    <row r="149" spans="1:3" x14ac:dyDescent="0.3">
      <c r="A149" s="1">
        <v>33465</v>
      </c>
      <c r="B149" s="75">
        <v>2</v>
      </c>
      <c r="C149" s="75" t="e">
        <v>#N/A</v>
      </c>
    </row>
    <row r="150" spans="1:3" x14ac:dyDescent="0.3">
      <c r="A150" s="1">
        <v>33557</v>
      </c>
      <c r="B150" s="75">
        <v>2</v>
      </c>
      <c r="C150" s="75" t="e">
        <v>#N/A</v>
      </c>
    </row>
    <row r="151" spans="1:3" x14ac:dyDescent="0.3">
      <c r="A151" s="1">
        <v>33649</v>
      </c>
      <c r="B151" s="75">
        <v>2</v>
      </c>
      <c r="C151" s="75" t="e">
        <v>#N/A</v>
      </c>
    </row>
    <row r="152" spans="1:3" x14ac:dyDescent="0.3">
      <c r="A152" s="1">
        <v>33739</v>
      </c>
      <c r="B152" s="75">
        <v>2</v>
      </c>
      <c r="C152" s="75" t="e">
        <v>#N/A</v>
      </c>
    </row>
    <row r="153" spans="1:3" x14ac:dyDescent="0.3">
      <c r="A153" s="1">
        <v>33831</v>
      </c>
      <c r="B153" s="75">
        <v>2</v>
      </c>
      <c r="C153" s="75" t="e">
        <v>#N/A</v>
      </c>
    </row>
    <row r="154" spans="1:3" x14ac:dyDescent="0.3">
      <c r="A154" s="1">
        <v>33923</v>
      </c>
      <c r="B154" s="75">
        <v>2</v>
      </c>
      <c r="C154" s="75" t="e">
        <v>#N/A</v>
      </c>
    </row>
    <row r="155" spans="1:3" x14ac:dyDescent="0.3">
      <c r="A155" s="1">
        <v>34015</v>
      </c>
      <c r="B155" s="75">
        <v>2</v>
      </c>
      <c r="C155" s="75" t="e">
        <v>#N/A</v>
      </c>
    </row>
    <row r="156" spans="1:3" x14ac:dyDescent="0.3">
      <c r="A156" s="1">
        <v>34104</v>
      </c>
      <c r="B156" s="75">
        <v>2</v>
      </c>
      <c r="C156" s="75" t="e">
        <v>#N/A</v>
      </c>
    </row>
    <row r="157" spans="1:3" x14ac:dyDescent="0.3">
      <c r="A157" s="1">
        <v>34196</v>
      </c>
      <c r="B157" s="75">
        <v>2</v>
      </c>
      <c r="C157" s="75" t="e">
        <v>#N/A</v>
      </c>
    </row>
    <row r="158" spans="1:3" x14ac:dyDescent="0.3">
      <c r="A158" s="1">
        <v>34288</v>
      </c>
      <c r="B158" s="75">
        <v>2</v>
      </c>
      <c r="C158" s="75" t="e">
        <v>#N/A</v>
      </c>
    </row>
    <row r="159" spans="1:3" x14ac:dyDescent="0.3">
      <c r="A159" s="1">
        <v>34380</v>
      </c>
      <c r="B159" s="75">
        <v>2</v>
      </c>
      <c r="C159" s="75" t="e">
        <v>#N/A</v>
      </c>
    </row>
    <row r="160" spans="1:3" x14ac:dyDescent="0.3">
      <c r="A160" s="1">
        <v>34469</v>
      </c>
      <c r="B160" s="75">
        <v>2</v>
      </c>
      <c r="C160" s="75" t="e">
        <v>#N/A</v>
      </c>
    </row>
    <row r="161" spans="1:3" x14ac:dyDescent="0.3">
      <c r="A161" s="1">
        <v>34561</v>
      </c>
      <c r="B161" s="75">
        <v>2</v>
      </c>
      <c r="C161" s="75" t="e">
        <v>#N/A</v>
      </c>
    </row>
    <row r="162" spans="1:3" x14ac:dyDescent="0.3">
      <c r="A162" s="1">
        <v>34653</v>
      </c>
      <c r="B162" s="75">
        <v>2</v>
      </c>
      <c r="C162" s="75" t="e">
        <v>#N/A</v>
      </c>
    </row>
    <row r="163" spans="1:3" x14ac:dyDescent="0.3">
      <c r="A163" s="1">
        <v>34745</v>
      </c>
      <c r="B163" s="75">
        <v>2</v>
      </c>
      <c r="C163" s="75" t="e">
        <v>#N/A</v>
      </c>
    </row>
    <row r="164" spans="1:3" x14ac:dyDescent="0.3">
      <c r="A164" s="1">
        <v>34834</v>
      </c>
      <c r="B164" s="75">
        <v>2</v>
      </c>
      <c r="C164" s="75" t="e">
        <v>#N/A</v>
      </c>
    </row>
    <row r="165" spans="1:3" x14ac:dyDescent="0.3">
      <c r="A165" s="1">
        <v>34926</v>
      </c>
      <c r="B165" s="75">
        <v>2</v>
      </c>
      <c r="C165" s="75" t="e">
        <v>#N/A</v>
      </c>
    </row>
    <row r="166" spans="1:3" x14ac:dyDescent="0.3">
      <c r="A166" s="1">
        <v>35018</v>
      </c>
      <c r="B166" s="75">
        <v>2</v>
      </c>
      <c r="C166" s="75" t="e">
        <v>#N/A</v>
      </c>
    </row>
    <row r="167" spans="1:3" x14ac:dyDescent="0.3">
      <c r="A167" s="1">
        <v>35110</v>
      </c>
      <c r="B167" s="75">
        <v>2</v>
      </c>
      <c r="C167" s="75" t="e">
        <v>#N/A</v>
      </c>
    </row>
    <row r="168" spans="1:3" x14ac:dyDescent="0.3">
      <c r="A168" s="1">
        <v>35200</v>
      </c>
      <c r="B168" s="75">
        <v>2</v>
      </c>
      <c r="C168" s="75" t="e">
        <v>#N/A</v>
      </c>
    </row>
    <row r="169" spans="1:3" x14ac:dyDescent="0.3">
      <c r="A169" s="1">
        <v>35292</v>
      </c>
      <c r="B169" s="75">
        <v>2</v>
      </c>
      <c r="C169" s="75" t="e">
        <v>#N/A</v>
      </c>
    </row>
    <row r="170" spans="1:3" x14ac:dyDescent="0.3">
      <c r="A170" s="1">
        <v>35384</v>
      </c>
      <c r="B170" s="75">
        <v>2</v>
      </c>
      <c r="C170" s="75" t="e">
        <v>#N/A</v>
      </c>
    </row>
    <row r="171" spans="1:3" x14ac:dyDescent="0.3">
      <c r="A171" s="1">
        <v>35476</v>
      </c>
      <c r="B171" s="75">
        <v>2</v>
      </c>
      <c r="C171" s="75" t="e">
        <v>#N/A</v>
      </c>
    </row>
    <row r="172" spans="1:3" x14ac:dyDescent="0.3">
      <c r="A172" s="1">
        <v>35565</v>
      </c>
      <c r="B172" s="75">
        <v>2</v>
      </c>
      <c r="C172" s="75" t="e">
        <v>#N/A</v>
      </c>
    </row>
    <row r="173" spans="1:3" x14ac:dyDescent="0.3">
      <c r="A173" s="1">
        <v>35657</v>
      </c>
      <c r="B173" s="75">
        <v>2</v>
      </c>
      <c r="C173" s="75" t="e">
        <v>#N/A</v>
      </c>
    </row>
    <row r="174" spans="1:3" x14ac:dyDescent="0.3">
      <c r="A174" s="1">
        <v>35749</v>
      </c>
      <c r="B174" s="75">
        <v>2</v>
      </c>
      <c r="C174" s="75" t="e">
        <v>#N/A</v>
      </c>
    </row>
    <row r="175" spans="1:3" x14ac:dyDescent="0.3">
      <c r="A175" s="1">
        <v>35841</v>
      </c>
      <c r="B175" s="75">
        <v>2</v>
      </c>
      <c r="C175" s="75" t="e">
        <v>#N/A</v>
      </c>
    </row>
    <row r="176" spans="1:3" x14ac:dyDescent="0.3">
      <c r="A176" s="1">
        <v>35930</v>
      </c>
      <c r="B176" s="75">
        <v>2</v>
      </c>
      <c r="C176" s="75" t="e">
        <v>#N/A</v>
      </c>
    </row>
    <row r="177" spans="1:3" x14ac:dyDescent="0.3">
      <c r="A177" s="1">
        <v>36022</v>
      </c>
      <c r="B177" s="75">
        <v>2</v>
      </c>
      <c r="C177" s="75" t="e">
        <v>#N/A</v>
      </c>
    </row>
    <row r="178" spans="1:3" x14ac:dyDescent="0.3">
      <c r="A178" s="1">
        <v>36114</v>
      </c>
      <c r="B178" s="75">
        <v>2</v>
      </c>
      <c r="C178" s="75" t="e">
        <v>#N/A</v>
      </c>
    </row>
    <row r="179" spans="1:3" x14ac:dyDescent="0.3">
      <c r="A179" s="1">
        <v>36206</v>
      </c>
      <c r="B179" s="75">
        <v>2</v>
      </c>
      <c r="C179" s="75" t="e">
        <v>#N/A</v>
      </c>
    </row>
    <row r="180" spans="1:3" x14ac:dyDescent="0.3">
      <c r="A180" s="1">
        <v>36295</v>
      </c>
      <c r="B180" s="75">
        <v>2</v>
      </c>
      <c r="C180" s="75" t="e">
        <v>#N/A</v>
      </c>
    </row>
    <row r="181" spans="1:3" x14ac:dyDescent="0.3">
      <c r="A181" s="1">
        <v>36387</v>
      </c>
      <c r="B181" s="75">
        <v>2</v>
      </c>
      <c r="C181" s="75" t="e">
        <v>#N/A</v>
      </c>
    </row>
    <row r="182" spans="1:3" x14ac:dyDescent="0.3">
      <c r="A182" s="1">
        <v>36479</v>
      </c>
      <c r="B182" s="75">
        <v>2</v>
      </c>
      <c r="C182" s="75" t="e">
        <v>#N/A</v>
      </c>
    </row>
    <row r="183" spans="1:3" x14ac:dyDescent="0.3">
      <c r="A183" s="1">
        <v>36571</v>
      </c>
      <c r="B183" s="75">
        <v>2</v>
      </c>
      <c r="C183" s="75" t="e">
        <v>#N/A</v>
      </c>
    </row>
    <row r="184" spans="1:3" x14ac:dyDescent="0.3">
      <c r="A184" s="1">
        <v>36661</v>
      </c>
      <c r="B184" s="75">
        <v>2</v>
      </c>
      <c r="C184" s="75" t="e">
        <v>#N/A</v>
      </c>
    </row>
    <row r="185" spans="1:3" x14ac:dyDescent="0.3">
      <c r="A185" s="1">
        <v>36753</v>
      </c>
      <c r="B185" s="75">
        <v>2</v>
      </c>
      <c r="C185" s="75" t="e">
        <v>#N/A</v>
      </c>
    </row>
    <row r="186" spans="1:3" x14ac:dyDescent="0.3">
      <c r="A186" s="1">
        <v>36845</v>
      </c>
      <c r="B186" s="75">
        <v>2</v>
      </c>
      <c r="C186" s="75" t="e">
        <v>#N/A</v>
      </c>
    </row>
    <row r="187" spans="1:3" x14ac:dyDescent="0.3">
      <c r="A187" s="1">
        <v>36937</v>
      </c>
      <c r="B187" s="75">
        <v>2</v>
      </c>
      <c r="C187" s="75" t="e">
        <v>#N/A</v>
      </c>
    </row>
    <row r="188" spans="1:3" x14ac:dyDescent="0.3">
      <c r="A188" s="1">
        <v>37026</v>
      </c>
      <c r="B188" s="75">
        <v>2</v>
      </c>
      <c r="C188" s="75" t="e">
        <v>#N/A</v>
      </c>
    </row>
    <row r="189" spans="1:3" x14ac:dyDescent="0.3">
      <c r="A189" s="1">
        <v>37118</v>
      </c>
      <c r="B189" s="75">
        <v>2</v>
      </c>
      <c r="C189" s="75" t="e">
        <v>#N/A</v>
      </c>
    </row>
    <row r="190" spans="1:3" x14ac:dyDescent="0.3">
      <c r="A190" s="1">
        <v>37210</v>
      </c>
      <c r="B190" s="75">
        <v>2</v>
      </c>
      <c r="C190" s="75" t="e">
        <v>#N/A</v>
      </c>
    </row>
    <row r="191" spans="1:3" x14ac:dyDescent="0.3">
      <c r="A191" s="1">
        <v>37302</v>
      </c>
      <c r="B191" s="75">
        <v>2</v>
      </c>
      <c r="C191" s="75" t="e">
        <v>#N/A</v>
      </c>
    </row>
    <row r="192" spans="1:3" x14ac:dyDescent="0.3">
      <c r="A192" s="1">
        <v>37391</v>
      </c>
      <c r="B192" s="75">
        <v>2</v>
      </c>
      <c r="C192" s="75" t="e">
        <v>#N/A</v>
      </c>
    </row>
    <row r="193" spans="1:3" x14ac:dyDescent="0.3">
      <c r="A193" s="1">
        <v>37483</v>
      </c>
      <c r="B193" s="75">
        <v>2</v>
      </c>
      <c r="C193" s="75" t="e">
        <v>#N/A</v>
      </c>
    </row>
    <row r="194" spans="1:3" x14ac:dyDescent="0.3">
      <c r="A194" s="1">
        <v>37575</v>
      </c>
      <c r="B194" s="75">
        <v>2</v>
      </c>
      <c r="C194" s="75" t="e">
        <v>#N/A</v>
      </c>
    </row>
    <row r="195" spans="1:3" x14ac:dyDescent="0.3">
      <c r="A195" s="1">
        <v>37667</v>
      </c>
      <c r="B195" s="75">
        <v>2</v>
      </c>
      <c r="C195" s="75" t="e">
        <v>#N/A</v>
      </c>
    </row>
    <row r="196" spans="1:3" x14ac:dyDescent="0.3">
      <c r="A196" s="1">
        <v>37756</v>
      </c>
      <c r="B196" s="75">
        <v>2</v>
      </c>
      <c r="C196" s="75" t="e">
        <v>#N/A</v>
      </c>
    </row>
    <row r="197" spans="1:3" x14ac:dyDescent="0.3">
      <c r="A197" s="1">
        <v>37848</v>
      </c>
      <c r="B197" s="75">
        <v>2</v>
      </c>
      <c r="C197" s="75" t="e">
        <v>#N/A</v>
      </c>
    </row>
    <row r="198" spans="1:3" x14ac:dyDescent="0.3">
      <c r="A198" s="1">
        <v>37940</v>
      </c>
      <c r="B198" s="75">
        <v>2</v>
      </c>
      <c r="C198" s="75" t="e">
        <v>#N/A</v>
      </c>
    </row>
    <row r="199" spans="1:3" x14ac:dyDescent="0.3">
      <c r="A199" s="1">
        <v>38032</v>
      </c>
      <c r="B199" s="75">
        <v>2</v>
      </c>
      <c r="C199" s="75" t="e">
        <v>#N/A</v>
      </c>
    </row>
    <row r="200" spans="1:3" x14ac:dyDescent="0.3">
      <c r="A200" s="1">
        <v>38122</v>
      </c>
      <c r="B200" s="75">
        <v>2</v>
      </c>
      <c r="C200" s="75" t="e">
        <v>#N/A</v>
      </c>
    </row>
    <row r="201" spans="1:3" x14ac:dyDescent="0.3">
      <c r="A201" s="1">
        <v>38214</v>
      </c>
      <c r="B201" s="75">
        <v>2</v>
      </c>
      <c r="C201" s="75" t="e">
        <v>#N/A</v>
      </c>
    </row>
    <row r="202" spans="1:3" x14ac:dyDescent="0.3">
      <c r="A202" s="1">
        <v>38306</v>
      </c>
      <c r="B202" s="75">
        <v>2</v>
      </c>
      <c r="C202" s="75" t="e">
        <v>#N/A</v>
      </c>
    </row>
    <row r="203" spans="1:3" x14ac:dyDescent="0.3">
      <c r="A203" s="1">
        <v>38398</v>
      </c>
      <c r="B203" s="75">
        <v>2</v>
      </c>
      <c r="C203" s="75" t="e">
        <v>#N/A</v>
      </c>
    </row>
    <row r="204" spans="1:3" x14ac:dyDescent="0.3">
      <c r="A204" s="1">
        <v>38487</v>
      </c>
      <c r="B204" s="75">
        <v>2</v>
      </c>
      <c r="C204" s="75" t="e">
        <v>#N/A</v>
      </c>
    </row>
    <row r="205" spans="1:3" x14ac:dyDescent="0.3">
      <c r="A205" s="1">
        <v>38579</v>
      </c>
      <c r="B205" s="75">
        <v>2</v>
      </c>
      <c r="C205" s="75" t="e">
        <v>#N/A</v>
      </c>
    </row>
    <row r="206" spans="1:3" x14ac:dyDescent="0.3">
      <c r="A206" s="1">
        <v>38671</v>
      </c>
      <c r="B206" s="75">
        <v>2</v>
      </c>
      <c r="C206" s="75" t="e">
        <v>#N/A</v>
      </c>
    </row>
    <row r="207" spans="1:3" x14ac:dyDescent="0.3">
      <c r="A207" s="1">
        <v>38763</v>
      </c>
      <c r="B207" s="75">
        <v>2</v>
      </c>
      <c r="C207" s="75" t="e">
        <v>#N/A</v>
      </c>
    </row>
    <row r="208" spans="1:3" x14ac:dyDescent="0.3">
      <c r="A208" s="1">
        <v>38852</v>
      </c>
      <c r="B208" s="75">
        <v>2</v>
      </c>
      <c r="C208" s="75" t="e">
        <v>#N/A</v>
      </c>
    </row>
    <row r="209" spans="1:3" x14ac:dyDescent="0.3">
      <c r="A209" s="1">
        <v>38944</v>
      </c>
      <c r="B209" s="75">
        <v>2</v>
      </c>
      <c r="C209" s="75" t="e">
        <v>#N/A</v>
      </c>
    </row>
    <row r="210" spans="1:3" x14ac:dyDescent="0.3">
      <c r="A210" s="1">
        <v>39036</v>
      </c>
      <c r="B210" s="75">
        <v>2</v>
      </c>
      <c r="C210" s="75" t="e">
        <v>#N/A</v>
      </c>
    </row>
    <row r="211" spans="1:3" x14ac:dyDescent="0.3">
      <c r="A211" s="1">
        <v>39128</v>
      </c>
      <c r="B211" s="75">
        <v>2</v>
      </c>
      <c r="C211" s="75" t="e">
        <v>#N/A</v>
      </c>
    </row>
    <row r="212" spans="1:3" x14ac:dyDescent="0.3">
      <c r="A212" s="1">
        <v>39217</v>
      </c>
      <c r="B212" s="75">
        <v>2</v>
      </c>
      <c r="C212" s="75" t="e">
        <v>#N/A</v>
      </c>
    </row>
    <row r="213" spans="1:3" x14ac:dyDescent="0.3">
      <c r="A213" s="1">
        <v>39309</v>
      </c>
      <c r="B213" s="75">
        <v>2</v>
      </c>
      <c r="C213" s="75" t="e">
        <v>#N/A</v>
      </c>
    </row>
    <row r="214" spans="1:3" x14ac:dyDescent="0.3">
      <c r="A214" s="1">
        <v>39401</v>
      </c>
      <c r="B214" s="75">
        <v>2</v>
      </c>
      <c r="C214" s="75" t="e">
        <v>#N/A</v>
      </c>
    </row>
    <row r="215" spans="1:3" x14ac:dyDescent="0.3">
      <c r="A215" s="1">
        <v>39493</v>
      </c>
      <c r="B215" s="75">
        <v>2</v>
      </c>
      <c r="C215" s="75" t="e">
        <v>#N/A</v>
      </c>
    </row>
    <row r="216" spans="1:3" x14ac:dyDescent="0.3">
      <c r="A216" s="1">
        <v>39583</v>
      </c>
      <c r="B216" s="75">
        <v>2</v>
      </c>
      <c r="C216" s="75" t="e">
        <v>#N/A</v>
      </c>
    </row>
    <row r="217" spans="1:3" x14ac:dyDescent="0.3">
      <c r="A217" s="1">
        <v>39675</v>
      </c>
      <c r="B217" s="75">
        <v>2</v>
      </c>
      <c r="C217" s="75" t="e">
        <v>#N/A</v>
      </c>
    </row>
    <row r="218" spans="1:3" x14ac:dyDescent="0.3">
      <c r="A218" s="1">
        <v>39767</v>
      </c>
      <c r="B218" s="75">
        <v>2</v>
      </c>
      <c r="C218" s="75" t="e">
        <v>#N/A</v>
      </c>
    </row>
    <row r="219" spans="1:3" x14ac:dyDescent="0.3">
      <c r="A219" s="1">
        <v>39859</v>
      </c>
      <c r="B219" s="75">
        <v>2</v>
      </c>
      <c r="C219" s="75">
        <v>1.8500000000000003</v>
      </c>
    </row>
    <row r="220" spans="1:3" x14ac:dyDescent="0.3">
      <c r="A220" s="1">
        <v>39948</v>
      </c>
      <c r="B220" s="75">
        <v>2</v>
      </c>
      <c r="C220" s="75">
        <v>1.8500000000000003</v>
      </c>
    </row>
    <row r="221" spans="1:3" x14ac:dyDescent="0.3">
      <c r="A221" s="1">
        <v>40040</v>
      </c>
      <c r="B221" s="75">
        <v>2</v>
      </c>
      <c r="C221" s="75">
        <v>1.8500000000000003</v>
      </c>
    </row>
    <row r="222" spans="1:3" x14ac:dyDescent="0.3">
      <c r="A222" s="1">
        <v>40132</v>
      </c>
      <c r="B222" s="75">
        <v>2</v>
      </c>
      <c r="C222" s="75">
        <v>1.8500000000000003</v>
      </c>
    </row>
    <row r="223" spans="1:3" x14ac:dyDescent="0.3">
      <c r="A223" s="1">
        <v>40224</v>
      </c>
      <c r="B223" s="75">
        <v>2</v>
      </c>
      <c r="C223" s="75">
        <v>1.8500000000000003</v>
      </c>
    </row>
    <row r="224" spans="1:3" x14ac:dyDescent="0.3">
      <c r="A224" s="1">
        <v>40313</v>
      </c>
      <c r="B224" s="75">
        <v>2</v>
      </c>
      <c r="C224" s="75">
        <v>1.8500000000000003</v>
      </c>
    </row>
    <row r="225" spans="1:3" x14ac:dyDescent="0.3">
      <c r="A225" s="1">
        <v>40405</v>
      </c>
      <c r="B225" s="75">
        <v>2</v>
      </c>
      <c r="C225" s="75">
        <v>1.8374999999999944</v>
      </c>
    </row>
    <row r="226" spans="1:3" x14ac:dyDescent="0.3">
      <c r="A226" s="1">
        <v>40497</v>
      </c>
      <c r="B226" s="75">
        <v>2</v>
      </c>
      <c r="C226" s="75">
        <v>1.8041666666666725</v>
      </c>
    </row>
    <row r="227" spans="1:3" x14ac:dyDescent="0.3">
      <c r="A227" s="1">
        <v>40589</v>
      </c>
      <c r="B227" s="75">
        <v>2</v>
      </c>
      <c r="C227" s="75">
        <v>1.8083333333333336</v>
      </c>
    </row>
    <row r="228" spans="1:3" x14ac:dyDescent="0.3">
      <c r="A228" s="1">
        <v>40678</v>
      </c>
      <c r="B228" s="75">
        <v>2</v>
      </c>
      <c r="C228" s="75">
        <v>1.8500000000000003</v>
      </c>
    </row>
    <row r="229" spans="1:3" x14ac:dyDescent="0.3">
      <c r="A229" s="1">
        <v>40770</v>
      </c>
      <c r="B229" s="75">
        <v>2</v>
      </c>
      <c r="C229" s="75">
        <v>1.8500000000000003</v>
      </c>
    </row>
    <row r="230" spans="1:3" x14ac:dyDescent="0.3">
      <c r="A230" s="1">
        <v>40862</v>
      </c>
      <c r="B230" s="75">
        <v>2</v>
      </c>
      <c r="C230" s="75">
        <v>1.875</v>
      </c>
    </row>
    <row r="231" spans="1:3" x14ac:dyDescent="0.3">
      <c r="A231" s="1">
        <v>40954</v>
      </c>
      <c r="B231" s="75">
        <v>2</v>
      </c>
      <c r="C231" s="75">
        <v>2</v>
      </c>
    </row>
    <row r="232" spans="1:3" x14ac:dyDescent="0.3">
      <c r="A232" s="1">
        <v>41044</v>
      </c>
      <c r="B232" s="75">
        <v>2</v>
      </c>
      <c r="C232" s="75">
        <v>2</v>
      </c>
    </row>
    <row r="233" spans="1:3" x14ac:dyDescent="0.3">
      <c r="A233" s="1">
        <v>41136</v>
      </c>
      <c r="B233" s="75">
        <v>2</v>
      </c>
      <c r="C233" s="75">
        <v>2</v>
      </c>
    </row>
    <row r="234" spans="1:3" x14ac:dyDescent="0.3">
      <c r="A234" s="1">
        <v>41228</v>
      </c>
      <c r="B234" s="75">
        <v>2</v>
      </c>
      <c r="C234" s="75">
        <v>2</v>
      </c>
    </row>
    <row r="235" spans="1:3" x14ac:dyDescent="0.3">
      <c r="A235" s="1">
        <v>41320</v>
      </c>
      <c r="B235" s="75">
        <v>2</v>
      </c>
      <c r="C235" s="75">
        <v>2</v>
      </c>
    </row>
    <row r="236" spans="1:3" x14ac:dyDescent="0.3">
      <c r="A236" s="1">
        <v>41409</v>
      </c>
      <c r="B236" s="75">
        <v>2</v>
      </c>
      <c r="C236" s="75">
        <v>2</v>
      </c>
    </row>
    <row r="237" spans="1:3" x14ac:dyDescent="0.3">
      <c r="A237" s="1">
        <v>41501</v>
      </c>
      <c r="B237" s="75">
        <v>2</v>
      </c>
      <c r="C237" s="75">
        <v>2</v>
      </c>
    </row>
    <row r="238" spans="1:3" x14ac:dyDescent="0.3">
      <c r="A238" s="1">
        <v>41593</v>
      </c>
      <c r="B238" s="75">
        <v>2</v>
      </c>
      <c r="C238" s="75">
        <v>2</v>
      </c>
    </row>
    <row r="239" spans="1:3" x14ac:dyDescent="0.3">
      <c r="A239" s="1">
        <v>41685</v>
      </c>
      <c r="B239" s="75">
        <v>2</v>
      </c>
      <c r="C239" s="75">
        <v>2</v>
      </c>
    </row>
    <row r="240" spans="1:3" x14ac:dyDescent="0.3">
      <c r="A240" s="1">
        <v>41774</v>
      </c>
      <c r="B240" s="75">
        <v>2</v>
      </c>
      <c r="C240" s="75">
        <v>2</v>
      </c>
    </row>
    <row r="241" spans="1:3" x14ac:dyDescent="0.3">
      <c r="A241" s="1">
        <v>41866</v>
      </c>
      <c r="B241" s="75">
        <v>2</v>
      </c>
      <c r="C241" s="75">
        <v>2</v>
      </c>
    </row>
    <row r="242" spans="1:3" x14ac:dyDescent="0.3">
      <c r="A242" s="1">
        <v>41958</v>
      </c>
      <c r="B242" s="75">
        <v>2</v>
      </c>
      <c r="C242" s="75">
        <v>2</v>
      </c>
    </row>
    <row r="243" spans="1:3" x14ac:dyDescent="0.3">
      <c r="A243" s="1">
        <v>42050</v>
      </c>
      <c r="B243" s="75">
        <v>2</v>
      </c>
      <c r="C243" s="75">
        <v>2</v>
      </c>
    </row>
    <row r="244" spans="1:3" x14ac:dyDescent="0.3">
      <c r="A244" s="1">
        <v>42139</v>
      </c>
      <c r="B244" s="75">
        <v>2</v>
      </c>
      <c r="C244" s="75">
        <v>2</v>
      </c>
    </row>
    <row r="245" spans="1:3" x14ac:dyDescent="0.3">
      <c r="A245" s="1">
        <v>42231</v>
      </c>
      <c r="B245" s="75">
        <v>2</v>
      </c>
      <c r="C245" s="75">
        <v>2</v>
      </c>
    </row>
    <row r="246" spans="1:3" x14ac:dyDescent="0.3">
      <c r="A246" s="1">
        <v>42323</v>
      </c>
      <c r="B246" s="75">
        <v>2</v>
      </c>
      <c r="C246" s="75">
        <v>2</v>
      </c>
    </row>
    <row r="247" spans="1:3" x14ac:dyDescent="0.3">
      <c r="A247" s="1">
        <v>42415</v>
      </c>
      <c r="B247" s="75">
        <v>2</v>
      </c>
      <c r="C247" s="75">
        <v>2</v>
      </c>
    </row>
    <row r="248" spans="1:3" x14ac:dyDescent="0.3">
      <c r="A248" s="1">
        <v>42505</v>
      </c>
      <c r="B248" s="75">
        <v>2</v>
      </c>
      <c r="C248" s="75">
        <v>2</v>
      </c>
    </row>
    <row r="249" spans="1:3" x14ac:dyDescent="0.3">
      <c r="A249" s="1">
        <v>42597</v>
      </c>
      <c r="B249" s="75">
        <v>2</v>
      </c>
      <c r="C249" s="75">
        <v>2</v>
      </c>
    </row>
    <row r="250" spans="1:3" x14ac:dyDescent="0.3">
      <c r="A250" s="1">
        <v>42689</v>
      </c>
      <c r="B250" s="75">
        <v>2</v>
      </c>
      <c r="C250" s="75">
        <v>2</v>
      </c>
    </row>
    <row r="251" spans="1:3" x14ac:dyDescent="0.3">
      <c r="A251" s="1">
        <v>42781</v>
      </c>
      <c r="B251" s="75">
        <v>2</v>
      </c>
      <c r="C251" s="75">
        <v>2</v>
      </c>
    </row>
    <row r="252" spans="1:3" x14ac:dyDescent="0.3">
      <c r="A252" s="1">
        <v>42870</v>
      </c>
      <c r="B252" s="75">
        <v>2</v>
      </c>
      <c r="C252" s="75">
        <v>2</v>
      </c>
    </row>
    <row r="253" spans="1:3" x14ac:dyDescent="0.3">
      <c r="A253" s="1">
        <v>42962</v>
      </c>
      <c r="B253" s="75">
        <v>2</v>
      </c>
      <c r="C253" s="75">
        <v>2</v>
      </c>
    </row>
    <row r="254" spans="1:3" x14ac:dyDescent="0.3">
      <c r="A254" s="1">
        <v>43054</v>
      </c>
      <c r="B254" s="75">
        <v>2</v>
      </c>
      <c r="C254" s="75">
        <v>2</v>
      </c>
    </row>
    <row r="255" spans="1:3" x14ac:dyDescent="0.3">
      <c r="A255" s="1">
        <v>43146</v>
      </c>
      <c r="B255" s="75">
        <v>2</v>
      </c>
      <c r="C255" s="75">
        <v>2</v>
      </c>
    </row>
    <row r="256" spans="1:3" x14ac:dyDescent="0.3">
      <c r="A256" s="1">
        <v>43235</v>
      </c>
      <c r="B256" s="75">
        <v>2</v>
      </c>
      <c r="C256" s="75">
        <v>2</v>
      </c>
    </row>
    <row r="257" spans="1:3" x14ac:dyDescent="0.3">
      <c r="A257" s="1">
        <v>43327</v>
      </c>
      <c r="B257" s="75">
        <v>2</v>
      </c>
      <c r="C257" s="75">
        <v>2</v>
      </c>
    </row>
    <row r="258" spans="1:3" x14ac:dyDescent="0.3">
      <c r="A258" s="1">
        <v>43419</v>
      </c>
      <c r="B258" s="75">
        <v>2</v>
      </c>
      <c r="C258" s="75">
        <v>2</v>
      </c>
    </row>
    <row r="259" spans="1:3" x14ac:dyDescent="0.3">
      <c r="A259" s="1">
        <v>43511</v>
      </c>
      <c r="B259" s="75">
        <v>2</v>
      </c>
      <c r="C259" s="75">
        <v>2</v>
      </c>
    </row>
    <row r="260" spans="1:3" x14ac:dyDescent="0.3">
      <c r="A260" s="1">
        <v>43600</v>
      </c>
      <c r="B260" s="75">
        <v>2</v>
      </c>
      <c r="C260" s="75">
        <v>2</v>
      </c>
    </row>
    <row r="261" spans="1:3" x14ac:dyDescent="0.3">
      <c r="A261" s="1">
        <v>43692</v>
      </c>
      <c r="B261" s="75">
        <v>2</v>
      </c>
      <c r="C261" s="75">
        <v>2</v>
      </c>
    </row>
    <row r="262" spans="1:3" x14ac:dyDescent="0.3">
      <c r="A262" s="1">
        <v>43784</v>
      </c>
      <c r="B262" s="75">
        <v>2</v>
      </c>
      <c r="C262" s="75">
        <v>2</v>
      </c>
    </row>
    <row r="263" spans="1:3" x14ac:dyDescent="0.3">
      <c r="A263" s="1">
        <v>43876</v>
      </c>
      <c r="B263" s="75">
        <v>2</v>
      </c>
      <c r="C263" s="75">
        <v>2</v>
      </c>
    </row>
    <row r="264" spans="1:3" x14ac:dyDescent="0.3">
      <c r="A264" s="1">
        <v>43966</v>
      </c>
      <c r="B264" s="75">
        <v>2</v>
      </c>
      <c r="C264" s="75">
        <v>2</v>
      </c>
    </row>
    <row r="265" spans="1:3" x14ac:dyDescent="0.3">
      <c r="A265" s="1">
        <v>44058</v>
      </c>
      <c r="B265" s="75">
        <v>2</v>
      </c>
      <c r="C265" s="75">
        <v>2</v>
      </c>
    </row>
    <row r="266" spans="1:3" x14ac:dyDescent="0.3">
      <c r="A266" s="1">
        <v>44150</v>
      </c>
      <c r="B266" s="75">
        <v>2</v>
      </c>
      <c r="C266" s="75">
        <v>2</v>
      </c>
    </row>
    <row r="267" spans="1:3" x14ac:dyDescent="0.3">
      <c r="A267" s="1">
        <v>44242</v>
      </c>
      <c r="B267" s="75">
        <v>2</v>
      </c>
      <c r="C267" s="75">
        <v>2</v>
      </c>
    </row>
    <row r="268" spans="1:3" x14ac:dyDescent="0.3">
      <c r="A268" s="1">
        <v>44331</v>
      </c>
      <c r="B268" s="75">
        <v>2</v>
      </c>
      <c r="C268" s="75">
        <v>2</v>
      </c>
    </row>
    <row r="269" spans="1:3" x14ac:dyDescent="0.3">
      <c r="A269" s="1">
        <v>44423</v>
      </c>
      <c r="B269" s="75">
        <v>2</v>
      </c>
      <c r="C269" s="75">
        <v>2</v>
      </c>
    </row>
    <row r="270" spans="1:3" x14ac:dyDescent="0.3">
      <c r="A270" s="1">
        <v>44515</v>
      </c>
      <c r="B270" s="75">
        <v>2</v>
      </c>
      <c r="C270" s="75">
        <v>2</v>
      </c>
    </row>
    <row r="271" spans="1:3" x14ac:dyDescent="0.3">
      <c r="A271" s="1">
        <v>44607</v>
      </c>
      <c r="B271" s="75">
        <v>2</v>
      </c>
      <c r="C271" s="75">
        <v>2</v>
      </c>
    </row>
    <row r="272" spans="1:3" x14ac:dyDescent="0.3">
      <c r="A272" s="1">
        <v>44696</v>
      </c>
      <c r="B272" s="75">
        <v>2</v>
      </c>
      <c r="C272" s="75">
        <v>2</v>
      </c>
    </row>
    <row r="273" spans="1:3" x14ac:dyDescent="0.3">
      <c r="A273" s="1">
        <v>44788</v>
      </c>
      <c r="B273" s="75">
        <v>2</v>
      </c>
      <c r="C273" s="75">
        <v>2</v>
      </c>
    </row>
    <row r="274" spans="1:3" x14ac:dyDescent="0.3">
      <c r="A274" s="1">
        <v>44880</v>
      </c>
      <c r="B274" s="75">
        <v>2</v>
      </c>
      <c r="C274" s="75">
        <v>2</v>
      </c>
    </row>
    <row r="275" spans="1:3" x14ac:dyDescent="0.3">
      <c r="A275" s="1">
        <v>44972</v>
      </c>
      <c r="B275" s="75">
        <v>2</v>
      </c>
      <c r="C275" s="75">
        <v>2</v>
      </c>
    </row>
    <row r="276" spans="1:3" x14ac:dyDescent="0.3">
      <c r="A276" s="1">
        <v>45061</v>
      </c>
      <c r="B276" s="75">
        <v>2</v>
      </c>
      <c r="C276" s="75">
        <v>2</v>
      </c>
    </row>
    <row r="277" spans="1:3" x14ac:dyDescent="0.3">
      <c r="A277" s="1">
        <v>45153</v>
      </c>
      <c r="B277" s="75">
        <v>2</v>
      </c>
      <c r="C277" s="75">
        <v>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84"/>
  <sheetViews>
    <sheetView zoomScale="75" zoomScaleNormal="75" workbookViewId="0">
      <pane xSplit="1" ySplit="8" topLeftCell="B256" activePane="bottomRight" state="frozen"/>
      <selection pane="topRight" activeCell="D1" sqref="D1"/>
      <selection pane="bottomLeft" activeCell="A9" sqref="A9"/>
      <selection pane="bottomRight" activeCell="B3" sqref="B3:J277"/>
    </sheetView>
  </sheetViews>
  <sheetFormatPr defaultColWidth="9.109375" defaultRowHeight="14.4" x14ac:dyDescent="0.3"/>
  <cols>
    <col min="1" max="1" width="12.44140625" style="1" customWidth="1"/>
    <col min="2" max="6" width="16.88671875" style="75" bestFit="1" customWidth="1"/>
    <col min="7" max="7" width="17.44140625" style="75" bestFit="1" customWidth="1"/>
    <col min="8" max="9" width="16.88671875" style="75" bestFit="1" customWidth="1"/>
    <col min="10" max="10" width="17.44140625" style="75" bestFit="1" customWidth="1"/>
    <col min="13" max="14" width="15.44140625" customWidth="1"/>
    <col min="15" max="15" width="17.44140625" style="75" bestFit="1" customWidth="1"/>
    <col min="16" max="21" width="15.44140625" customWidth="1"/>
  </cols>
  <sheetData>
    <row r="1" spans="1:22" x14ac:dyDescent="0.3">
      <c r="B1" s="75" t="s">
        <v>35</v>
      </c>
      <c r="C1" s="75" t="s">
        <v>77</v>
      </c>
      <c r="D1" s="75" t="s">
        <v>78</v>
      </c>
      <c r="E1" s="75" t="s">
        <v>79</v>
      </c>
      <c r="F1" s="75" t="s">
        <v>80</v>
      </c>
      <c r="G1" s="75" t="s">
        <v>81</v>
      </c>
      <c r="H1" s="75" t="s">
        <v>90</v>
      </c>
      <c r="I1" s="75" t="s">
        <v>91</v>
      </c>
      <c r="J1" s="75" t="s">
        <v>92</v>
      </c>
      <c r="M1" s="75"/>
      <c r="N1" s="75"/>
      <c r="P1" s="75"/>
      <c r="Q1" s="75"/>
      <c r="R1" s="75"/>
      <c r="S1" s="75"/>
      <c r="T1" s="75"/>
      <c r="U1" s="75"/>
      <c r="V1" s="75"/>
    </row>
    <row r="2" spans="1:22" x14ac:dyDescent="0.3">
      <c r="B2" s="75" t="s">
        <v>0</v>
      </c>
      <c r="C2" s="75" t="s">
        <v>4</v>
      </c>
      <c r="D2" s="75" t="s">
        <v>5</v>
      </c>
      <c r="E2" s="75" t="s">
        <v>6</v>
      </c>
      <c r="F2" s="75" t="s">
        <v>7</v>
      </c>
      <c r="G2" s="75" t="s">
        <v>8</v>
      </c>
      <c r="H2" s="75" t="s">
        <v>88</v>
      </c>
      <c r="I2" s="75" t="s">
        <v>87</v>
      </c>
      <c r="J2" s="75" t="s">
        <v>89</v>
      </c>
      <c r="M2" s="75"/>
      <c r="N2" s="75"/>
      <c r="P2" s="75"/>
      <c r="Q2" s="75"/>
      <c r="R2" s="75"/>
      <c r="S2" s="75"/>
      <c r="T2" s="75"/>
      <c r="U2" s="75"/>
      <c r="V2" s="75"/>
    </row>
    <row r="3" spans="1:22" x14ac:dyDescent="0.3">
      <c r="A3" s="1">
        <v>20135</v>
      </c>
      <c r="B3" s="75">
        <v>2</v>
      </c>
      <c r="C3" s="75" t="e">
        <v>#N/A</v>
      </c>
      <c r="D3" s="75" t="e">
        <v>#N/A</v>
      </c>
      <c r="E3" s="75" t="e">
        <v>#N/A</v>
      </c>
      <c r="F3" s="75" t="e">
        <v>#N/A</v>
      </c>
      <c r="G3" s="75" t="e">
        <v>#N/A</v>
      </c>
      <c r="H3" s="75" t="e">
        <v>#N/A</v>
      </c>
      <c r="I3" s="75" t="e">
        <v>#N/A</v>
      </c>
      <c r="J3" s="75" t="e">
        <v>#N/A</v>
      </c>
    </row>
    <row r="4" spans="1:22" x14ac:dyDescent="0.3">
      <c r="A4" s="1">
        <v>20224</v>
      </c>
      <c r="B4" s="75">
        <v>2</v>
      </c>
      <c r="C4" s="75" t="e">
        <v>#N/A</v>
      </c>
      <c r="D4" s="75" t="e">
        <v>#N/A</v>
      </c>
      <c r="E4" s="75" t="e">
        <v>#N/A</v>
      </c>
      <c r="F4" s="75" t="e">
        <v>#N/A</v>
      </c>
      <c r="G4" s="75" t="e">
        <v>#N/A</v>
      </c>
      <c r="H4" s="75" t="e">
        <v>#N/A</v>
      </c>
      <c r="I4" s="75" t="e">
        <v>#N/A</v>
      </c>
      <c r="J4" s="75" t="e">
        <v>#N/A</v>
      </c>
    </row>
    <row r="5" spans="1:22" x14ac:dyDescent="0.3">
      <c r="A5" s="1">
        <v>20316</v>
      </c>
      <c r="B5" s="75">
        <v>2</v>
      </c>
      <c r="C5" s="75" t="e">
        <v>#N/A</v>
      </c>
      <c r="D5" s="75" t="e">
        <v>#N/A</v>
      </c>
      <c r="E5" s="75" t="e">
        <v>#N/A</v>
      </c>
      <c r="F5" s="75" t="e">
        <v>#N/A</v>
      </c>
      <c r="G5" s="75" t="e">
        <v>#N/A</v>
      </c>
      <c r="H5" s="75" t="e">
        <v>#N/A</v>
      </c>
      <c r="I5" s="75" t="e">
        <v>#N/A</v>
      </c>
      <c r="J5" s="75" t="e">
        <v>#N/A</v>
      </c>
    </row>
    <row r="6" spans="1:22" x14ac:dyDescent="0.3">
      <c r="A6" s="1">
        <v>20408</v>
      </c>
      <c r="B6" s="75">
        <v>2</v>
      </c>
      <c r="C6" s="75" t="e">
        <v>#N/A</v>
      </c>
      <c r="D6" s="75" t="e">
        <v>#N/A</v>
      </c>
      <c r="E6" s="75" t="e">
        <v>#N/A</v>
      </c>
      <c r="F6" s="75" t="e">
        <v>#N/A</v>
      </c>
      <c r="G6" s="75" t="e">
        <v>#N/A</v>
      </c>
      <c r="H6" s="75" t="e">
        <v>#N/A</v>
      </c>
      <c r="I6" s="75" t="e">
        <v>#N/A</v>
      </c>
      <c r="J6" s="75" t="e">
        <v>#N/A</v>
      </c>
    </row>
    <row r="7" spans="1:22" x14ac:dyDescent="0.3">
      <c r="A7" s="1">
        <v>20500</v>
      </c>
      <c r="B7" s="75">
        <v>2</v>
      </c>
      <c r="C7" s="75" t="e">
        <v>#N/A</v>
      </c>
      <c r="D7" s="75" t="e">
        <v>#N/A</v>
      </c>
      <c r="E7" s="75" t="e">
        <v>#N/A</v>
      </c>
      <c r="F7" s="75" t="e">
        <v>#N/A</v>
      </c>
      <c r="G7" s="75" t="e">
        <v>#N/A</v>
      </c>
      <c r="H7" s="75" t="e">
        <v>#N/A</v>
      </c>
      <c r="I7" s="75" t="e">
        <v>#N/A</v>
      </c>
      <c r="J7" s="75" t="e">
        <v>#N/A</v>
      </c>
    </row>
    <row r="8" spans="1:22" x14ac:dyDescent="0.3">
      <c r="A8" s="1">
        <v>20590</v>
      </c>
      <c r="B8" s="75">
        <v>2</v>
      </c>
      <c r="C8" s="75" t="e">
        <v>#N/A</v>
      </c>
      <c r="D8" s="75" t="e">
        <v>#N/A</v>
      </c>
      <c r="E8" s="75" t="e">
        <v>#N/A</v>
      </c>
      <c r="F8" s="75" t="e">
        <v>#N/A</v>
      </c>
      <c r="G8" s="75" t="e">
        <v>#N/A</v>
      </c>
      <c r="H8" s="75" t="e">
        <v>#N/A</v>
      </c>
      <c r="I8" s="75" t="e">
        <v>#N/A</v>
      </c>
      <c r="J8" s="75" t="e">
        <v>#N/A</v>
      </c>
    </row>
    <row r="9" spans="1:22" x14ac:dyDescent="0.3">
      <c r="A9" s="1">
        <v>20682</v>
      </c>
      <c r="B9" s="75">
        <v>2</v>
      </c>
      <c r="C9" s="75" t="e">
        <v>#N/A</v>
      </c>
      <c r="D9" s="75" t="e">
        <v>#N/A</v>
      </c>
      <c r="E9" s="75" t="e">
        <v>#N/A</v>
      </c>
      <c r="F9" s="75" t="e">
        <v>#N/A</v>
      </c>
      <c r="G9" s="75" t="e">
        <v>#N/A</v>
      </c>
      <c r="H9" s="75" t="e">
        <v>#N/A</v>
      </c>
      <c r="I9" s="75" t="e">
        <v>#N/A</v>
      </c>
      <c r="J9" s="75" t="e">
        <v>#N/A</v>
      </c>
    </row>
    <row r="10" spans="1:22" x14ac:dyDescent="0.3">
      <c r="A10" s="1">
        <v>20774</v>
      </c>
      <c r="B10" s="75">
        <v>2</v>
      </c>
      <c r="C10" s="75" t="e">
        <v>#N/A</v>
      </c>
      <c r="D10" s="75" t="e">
        <v>#N/A</v>
      </c>
      <c r="E10" s="75" t="e">
        <v>#N/A</v>
      </c>
      <c r="F10" s="75" t="e">
        <v>#N/A</v>
      </c>
      <c r="G10" s="75" t="e">
        <v>#N/A</v>
      </c>
      <c r="H10" s="75" t="e">
        <v>#N/A</v>
      </c>
      <c r="I10" s="75" t="e">
        <v>#N/A</v>
      </c>
      <c r="J10" s="75" t="e">
        <v>#N/A</v>
      </c>
    </row>
    <row r="11" spans="1:22" x14ac:dyDescent="0.3">
      <c r="A11" s="1">
        <v>20866</v>
      </c>
      <c r="B11" s="75">
        <v>2</v>
      </c>
      <c r="C11" s="75" t="e">
        <v>#N/A</v>
      </c>
      <c r="D11" s="75" t="e">
        <v>#N/A</v>
      </c>
      <c r="E11" s="75" t="e">
        <v>#N/A</v>
      </c>
      <c r="F11" s="75" t="e">
        <v>#N/A</v>
      </c>
      <c r="G11" s="75" t="e">
        <v>#N/A</v>
      </c>
      <c r="H11" s="75" t="e">
        <v>#N/A</v>
      </c>
      <c r="I11" s="75" t="e">
        <v>#N/A</v>
      </c>
      <c r="J11" s="75" t="e">
        <v>#N/A</v>
      </c>
    </row>
    <row r="12" spans="1:22" x14ac:dyDescent="0.3">
      <c r="A12" s="1">
        <v>20955</v>
      </c>
      <c r="B12" s="75">
        <v>2</v>
      </c>
      <c r="C12" s="75" t="e">
        <v>#N/A</v>
      </c>
      <c r="D12" s="75" t="e">
        <v>#N/A</v>
      </c>
      <c r="E12" s="75" t="e">
        <v>#N/A</v>
      </c>
      <c r="F12" s="75" t="e">
        <v>#N/A</v>
      </c>
      <c r="G12" s="75" t="e">
        <v>#N/A</v>
      </c>
      <c r="H12" s="75" t="e">
        <v>#N/A</v>
      </c>
      <c r="I12" s="75" t="e">
        <v>#N/A</v>
      </c>
      <c r="J12" s="75" t="e">
        <v>#N/A</v>
      </c>
    </row>
    <row r="13" spans="1:22" x14ac:dyDescent="0.3">
      <c r="A13" s="1">
        <v>21047</v>
      </c>
      <c r="B13" s="75">
        <v>2</v>
      </c>
      <c r="C13" s="75" t="e">
        <v>#N/A</v>
      </c>
      <c r="D13" s="75" t="e">
        <v>#N/A</v>
      </c>
      <c r="E13" s="75" t="e">
        <v>#N/A</v>
      </c>
      <c r="F13" s="75" t="e">
        <v>#N/A</v>
      </c>
      <c r="G13" s="75" t="e">
        <v>#N/A</v>
      </c>
      <c r="H13" s="75" t="e">
        <v>#N/A</v>
      </c>
      <c r="I13" s="75" t="e">
        <v>#N/A</v>
      </c>
      <c r="J13" s="75" t="e">
        <v>#N/A</v>
      </c>
    </row>
    <row r="14" spans="1:22" x14ac:dyDescent="0.3">
      <c r="A14" s="1">
        <v>21139</v>
      </c>
      <c r="B14" s="75">
        <v>2</v>
      </c>
      <c r="C14" s="75" t="e">
        <v>#N/A</v>
      </c>
      <c r="D14" s="75" t="e">
        <v>#N/A</v>
      </c>
      <c r="E14" s="75" t="e">
        <v>#N/A</v>
      </c>
      <c r="F14" s="75" t="e">
        <v>#N/A</v>
      </c>
      <c r="G14" s="75" t="e">
        <v>#N/A</v>
      </c>
      <c r="H14" s="75" t="e">
        <v>#N/A</v>
      </c>
      <c r="I14" s="75" t="e">
        <v>#N/A</v>
      </c>
      <c r="J14" s="75" t="e">
        <v>#N/A</v>
      </c>
    </row>
    <row r="15" spans="1:22" x14ac:dyDescent="0.3">
      <c r="A15" s="1">
        <v>21231</v>
      </c>
      <c r="B15" s="75">
        <v>2</v>
      </c>
      <c r="C15" s="75" t="e">
        <v>#N/A</v>
      </c>
      <c r="D15" s="75" t="e">
        <v>#N/A</v>
      </c>
      <c r="E15" s="75" t="e">
        <v>#N/A</v>
      </c>
      <c r="F15" s="75" t="e">
        <v>#N/A</v>
      </c>
      <c r="G15" s="75" t="e">
        <v>#N/A</v>
      </c>
      <c r="H15" s="75" t="e">
        <v>#N/A</v>
      </c>
      <c r="I15" s="75" t="e">
        <v>#N/A</v>
      </c>
      <c r="J15" s="75" t="e">
        <v>#N/A</v>
      </c>
    </row>
    <row r="16" spans="1:22" x14ac:dyDescent="0.3">
      <c r="A16" s="1">
        <v>21320</v>
      </c>
      <c r="B16" s="75">
        <v>2</v>
      </c>
      <c r="C16" s="75" t="e">
        <v>#N/A</v>
      </c>
      <c r="D16" s="75" t="e">
        <v>#N/A</v>
      </c>
      <c r="E16" s="75" t="e">
        <v>#N/A</v>
      </c>
      <c r="F16" s="75" t="e">
        <v>#N/A</v>
      </c>
      <c r="G16" s="75" t="e">
        <v>#N/A</v>
      </c>
      <c r="H16" s="75" t="e">
        <v>#N/A</v>
      </c>
      <c r="I16" s="75" t="e">
        <v>#N/A</v>
      </c>
      <c r="J16" s="75" t="e">
        <v>#N/A</v>
      </c>
    </row>
    <row r="17" spans="1:10" x14ac:dyDescent="0.3">
      <c r="A17" s="1">
        <v>21412</v>
      </c>
      <c r="B17" s="75">
        <v>2</v>
      </c>
      <c r="C17" s="75" t="e">
        <v>#N/A</v>
      </c>
      <c r="D17" s="75" t="e">
        <v>#N/A</v>
      </c>
      <c r="E17" s="75" t="e">
        <v>#N/A</v>
      </c>
      <c r="F17" s="75" t="e">
        <v>#N/A</v>
      </c>
      <c r="G17" s="75" t="e">
        <v>#N/A</v>
      </c>
      <c r="H17" s="75" t="e">
        <v>#N/A</v>
      </c>
      <c r="I17" s="75" t="e">
        <v>#N/A</v>
      </c>
      <c r="J17" s="75" t="e">
        <v>#N/A</v>
      </c>
    </row>
    <row r="18" spans="1:10" x14ac:dyDescent="0.3">
      <c r="A18" s="1">
        <v>21504</v>
      </c>
      <c r="B18" s="75">
        <v>2</v>
      </c>
      <c r="C18" s="75" t="e">
        <v>#N/A</v>
      </c>
      <c r="D18" s="75" t="e">
        <v>#N/A</v>
      </c>
      <c r="E18" s="75" t="e">
        <v>#N/A</v>
      </c>
      <c r="F18" s="75" t="e">
        <v>#N/A</v>
      </c>
      <c r="G18" s="75" t="e">
        <v>#N/A</v>
      </c>
      <c r="H18" s="75" t="e">
        <v>#N/A</v>
      </c>
      <c r="I18" s="75" t="e">
        <v>#N/A</v>
      </c>
      <c r="J18" s="75" t="e">
        <v>#N/A</v>
      </c>
    </row>
    <row r="19" spans="1:10" x14ac:dyDescent="0.3">
      <c r="A19" s="1">
        <v>21596</v>
      </c>
      <c r="B19" s="75">
        <v>2</v>
      </c>
      <c r="C19" s="75" t="e">
        <v>#N/A</v>
      </c>
      <c r="D19" s="75" t="e">
        <v>#N/A</v>
      </c>
      <c r="E19" s="75" t="e">
        <v>#N/A</v>
      </c>
      <c r="F19" s="75" t="e">
        <v>#N/A</v>
      </c>
      <c r="G19" s="75" t="e">
        <v>#N/A</v>
      </c>
      <c r="H19" s="75" t="e">
        <v>#N/A</v>
      </c>
      <c r="I19" s="75" t="e">
        <v>#N/A</v>
      </c>
      <c r="J19" s="75" t="e">
        <v>#N/A</v>
      </c>
    </row>
    <row r="20" spans="1:10" x14ac:dyDescent="0.3">
      <c r="A20" s="1">
        <v>21685</v>
      </c>
      <c r="B20" s="75">
        <v>2</v>
      </c>
      <c r="C20" s="75" t="e">
        <v>#N/A</v>
      </c>
      <c r="D20" s="75" t="e">
        <v>#N/A</v>
      </c>
      <c r="E20" s="75" t="e">
        <v>#N/A</v>
      </c>
      <c r="F20" s="75" t="e">
        <v>#N/A</v>
      </c>
      <c r="G20" s="75" t="e">
        <v>#N/A</v>
      </c>
      <c r="H20" s="75" t="e">
        <v>#N/A</v>
      </c>
      <c r="I20" s="75" t="e">
        <v>#N/A</v>
      </c>
      <c r="J20" s="75" t="e">
        <v>#N/A</v>
      </c>
    </row>
    <row r="21" spans="1:10" x14ac:dyDescent="0.3">
      <c r="A21" s="1">
        <v>21777</v>
      </c>
      <c r="B21" s="75">
        <v>2</v>
      </c>
      <c r="C21" s="75" t="e">
        <v>#N/A</v>
      </c>
      <c r="D21" s="75" t="e">
        <v>#N/A</v>
      </c>
      <c r="E21" s="75" t="e">
        <v>#N/A</v>
      </c>
      <c r="F21" s="75" t="e">
        <v>#N/A</v>
      </c>
      <c r="G21" s="75" t="e">
        <v>#N/A</v>
      </c>
      <c r="H21" s="75" t="e">
        <v>#N/A</v>
      </c>
      <c r="I21" s="75" t="e">
        <v>#N/A</v>
      </c>
      <c r="J21" s="75" t="e">
        <v>#N/A</v>
      </c>
    </row>
    <row r="22" spans="1:10" x14ac:dyDescent="0.3">
      <c r="A22" s="1">
        <v>21869</v>
      </c>
      <c r="B22" s="75">
        <v>2</v>
      </c>
      <c r="C22" s="75" t="e">
        <v>#N/A</v>
      </c>
      <c r="D22" s="75" t="e">
        <v>#N/A</v>
      </c>
      <c r="E22" s="75" t="e">
        <v>#N/A</v>
      </c>
      <c r="F22" s="75" t="e">
        <v>#N/A</v>
      </c>
      <c r="G22" s="75" t="e">
        <v>#N/A</v>
      </c>
      <c r="H22" s="75" t="e">
        <v>#N/A</v>
      </c>
      <c r="I22" s="75" t="e">
        <v>#N/A</v>
      </c>
      <c r="J22" s="75" t="e">
        <v>#N/A</v>
      </c>
    </row>
    <row r="23" spans="1:10" x14ac:dyDescent="0.3">
      <c r="A23" s="1">
        <v>21961</v>
      </c>
      <c r="B23" s="75">
        <v>2</v>
      </c>
      <c r="C23" s="75" t="e">
        <v>#N/A</v>
      </c>
      <c r="D23" s="75" t="e">
        <v>#N/A</v>
      </c>
      <c r="E23" s="75" t="e">
        <v>#N/A</v>
      </c>
      <c r="F23" s="75" t="e">
        <v>#N/A</v>
      </c>
      <c r="G23" s="75" t="e">
        <v>#N/A</v>
      </c>
      <c r="H23" s="75" t="e">
        <v>#N/A</v>
      </c>
      <c r="I23" s="75" t="e">
        <v>#N/A</v>
      </c>
      <c r="J23" s="75" t="e">
        <v>#N/A</v>
      </c>
    </row>
    <row r="24" spans="1:10" x14ac:dyDescent="0.3">
      <c r="A24" s="1">
        <v>22051</v>
      </c>
      <c r="B24" s="75">
        <v>2</v>
      </c>
      <c r="C24" s="75" t="e">
        <v>#N/A</v>
      </c>
      <c r="D24" s="75" t="e">
        <v>#N/A</v>
      </c>
      <c r="E24" s="75" t="e">
        <v>#N/A</v>
      </c>
      <c r="F24" s="75" t="e">
        <v>#N/A</v>
      </c>
      <c r="G24" s="75" t="e">
        <v>#N/A</v>
      </c>
      <c r="H24" s="75" t="e">
        <v>#N/A</v>
      </c>
      <c r="I24" s="75" t="e">
        <v>#N/A</v>
      </c>
      <c r="J24" s="75" t="e">
        <v>#N/A</v>
      </c>
    </row>
    <row r="25" spans="1:10" x14ac:dyDescent="0.3">
      <c r="A25" s="1">
        <v>22143</v>
      </c>
      <c r="B25" s="75">
        <v>2</v>
      </c>
      <c r="C25" s="75" t="e">
        <v>#N/A</v>
      </c>
      <c r="D25" s="75" t="e">
        <v>#N/A</v>
      </c>
      <c r="E25" s="75" t="e">
        <v>#N/A</v>
      </c>
      <c r="F25" s="75" t="e">
        <v>#N/A</v>
      </c>
      <c r="G25" s="75" t="e">
        <v>#N/A</v>
      </c>
      <c r="H25" s="75" t="e">
        <v>#N/A</v>
      </c>
      <c r="I25" s="75" t="e">
        <v>#N/A</v>
      </c>
      <c r="J25" s="75" t="e">
        <v>#N/A</v>
      </c>
    </row>
    <row r="26" spans="1:10" x14ac:dyDescent="0.3">
      <c r="A26" s="1">
        <v>22235</v>
      </c>
      <c r="B26" s="75">
        <v>2</v>
      </c>
      <c r="C26" s="75" t="e">
        <v>#N/A</v>
      </c>
      <c r="D26" s="75" t="e">
        <v>#N/A</v>
      </c>
      <c r="E26" s="75" t="e">
        <v>#N/A</v>
      </c>
      <c r="F26" s="75" t="e">
        <v>#N/A</v>
      </c>
      <c r="G26" s="75" t="e">
        <v>#N/A</v>
      </c>
      <c r="H26" s="75" t="e">
        <v>#N/A</v>
      </c>
      <c r="I26" s="75" t="e">
        <v>#N/A</v>
      </c>
      <c r="J26" s="75" t="e">
        <v>#N/A</v>
      </c>
    </row>
    <row r="27" spans="1:10" x14ac:dyDescent="0.3">
      <c r="A27" s="1">
        <v>22327</v>
      </c>
      <c r="B27" s="75">
        <v>2</v>
      </c>
      <c r="C27" s="75" t="e">
        <v>#N/A</v>
      </c>
      <c r="D27" s="75" t="e">
        <v>#N/A</v>
      </c>
      <c r="E27" s="75">
        <v>5.1036000000000001</v>
      </c>
      <c r="F27" s="75">
        <v>4.4870999999999999</v>
      </c>
      <c r="G27" s="75" t="e">
        <v>#N/A</v>
      </c>
      <c r="H27" s="75">
        <v>5.4934905000000001</v>
      </c>
      <c r="I27" s="75" t="e">
        <v>#N/A</v>
      </c>
      <c r="J27" s="75" t="e">
        <v>#N/A</v>
      </c>
    </row>
    <row r="28" spans="1:10" x14ac:dyDescent="0.3">
      <c r="A28" s="1">
        <v>22416</v>
      </c>
      <c r="B28" s="75">
        <v>2</v>
      </c>
      <c r="C28" s="75" t="e">
        <v>#N/A</v>
      </c>
      <c r="D28" s="75" t="e">
        <v>#N/A</v>
      </c>
      <c r="E28" s="75">
        <v>5.2792000000000003</v>
      </c>
      <c r="F28" s="75">
        <v>4.4707999999999997</v>
      </c>
      <c r="G28" s="75" t="e">
        <v>#N/A</v>
      </c>
      <c r="H28" s="75">
        <v>5.6823986</v>
      </c>
      <c r="I28" s="75" t="e">
        <v>#N/A</v>
      </c>
      <c r="J28" s="75" t="e">
        <v>#N/A</v>
      </c>
    </row>
    <row r="29" spans="1:10" x14ac:dyDescent="0.3">
      <c r="A29" s="1">
        <v>22508</v>
      </c>
      <c r="B29" s="75">
        <v>2</v>
      </c>
      <c r="C29" s="75" t="e">
        <v>#N/A</v>
      </c>
      <c r="D29" s="75" t="e">
        <v>#N/A</v>
      </c>
      <c r="E29" s="75">
        <v>5.2606000000000002</v>
      </c>
      <c r="F29" s="75">
        <v>4.4500999999999999</v>
      </c>
      <c r="G29" s="75" t="e">
        <v>#N/A</v>
      </c>
      <c r="H29" s="75">
        <v>5.6090362999999996</v>
      </c>
      <c r="I29" s="75" t="e">
        <v>#N/A</v>
      </c>
      <c r="J29" s="75" t="e">
        <v>#N/A</v>
      </c>
    </row>
    <row r="30" spans="1:10" x14ac:dyDescent="0.3">
      <c r="A30" s="1">
        <v>22600</v>
      </c>
      <c r="B30" s="75">
        <v>2</v>
      </c>
      <c r="C30" s="75" t="e">
        <v>#N/A</v>
      </c>
      <c r="D30" s="75" t="e">
        <v>#N/A</v>
      </c>
      <c r="E30" s="75">
        <v>5.2728000000000002</v>
      </c>
      <c r="F30" s="75">
        <v>4.4261999999999997</v>
      </c>
      <c r="G30" s="75" t="e">
        <v>#N/A</v>
      </c>
      <c r="H30" s="75">
        <v>5.5920104999999998</v>
      </c>
      <c r="I30" s="75" t="e">
        <v>#N/A</v>
      </c>
      <c r="J30" s="75" t="e">
        <v>#N/A</v>
      </c>
    </row>
    <row r="31" spans="1:10" x14ac:dyDescent="0.3">
      <c r="A31" s="1">
        <v>22692</v>
      </c>
      <c r="B31" s="75">
        <v>2</v>
      </c>
      <c r="C31" s="75" t="e">
        <v>#N/A</v>
      </c>
      <c r="D31" s="75" t="e">
        <v>#N/A</v>
      </c>
      <c r="E31" s="75">
        <v>5.1494999999999997</v>
      </c>
      <c r="F31" s="75">
        <v>4.4031000000000002</v>
      </c>
      <c r="G31" s="75" t="e">
        <v>#N/A</v>
      </c>
      <c r="H31" s="75">
        <v>5.4315194</v>
      </c>
      <c r="I31" s="75" t="e">
        <v>#N/A</v>
      </c>
      <c r="J31" s="75" t="e">
        <v>#N/A</v>
      </c>
    </row>
    <row r="32" spans="1:10" x14ac:dyDescent="0.3">
      <c r="A32" s="1">
        <v>22781</v>
      </c>
      <c r="B32" s="75">
        <v>2</v>
      </c>
      <c r="C32" s="75" t="e">
        <v>#N/A</v>
      </c>
      <c r="D32" s="75" t="e">
        <v>#N/A</v>
      </c>
      <c r="E32" s="75">
        <v>4.6673</v>
      </c>
      <c r="F32" s="75">
        <v>4.3920000000000003</v>
      </c>
      <c r="G32" s="75" t="e">
        <v>#N/A</v>
      </c>
      <c r="H32" s="75">
        <v>4.9055572999999999</v>
      </c>
      <c r="I32" s="75" t="e">
        <v>#N/A</v>
      </c>
      <c r="J32" s="75" t="e">
        <v>#N/A</v>
      </c>
    </row>
    <row r="33" spans="1:10" x14ac:dyDescent="0.3">
      <c r="A33" s="1">
        <v>22873</v>
      </c>
      <c r="B33" s="75">
        <v>2</v>
      </c>
      <c r="C33" s="75" t="e">
        <v>#N/A</v>
      </c>
      <c r="D33" s="75" t="e">
        <v>#N/A</v>
      </c>
      <c r="E33" s="75">
        <v>4.5556000000000001</v>
      </c>
      <c r="F33" s="75">
        <v>4.3864999999999998</v>
      </c>
      <c r="G33" s="75" t="e">
        <v>#N/A</v>
      </c>
      <c r="H33" s="75">
        <v>4.7926776000000002</v>
      </c>
      <c r="I33" s="75" t="e">
        <v>#N/A</v>
      </c>
      <c r="J33" s="75" t="e">
        <v>#N/A</v>
      </c>
    </row>
    <row r="34" spans="1:10" x14ac:dyDescent="0.3">
      <c r="A34" s="1">
        <v>22965</v>
      </c>
      <c r="B34" s="75">
        <v>2</v>
      </c>
      <c r="C34" s="75" t="e">
        <v>#N/A</v>
      </c>
      <c r="D34" s="75" t="e">
        <v>#N/A</v>
      </c>
      <c r="E34" s="75">
        <v>4.1108000000000002</v>
      </c>
      <c r="F34" s="75">
        <v>4.3978999999999999</v>
      </c>
      <c r="G34" s="75" t="e">
        <v>#N/A</v>
      </c>
      <c r="H34" s="75">
        <v>4.3300723000000003</v>
      </c>
      <c r="I34" s="75" t="e">
        <v>#N/A</v>
      </c>
      <c r="J34" s="75" t="e">
        <v>#N/A</v>
      </c>
    </row>
    <row r="35" spans="1:10" x14ac:dyDescent="0.3">
      <c r="A35" s="1">
        <v>23057</v>
      </c>
      <c r="B35" s="75">
        <v>2</v>
      </c>
      <c r="C35" s="75" t="e">
        <v>#N/A</v>
      </c>
      <c r="D35" s="75" t="e">
        <v>#N/A</v>
      </c>
      <c r="E35" s="75">
        <v>4.0949</v>
      </c>
      <c r="F35" s="75">
        <v>4.4116</v>
      </c>
      <c r="G35" s="75" t="e">
        <v>#N/A</v>
      </c>
      <c r="H35" s="75">
        <v>4.3142614999999997</v>
      </c>
      <c r="I35" s="75" t="e">
        <v>#N/A</v>
      </c>
      <c r="J35" s="75" t="e">
        <v>#N/A</v>
      </c>
    </row>
    <row r="36" spans="1:10" x14ac:dyDescent="0.3">
      <c r="A36" s="1">
        <v>23146</v>
      </c>
      <c r="B36" s="75">
        <v>2</v>
      </c>
      <c r="C36" s="75" t="e">
        <v>#N/A</v>
      </c>
      <c r="D36" s="75" t="e">
        <v>#N/A</v>
      </c>
      <c r="E36" s="75">
        <v>4.0602</v>
      </c>
      <c r="F36" s="75">
        <v>4.4268000000000001</v>
      </c>
      <c r="G36" s="75" t="e">
        <v>#N/A</v>
      </c>
      <c r="H36" s="75">
        <v>4.2794790000000003</v>
      </c>
      <c r="I36" s="75" t="e">
        <v>#N/A</v>
      </c>
      <c r="J36" s="75" t="e">
        <v>#N/A</v>
      </c>
    </row>
    <row r="37" spans="1:10" x14ac:dyDescent="0.3">
      <c r="A37" s="1">
        <v>23238</v>
      </c>
      <c r="B37" s="75">
        <v>2</v>
      </c>
      <c r="C37" s="75" t="e">
        <v>#N/A</v>
      </c>
      <c r="D37" s="75" t="e">
        <v>#N/A</v>
      </c>
      <c r="E37" s="75">
        <v>4.3777999999999997</v>
      </c>
      <c r="F37" s="75">
        <v>4.4313000000000002</v>
      </c>
      <c r="G37" s="75" t="e">
        <v>#N/A</v>
      </c>
      <c r="H37" s="75">
        <v>4.6139804</v>
      </c>
      <c r="I37" s="75" t="e">
        <v>#N/A</v>
      </c>
      <c r="J37" s="75" t="e">
        <v>#N/A</v>
      </c>
    </row>
    <row r="38" spans="1:10" x14ac:dyDescent="0.3">
      <c r="A38" s="1">
        <v>23330</v>
      </c>
      <c r="B38" s="75">
        <v>2</v>
      </c>
      <c r="C38" s="75" t="e">
        <v>#N/A</v>
      </c>
      <c r="D38" s="75" t="e">
        <v>#N/A</v>
      </c>
      <c r="E38" s="75">
        <v>4.1167999999999996</v>
      </c>
      <c r="F38" s="75">
        <v>4.4467999999999996</v>
      </c>
      <c r="G38" s="75" t="e">
        <v>#N/A</v>
      </c>
      <c r="H38" s="75">
        <v>4.3386240999999997</v>
      </c>
      <c r="I38" s="75" t="e">
        <v>#N/A</v>
      </c>
      <c r="J38" s="75" t="e">
        <v>#N/A</v>
      </c>
    </row>
    <row r="39" spans="1:10" x14ac:dyDescent="0.3">
      <c r="A39" s="1">
        <v>23422</v>
      </c>
      <c r="B39" s="75">
        <v>2</v>
      </c>
      <c r="C39" s="75" t="e">
        <v>#N/A</v>
      </c>
      <c r="D39" s="75" t="e">
        <v>#N/A</v>
      </c>
      <c r="E39" s="75">
        <v>4.4146000000000001</v>
      </c>
      <c r="F39" s="75">
        <v>4.45</v>
      </c>
      <c r="G39" s="75" t="e">
        <v>#N/A</v>
      </c>
      <c r="H39" s="75">
        <v>4.6529565000000002</v>
      </c>
      <c r="I39" s="75" t="e">
        <v>#N/A</v>
      </c>
      <c r="J39" s="75" t="e">
        <v>#N/A</v>
      </c>
    </row>
    <row r="40" spans="1:10" x14ac:dyDescent="0.3">
      <c r="A40" s="1">
        <v>23512</v>
      </c>
      <c r="B40" s="75">
        <v>2</v>
      </c>
      <c r="C40" s="75" t="e">
        <v>#N/A</v>
      </c>
      <c r="D40" s="75" t="e">
        <v>#N/A</v>
      </c>
      <c r="E40" s="75">
        <v>4.3291000000000004</v>
      </c>
      <c r="F40" s="75">
        <v>4.4579000000000004</v>
      </c>
      <c r="G40" s="75" t="e">
        <v>#N/A</v>
      </c>
      <c r="H40" s="75">
        <v>4.5629508000000003</v>
      </c>
      <c r="I40" s="75" t="e">
        <v>#N/A</v>
      </c>
      <c r="J40" s="75" t="e">
        <v>#N/A</v>
      </c>
    </row>
    <row r="41" spans="1:10" x14ac:dyDescent="0.3">
      <c r="A41" s="1">
        <v>23604</v>
      </c>
      <c r="B41" s="75">
        <v>2</v>
      </c>
      <c r="C41" s="75" t="e">
        <v>#N/A</v>
      </c>
      <c r="D41" s="75" t="e">
        <v>#N/A</v>
      </c>
      <c r="E41" s="75">
        <v>4.43</v>
      </c>
      <c r="F41" s="75">
        <v>4.4630000000000001</v>
      </c>
      <c r="G41" s="75" t="e">
        <v>#N/A</v>
      </c>
      <c r="H41" s="75">
        <v>4.6648855999999999</v>
      </c>
      <c r="I41" s="75" t="e">
        <v>#N/A</v>
      </c>
      <c r="J41" s="75" t="e">
        <v>#N/A</v>
      </c>
    </row>
    <row r="42" spans="1:10" x14ac:dyDescent="0.3">
      <c r="A42" s="1">
        <v>23696</v>
      </c>
      <c r="B42" s="75">
        <v>2</v>
      </c>
      <c r="C42" s="75" t="e">
        <v>#N/A</v>
      </c>
      <c r="D42" s="75" t="e">
        <v>#N/A</v>
      </c>
      <c r="E42" s="75">
        <v>4.1725000000000003</v>
      </c>
      <c r="F42" s="75">
        <v>4.4794</v>
      </c>
      <c r="G42" s="75" t="e">
        <v>#N/A</v>
      </c>
      <c r="H42" s="75">
        <v>4.3975792</v>
      </c>
      <c r="I42" s="75" t="e">
        <v>#N/A</v>
      </c>
      <c r="J42" s="75" t="e">
        <v>#N/A</v>
      </c>
    </row>
    <row r="43" spans="1:10" x14ac:dyDescent="0.3">
      <c r="A43" s="1">
        <v>23788</v>
      </c>
      <c r="B43" s="75">
        <v>2</v>
      </c>
      <c r="C43" s="75" t="e">
        <v>#N/A</v>
      </c>
      <c r="D43" s="75" t="e">
        <v>#N/A</v>
      </c>
      <c r="E43" s="75">
        <v>4.5564</v>
      </c>
      <c r="F43" s="75">
        <v>4.4748000000000001</v>
      </c>
      <c r="G43" s="75" t="e">
        <v>#N/A</v>
      </c>
      <c r="H43" s="75">
        <v>4.7962878</v>
      </c>
      <c r="I43" s="75" t="e">
        <v>#N/A</v>
      </c>
      <c r="J43" s="75" t="e">
        <v>#N/A</v>
      </c>
    </row>
    <row r="44" spans="1:10" x14ac:dyDescent="0.3">
      <c r="A44" s="1">
        <v>23877</v>
      </c>
      <c r="B44" s="75">
        <v>2</v>
      </c>
      <c r="C44" s="75" t="e">
        <v>#N/A</v>
      </c>
      <c r="D44" s="75" t="e">
        <v>#N/A</v>
      </c>
      <c r="E44" s="75">
        <v>4.5259</v>
      </c>
      <c r="F44" s="75">
        <v>4.4682000000000004</v>
      </c>
      <c r="G44" s="75" t="e">
        <v>#N/A</v>
      </c>
      <c r="H44" s="75">
        <v>4.7658139000000004</v>
      </c>
      <c r="I44" s="75" t="e">
        <v>#N/A</v>
      </c>
      <c r="J44" s="75" t="e">
        <v>#N/A</v>
      </c>
    </row>
    <row r="45" spans="1:10" x14ac:dyDescent="0.3">
      <c r="A45" s="1">
        <v>23969</v>
      </c>
      <c r="B45" s="75">
        <v>2</v>
      </c>
      <c r="C45" s="75" t="e">
        <v>#N/A</v>
      </c>
      <c r="D45" s="75" t="e">
        <v>#N/A</v>
      </c>
      <c r="E45" s="75">
        <v>4.7804000000000002</v>
      </c>
      <c r="F45" s="75">
        <v>4.4427000000000003</v>
      </c>
      <c r="G45" s="75" t="e">
        <v>#N/A</v>
      </c>
      <c r="H45" s="75">
        <v>5.0350663999999998</v>
      </c>
      <c r="I45" s="75" t="e">
        <v>#N/A</v>
      </c>
      <c r="J45" s="75" t="e">
        <v>#N/A</v>
      </c>
    </row>
    <row r="46" spans="1:10" x14ac:dyDescent="0.3">
      <c r="A46" s="1">
        <v>24061</v>
      </c>
      <c r="B46" s="75">
        <v>2</v>
      </c>
      <c r="C46" s="75" t="e">
        <v>#N/A</v>
      </c>
      <c r="D46" s="75" t="e">
        <v>#N/A</v>
      </c>
      <c r="E46" s="75">
        <v>5.0012999999999996</v>
      </c>
      <c r="F46" s="75">
        <v>4.3994</v>
      </c>
      <c r="G46" s="75" t="e">
        <v>#N/A</v>
      </c>
      <c r="H46" s="75">
        <v>5.2665894</v>
      </c>
      <c r="I46" s="75" t="e">
        <v>#N/A</v>
      </c>
      <c r="J46" s="75" t="e">
        <v>#N/A</v>
      </c>
    </row>
    <row r="47" spans="1:10" x14ac:dyDescent="0.3">
      <c r="A47" s="1">
        <v>24153</v>
      </c>
      <c r="B47" s="75">
        <v>2</v>
      </c>
      <c r="C47" s="75" t="e">
        <v>#N/A</v>
      </c>
      <c r="D47" s="75" t="e">
        <v>#N/A</v>
      </c>
      <c r="E47" s="75">
        <v>5.2447999999999997</v>
      </c>
      <c r="F47" s="75">
        <v>4.3414000000000001</v>
      </c>
      <c r="G47" s="75" t="e">
        <v>#N/A</v>
      </c>
      <c r="H47" s="75">
        <v>5.5128256000000002</v>
      </c>
      <c r="I47" s="75" t="e">
        <v>#N/A</v>
      </c>
      <c r="J47" s="75" t="e">
        <v>#N/A</v>
      </c>
    </row>
    <row r="48" spans="1:10" x14ac:dyDescent="0.3">
      <c r="A48" s="1">
        <v>24242</v>
      </c>
      <c r="B48" s="75">
        <v>2</v>
      </c>
      <c r="C48" s="75" t="e">
        <v>#N/A</v>
      </c>
      <c r="D48" s="75" t="e">
        <v>#N/A</v>
      </c>
      <c r="E48" s="75">
        <v>4.9923999999999999</v>
      </c>
      <c r="F48" s="75">
        <v>4.2968999999999999</v>
      </c>
      <c r="G48" s="75" t="e">
        <v>#N/A</v>
      </c>
      <c r="H48" s="75">
        <v>5.2430953999999996</v>
      </c>
      <c r="I48" s="75" t="e">
        <v>#N/A</v>
      </c>
      <c r="J48" s="75" t="e">
        <v>#N/A</v>
      </c>
    </row>
    <row r="49" spans="1:10" x14ac:dyDescent="0.3">
      <c r="A49" s="1">
        <v>24334</v>
      </c>
      <c r="B49" s="75">
        <v>2</v>
      </c>
      <c r="C49" s="75" t="e">
        <v>#N/A</v>
      </c>
      <c r="D49" s="75" t="e">
        <v>#N/A</v>
      </c>
      <c r="E49" s="75">
        <v>4.9810999999999996</v>
      </c>
      <c r="F49" s="75">
        <v>4.2515999999999998</v>
      </c>
      <c r="G49" s="75" t="e">
        <v>#N/A</v>
      </c>
      <c r="H49" s="75">
        <v>5.2271267000000003</v>
      </c>
      <c r="I49" s="75" t="e">
        <v>#N/A</v>
      </c>
      <c r="J49" s="75" t="e">
        <v>#N/A</v>
      </c>
    </row>
    <row r="50" spans="1:10" x14ac:dyDescent="0.3">
      <c r="A50" s="1">
        <v>24426</v>
      </c>
      <c r="B50" s="75">
        <v>2</v>
      </c>
      <c r="C50" s="75" t="e">
        <v>#N/A</v>
      </c>
      <c r="D50" s="75" t="e">
        <v>#N/A</v>
      </c>
      <c r="E50" s="75">
        <v>4.9652000000000003</v>
      </c>
      <c r="F50" s="75">
        <v>4.2054</v>
      </c>
      <c r="G50" s="75" t="e">
        <v>#N/A</v>
      </c>
      <c r="H50" s="75">
        <v>5.2021591000000003</v>
      </c>
      <c r="I50" s="75" t="e">
        <v>#N/A</v>
      </c>
      <c r="J50" s="75" t="e">
        <v>#N/A</v>
      </c>
    </row>
    <row r="51" spans="1:10" x14ac:dyDescent="0.3">
      <c r="A51" s="1">
        <v>24518</v>
      </c>
      <c r="B51" s="75">
        <v>2</v>
      </c>
      <c r="C51" s="75" t="e">
        <v>#N/A</v>
      </c>
      <c r="D51" s="75" t="e">
        <v>#N/A</v>
      </c>
      <c r="E51" s="75">
        <v>4.9131</v>
      </c>
      <c r="F51" s="75">
        <v>4.1586999999999996</v>
      </c>
      <c r="G51" s="75" t="e">
        <v>#N/A</v>
      </c>
      <c r="H51" s="75">
        <v>5.1573074999999999</v>
      </c>
      <c r="I51" s="75" t="e">
        <v>#N/A</v>
      </c>
      <c r="J51" s="75">
        <v>1.56823566646742</v>
      </c>
    </row>
    <row r="52" spans="1:10" x14ac:dyDescent="0.3">
      <c r="A52" s="1">
        <v>24607</v>
      </c>
      <c r="B52" s="75">
        <v>2</v>
      </c>
      <c r="C52" s="75" t="e">
        <v>#N/A</v>
      </c>
      <c r="D52" s="75" t="e">
        <v>#N/A</v>
      </c>
      <c r="E52" s="75">
        <v>4.7070999999999996</v>
      </c>
      <c r="F52" s="75">
        <v>4.1222000000000003</v>
      </c>
      <c r="G52" s="75" t="e">
        <v>#N/A</v>
      </c>
      <c r="H52" s="75">
        <v>4.9141782999999997</v>
      </c>
      <c r="I52" s="75" t="e">
        <v>#N/A</v>
      </c>
      <c r="J52" s="75">
        <v>1.51271645932604</v>
      </c>
    </row>
    <row r="53" spans="1:10" x14ac:dyDescent="0.3">
      <c r="A53" s="1">
        <v>24699</v>
      </c>
      <c r="B53" s="75">
        <v>2</v>
      </c>
      <c r="C53" s="75" t="e">
        <v>#N/A</v>
      </c>
      <c r="D53" s="75" t="e">
        <v>#N/A</v>
      </c>
      <c r="E53" s="75">
        <v>4.7615999999999996</v>
      </c>
      <c r="F53" s="75">
        <v>4.0816999999999997</v>
      </c>
      <c r="G53" s="75" t="e">
        <v>#N/A</v>
      </c>
      <c r="H53" s="75">
        <v>4.9359944000000002</v>
      </c>
      <c r="I53" s="75" t="e">
        <v>#N/A</v>
      </c>
      <c r="J53" s="75">
        <v>1.5195016584040499</v>
      </c>
    </row>
    <row r="54" spans="1:10" x14ac:dyDescent="0.3">
      <c r="A54" s="1">
        <v>24791</v>
      </c>
      <c r="B54" s="75">
        <v>2</v>
      </c>
      <c r="C54" s="75" t="e">
        <v>#N/A</v>
      </c>
      <c r="D54" s="75" t="e">
        <v>#N/A</v>
      </c>
      <c r="E54" s="75">
        <v>4.7164000000000001</v>
      </c>
      <c r="F54" s="75">
        <v>4.0403000000000002</v>
      </c>
      <c r="G54" s="75" t="e">
        <v>#N/A</v>
      </c>
      <c r="H54" s="75">
        <v>4.8582253</v>
      </c>
      <c r="I54" s="75" t="e">
        <v>#N/A</v>
      </c>
      <c r="J54" s="75">
        <v>1.51669017586781</v>
      </c>
    </row>
    <row r="55" spans="1:10" x14ac:dyDescent="0.3">
      <c r="A55" s="1">
        <v>24883</v>
      </c>
      <c r="B55" s="75">
        <v>2</v>
      </c>
      <c r="C55" s="75" t="e">
        <v>#N/A</v>
      </c>
      <c r="D55" s="75" t="e">
        <v>#N/A</v>
      </c>
      <c r="E55" s="75">
        <v>4.9756999999999998</v>
      </c>
      <c r="F55" s="75">
        <v>3.9805000000000001</v>
      </c>
      <c r="G55" s="75" t="e">
        <v>#N/A</v>
      </c>
      <c r="H55" s="75">
        <v>5.0957727999999998</v>
      </c>
      <c r="I55" s="75" t="e">
        <v>#N/A</v>
      </c>
      <c r="J55" s="75">
        <v>1.5426094225251099</v>
      </c>
    </row>
    <row r="56" spans="1:10" x14ac:dyDescent="0.3">
      <c r="A56" s="1">
        <v>24973</v>
      </c>
      <c r="B56" s="75">
        <v>2</v>
      </c>
      <c r="C56" s="75" t="e">
        <v>#N/A</v>
      </c>
      <c r="D56" s="75" t="e">
        <v>#N/A</v>
      </c>
      <c r="E56" s="75">
        <v>5.0777999999999999</v>
      </c>
      <c r="F56" s="75">
        <v>3.9129</v>
      </c>
      <c r="G56" s="75" t="e">
        <v>#N/A</v>
      </c>
      <c r="H56" s="75">
        <v>5.1624588999999999</v>
      </c>
      <c r="I56" s="75" t="e">
        <v>#N/A</v>
      </c>
      <c r="J56" s="75">
        <v>1.56043071818711</v>
      </c>
    </row>
    <row r="57" spans="1:10" x14ac:dyDescent="0.3">
      <c r="A57" s="1">
        <v>25065</v>
      </c>
      <c r="B57" s="75">
        <v>2</v>
      </c>
      <c r="C57" s="75" t="e">
        <v>#N/A</v>
      </c>
      <c r="D57" s="75" t="e">
        <v>#N/A</v>
      </c>
      <c r="E57" s="75">
        <v>4.9827000000000004</v>
      </c>
      <c r="F57" s="75">
        <v>3.8487</v>
      </c>
      <c r="G57" s="75" t="e">
        <v>#N/A</v>
      </c>
      <c r="H57" s="75">
        <v>5.0184385999999996</v>
      </c>
      <c r="I57" s="75" t="e">
        <v>#N/A</v>
      </c>
      <c r="J57" s="75">
        <v>1.50604543367588</v>
      </c>
    </row>
    <row r="58" spans="1:10" x14ac:dyDescent="0.3">
      <c r="A58" s="1">
        <v>25157</v>
      </c>
      <c r="B58" s="75">
        <v>2</v>
      </c>
      <c r="C58" s="75" t="e">
        <v>#N/A</v>
      </c>
      <c r="D58" s="75" t="e">
        <v>#N/A</v>
      </c>
      <c r="E58" s="75">
        <v>4.8593999999999999</v>
      </c>
      <c r="F58" s="75">
        <v>3.7875999999999999</v>
      </c>
      <c r="G58" s="75" t="e">
        <v>#N/A</v>
      </c>
      <c r="H58" s="75">
        <v>4.8550234999999997</v>
      </c>
      <c r="I58" s="75" t="e">
        <v>#N/A</v>
      </c>
      <c r="J58" s="75">
        <v>1.49398169195082</v>
      </c>
    </row>
    <row r="59" spans="1:10" x14ac:dyDescent="0.3">
      <c r="A59" s="1">
        <v>25249</v>
      </c>
      <c r="B59" s="75">
        <v>2</v>
      </c>
      <c r="C59" s="75" t="e">
        <v>#N/A</v>
      </c>
      <c r="D59" s="75" t="e">
        <v>#N/A</v>
      </c>
      <c r="E59" s="75">
        <v>5.0041000000000002</v>
      </c>
      <c r="F59" s="75">
        <v>3.7147999999999999</v>
      </c>
      <c r="G59" s="75" t="e">
        <v>#N/A</v>
      </c>
      <c r="H59" s="75">
        <v>4.9892080999999999</v>
      </c>
      <c r="I59" s="75" t="e">
        <v>#N/A</v>
      </c>
      <c r="J59" s="75">
        <v>1.55942635321875</v>
      </c>
    </row>
    <row r="60" spans="1:10" x14ac:dyDescent="0.3">
      <c r="A60" s="1">
        <v>25338</v>
      </c>
      <c r="B60" s="75">
        <v>2</v>
      </c>
      <c r="C60" s="75" t="e">
        <v>#N/A</v>
      </c>
      <c r="D60" s="75" t="e">
        <v>#N/A</v>
      </c>
      <c r="E60" s="75">
        <v>4.8242000000000003</v>
      </c>
      <c r="F60" s="75">
        <v>3.6516000000000002</v>
      </c>
      <c r="G60" s="75" t="e">
        <v>#N/A</v>
      </c>
      <c r="H60" s="75">
        <v>4.7843641999999997</v>
      </c>
      <c r="I60" s="75" t="e">
        <v>#N/A</v>
      </c>
      <c r="J60" s="75">
        <v>1.6151744016434599</v>
      </c>
    </row>
    <row r="61" spans="1:10" x14ac:dyDescent="0.3">
      <c r="A61" s="1">
        <v>25430</v>
      </c>
      <c r="B61" s="75">
        <v>2</v>
      </c>
      <c r="C61" s="75" t="e">
        <v>#N/A</v>
      </c>
      <c r="D61" s="75" t="e">
        <v>#N/A</v>
      </c>
      <c r="E61" s="75">
        <v>4.7721999999999998</v>
      </c>
      <c r="F61" s="75">
        <v>3.5910000000000002</v>
      </c>
      <c r="G61" s="75" t="e">
        <v>#N/A</v>
      </c>
      <c r="H61" s="75">
        <v>4.7387798999999999</v>
      </c>
      <c r="I61" s="75" t="e">
        <v>#N/A</v>
      </c>
      <c r="J61" s="75">
        <v>1.61397293019368</v>
      </c>
    </row>
    <row r="62" spans="1:10" x14ac:dyDescent="0.3">
      <c r="A62" s="1">
        <v>25522</v>
      </c>
      <c r="B62" s="75">
        <v>2</v>
      </c>
      <c r="C62" s="75" t="e">
        <v>#N/A</v>
      </c>
      <c r="D62" s="75" t="e">
        <v>#N/A</v>
      </c>
      <c r="E62" s="75">
        <v>4.4649999999999999</v>
      </c>
      <c r="F62" s="75">
        <v>3.5476000000000001</v>
      </c>
      <c r="G62" s="75" t="e">
        <v>#N/A</v>
      </c>
      <c r="H62" s="75">
        <v>4.4470042999999997</v>
      </c>
      <c r="I62" s="75" t="e">
        <v>#N/A</v>
      </c>
      <c r="J62" s="75">
        <v>1.5674177110332399</v>
      </c>
    </row>
    <row r="63" spans="1:10" x14ac:dyDescent="0.3">
      <c r="A63" s="1">
        <v>25614</v>
      </c>
      <c r="B63" s="75">
        <v>2</v>
      </c>
      <c r="C63" s="75" t="e">
        <v>#N/A</v>
      </c>
      <c r="D63" s="75" t="e">
        <v>#N/A</v>
      </c>
      <c r="E63" s="75">
        <v>4.3030999999999997</v>
      </c>
      <c r="F63" s="75">
        <v>3.5118999999999998</v>
      </c>
      <c r="G63" s="75" t="e">
        <v>#N/A</v>
      </c>
      <c r="H63" s="75">
        <v>4.2994275000000002</v>
      </c>
      <c r="I63" s="75" t="e">
        <v>#N/A</v>
      </c>
      <c r="J63" s="75">
        <v>1.5607138896068</v>
      </c>
    </row>
    <row r="64" spans="1:10" x14ac:dyDescent="0.3">
      <c r="A64" s="1">
        <v>25703</v>
      </c>
      <c r="B64" s="75">
        <v>2</v>
      </c>
      <c r="C64" s="75" t="e">
        <v>#N/A</v>
      </c>
      <c r="D64" s="75" t="e">
        <v>#N/A</v>
      </c>
      <c r="E64" s="75">
        <v>4.2191999999999998</v>
      </c>
      <c r="F64" s="75">
        <v>3.4794999999999998</v>
      </c>
      <c r="G64" s="75" t="e">
        <v>#N/A</v>
      </c>
      <c r="H64" s="75">
        <v>4.2237666999999997</v>
      </c>
      <c r="I64" s="75" t="e">
        <v>#N/A</v>
      </c>
      <c r="J64" s="75">
        <v>1.5274859249686801</v>
      </c>
    </row>
    <row r="65" spans="1:10" x14ac:dyDescent="0.3">
      <c r="A65" s="1">
        <v>25795</v>
      </c>
      <c r="B65" s="75">
        <v>2</v>
      </c>
      <c r="C65" s="75" t="e">
        <v>#N/A</v>
      </c>
      <c r="D65" s="75" t="e">
        <v>#N/A</v>
      </c>
      <c r="E65" s="75">
        <v>4.2630999999999997</v>
      </c>
      <c r="F65" s="75">
        <v>3.4451000000000001</v>
      </c>
      <c r="G65" s="75" t="e">
        <v>#N/A</v>
      </c>
      <c r="H65" s="75">
        <v>4.2950059999999999</v>
      </c>
      <c r="I65" s="75" t="e">
        <v>#N/A</v>
      </c>
      <c r="J65" s="75">
        <v>1.4970476563909301</v>
      </c>
    </row>
    <row r="66" spans="1:10" x14ac:dyDescent="0.3">
      <c r="A66" s="1">
        <v>25887</v>
      </c>
      <c r="B66" s="75">
        <v>2</v>
      </c>
      <c r="C66" s="75" t="e">
        <v>#N/A</v>
      </c>
      <c r="D66" s="75" t="e">
        <v>#N/A</v>
      </c>
      <c r="E66" s="75">
        <v>3.8693</v>
      </c>
      <c r="F66" s="75">
        <v>3.4342999999999999</v>
      </c>
      <c r="G66" s="75" t="e">
        <v>#N/A</v>
      </c>
      <c r="H66" s="75">
        <v>3.8672898</v>
      </c>
      <c r="I66" s="75" t="e">
        <v>#N/A</v>
      </c>
      <c r="J66" s="75">
        <v>1.39168712876822</v>
      </c>
    </row>
    <row r="67" spans="1:10" x14ac:dyDescent="0.3">
      <c r="A67" s="1">
        <v>25979</v>
      </c>
      <c r="B67" s="75">
        <v>2</v>
      </c>
      <c r="C67" s="75" t="e">
        <v>#N/A</v>
      </c>
      <c r="D67" s="75" t="e">
        <v>#N/A</v>
      </c>
      <c r="E67" s="75">
        <v>4.3287000000000004</v>
      </c>
      <c r="F67" s="75">
        <v>3.3952</v>
      </c>
      <c r="G67" s="75" t="e">
        <v>#N/A</v>
      </c>
      <c r="H67" s="75">
        <v>4.3683307999999998</v>
      </c>
      <c r="I67" s="75" t="e">
        <v>#N/A</v>
      </c>
      <c r="J67" s="75">
        <v>1.39974766110135</v>
      </c>
    </row>
    <row r="68" spans="1:10" x14ac:dyDescent="0.3">
      <c r="A68" s="1">
        <v>26068</v>
      </c>
      <c r="B68" s="75">
        <v>2</v>
      </c>
      <c r="C68" s="75" t="e">
        <v>#N/A</v>
      </c>
      <c r="D68" s="75" t="e">
        <v>#N/A</v>
      </c>
      <c r="E68" s="75">
        <v>4.0743999999999998</v>
      </c>
      <c r="F68" s="75">
        <v>3.3717000000000001</v>
      </c>
      <c r="G68" s="75" t="e">
        <v>#N/A</v>
      </c>
      <c r="H68" s="75">
        <v>4.0998665000000001</v>
      </c>
      <c r="I68" s="75" t="e">
        <v>#N/A</v>
      </c>
      <c r="J68" s="75">
        <v>1.4563157920134999</v>
      </c>
    </row>
    <row r="69" spans="1:10" x14ac:dyDescent="0.3">
      <c r="A69" s="1">
        <v>26160</v>
      </c>
      <c r="B69" s="75">
        <v>2</v>
      </c>
      <c r="C69" s="75" t="e">
        <v>#N/A</v>
      </c>
      <c r="D69" s="75" t="e">
        <v>#N/A</v>
      </c>
      <c r="E69" s="75">
        <v>3.8961999999999999</v>
      </c>
      <c r="F69" s="75">
        <v>3.3563999999999998</v>
      </c>
      <c r="G69" s="75" t="e">
        <v>#N/A</v>
      </c>
      <c r="H69" s="75">
        <v>3.9418570000000002</v>
      </c>
      <c r="I69" s="75" t="e">
        <v>#N/A</v>
      </c>
      <c r="J69" s="75">
        <v>1.5152910549941001</v>
      </c>
    </row>
    <row r="70" spans="1:10" x14ac:dyDescent="0.3">
      <c r="A70" s="1">
        <v>26252</v>
      </c>
      <c r="B70" s="75">
        <v>2</v>
      </c>
      <c r="C70" s="75" t="e">
        <v>#N/A</v>
      </c>
      <c r="D70" s="75" t="e">
        <v>#N/A</v>
      </c>
      <c r="E70" s="75">
        <v>3.5396000000000001</v>
      </c>
      <c r="F70" s="75">
        <v>3.3519000000000001</v>
      </c>
      <c r="G70" s="75" t="e">
        <v>#N/A</v>
      </c>
      <c r="H70" s="75">
        <v>3.6189322000000002</v>
      </c>
      <c r="I70" s="75" t="e">
        <v>#N/A</v>
      </c>
      <c r="J70" s="75">
        <v>1.5040155744782799</v>
      </c>
    </row>
    <row r="71" spans="1:10" x14ac:dyDescent="0.3">
      <c r="A71" s="1">
        <v>26344</v>
      </c>
      <c r="B71" s="75">
        <v>2</v>
      </c>
      <c r="C71" s="75" t="e">
        <v>#N/A</v>
      </c>
      <c r="D71" s="75" t="e">
        <v>#N/A</v>
      </c>
      <c r="E71" s="75">
        <v>3.7871000000000001</v>
      </c>
      <c r="F71" s="75">
        <v>3.3309000000000002</v>
      </c>
      <c r="G71" s="75" t="e">
        <v>#N/A</v>
      </c>
      <c r="H71" s="75">
        <v>3.8650166000000001</v>
      </c>
      <c r="I71" s="75" t="e">
        <v>#N/A</v>
      </c>
      <c r="J71" s="75">
        <v>1.47093425764494</v>
      </c>
    </row>
    <row r="72" spans="1:10" x14ac:dyDescent="0.3">
      <c r="A72" s="1">
        <v>26434</v>
      </c>
      <c r="B72" s="75">
        <v>2</v>
      </c>
      <c r="C72" s="75" t="e">
        <v>#N/A</v>
      </c>
      <c r="D72" s="75" t="e">
        <v>#N/A</v>
      </c>
      <c r="E72" s="75">
        <v>3.9018999999999999</v>
      </c>
      <c r="F72" s="75">
        <v>3.2949000000000002</v>
      </c>
      <c r="G72" s="75" t="e">
        <v>#N/A</v>
      </c>
      <c r="H72" s="75">
        <v>4.0293454000000004</v>
      </c>
      <c r="I72" s="75" t="e">
        <v>#N/A</v>
      </c>
      <c r="J72" s="75">
        <v>1.5816930213481799</v>
      </c>
    </row>
    <row r="73" spans="1:10" x14ac:dyDescent="0.3">
      <c r="A73" s="1">
        <v>26526</v>
      </c>
      <c r="B73" s="75">
        <v>2</v>
      </c>
      <c r="C73" s="75" t="e">
        <v>#N/A</v>
      </c>
      <c r="D73" s="75" t="e">
        <v>#N/A</v>
      </c>
      <c r="E73" s="75">
        <v>3.7553000000000001</v>
      </c>
      <c r="F73" s="75">
        <v>3.2621000000000002</v>
      </c>
      <c r="G73" s="75" t="e">
        <v>#N/A</v>
      </c>
      <c r="H73" s="75">
        <v>3.8922517999999999</v>
      </c>
      <c r="I73" s="75" t="e">
        <v>#N/A</v>
      </c>
      <c r="J73" s="75">
        <v>1.56712257212017</v>
      </c>
    </row>
    <row r="74" spans="1:10" x14ac:dyDescent="0.3">
      <c r="A74" s="1">
        <v>26618</v>
      </c>
      <c r="B74" s="75">
        <v>2</v>
      </c>
      <c r="C74" s="75" t="e">
        <v>#N/A</v>
      </c>
      <c r="D74" s="75" t="e">
        <v>#N/A</v>
      </c>
      <c r="E74" s="75">
        <v>3.8167</v>
      </c>
      <c r="F74" s="75">
        <v>3.2149000000000001</v>
      </c>
      <c r="G74" s="75" t="e">
        <v>#N/A</v>
      </c>
      <c r="H74" s="75">
        <v>3.9922621</v>
      </c>
      <c r="I74" s="75" t="e">
        <v>#N/A</v>
      </c>
      <c r="J74" s="75">
        <v>1.60277052895002</v>
      </c>
    </row>
    <row r="75" spans="1:10" x14ac:dyDescent="0.3">
      <c r="A75" s="1">
        <v>26710</v>
      </c>
      <c r="B75" s="75">
        <v>2</v>
      </c>
      <c r="C75" s="75" t="e">
        <v>#N/A</v>
      </c>
      <c r="D75" s="75" t="e">
        <v>#N/A</v>
      </c>
      <c r="E75" s="75">
        <v>4.0686999999999998</v>
      </c>
      <c r="F75" s="75">
        <v>3.1459000000000001</v>
      </c>
      <c r="G75" s="75" t="e">
        <v>#N/A</v>
      </c>
      <c r="H75" s="75">
        <v>4.2940424999999998</v>
      </c>
      <c r="I75" s="75" t="e">
        <v>#N/A</v>
      </c>
      <c r="J75" s="75">
        <v>1.6470607575988401</v>
      </c>
    </row>
    <row r="76" spans="1:10" x14ac:dyDescent="0.3">
      <c r="A76" s="1">
        <v>26799</v>
      </c>
      <c r="B76" s="75">
        <v>2</v>
      </c>
      <c r="C76" s="75" t="e">
        <v>#N/A</v>
      </c>
      <c r="D76" s="75" t="e">
        <v>#N/A</v>
      </c>
      <c r="E76" s="75">
        <v>4.1189999999999998</v>
      </c>
      <c r="F76" s="75">
        <v>3.0783</v>
      </c>
      <c r="G76" s="75" t="e">
        <v>#N/A</v>
      </c>
      <c r="H76" s="75">
        <v>4.3792337999999997</v>
      </c>
      <c r="I76" s="75" t="e">
        <v>#N/A</v>
      </c>
      <c r="J76" s="75">
        <v>1.5568748573798099</v>
      </c>
    </row>
    <row r="77" spans="1:10" x14ac:dyDescent="0.3">
      <c r="A77" s="1">
        <v>26891</v>
      </c>
      <c r="B77" s="75">
        <v>2</v>
      </c>
      <c r="C77" s="75" t="e">
        <v>#N/A</v>
      </c>
      <c r="D77" s="75" t="e">
        <v>#N/A</v>
      </c>
      <c r="E77" s="75">
        <v>3.8197000000000001</v>
      </c>
      <c r="F77" s="75">
        <v>3.0272000000000001</v>
      </c>
      <c r="G77" s="75" t="e">
        <v>#N/A</v>
      </c>
      <c r="H77" s="75">
        <v>4.0744645999999998</v>
      </c>
      <c r="I77" s="75" t="e">
        <v>#N/A</v>
      </c>
      <c r="J77" s="75">
        <v>1.55777311476</v>
      </c>
    </row>
    <row r="78" spans="1:10" x14ac:dyDescent="0.3">
      <c r="A78" s="1">
        <v>26983</v>
      </c>
      <c r="B78" s="75">
        <v>2</v>
      </c>
      <c r="C78" s="75" t="e">
        <v>#N/A</v>
      </c>
      <c r="D78" s="75" t="e">
        <v>#N/A</v>
      </c>
      <c r="E78" s="75">
        <v>3.9704999999999999</v>
      </c>
      <c r="F78" s="75">
        <v>2.9676</v>
      </c>
      <c r="G78" s="75" t="e">
        <v>#N/A</v>
      </c>
      <c r="H78" s="75">
        <v>4.2857506000000001</v>
      </c>
      <c r="I78" s="75" t="e">
        <v>#N/A</v>
      </c>
      <c r="J78" s="75">
        <v>1.4911832364790101</v>
      </c>
    </row>
    <row r="79" spans="1:10" x14ac:dyDescent="0.3">
      <c r="A79" s="1">
        <v>27075</v>
      </c>
      <c r="B79" s="75">
        <v>2</v>
      </c>
      <c r="C79" s="75" t="e">
        <v>#N/A</v>
      </c>
      <c r="D79" s="75" t="e">
        <v>#N/A</v>
      </c>
      <c r="E79" s="75">
        <v>3.7385999999999999</v>
      </c>
      <c r="F79" s="75">
        <v>2.9260999999999999</v>
      </c>
      <c r="G79" s="75" t="e">
        <v>#N/A</v>
      </c>
      <c r="H79" s="75">
        <v>4.0575593000000003</v>
      </c>
      <c r="I79" s="75" t="e">
        <v>#N/A</v>
      </c>
      <c r="J79" s="75">
        <v>1.3569656410930899</v>
      </c>
    </row>
    <row r="80" spans="1:10" x14ac:dyDescent="0.3">
      <c r="A80" s="1">
        <v>27164</v>
      </c>
      <c r="B80" s="75">
        <v>2</v>
      </c>
      <c r="C80" s="75" t="e">
        <v>#N/A</v>
      </c>
      <c r="D80" s="75" t="e">
        <v>#N/A</v>
      </c>
      <c r="E80" s="75">
        <v>3.8938999999999999</v>
      </c>
      <c r="F80" s="75">
        <v>2.8866999999999998</v>
      </c>
      <c r="G80" s="75" t="e">
        <v>#N/A</v>
      </c>
      <c r="H80" s="75">
        <v>4.2791503999999998</v>
      </c>
      <c r="I80" s="75" t="e">
        <v>#N/A</v>
      </c>
      <c r="J80" s="75">
        <v>1.2637831169842799</v>
      </c>
    </row>
    <row r="81" spans="1:10" x14ac:dyDescent="0.3">
      <c r="A81" s="1">
        <v>27256</v>
      </c>
      <c r="B81" s="75">
        <v>2</v>
      </c>
      <c r="C81" s="75" t="e">
        <v>#N/A</v>
      </c>
      <c r="D81" s="75" t="e">
        <v>#N/A</v>
      </c>
      <c r="E81" s="75">
        <v>3.7450999999999999</v>
      </c>
      <c r="F81" s="75">
        <v>2.8704999999999998</v>
      </c>
      <c r="G81" s="75" t="e">
        <v>#N/A</v>
      </c>
      <c r="H81" s="75">
        <v>4.1167002000000004</v>
      </c>
      <c r="I81" s="75" t="e">
        <v>#N/A</v>
      </c>
      <c r="J81" s="75">
        <v>1.15888501162562</v>
      </c>
    </row>
    <row r="82" spans="1:10" x14ac:dyDescent="0.3">
      <c r="A82" s="1">
        <v>27348</v>
      </c>
      <c r="B82" s="75">
        <v>2</v>
      </c>
      <c r="C82" s="75" t="e">
        <v>#N/A</v>
      </c>
      <c r="D82" s="75" t="e">
        <v>#N/A</v>
      </c>
      <c r="E82" s="75">
        <v>3.5697000000000001</v>
      </c>
      <c r="F82" s="75">
        <v>2.8702999999999999</v>
      </c>
      <c r="G82" s="75" t="e">
        <v>#N/A</v>
      </c>
      <c r="H82" s="75">
        <v>3.9751181</v>
      </c>
      <c r="I82" s="75" t="e">
        <v>#N/A</v>
      </c>
      <c r="J82" s="75">
        <v>1.1144377238444201</v>
      </c>
    </row>
    <row r="83" spans="1:10" x14ac:dyDescent="0.3">
      <c r="A83" s="1">
        <v>27440</v>
      </c>
      <c r="B83" s="75">
        <v>2</v>
      </c>
      <c r="C83" s="75" t="e">
        <v>#N/A</v>
      </c>
      <c r="D83" s="75" t="e">
        <v>#N/A</v>
      </c>
      <c r="E83" s="75">
        <v>3.0285000000000002</v>
      </c>
      <c r="F83" s="75">
        <v>2.8976000000000002</v>
      </c>
      <c r="G83" s="75" t="e">
        <v>#N/A</v>
      </c>
      <c r="H83" s="75">
        <v>3.4659209999999998</v>
      </c>
      <c r="I83" s="75" t="e">
        <v>#N/A</v>
      </c>
      <c r="J83" s="75">
        <v>1.1585958470904101</v>
      </c>
    </row>
    <row r="84" spans="1:10" x14ac:dyDescent="0.3">
      <c r="A84" s="1">
        <v>27529</v>
      </c>
      <c r="B84" s="75">
        <v>2</v>
      </c>
      <c r="C84" s="75" t="e">
        <v>#N/A</v>
      </c>
      <c r="D84" s="75" t="e">
        <v>#N/A</v>
      </c>
      <c r="E84" s="75">
        <v>2.875</v>
      </c>
      <c r="F84" s="75">
        <v>2.9228999999999998</v>
      </c>
      <c r="G84" s="75" t="e">
        <v>#N/A</v>
      </c>
      <c r="H84" s="75">
        <v>3.3420245</v>
      </c>
      <c r="I84" s="75" t="e">
        <v>#N/A</v>
      </c>
      <c r="J84" s="75">
        <v>1.2659924955711099</v>
      </c>
    </row>
    <row r="85" spans="1:10" x14ac:dyDescent="0.3">
      <c r="A85" s="1">
        <v>27621</v>
      </c>
      <c r="B85" s="75">
        <v>2</v>
      </c>
      <c r="C85" s="75" t="e">
        <v>#N/A</v>
      </c>
      <c r="D85" s="75" t="e">
        <v>#N/A</v>
      </c>
      <c r="E85" s="75">
        <v>2.9933999999999998</v>
      </c>
      <c r="F85" s="75">
        <v>2.9390000000000001</v>
      </c>
      <c r="G85" s="75" t="e">
        <v>#N/A</v>
      </c>
      <c r="H85" s="75">
        <v>3.3760650000000001</v>
      </c>
      <c r="I85" s="75" t="e">
        <v>#N/A</v>
      </c>
      <c r="J85" s="75">
        <v>1.36359182329937</v>
      </c>
    </row>
    <row r="86" spans="1:10" x14ac:dyDescent="0.3">
      <c r="A86" s="1">
        <v>27713</v>
      </c>
      <c r="B86" s="75">
        <v>2</v>
      </c>
      <c r="C86" s="75" t="e">
        <v>#N/A</v>
      </c>
      <c r="D86" s="75" t="e">
        <v>#N/A</v>
      </c>
      <c r="E86" s="75">
        <v>3.0284</v>
      </c>
      <c r="F86" s="75">
        <v>2.9527000000000001</v>
      </c>
      <c r="G86" s="75" t="e">
        <v>#N/A</v>
      </c>
      <c r="H86" s="75">
        <v>3.3281355000000001</v>
      </c>
      <c r="I86" s="75" t="e">
        <v>#N/A</v>
      </c>
      <c r="J86" s="75">
        <v>1.3455295245479899</v>
      </c>
    </row>
    <row r="87" spans="1:10" x14ac:dyDescent="0.3">
      <c r="A87" s="1">
        <v>27805</v>
      </c>
      <c r="B87" s="75">
        <v>2</v>
      </c>
      <c r="C87" s="75" t="e">
        <v>#N/A</v>
      </c>
      <c r="D87" s="75" t="e">
        <v>#N/A</v>
      </c>
      <c r="E87" s="75">
        <v>3.2042999999999999</v>
      </c>
      <c r="F87" s="75">
        <v>2.9542999999999999</v>
      </c>
      <c r="G87" s="75" t="e">
        <v>#N/A</v>
      </c>
      <c r="H87" s="75">
        <v>3.5029208000000001</v>
      </c>
      <c r="I87" s="75" t="e">
        <v>#N/A</v>
      </c>
      <c r="J87" s="75">
        <v>1.37878240306664</v>
      </c>
    </row>
    <row r="88" spans="1:10" x14ac:dyDescent="0.3">
      <c r="A88" s="1">
        <v>27895</v>
      </c>
      <c r="B88" s="75">
        <v>2</v>
      </c>
      <c r="C88" s="75" t="e">
        <v>#N/A</v>
      </c>
      <c r="D88" s="75" t="e">
        <v>#N/A</v>
      </c>
      <c r="E88" s="75">
        <v>2.8744999999999998</v>
      </c>
      <c r="F88" s="75">
        <v>2.9691999999999998</v>
      </c>
      <c r="G88" s="75" t="e">
        <v>#N/A</v>
      </c>
      <c r="H88" s="75">
        <v>3.2117026000000002</v>
      </c>
      <c r="I88" s="75" t="e">
        <v>#N/A</v>
      </c>
      <c r="J88" s="75">
        <v>1.4377975354800001</v>
      </c>
    </row>
    <row r="89" spans="1:10" x14ac:dyDescent="0.3">
      <c r="A89" s="1">
        <v>27987</v>
      </c>
      <c r="B89" s="75">
        <v>2</v>
      </c>
      <c r="C89" s="75" t="e">
        <v>#N/A</v>
      </c>
      <c r="D89" s="75" t="e">
        <v>#N/A</v>
      </c>
      <c r="E89" s="75">
        <v>2.7911000000000001</v>
      </c>
      <c r="F89" s="75">
        <v>2.9943</v>
      </c>
      <c r="G89" s="75" t="e">
        <v>#N/A</v>
      </c>
      <c r="H89" s="75">
        <v>3.1280967999999998</v>
      </c>
      <c r="I89" s="75" t="e">
        <v>#N/A</v>
      </c>
      <c r="J89" s="75">
        <v>1.38627011171253</v>
      </c>
    </row>
    <row r="90" spans="1:10" x14ac:dyDescent="0.3">
      <c r="A90" s="1">
        <v>28079</v>
      </c>
      <c r="B90" s="75">
        <v>2</v>
      </c>
      <c r="C90" s="75" t="e">
        <v>#N/A</v>
      </c>
      <c r="D90" s="75" t="e">
        <v>#N/A</v>
      </c>
      <c r="E90" s="75">
        <v>2.7601</v>
      </c>
      <c r="F90" s="75">
        <v>3.0238999999999998</v>
      </c>
      <c r="G90" s="75" t="e">
        <v>#N/A</v>
      </c>
      <c r="H90" s="75">
        <v>3.0804486999999998</v>
      </c>
      <c r="I90" s="75" t="e">
        <v>#N/A</v>
      </c>
      <c r="J90" s="75">
        <v>1.3630967425082701</v>
      </c>
    </row>
    <row r="91" spans="1:10" x14ac:dyDescent="0.3">
      <c r="A91" s="1">
        <v>28171</v>
      </c>
      <c r="B91" s="75">
        <v>2</v>
      </c>
      <c r="C91" s="75" t="e">
        <v>#N/A</v>
      </c>
      <c r="D91" s="75" t="e">
        <v>#N/A</v>
      </c>
      <c r="E91" s="75">
        <v>2.8239999999999998</v>
      </c>
      <c r="F91" s="75">
        <v>3.0510000000000002</v>
      </c>
      <c r="G91" s="75" t="e">
        <v>#N/A</v>
      </c>
      <c r="H91" s="75">
        <v>3.1759404</v>
      </c>
      <c r="I91" s="75" t="e">
        <v>#N/A</v>
      </c>
      <c r="J91" s="75">
        <v>1.35858223535156</v>
      </c>
    </row>
    <row r="92" spans="1:10" x14ac:dyDescent="0.3">
      <c r="A92" s="1">
        <v>28260</v>
      </c>
      <c r="B92" s="75">
        <v>2</v>
      </c>
      <c r="C92" s="75" t="e">
        <v>#N/A</v>
      </c>
      <c r="D92" s="75" t="e">
        <v>#N/A</v>
      </c>
      <c r="E92" s="75">
        <v>2.9487999999999999</v>
      </c>
      <c r="F92" s="75">
        <v>3.0674000000000001</v>
      </c>
      <c r="G92" s="75" t="e">
        <v>#N/A</v>
      </c>
      <c r="H92" s="75">
        <v>3.3576448999999999</v>
      </c>
      <c r="I92" s="75" t="e">
        <v>#N/A</v>
      </c>
      <c r="J92" s="75">
        <v>1.42217437744691</v>
      </c>
    </row>
    <row r="93" spans="1:10" x14ac:dyDescent="0.3">
      <c r="A93" s="1">
        <v>28352</v>
      </c>
      <c r="B93" s="75">
        <v>2</v>
      </c>
      <c r="C93" s="75" t="e">
        <v>#N/A</v>
      </c>
      <c r="D93" s="75" t="e">
        <v>#N/A</v>
      </c>
      <c r="E93" s="75">
        <v>3.0918999999999999</v>
      </c>
      <c r="F93" s="75">
        <v>3.081</v>
      </c>
      <c r="G93" s="75" t="e">
        <v>#N/A</v>
      </c>
      <c r="H93" s="75">
        <v>3.5007996000000001</v>
      </c>
      <c r="I93" s="75" t="e">
        <v>#N/A</v>
      </c>
      <c r="J93" s="75">
        <v>1.43129467495269</v>
      </c>
    </row>
    <row r="94" spans="1:10" x14ac:dyDescent="0.3">
      <c r="A94" s="1">
        <v>28444</v>
      </c>
      <c r="B94" s="75">
        <v>2</v>
      </c>
      <c r="C94" s="75" t="e">
        <v>#N/A</v>
      </c>
      <c r="D94" s="75" t="e">
        <v>#N/A</v>
      </c>
      <c r="E94" s="75">
        <v>2.7414000000000001</v>
      </c>
      <c r="F94" s="75">
        <v>3.1139999999999999</v>
      </c>
      <c r="G94" s="75" t="e">
        <v>#N/A</v>
      </c>
      <c r="H94" s="75">
        <v>3.1315928999999998</v>
      </c>
      <c r="I94" s="75" t="e">
        <v>#N/A</v>
      </c>
      <c r="J94" s="75">
        <v>1.4696920792411201</v>
      </c>
    </row>
    <row r="95" spans="1:10" x14ac:dyDescent="0.3">
      <c r="A95" s="1">
        <v>28536</v>
      </c>
      <c r="B95" s="75">
        <v>2</v>
      </c>
      <c r="C95" s="75" t="e">
        <v>#N/A</v>
      </c>
      <c r="D95" s="75" t="e">
        <v>#N/A</v>
      </c>
      <c r="E95" s="75">
        <v>2.6343999999999999</v>
      </c>
      <c r="F95" s="75">
        <v>3.1473</v>
      </c>
      <c r="G95" s="75" t="e">
        <v>#N/A</v>
      </c>
      <c r="H95" s="75">
        <v>3.0376167999999999</v>
      </c>
      <c r="I95" s="75" t="e">
        <v>#N/A</v>
      </c>
      <c r="J95" s="75">
        <v>1.48052951479794</v>
      </c>
    </row>
    <row r="96" spans="1:10" x14ac:dyDescent="0.3">
      <c r="A96" s="1">
        <v>28625</v>
      </c>
      <c r="B96" s="75">
        <v>2</v>
      </c>
      <c r="C96" s="75" t="e">
        <v>#N/A</v>
      </c>
      <c r="D96" s="75" t="e">
        <v>#N/A</v>
      </c>
      <c r="E96" s="75">
        <v>3.3974000000000002</v>
      </c>
      <c r="F96" s="75">
        <v>3.1353</v>
      </c>
      <c r="G96" s="75" t="e">
        <v>#N/A</v>
      </c>
      <c r="H96" s="75">
        <v>3.8479434000000001</v>
      </c>
      <c r="I96" s="75" t="e">
        <v>#N/A</v>
      </c>
      <c r="J96" s="75">
        <v>1.5752059310881701</v>
      </c>
    </row>
    <row r="97" spans="1:10" x14ac:dyDescent="0.3">
      <c r="A97" s="1">
        <v>28717</v>
      </c>
      <c r="B97" s="75">
        <v>2</v>
      </c>
      <c r="C97" s="75" t="e">
        <v>#N/A</v>
      </c>
      <c r="D97" s="75" t="e">
        <v>#N/A</v>
      </c>
      <c r="E97" s="75">
        <v>3.3096999999999999</v>
      </c>
      <c r="F97" s="75">
        <v>3.1284000000000001</v>
      </c>
      <c r="G97" s="75" t="e">
        <v>#N/A</v>
      </c>
      <c r="H97" s="75">
        <v>3.7277317000000001</v>
      </c>
      <c r="I97" s="75" t="e">
        <v>#N/A</v>
      </c>
      <c r="J97" s="75">
        <v>1.57647584866872</v>
      </c>
    </row>
    <row r="98" spans="1:10" x14ac:dyDescent="0.3">
      <c r="A98" s="1">
        <v>28809</v>
      </c>
      <c r="B98" s="75">
        <v>2</v>
      </c>
      <c r="C98" s="75" t="e">
        <v>#N/A</v>
      </c>
      <c r="D98" s="75" t="e">
        <v>#N/A</v>
      </c>
      <c r="E98" s="75">
        <v>3.4390999999999998</v>
      </c>
      <c r="F98" s="75">
        <v>3.1164999999999998</v>
      </c>
      <c r="G98" s="75" t="e">
        <v>#N/A</v>
      </c>
      <c r="H98" s="75">
        <v>3.8534508000000001</v>
      </c>
      <c r="I98" s="75" t="e">
        <v>#N/A</v>
      </c>
      <c r="J98" s="75">
        <v>1.6542330568538599</v>
      </c>
    </row>
    <row r="99" spans="1:10" x14ac:dyDescent="0.3">
      <c r="A99" s="1">
        <v>28901</v>
      </c>
      <c r="B99" s="75">
        <v>2</v>
      </c>
      <c r="C99" s="75" t="e">
        <v>#N/A</v>
      </c>
      <c r="D99" s="75" t="e">
        <v>#N/A</v>
      </c>
      <c r="E99" s="75">
        <v>3.0849000000000002</v>
      </c>
      <c r="F99" s="75">
        <v>3.1139000000000001</v>
      </c>
      <c r="G99" s="75" t="e">
        <v>#N/A</v>
      </c>
      <c r="H99" s="75">
        <v>3.5623426</v>
      </c>
      <c r="I99" s="75" t="e">
        <v>#N/A</v>
      </c>
      <c r="J99" s="75">
        <v>1.67472916066491</v>
      </c>
    </row>
    <row r="100" spans="1:10" x14ac:dyDescent="0.3">
      <c r="A100" s="1">
        <v>28990</v>
      </c>
      <c r="B100" s="75">
        <v>2</v>
      </c>
      <c r="C100" s="75" t="e">
        <v>#N/A</v>
      </c>
      <c r="D100" s="75" t="e">
        <v>#N/A</v>
      </c>
      <c r="E100" s="75">
        <v>3.2848000000000002</v>
      </c>
      <c r="F100" s="75">
        <v>3.1141999999999999</v>
      </c>
      <c r="G100" s="75" t="e">
        <v>#N/A</v>
      </c>
      <c r="H100" s="75">
        <v>3.6895595999999999</v>
      </c>
      <c r="I100" s="75" t="e">
        <v>#N/A</v>
      </c>
      <c r="J100" s="75">
        <v>1.6156453421750401</v>
      </c>
    </row>
    <row r="101" spans="1:10" x14ac:dyDescent="0.3">
      <c r="A101" s="1">
        <v>29082</v>
      </c>
      <c r="B101" s="75">
        <v>2</v>
      </c>
      <c r="C101" s="75" t="e">
        <v>#N/A</v>
      </c>
      <c r="D101" s="75" t="e">
        <v>#N/A</v>
      </c>
      <c r="E101" s="75">
        <v>3.3288000000000002</v>
      </c>
      <c r="F101" s="75">
        <v>3.109</v>
      </c>
      <c r="G101" s="75" t="e">
        <v>#N/A</v>
      </c>
      <c r="H101" s="75">
        <v>3.7242240999999998</v>
      </c>
      <c r="I101" s="75" t="e">
        <v>#N/A</v>
      </c>
      <c r="J101" s="75">
        <v>1.71510980479329</v>
      </c>
    </row>
    <row r="102" spans="1:10" x14ac:dyDescent="0.3">
      <c r="A102" s="1">
        <v>29174</v>
      </c>
      <c r="B102" s="75">
        <v>2</v>
      </c>
      <c r="C102" s="75" t="e">
        <v>#N/A</v>
      </c>
      <c r="D102" s="75" t="e">
        <v>#N/A</v>
      </c>
      <c r="E102" s="75">
        <v>3.2989999999999999</v>
      </c>
      <c r="F102" s="75">
        <v>3.1082999999999998</v>
      </c>
      <c r="G102" s="75" t="e">
        <v>#N/A</v>
      </c>
      <c r="H102" s="75">
        <v>3.7444259</v>
      </c>
      <c r="I102" s="75" t="e">
        <v>#N/A</v>
      </c>
      <c r="J102" s="75">
        <v>1.8513769086183101</v>
      </c>
    </row>
    <row r="103" spans="1:10" x14ac:dyDescent="0.3">
      <c r="A103" s="1">
        <v>29266</v>
      </c>
      <c r="B103" s="75">
        <v>2</v>
      </c>
      <c r="C103" s="75" t="e">
        <v>#N/A</v>
      </c>
      <c r="D103" s="75" t="e">
        <v>#N/A</v>
      </c>
      <c r="E103" s="75">
        <v>3.4647000000000001</v>
      </c>
      <c r="F103" s="75">
        <v>3.1122000000000001</v>
      </c>
      <c r="G103" s="75" t="e">
        <v>#N/A</v>
      </c>
      <c r="H103" s="75">
        <v>3.8891992000000002</v>
      </c>
      <c r="I103" s="75" t="e">
        <v>#N/A</v>
      </c>
      <c r="J103" s="75">
        <v>1.87005588574888</v>
      </c>
    </row>
    <row r="104" spans="1:10" x14ac:dyDescent="0.3">
      <c r="A104" s="1">
        <v>29356</v>
      </c>
      <c r="B104" s="75">
        <v>2</v>
      </c>
      <c r="C104" s="75" t="e">
        <v>#N/A</v>
      </c>
      <c r="D104" s="75" t="e">
        <v>#N/A</v>
      </c>
      <c r="E104" s="75">
        <v>2.9481999999999999</v>
      </c>
      <c r="F104" s="75">
        <v>3.1478999999999999</v>
      </c>
      <c r="G104" s="75" t="e">
        <v>#N/A</v>
      </c>
      <c r="H104" s="75">
        <v>3.3169222999999999</v>
      </c>
      <c r="I104" s="75" t="e">
        <v>#N/A</v>
      </c>
      <c r="J104" s="75">
        <v>1.62166166905951</v>
      </c>
    </row>
    <row r="105" spans="1:10" x14ac:dyDescent="0.3">
      <c r="A105" s="1">
        <v>29448</v>
      </c>
      <c r="B105" s="75">
        <v>2</v>
      </c>
      <c r="C105" s="75" t="e">
        <v>#N/A</v>
      </c>
      <c r="D105" s="75" t="e">
        <v>#N/A</v>
      </c>
      <c r="E105" s="75">
        <v>3.0131999999999999</v>
      </c>
      <c r="F105" s="75">
        <v>3.1768000000000001</v>
      </c>
      <c r="G105" s="75" t="e">
        <v>#N/A</v>
      </c>
      <c r="H105" s="75">
        <v>3.3877538999999999</v>
      </c>
      <c r="I105" s="75" t="e">
        <v>#N/A</v>
      </c>
      <c r="J105" s="75">
        <v>1.6018557324489899</v>
      </c>
    </row>
    <row r="106" spans="1:10" x14ac:dyDescent="0.3">
      <c r="A106" s="1">
        <v>29540</v>
      </c>
      <c r="B106" s="75">
        <v>2</v>
      </c>
      <c r="C106" s="75" t="e">
        <v>#N/A</v>
      </c>
      <c r="D106" s="75" t="e">
        <v>#N/A</v>
      </c>
      <c r="E106" s="75">
        <v>3.5145</v>
      </c>
      <c r="F106" s="75">
        <v>3.1798999999999999</v>
      </c>
      <c r="G106" s="75" t="e">
        <v>#N/A</v>
      </c>
      <c r="H106" s="75">
        <v>3.8453656999999999</v>
      </c>
      <c r="I106" s="75" t="e">
        <v>#N/A</v>
      </c>
      <c r="J106" s="75">
        <v>2.2202177262345502</v>
      </c>
    </row>
    <row r="107" spans="1:10" x14ac:dyDescent="0.3">
      <c r="A107" s="1">
        <v>29632</v>
      </c>
      <c r="B107" s="75">
        <v>2</v>
      </c>
      <c r="C107" s="75" t="e">
        <v>#N/A</v>
      </c>
      <c r="D107" s="75" t="e">
        <v>#N/A</v>
      </c>
      <c r="E107" s="75">
        <v>3.7772999999999999</v>
      </c>
      <c r="F107" s="75">
        <v>3.1667999999999998</v>
      </c>
      <c r="G107" s="75" t="e">
        <v>#N/A</v>
      </c>
      <c r="H107" s="75">
        <v>4.0562462000000004</v>
      </c>
      <c r="I107" s="75" t="e">
        <v>#N/A</v>
      </c>
      <c r="J107" s="75">
        <v>2.1167379197518401</v>
      </c>
    </row>
    <row r="108" spans="1:10" x14ac:dyDescent="0.3">
      <c r="A108" s="1">
        <v>29721</v>
      </c>
      <c r="B108" s="75">
        <v>2</v>
      </c>
      <c r="C108" s="75" t="e">
        <v>#N/A</v>
      </c>
      <c r="D108" s="75" t="e">
        <v>#N/A</v>
      </c>
      <c r="E108" s="75">
        <v>3.3601000000000001</v>
      </c>
      <c r="F108" s="75">
        <v>3.1690999999999998</v>
      </c>
      <c r="G108" s="75" t="e">
        <v>#N/A</v>
      </c>
      <c r="H108" s="75">
        <v>3.5807528</v>
      </c>
      <c r="I108" s="75" t="e">
        <v>#N/A</v>
      </c>
      <c r="J108" s="75">
        <v>2.2039576803053</v>
      </c>
    </row>
    <row r="109" spans="1:10" x14ac:dyDescent="0.3">
      <c r="A109" s="1">
        <v>29813</v>
      </c>
      <c r="B109" s="75">
        <v>2</v>
      </c>
      <c r="C109" s="75" t="e">
        <v>#N/A</v>
      </c>
      <c r="D109" s="75" t="e">
        <v>#N/A</v>
      </c>
      <c r="E109" s="75">
        <v>3.6616</v>
      </c>
      <c r="F109" s="75">
        <v>3.1533000000000002</v>
      </c>
      <c r="G109" s="75" t="e">
        <v>#N/A</v>
      </c>
      <c r="H109" s="75">
        <v>3.827582</v>
      </c>
      <c r="I109" s="75" t="e">
        <v>#N/A</v>
      </c>
      <c r="J109" s="75">
        <v>2.2073164930436402</v>
      </c>
    </row>
    <row r="110" spans="1:10" x14ac:dyDescent="0.3">
      <c r="A110" s="1">
        <v>29905</v>
      </c>
      <c r="B110" s="75">
        <v>2</v>
      </c>
      <c r="C110" s="75" t="e">
        <v>#N/A</v>
      </c>
      <c r="D110" s="75" t="e">
        <v>#N/A</v>
      </c>
      <c r="E110" s="75">
        <v>3.3380999999999998</v>
      </c>
      <c r="F110" s="75">
        <v>3.1566000000000001</v>
      </c>
      <c r="G110" s="75" t="e">
        <v>#N/A</v>
      </c>
      <c r="H110" s="75">
        <v>3.4523682999999998</v>
      </c>
      <c r="I110" s="75" t="e">
        <v>#N/A</v>
      </c>
      <c r="J110" s="75">
        <v>1.8426587244255801</v>
      </c>
    </row>
    <row r="111" spans="1:10" x14ac:dyDescent="0.3">
      <c r="A111" s="1">
        <v>29997</v>
      </c>
      <c r="B111" s="75">
        <v>2</v>
      </c>
      <c r="C111" s="75" t="e">
        <v>#N/A</v>
      </c>
      <c r="D111" s="75" t="e">
        <v>#N/A</v>
      </c>
      <c r="E111" s="75">
        <v>2.8685999999999998</v>
      </c>
      <c r="F111" s="75">
        <v>3.18</v>
      </c>
      <c r="G111" s="75" t="e">
        <v>#N/A</v>
      </c>
      <c r="H111" s="75">
        <v>2.9663927999999999</v>
      </c>
      <c r="I111" s="75" t="e">
        <v>#N/A</v>
      </c>
      <c r="J111" s="75">
        <v>2.16617094561692</v>
      </c>
    </row>
    <row r="112" spans="1:10" x14ac:dyDescent="0.3">
      <c r="A112" s="1">
        <v>30086</v>
      </c>
      <c r="B112" s="75">
        <v>2</v>
      </c>
      <c r="C112" s="75" t="e">
        <v>#N/A</v>
      </c>
      <c r="D112" s="75" t="e">
        <v>#N/A</v>
      </c>
      <c r="E112" s="75">
        <v>2.9357000000000002</v>
      </c>
      <c r="F112" s="75">
        <v>3.1974999999999998</v>
      </c>
      <c r="G112" s="75" t="e">
        <v>#N/A</v>
      </c>
      <c r="H112" s="75">
        <v>3.0460392000000001</v>
      </c>
      <c r="I112" s="75" t="e">
        <v>#N/A</v>
      </c>
      <c r="J112" s="75">
        <v>2.2510993107031001</v>
      </c>
    </row>
    <row r="113" spans="1:10" x14ac:dyDescent="0.3">
      <c r="A113" s="1">
        <v>30178</v>
      </c>
      <c r="B113" s="75">
        <v>2</v>
      </c>
      <c r="C113" s="75" t="e">
        <v>#N/A</v>
      </c>
      <c r="D113" s="75" t="e">
        <v>#N/A</v>
      </c>
      <c r="E113" s="75">
        <v>2.9260999999999999</v>
      </c>
      <c r="F113" s="75">
        <v>3.2262</v>
      </c>
      <c r="G113" s="75" t="e">
        <v>#N/A</v>
      </c>
      <c r="H113" s="75">
        <v>2.9469791000000001</v>
      </c>
      <c r="I113" s="75" t="e">
        <v>#N/A</v>
      </c>
      <c r="J113" s="75">
        <v>1.87336902312274</v>
      </c>
    </row>
    <row r="114" spans="1:10" x14ac:dyDescent="0.3">
      <c r="A114" s="1">
        <v>30270</v>
      </c>
      <c r="B114" s="75">
        <v>2</v>
      </c>
      <c r="C114" s="75" t="e">
        <v>#N/A</v>
      </c>
      <c r="D114" s="75" t="e">
        <v>#N/A</v>
      </c>
      <c r="E114" s="75">
        <v>2.8228</v>
      </c>
      <c r="F114" s="75">
        <v>3.2595999999999998</v>
      </c>
      <c r="G114" s="75" t="e">
        <v>#N/A</v>
      </c>
      <c r="H114" s="75">
        <v>2.8395397999999998</v>
      </c>
      <c r="I114" s="75" t="e">
        <v>#N/A</v>
      </c>
      <c r="J114" s="75">
        <v>1.9441509287029199</v>
      </c>
    </row>
    <row r="115" spans="1:10" x14ac:dyDescent="0.3">
      <c r="A115" s="1">
        <v>30362</v>
      </c>
      <c r="B115" s="75">
        <v>2</v>
      </c>
      <c r="C115" s="75" t="e">
        <v>#N/A</v>
      </c>
      <c r="D115" s="75" t="e">
        <v>#N/A</v>
      </c>
      <c r="E115" s="75">
        <v>2.9371</v>
      </c>
      <c r="F115" s="75">
        <v>3.2839</v>
      </c>
      <c r="G115" s="75" t="e">
        <v>#N/A</v>
      </c>
      <c r="H115" s="75">
        <v>2.9907872000000002</v>
      </c>
      <c r="I115" s="75" t="e">
        <v>#N/A</v>
      </c>
      <c r="J115" s="75">
        <v>2.0554123584480801</v>
      </c>
    </row>
    <row r="116" spans="1:10" x14ac:dyDescent="0.3">
      <c r="A116" s="1">
        <v>30451</v>
      </c>
      <c r="B116" s="75">
        <v>2</v>
      </c>
      <c r="C116" s="75" t="e">
        <v>#N/A</v>
      </c>
      <c r="D116" s="75" t="e">
        <v>#N/A</v>
      </c>
      <c r="E116" s="75">
        <v>2.9329000000000001</v>
      </c>
      <c r="F116" s="75">
        <v>3.2927</v>
      </c>
      <c r="G116" s="75" t="e">
        <v>#N/A</v>
      </c>
      <c r="H116" s="75">
        <v>3.0802947999999999</v>
      </c>
      <c r="I116" s="75" t="e">
        <v>#N/A</v>
      </c>
      <c r="J116" s="75">
        <v>2.1430981066349899</v>
      </c>
    </row>
    <row r="117" spans="1:10" x14ac:dyDescent="0.3">
      <c r="A117" s="1">
        <v>30543</v>
      </c>
      <c r="B117" s="75">
        <v>2</v>
      </c>
      <c r="C117" s="75" t="e">
        <v>#N/A</v>
      </c>
      <c r="D117" s="75" t="e">
        <v>#N/A</v>
      </c>
      <c r="E117" s="75">
        <v>3.3235000000000001</v>
      </c>
      <c r="F117" s="75">
        <v>3.2926000000000002</v>
      </c>
      <c r="G117" s="75" t="e">
        <v>#N/A</v>
      </c>
      <c r="H117" s="75">
        <v>3.4276651</v>
      </c>
      <c r="I117" s="75" t="e">
        <v>#N/A</v>
      </c>
      <c r="J117" s="75">
        <v>2.2548516907916301</v>
      </c>
    </row>
    <row r="118" spans="1:10" x14ac:dyDescent="0.3">
      <c r="A118" s="1">
        <v>30635</v>
      </c>
      <c r="B118" s="75">
        <v>2</v>
      </c>
      <c r="C118" s="75" t="e">
        <v>#N/A</v>
      </c>
      <c r="D118" s="75" t="e">
        <v>#N/A</v>
      </c>
      <c r="E118" s="75">
        <v>3.2282000000000002</v>
      </c>
      <c r="F118" s="75">
        <v>3.2818999999999998</v>
      </c>
      <c r="G118" s="75" t="e">
        <v>#N/A</v>
      </c>
      <c r="H118" s="75">
        <v>3.3999166000000001</v>
      </c>
      <c r="I118" s="75" t="e">
        <v>#N/A</v>
      </c>
      <c r="J118" s="75">
        <v>2.2552752284184101</v>
      </c>
    </row>
    <row r="119" spans="1:10" x14ac:dyDescent="0.3">
      <c r="A119" s="1">
        <v>30727</v>
      </c>
      <c r="B119" s="75">
        <v>2</v>
      </c>
      <c r="C119" s="75" t="e">
        <v>#N/A</v>
      </c>
      <c r="D119" s="75" t="e">
        <v>#N/A</v>
      </c>
      <c r="E119" s="75">
        <v>3.3757000000000001</v>
      </c>
      <c r="F119" s="75">
        <v>3.2625000000000002</v>
      </c>
      <c r="G119" s="75" t="e">
        <v>#N/A</v>
      </c>
      <c r="H119" s="75">
        <v>3.5984546000000002</v>
      </c>
      <c r="I119" s="75" t="e">
        <v>#N/A</v>
      </c>
      <c r="J119" s="75">
        <v>2.2933748379881198</v>
      </c>
    </row>
    <row r="120" spans="1:10" x14ac:dyDescent="0.3">
      <c r="A120" s="1">
        <v>30817</v>
      </c>
      <c r="B120" s="75">
        <v>2</v>
      </c>
      <c r="C120" s="75" t="e">
        <v>#N/A</v>
      </c>
      <c r="D120" s="75" t="e">
        <v>#N/A</v>
      </c>
      <c r="E120" s="75">
        <v>3.5404</v>
      </c>
      <c r="F120" s="75">
        <v>3.2372000000000001</v>
      </c>
      <c r="G120" s="75" t="e">
        <v>#N/A</v>
      </c>
      <c r="H120" s="75">
        <v>3.7925444000000001</v>
      </c>
      <c r="I120" s="75" t="e">
        <v>#N/A</v>
      </c>
      <c r="J120" s="75">
        <v>2.4225583574598999</v>
      </c>
    </row>
    <row r="121" spans="1:10" x14ac:dyDescent="0.3">
      <c r="A121" s="1">
        <v>30909</v>
      </c>
      <c r="B121" s="75">
        <v>2</v>
      </c>
      <c r="C121" s="75" t="e">
        <v>#N/A</v>
      </c>
      <c r="D121" s="75" t="e">
        <v>#N/A</v>
      </c>
      <c r="E121" s="75">
        <v>3.4232999999999998</v>
      </c>
      <c r="F121" s="75">
        <v>3.2145999999999999</v>
      </c>
      <c r="G121" s="75" t="e">
        <v>#N/A</v>
      </c>
      <c r="H121" s="75">
        <v>3.6927373000000001</v>
      </c>
      <c r="I121" s="75" t="e">
        <v>#N/A</v>
      </c>
      <c r="J121" s="75">
        <v>2.3751457496761099</v>
      </c>
    </row>
    <row r="122" spans="1:10" x14ac:dyDescent="0.3">
      <c r="A122" s="1">
        <v>31001</v>
      </c>
      <c r="B122" s="75">
        <v>2</v>
      </c>
      <c r="C122" s="75" t="e">
        <v>#N/A</v>
      </c>
      <c r="D122" s="75" t="e">
        <v>#N/A</v>
      </c>
      <c r="E122" s="75">
        <v>3.2995999999999999</v>
      </c>
      <c r="F122" s="75">
        <v>3.1924000000000001</v>
      </c>
      <c r="G122" s="75" t="e">
        <v>#N/A</v>
      </c>
      <c r="H122" s="75">
        <v>3.6189490000000002</v>
      </c>
      <c r="I122" s="75" t="e">
        <v>#N/A</v>
      </c>
      <c r="J122" s="75">
        <v>2.0757133220186401</v>
      </c>
    </row>
    <row r="123" spans="1:10" x14ac:dyDescent="0.3">
      <c r="A123" s="1">
        <v>31093</v>
      </c>
      <c r="B123" s="75">
        <v>2</v>
      </c>
      <c r="C123" s="75" t="e">
        <v>#N/A</v>
      </c>
      <c r="D123" s="75" t="e">
        <v>#N/A</v>
      </c>
      <c r="E123" s="75">
        <v>3.6745000000000001</v>
      </c>
      <c r="F123" s="75">
        <v>3.1663000000000001</v>
      </c>
      <c r="G123" s="75" t="e">
        <v>#N/A</v>
      </c>
      <c r="H123" s="75">
        <v>3.894549</v>
      </c>
      <c r="I123" s="75" t="e">
        <v>#N/A</v>
      </c>
      <c r="J123" s="75">
        <v>2.1173267677385099</v>
      </c>
    </row>
    <row r="124" spans="1:10" x14ac:dyDescent="0.3">
      <c r="A124" s="1">
        <v>31182</v>
      </c>
      <c r="B124" s="75">
        <v>2</v>
      </c>
      <c r="C124" s="75" t="e">
        <v>#N/A</v>
      </c>
      <c r="D124" s="75" t="e">
        <v>#N/A</v>
      </c>
      <c r="E124" s="75">
        <v>3.5274999999999999</v>
      </c>
      <c r="F124" s="75">
        <v>3.1387999999999998</v>
      </c>
      <c r="G124" s="75" t="e">
        <v>#N/A</v>
      </c>
      <c r="H124" s="75">
        <v>3.7660526999999999</v>
      </c>
      <c r="I124" s="75" t="e">
        <v>#N/A</v>
      </c>
      <c r="J124" s="75">
        <v>2.11292117509038</v>
      </c>
    </row>
    <row r="125" spans="1:10" x14ac:dyDescent="0.3">
      <c r="A125" s="1">
        <v>31274</v>
      </c>
      <c r="B125" s="75">
        <v>2</v>
      </c>
      <c r="C125" s="75" t="e">
        <v>#N/A</v>
      </c>
      <c r="D125" s="75" t="e">
        <v>#N/A</v>
      </c>
      <c r="E125" s="75">
        <v>3.7048999999999999</v>
      </c>
      <c r="F125" s="75">
        <v>3.1034000000000002</v>
      </c>
      <c r="G125" s="75" t="e">
        <v>#N/A</v>
      </c>
      <c r="H125" s="75">
        <v>3.9539818000000002</v>
      </c>
      <c r="I125" s="75" t="e">
        <v>#N/A</v>
      </c>
      <c r="J125" s="75">
        <v>2.2047942171142698</v>
      </c>
    </row>
    <row r="126" spans="1:10" x14ac:dyDescent="0.3">
      <c r="A126" s="1">
        <v>31366</v>
      </c>
      <c r="B126" s="75">
        <v>2</v>
      </c>
      <c r="C126" s="75" t="e">
        <v>#N/A</v>
      </c>
      <c r="D126" s="75" t="e">
        <v>#N/A</v>
      </c>
      <c r="E126" s="75">
        <v>3.4386000000000001</v>
      </c>
      <c r="F126" s="75">
        <v>3.0729000000000002</v>
      </c>
      <c r="G126" s="75" t="e">
        <v>#N/A</v>
      </c>
      <c r="H126" s="75">
        <v>3.7476265999999998</v>
      </c>
      <c r="I126" s="75" t="e">
        <v>#N/A</v>
      </c>
      <c r="J126" s="75">
        <v>2.1819002560988499</v>
      </c>
    </row>
    <row r="127" spans="1:10" x14ac:dyDescent="0.3">
      <c r="A127" s="1">
        <v>31458</v>
      </c>
      <c r="B127" s="75">
        <v>2</v>
      </c>
      <c r="C127" s="75" t="e">
        <v>#N/A</v>
      </c>
      <c r="D127" s="75" t="e">
        <v>#N/A</v>
      </c>
      <c r="E127" s="75">
        <v>3.5044</v>
      </c>
      <c r="F127" s="75">
        <v>3.0421</v>
      </c>
      <c r="G127" s="75" t="e">
        <v>#N/A</v>
      </c>
      <c r="H127" s="75">
        <v>3.8362069999999999</v>
      </c>
      <c r="I127" s="75" t="e">
        <v>#N/A</v>
      </c>
      <c r="J127" s="75">
        <v>2.1028933016750901</v>
      </c>
    </row>
    <row r="128" spans="1:10" x14ac:dyDescent="0.3">
      <c r="A128" s="1">
        <v>31547</v>
      </c>
      <c r="B128" s="75">
        <v>2</v>
      </c>
      <c r="C128" s="75" t="e">
        <v>#N/A</v>
      </c>
      <c r="D128" s="75" t="e">
        <v>#N/A</v>
      </c>
      <c r="E128" s="75">
        <v>3.2505000000000002</v>
      </c>
      <c r="F128" s="75">
        <v>3.0171000000000001</v>
      </c>
      <c r="G128" s="75" t="e">
        <v>#N/A</v>
      </c>
      <c r="H128" s="75">
        <v>3.5847582999999998</v>
      </c>
      <c r="I128" s="75" t="e">
        <v>#N/A</v>
      </c>
      <c r="J128" s="75">
        <v>2.0456285424816101</v>
      </c>
    </row>
    <row r="129" spans="1:10" x14ac:dyDescent="0.3">
      <c r="A129" s="1">
        <v>31639</v>
      </c>
      <c r="B129" s="75">
        <v>2</v>
      </c>
      <c r="C129" s="75" t="e">
        <v>#N/A</v>
      </c>
      <c r="D129" s="75" t="e">
        <v>#N/A</v>
      </c>
      <c r="E129" s="75">
        <v>3.2565</v>
      </c>
      <c r="F129" s="75">
        <v>2.9906999999999999</v>
      </c>
      <c r="G129" s="75" t="e">
        <v>#N/A</v>
      </c>
      <c r="H129" s="75">
        <v>3.5784196000000001</v>
      </c>
      <c r="I129" s="75" t="e">
        <v>#N/A</v>
      </c>
      <c r="J129" s="75">
        <v>1.9692377020543901</v>
      </c>
    </row>
    <row r="130" spans="1:10" x14ac:dyDescent="0.3">
      <c r="A130" s="1">
        <v>31731</v>
      </c>
      <c r="B130" s="75">
        <v>2</v>
      </c>
      <c r="C130" s="75" t="e">
        <v>#N/A</v>
      </c>
      <c r="D130" s="75" t="e">
        <v>#N/A</v>
      </c>
      <c r="E130" s="75">
        <v>3.2115</v>
      </c>
      <c r="F130" s="75">
        <v>2.9699</v>
      </c>
      <c r="G130" s="75" t="e">
        <v>#N/A</v>
      </c>
      <c r="H130" s="75">
        <v>3.4996019999999999</v>
      </c>
      <c r="I130" s="75" t="e">
        <v>#N/A</v>
      </c>
      <c r="J130" s="75">
        <v>2.0875103810690598</v>
      </c>
    </row>
    <row r="131" spans="1:10" x14ac:dyDescent="0.3">
      <c r="A131" s="1">
        <v>31823</v>
      </c>
      <c r="B131" s="75">
        <v>2</v>
      </c>
      <c r="C131" s="75" t="e">
        <v>#N/A</v>
      </c>
      <c r="D131" s="75" t="e">
        <v>#N/A</v>
      </c>
      <c r="E131" s="75">
        <v>3.0291000000000001</v>
      </c>
      <c r="F131" s="75">
        <v>2.9502000000000002</v>
      </c>
      <c r="G131" s="75" t="e">
        <v>#N/A</v>
      </c>
      <c r="H131" s="75">
        <v>3.3828776999999999</v>
      </c>
      <c r="I131" s="75" t="e">
        <v>#N/A</v>
      </c>
      <c r="J131" s="75">
        <v>2.0391261535660199</v>
      </c>
    </row>
    <row r="132" spans="1:10" x14ac:dyDescent="0.3">
      <c r="A132" s="1">
        <v>31912</v>
      </c>
      <c r="B132" s="75">
        <v>2</v>
      </c>
      <c r="C132" s="75" t="e">
        <v>#N/A</v>
      </c>
      <c r="D132" s="75" t="e">
        <v>#N/A</v>
      </c>
      <c r="E132" s="75">
        <v>3.1577000000000002</v>
      </c>
      <c r="F132" s="75">
        <v>2.9274</v>
      </c>
      <c r="G132" s="75" t="e">
        <v>#N/A</v>
      </c>
      <c r="H132" s="75">
        <v>3.5430966000000002</v>
      </c>
      <c r="I132" s="75" t="e">
        <v>#N/A</v>
      </c>
      <c r="J132" s="75">
        <v>2.2073197039901702</v>
      </c>
    </row>
    <row r="133" spans="1:10" x14ac:dyDescent="0.3">
      <c r="A133" s="1">
        <v>32004</v>
      </c>
      <c r="B133" s="75">
        <v>2</v>
      </c>
      <c r="C133" s="75" t="e">
        <v>#N/A</v>
      </c>
      <c r="D133" s="75" t="e">
        <v>#N/A</v>
      </c>
      <c r="E133" s="75">
        <v>3.1404000000000001</v>
      </c>
      <c r="F133" s="75">
        <v>2.9035000000000002</v>
      </c>
      <c r="G133" s="75" t="e">
        <v>#N/A</v>
      </c>
      <c r="H133" s="75">
        <v>3.5195853000000001</v>
      </c>
      <c r="I133" s="75" t="e">
        <v>#N/A</v>
      </c>
      <c r="J133" s="75">
        <v>2.1516330610073102</v>
      </c>
    </row>
    <row r="134" spans="1:10" x14ac:dyDescent="0.3">
      <c r="A134" s="1">
        <v>32096</v>
      </c>
      <c r="B134" s="75">
        <v>2</v>
      </c>
      <c r="C134" s="75" t="e">
        <v>#N/A</v>
      </c>
      <c r="D134" s="75" t="e">
        <v>#N/A</v>
      </c>
      <c r="E134" s="75">
        <v>3.3694000000000002</v>
      </c>
      <c r="F134" s="75">
        <v>2.8681999999999999</v>
      </c>
      <c r="G134" s="75" t="e">
        <v>#N/A</v>
      </c>
      <c r="H134" s="75">
        <v>3.7790499999999998</v>
      </c>
      <c r="I134" s="75" t="e">
        <v>#N/A</v>
      </c>
      <c r="J134" s="75">
        <v>2.1712829701936598</v>
      </c>
    </row>
    <row r="135" spans="1:10" x14ac:dyDescent="0.3">
      <c r="A135" s="1">
        <v>32188</v>
      </c>
      <c r="B135" s="75">
        <v>2</v>
      </c>
      <c r="C135" s="75" t="e">
        <v>#N/A</v>
      </c>
      <c r="D135" s="75" t="e">
        <v>#N/A</v>
      </c>
      <c r="E135" s="75">
        <v>3.2210999999999999</v>
      </c>
      <c r="F135" s="75">
        <v>2.8393999999999999</v>
      </c>
      <c r="G135" s="75" t="e">
        <v>#N/A</v>
      </c>
      <c r="H135" s="75">
        <v>3.6345996999999999</v>
      </c>
      <c r="I135" s="75" t="e">
        <v>#N/A</v>
      </c>
      <c r="J135" s="75">
        <v>2.0815417050633398</v>
      </c>
    </row>
    <row r="136" spans="1:10" x14ac:dyDescent="0.3">
      <c r="A136" s="1">
        <v>32278</v>
      </c>
      <c r="B136" s="75">
        <v>2</v>
      </c>
      <c r="C136" s="75" t="e">
        <v>#N/A</v>
      </c>
      <c r="D136" s="75" t="e">
        <v>#N/A</v>
      </c>
      <c r="E136" s="75">
        <v>3.4552999999999998</v>
      </c>
      <c r="F136" s="75">
        <v>2.8039999999999998</v>
      </c>
      <c r="G136" s="75" t="e">
        <v>#N/A</v>
      </c>
      <c r="H136" s="75">
        <v>3.8411781</v>
      </c>
      <c r="I136" s="75" t="e">
        <v>#N/A</v>
      </c>
      <c r="J136" s="75">
        <v>2.1930455518055099</v>
      </c>
    </row>
    <row r="137" spans="1:10" x14ac:dyDescent="0.3">
      <c r="A137" s="1">
        <v>32370</v>
      </c>
      <c r="B137" s="75">
        <v>2</v>
      </c>
      <c r="C137" s="75" t="e">
        <v>#N/A</v>
      </c>
      <c r="D137" s="75" t="e">
        <v>#N/A</v>
      </c>
      <c r="E137" s="75">
        <v>3.4264000000000001</v>
      </c>
      <c r="F137" s="75">
        <v>2.7721</v>
      </c>
      <c r="G137" s="75" t="e">
        <v>#N/A</v>
      </c>
      <c r="H137" s="75">
        <v>3.7397779</v>
      </c>
      <c r="I137" s="75" t="e">
        <v>#N/A</v>
      </c>
      <c r="J137" s="75">
        <v>2.2914833720468999</v>
      </c>
    </row>
    <row r="138" spans="1:10" x14ac:dyDescent="0.3">
      <c r="A138" s="1">
        <v>32462</v>
      </c>
      <c r="B138" s="75">
        <v>2</v>
      </c>
      <c r="C138" s="75" t="e">
        <v>#N/A</v>
      </c>
      <c r="D138" s="75" t="e">
        <v>#N/A</v>
      </c>
      <c r="E138" s="75">
        <v>3.5333999999999999</v>
      </c>
      <c r="F138" s="75">
        <v>2.7309999999999999</v>
      </c>
      <c r="G138" s="75" t="e">
        <v>#N/A</v>
      </c>
      <c r="H138" s="75">
        <v>3.8623880000000002</v>
      </c>
      <c r="I138" s="75" t="e">
        <v>#N/A</v>
      </c>
      <c r="J138" s="75">
        <v>2.2963282064111499</v>
      </c>
    </row>
    <row r="139" spans="1:10" x14ac:dyDescent="0.3">
      <c r="A139" s="1">
        <v>32554</v>
      </c>
      <c r="B139" s="75">
        <v>2</v>
      </c>
      <c r="C139" s="75" t="e">
        <v>#N/A</v>
      </c>
      <c r="D139" s="75" t="e">
        <v>#N/A</v>
      </c>
      <c r="E139" s="75">
        <v>3.569</v>
      </c>
      <c r="F139" s="75">
        <v>2.6859999999999999</v>
      </c>
      <c r="G139" s="75" t="e">
        <v>#N/A</v>
      </c>
      <c r="H139" s="75">
        <v>3.8706271000000001</v>
      </c>
      <c r="I139" s="75" t="e">
        <v>#N/A</v>
      </c>
      <c r="J139" s="75">
        <v>2.41390639594422</v>
      </c>
    </row>
    <row r="140" spans="1:10" x14ac:dyDescent="0.3">
      <c r="A140" s="1">
        <v>32643</v>
      </c>
      <c r="B140" s="75">
        <v>2</v>
      </c>
      <c r="C140" s="75" t="e">
        <v>#N/A</v>
      </c>
      <c r="D140" s="75" t="e">
        <v>#N/A</v>
      </c>
      <c r="E140" s="75">
        <v>3.4540999999999999</v>
      </c>
      <c r="F140" s="75">
        <v>2.6383000000000001</v>
      </c>
      <c r="G140" s="75" t="e">
        <v>#N/A</v>
      </c>
      <c r="H140" s="75">
        <v>3.7684465999999999</v>
      </c>
      <c r="I140" s="75" t="e">
        <v>#N/A</v>
      </c>
      <c r="J140" s="75">
        <v>2.3237121136810801</v>
      </c>
    </row>
    <row r="141" spans="1:10" x14ac:dyDescent="0.3">
      <c r="A141" s="1">
        <v>32735</v>
      </c>
      <c r="B141" s="75">
        <v>2</v>
      </c>
      <c r="C141" s="75" t="e">
        <v>#N/A</v>
      </c>
      <c r="D141" s="75" t="e">
        <v>#N/A</v>
      </c>
      <c r="E141" s="75">
        <v>3.3565</v>
      </c>
      <c r="F141" s="75">
        <v>2.5867</v>
      </c>
      <c r="G141" s="75" t="e">
        <v>#N/A</v>
      </c>
      <c r="H141" s="75">
        <v>3.6814323</v>
      </c>
      <c r="I141" s="75" t="e">
        <v>#N/A</v>
      </c>
      <c r="J141" s="75">
        <v>2.1999562556738099</v>
      </c>
    </row>
    <row r="142" spans="1:10" x14ac:dyDescent="0.3">
      <c r="A142" s="1">
        <v>32827</v>
      </c>
      <c r="B142" s="75">
        <v>2</v>
      </c>
      <c r="C142" s="75" t="e">
        <v>#N/A</v>
      </c>
      <c r="D142" s="75" t="e">
        <v>#N/A</v>
      </c>
      <c r="E142" s="75">
        <v>3.3153999999999999</v>
      </c>
      <c r="F142" s="75">
        <v>2.5363000000000002</v>
      </c>
      <c r="G142" s="75" t="e">
        <v>#N/A</v>
      </c>
      <c r="H142" s="75">
        <v>3.6019766</v>
      </c>
      <c r="I142" s="75" t="e">
        <v>#N/A</v>
      </c>
      <c r="J142" s="75">
        <v>2.1760412202749699</v>
      </c>
    </row>
    <row r="143" spans="1:10" x14ac:dyDescent="0.3">
      <c r="A143" s="1">
        <v>32919</v>
      </c>
      <c r="B143" s="75">
        <v>2</v>
      </c>
      <c r="C143" s="75" t="e">
        <v>#N/A</v>
      </c>
      <c r="D143" s="75" t="e">
        <v>#N/A</v>
      </c>
      <c r="E143" s="75">
        <v>3.5802</v>
      </c>
      <c r="F143" s="75">
        <v>2.4750999999999999</v>
      </c>
      <c r="G143" s="75" t="e">
        <v>#N/A</v>
      </c>
      <c r="H143" s="75">
        <v>3.8366986999999999</v>
      </c>
      <c r="I143" s="75" t="e">
        <v>#N/A</v>
      </c>
      <c r="J143" s="75">
        <v>2.2304602985914102</v>
      </c>
    </row>
    <row r="144" spans="1:10" x14ac:dyDescent="0.3">
      <c r="A144" s="1">
        <v>33008</v>
      </c>
      <c r="B144" s="75">
        <v>2</v>
      </c>
      <c r="C144" s="75" t="e">
        <v>#N/A</v>
      </c>
      <c r="D144" s="75" t="e">
        <v>#N/A</v>
      </c>
      <c r="E144" s="75">
        <v>3.5421</v>
      </c>
      <c r="F144" s="75">
        <v>2.4188999999999998</v>
      </c>
      <c r="G144" s="75" t="e">
        <v>#N/A</v>
      </c>
      <c r="H144" s="75">
        <v>3.7611910000000002</v>
      </c>
      <c r="I144" s="75" t="e">
        <v>#N/A</v>
      </c>
      <c r="J144" s="75">
        <v>2.2459456360525598</v>
      </c>
    </row>
    <row r="145" spans="1:10" x14ac:dyDescent="0.3">
      <c r="A145" s="1">
        <v>33100</v>
      </c>
      <c r="B145" s="75">
        <v>2</v>
      </c>
      <c r="C145" s="75" t="e">
        <v>#N/A</v>
      </c>
      <c r="D145" s="75" t="e">
        <v>#N/A</v>
      </c>
      <c r="E145" s="75">
        <v>3.4152</v>
      </c>
      <c r="F145" s="75">
        <v>2.3738999999999999</v>
      </c>
      <c r="G145" s="75" t="e">
        <v>#N/A</v>
      </c>
      <c r="H145" s="75">
        <v>3.5920782</v>
      </c>
      <c r="I145" s="75" t="e">
        <v>#N/A</v>
      </c>
      <c r="J145" s="75">
        <v>2.1735068146026801</v>
      </c>
    </row>
    <row r="146" spans="1:10" x14ac:dyDescent="0.3">
      <c r="A146" s="1">
        <v>33192</v>
      </c>
      <c r="B146" s="75">
        <v>2</v>
      </c>
      <c r="C146" s="75" t="e">
        <v>#N/A</v>
      </c>
      <c r="D146" s="75" t="e">
        <v>#N/A</v>
      </c>
      <c r="E146" s="75">
        <v>2.9098000000000002</v>
      </c>
      <c r="F146" s="75">
        <v>2.3517999999999999</v>
      </c>
      <c r="G146" s="75" t="e">
        <v>#N/A</v>
      </c>
      <c r="H146" s="75">
        <v>3.1476869000000001</v>
      </c>
      <c r="I146" s="75" t="e">
        <v>#N/A</v>
      </c>
      <c r="J146" s="75">
        <v>2.00123856252003</v>
      </c>
    </row>
    <row r="147" spans="1:10" x14ac:dyDescent="0.3">
      <c r="A147" s="1">
        <v>33284</v>
      </c>
      <c r="B147" s="75">
        <v>2</v>
      </c>
      <c r="C147" s="75" t="e">
        <v>#N/A</v>
      </c>
      <c r="D147" s="75" t="e">
        <v>#N/A</v>
      </c>
      <c r="E147" s="75">
        <v>2.6412</v>
      </c>
      <c r="F147" s="75">
        <v>2.3408000000000002</v>
      </c>
      <c r="G147" s="75" t="e">
        <v>#N/A</v>
      </c>
      <c r="H147" s="75">
        <v>2.9397582999999998</v>
      </c>
      <c r="I147" s="75" t="e">
        <v>#N/A</v>
      </c>
      <c r="J147" s="75">
        <v>1.8212120338514499</v>
      </c>
    </row>
    <row r="148" spans="1:10" x14ac:dyDescent="0.3">
      <c r="A148" s="1">
        <v>33373</v>
      </c>
      <c r="B148" s="75">
        <v>2</v>
      </c>
      <c r="C148" s="75" t="e">
        <v>#N/A</v>
      </c>
      <c r="D148" s="75" t="e">
        <v>#N/A</v>
      </c>
      <c r="E148" s="75">
        <v>2.7345000000000002</v>
      </c>
      <c r="F148" s="75">
        <v>2.3256999999999999</v>
      </c>
      <c r="G148" s="75" t="e">
        <v>#N/A</v>
      </c>
      <c r="H148" s="75">
        <v>2.9688227</v>
      </c>
      <c r="I148" s="75" t="e">
        <v>#N/A</v>
      </c>
      <c r="J148" s="75">
        <v>1.98058833664242</v>
      </c>
    </row>
    <row r="149" spans="1:10" x14ac:dyDescent="0.3">
      <c r="A149" s="1">
        <v>33465</v>
      </c>
      <c r="B149" s="75">
        <v>2</v>
      </c>
      <c r="C149" s="75" t="e">
        <v>#N/A</v>
      </c>
      <c r="D149" s="75" t="e">
        <v>#N/A</v>
      </c>
      <c r="E149" s="75">
        <v>2.7751999999999999</v>
      </c>
      <c r="F149" s="75">
        <v>2.3163</v>
      </c>
      <c r="G149" s="75" t="e">
        <v>#N/A</v>
      </c>
      <c r="H149" s="75">
        <v>2.9313039999999999</v>
      </c>
      <c r="I149" s="75" t="e">
        <v>#N/A</v>
      </c>
      <c r="J149" s="75">
        <v>2.0314448411727901</v>
      </c>
    </row>
    <row r="150" spans="1:10" x14ac:dyDescent="0.3">
      <c r="A150" s="1">
        <v>33557</v>
      </c>
      <c r="B150" s="75">
        <v>2</v>
      </c>
      <c r="C150" s="75" t="e">
        <v>#N/A</v>
      </c>
      <c r="D150" s="75" t="e">
        <v>#N/A</v>
      </c>
      <c r="E150" s="75">
        <v>2.625</v>
      </c>
      <c r="F150" s="75">
        <v>2.3136999999999999</v>
      </c>
      <c r="G150" s="75" t="e">
        <v>#N/A</v>
      </c>
      <c r="H150" s="75">
        <v>2.7812407000000001</v>
      </c>
      <c r="I150" s="75" t="e">
        <v>#N/A</v>
      </c>
      <c r="J150" s="75">
        <v>1.8728488362059299</v>
      </c>
    </row>
    <row r="151" spans="1:10" x14ac:dyDescent="0.3">
      <c r="A151" s="1">
        <v>33649</v>
      </c>
      <c r="B151" s="75">
        <v>2</v>
      </c>
      <c r="C151" s="75" t="e">
        <v>#N/A</v>
      </c>
      <c r="D151" s="75" t="e">
        <v>#N/A</v>
      </c>
      <c r="E151" s="75">
        <v>2.6747999999999998</v>
      </c>
      <c r="F151" s="75">
        <v>2.3067000000000002</v>
      </c>
      <c r="G151" s="75" t="e">
        <v>#N/A</v>
      </c>
      <c r="H151" s="75">
        <v>2.8616899</v>
      </c>
      <c r="I151" s="75" t="e">
        <v>#N/A</v>
      </c>
      <c r="J151" s="75">
        <v>1.82356274682466</v>
      </c>
    </row>
    <row r="152" spans="1:10" x14ac:dyDescent="0.3">
      <c r="A152" s="1">
        <v>33739</v>
      </c>
      <c r="B152" s="75">
        <v>2</v>
      </c>
      <c r="C152" s="75" t="e">
        <v>#N/A</v>
      </c>
      <c r="D152" s="75" t="e">
        <v>#N/A</v>
      </c>
      <c r="E152" s="75">
        <v>2.6621999999999999</v>
      </c>
      <c r="F152" s="75">
        <v>2.3008999999999999</v>
      </c>
      <c r="G152" s="75" t="e">
        <v>#N/A</v>
      </c>
      <c r="H152" s="75">
        <v>2.8377576000000002</v>
      </c>
      <c r="I152" s="75" t="e">
        <v>#N/A</v>
      </c>
      <c r="J152" s="75">
        <v>1.885478974325</v>
      </c>
    </row>
    <row r="153" spans="1:10" x14ac:dyDescent="0.3">
      <c r="A153" s="1">
        <v>33831</v>
      </c>
      <c r="B153" s="75">
        <v>2</v>
      </c>
      <c r="C153" s="75" t="e">
        <v>#N/A</v>
      </c>
      <c r="D153" s="75" t="e">
        <v>#N/A</v>
      </c>
      <c r="E153" s="75">
        <v>2.5118999999999998</v>
      </c>
      <c r="F153" s="75">
        <v>2.2989000000000002</v>
      </c>
      <c r="G153" s="75" t="e">
        <v>#N/A</v>
      </c>
      <c r="H153" s="75">
        <v>2.7447881000000001</v>
      </c>
      <c r="I153" s="75" t="e">
        <v>#N/A</v>
      </c>
      <c r="J153" s="75">
        <v>1.7636661374717799</v>
      </c>
    </row>
    <row r="154" spans="1:10" x14ac:dyDescent="0.3">
      <c r="A154" s="1">
        <v>33923</v>
      </c>
      <c r="B154" s="75">
        <v>2</v>
      </c>
      <c r="C154" s="75" t="e">
        <v>#N/A</v>
      </c>
      <c r="D154" s="75" t="e">
        <v>#N/A</v>
      </c>
      <c r="E154" s="75">
        <v>2.5381</v>
      </c>
      <c r="F154" s="75">
        <v>2.3018999999999998</v>
      </c>
      <c r="G154" s="75" t="e">
        <v>#N/A</v>
      </c>
      <c r="H154" s="75">
        <v>2.7755611</v>
      </c>
      <c r="I154" s="75" t="e">
        <v>#N/A</v>
      </c>
      <c r="J154" s="75">
        <v>1.8447135762295199</v>
      </c>
    </row>
    <row r="155" spans="1:10" x14ac:dyDescent="0.3">
      <c r="A155" s="1">
        <v>34015</v>
      </c>
      <c r="B155" s="75">
        <v>2</v>
      </c>
      <c r="C155" s="75" t="e">
        <v>#N/A</v>
      </c>
      <c r="D155" s="75" t="e">
        <v>#N/A</v>
      </c>
      <c r="E155" s="75">
        <v>2.3494000000000002</v>
      </c>
      <c r="F155" s="75">
        <v>2.3220000000000001</v>
      </c>
      <c r="G155" s="75" t="e">
        <v>#N/A</v>
      </c>
      <c r="H155" s="75">
        <v>2.5380636999999999</v>
      </c>
      <c r="I155" s="75" t="e">
        <v>#N/A</v>
      </c>
      <c r="J155" s="75">
        <v>1.82720748961765</v>
      </c>
    </row>
    <row r="156" spans="1:10" x14ac:dyDescent="0.3">
      <c r="A156" s="1">
        <v>34104</v>
      </c>
      <c r="B156" s="75">
        <v>2</v>
      </c>
      <c r="C156" s="75" t="e">
        <v>#N/A</v>
      </c>
      <c r="D156" s="75" t="e">
        <v>#N/A</v>
      </c>
      <c r="E156" s="75">
        <v>2.3142999999999998</v>
      </c>
      <c r="F156" s="75">
        <v>2.3502999999999998</v>
      </c>
      <c r="G156" s="75" t="e">
        <v>#N/A</v>
      </c>
      <c r="H156" s="75">
        <v>2.5110633999999998</v>
      </c>
      <c r="I156" s="75" t="e">
        <v>#N/A</v>
      </c>
      <c r="J156" s="75">
        <v>1.8426222987346399</v>
      </c>
    </row>
    <row r="157" spans="1:10" x14ac:dyDescent="0.3">
      <c r="A157" s="1">
        <v>34196</v>
      </c>
      <c r="B157" s="75">
        <v>2</v>
      </c>
      <c r="C157" s="75" t="e">
        <v>#N/A</v>
      </c>
      <c r="D157" s="75" t="e">
        <v>#N/A</v>
      </c>
      <c r="E157" s="75">
        <v>2.1255999999999999</v>
      </c>
      <c r="F157" s="75">
        <v>2.387</v>
      </c>
      <c r="G157" s="75" t="e">
        <v>#N/A</v>
      </c>
      <c r="H157" s="75">
        <v>2.3430704000000002</v>
      </c>
      <c r="I157" s="75" t="e">
        <v>#N/A</v>
      </c>
      <c r="J157" s="75">
        <v>1.8285147579425201</v>
      </c>
    </row>
    <row r="158" spans="1:10" x14ac:dyDescent="0.3">
      <c r="A158" s="1">
        <v>34288</v>
      </c>
      <c r="B158" s="75">
        <v>2</v>
      </c>
      <c r="C158" s="75" t="e">
        <v>#N/A</v>
      </c>
      <c r="D158" s="75" t="e">
        <v>#N/A</v>
      </c>
      <c r="E158" s="75">
        <v>2.1867999999999999</v>
      </c>
      <c r="F158" s="75">
        <v>2.4199000000000002</v>
      </c>
      <c r="G158" s="75" t="e">
        <v>#N/A</v>
      </c>
      <c r="H158" s="75">
        <v>2.4355305</v>
      </c>
      <c r="I158" s="75" t="e">
        <v>#N/A</v>
      </c>
      <c r="J158" s="75">
        <v>1.8160273496200801</v>
      </c>
    </row>
    <row r="159" spans="1:10" x14ac:dyDescent="0.3">
      <c r="A159" s="1">
        <v>34380</v>
      </c>
      <c r="B159" s="75">
        <v>2</v>
      </c>
      <c r="C159" s="75" t="e">
        <v>#N/A</v>
      </c>
      <c r="D159" s="75" t="e">
        <v>#N/A</v>
      </c>
      <c r="E159" s="75">
        <v>2.1153</v>
      </c>
      <c r="F159" s="75">
        <v>2.4561000000000002</v>
      </c>
      <c r="G159" s="75" t="e">
        <v>#N/A</v>
      </c>
      <c r="H159" s="75">
        <v>2.3776953000000001</v>
      </c>
      <c r="I159" s="75" t="e">
        <v>#N/A</v>
      </c>
      <c r="J159" s="75">
        <v>1.9220980585401299</v>
      </c>
    </row>
    <row r="160" spans="1:10" x14ac:dyDescent="0.3">
      <c r="A160" s="1">
        <v>34469</v>
      </c>
      <c r="B160" s="75">
        <v>2</v>
      </c>
      <c r="C160" s="75" t="e">
        <v>#N/A</v>
      </c>
      <c r="D160" s="75" t="e">
        <v>#N/A</v>
      </c>
      <c r="E160" s="75">
        <v>2.2972000000000001</v>
      </c>
      <c r="F160" s="75">
        <v>2.4901</v>
      </c>
      <c r="G160" s="75" t="e">
        <v>#N/A</v>
      </c>
      <c r="H160" s="75">
        <v>2.5570816999999999</v>
      </c>
      <c r="I160" s="75" t="e">
        <v>#N/A</v>
      </c>
      <c r="J160" s="75">
        <v>2.1865655566187199</v>
      </c>
    </row>
    <row r="161" spans="1:10" x14ac:dyDescent="0.3">
      <c r="A161" s="1">
        <v>34561</v>
      </c>
      <c r="B161" s="75">
        <v>2</v>
      </c>
      <c r="C161" s="75" t="e">
        <v>#N/A</v>
      </c>
      <c r="D161" s="75" t="e">
        <v>#N/A</v>
      </c>
      <c r="E161" s="75">
        <v>2.1511999999999998</v>
      </c>
      <c r="F161" s="75">
        <v>2.5314000000000001</v>
      </c>
      <c r="G161" s="75" t="e">
        <v>#N/A</v>
      </c>
      <c r="H161" s="75">
        <v>2.4414874000000002</v>
      </c>
      <c r="I161" s="75" t="e">
        <v>#N/A</v>
      </c>
      <c r="J161" s="75">
        <v>2.2211159815572099</v>
      </c>
    </row>
    <row r="162" spans="1:10" x14ac:dyDescent="0.3">
      <c r="A162" s="1">
        <v>34653</v>
      </c>
      <c r="B162" s="75">
        <v>2</v>
      </c>
      <c r="C162" s="75" t="e">
        <v>#N/A</v>
      </c>
      <c r="D162" s="75" t="e">
        <v>#N/A</v>
      </c>
      <c r="E162" s="75">
        <v>2.1838000000000002</v>
      </c>
      <c r="F162" s="75">
        <v>2.5705</v>
      </c>
      <c r="G162" s="75" t="e">
        <v>#N/A</v>
      </c>
      <c r="H162" s="75">
        <v>2.5333378</v>
      </c>
      <c r="I162" s="75" t="e">
        <v>#N/A</v>
      </c>
      <c r="J162" s="75">
        <v>2.3264913521691701</v>
      </c>
    </row>
    <row r="163" spans="1:10" x14ac:dyDescent="0.3">
      <c r="A163" s="1">
        <v>34745</v>
      </c>
      <c r="B163" s="75">
        <v>2</v>
      </c>
      <c r="C163" s="75" t="e">
        <v>#N/A</v>
      </c>
      <c r="D163" s="75" t="e">
        <v>#N/A</v>
      </c>
      <c r="E163" s="75">
        <v>2.0939999999999999</v>
      </c>
      <c r="F163" s="75">
        <v>2.6185</v>
      </c>
      <c r="G163" s="75" t="e">
        <v>#N/A</v>
      </c>
      <c r="H163" s="75">
        <v>2.4416435999999999</v>
      </c>
      <c r="I163" s="75" t="e">
        <v>#N/A</v>
      </c>
      <c r="J163" s="75">
        <v>2.3480409643594702</v>
      </c>
    </row>
    <row r="164" spans="1:10" x14ac:dyDescent="0.3">
      <c r="A164" s="1">
        <v>34834</v>
      </c>
      <c r="B164" s="75">
        <v>2</v>
      </c>
      <c r="C164" s="75" t="e">
        <v>#N/A</v>
      </c>
      <c r="D164" s="75" t="e">
        <v>#N/A</v>
      </c>
      <c r="E164" s="75">
        <v>2.0436999999999999</v>
      </c>
      <c r="F164" s="75">
        <v>2.6714000000000002</v>
      </c>
      <c r="G164" s="75" t="e">
        <v>#N/A</v>
      </c>
      <c r="H164" s="75">
        <v>2.4189517</v>
      </c>
      <c r="I164" s="75" t="e">
        <v>#N/A</v>
      </c>
      <c r="J164" s="75">
        <v>2.27414993473307</v>
      </c>
    </row>
    <row r="165" spans="1:10" x14ac:dyDescent="0.3">
      <c r="A165" s="1">
        <v>34926</v>
      </c>
      <c r="B165" s="75">
        <v>2</v>
      </c>
      <c r="C165" s="75" t="e">
        <v>#N/A</v>
      </c>
      <c r="D165" s="75" t="e">
        <v>#N/A</v>
      </c>
      <c r="E165" s="75">
        <v>2.0956999999999999</v>
      </c>
      <c r="F165" s="75">
        <v>2.7202999999999999</v>
      </c>
      <c r="G165" s="75" t="e">
        <v>#N/A</v>
      </c>
      <c r="H165" s="75">
        <v>2.4907688000000001</v>
      </c>
      <c r="I165" s="75" t="e">
        <v>#N/A</v>
      </c>
      <c r="J165" s="75">
        <v>2.26481674804258</v>
      </c>
    </row>
    <row r="166" spans="1:10" x14ac:dyDescent="0.3">
      <c r="A166" s="1">
        <v>35018</v>
      </c>
      <c r="B166" s="75">
        <v>2</v>
      </c>
      <c r="C166" s="75" t="e">
        <v>#N/A</v>
      </c>
      <c r="D166" s="75" t="e">
        <v>#N/A</v>
      </c>
      <c r="E166" s="75">
        <v>2.1688999999999998</v>
      </c>
      <c r="F166" s="75">
        <v>2.7688999999999999</v>
      </c>
      <c r="G166" s="75" t="e">
        <v>#N/A</v>
      </c>
      <c r="H166" s="75">
        <v>2.5353051999999998</v>
      </c>
      <c r="I166" s="75" t="e">
        <v>#N/A</v>
      </c>
      <c r="J166" s="75">
        <v>2.2622071434305702</v>
      </c>
    </row>
    <row r="167" spans="1:10" x14ac:dyDescent="0.3">
      <c r="A167" s="1">
        <v>35110</v>
      </c>
      <c r="B167" s="75">
        <v>2</v>
      </c>
      <c r="C167" s="75" t="e">
        <v>#N/A</v>
      </c>
      <c r="D167" s="75" t="e">
        <v>#N/A</v>
      </c>
      <c r="E167" s="75">
        <v>2.1743999999999999</v>
      </c>
      <c r="F167" s="75">
        <v>2.8142</v>
      </c>
      <c r="G167" s="75" t="e">
        <v>#N/A</v>
      </c>
      <c r="H167" s="75">
        <v>2.5371945999999999</v>
      </c>
      <c r="I167" s="75" t="e">
        <v>#N/A</v>
      </c>
      <c r="J167" s="75">
        <v>2.13461412493545</v>
      </c>
    </row>
    <row r="168" spans="1:10" x14ac:dyDescent="0.3">
      <c r="A168" s="1">
        <v>35200</v>
      </c>
      <c r="B168" s="75">
        <v>2</v>
      </c>
      <c r="C168" s="75" t="e">
        <v>#N/A</v>
      </c>
      <c r="D168" s="75" t="e">
        <v>#N/A</v>
      </c>
      <c r="E168" s="75">
        <v>2.4514</v>
      </c>
      <c r="F168" s="75">
        <v>2.8454000000000002</v>
      </c>
      <c r="G168" s="75" t="e">
        <v>#N/A</v>
      </c>
      <c r="H168" s="75">
        <v>2.8242723999999999</v>
      </c>
      <c r="I168" s="75" t="e">
        <v>#N/A</v>
      </c>
      <c r="J168" s="75">
        <v>2.2920437439518802</v>
      </c>
    </row>
    <row r="169" spans="1:10" x14ac:dyDescent="0.3">
      <c r="A169" s="1">
        <v>35292</v>
      </c>
      <c r="B169" s="75">
        <v>2</v>
      </c>
      <c r="C169" s="75" t="e">
        <v>#N/A</v>
      </c>
      <c r="D169" s="75" t="e">
        <v>#N/A</v>
      </c>
      <c r="E169" s="75">
        <v>2.4735999999999998</v>
      </c>
      <c r="F169" s="75">
        <v>2.8763999999999998</v>
      </c>
      <c r="G169" s="75" t="e">
        <v>#N/A</v>
      </c>
      <c r="H169" s="75">
        <v>2.8289952</v>
      </c>
      <c r="I169" s="75" t="e">
        <v>#N/A</v>
      </c>
      <c r="J169" s="75">
        <v>2.3313997468453498</v>
      </c>
    </row>
    <row r="170" spans="1:10" x14ac:dyDescent="0.3">
      <c r="A170" s="1">
        <v>35384</v>
      </c>
      <c r="B170" s="75">
        <v>2</v>
      </c>
      <c r="C170" s="75" t="e">
        <v>#N/A</v>
      </c>
      <c r="D170" s="75" t="e">
        <v>#N/A</v>
      </c>
      <c r="E170" s="75">
        <v>2.6324999999999998</v>
      </c>
      <c r="F170" s="75">
        <v>2.9037999999999999</v>
      </c>
      <c r="G170" s="75" t="e">
        <v>#N/A</v>
      </c>
      <c r="H170" s="75">
        <v>2.9595373</v>
      </c>
      <c r="I170" s="75" t="e">
        <v>#N/A</v>
      </c>
      <c r="J170" s="75">
        <v>2.3064988345005002</v>
      </c>
    </row>
    <row r="171" spans="1:10" x14ac:dyDescent="0.3">
      <c r="A171" s="1">
        <v>35476</v>
      </c>
      <c r="B171" s="75">
        <v>2</v>
      </c>
      <c r="C171" s="75" t="e">
        <v>#N/A</v>
      </c>
      <c r="D171" s="75" t="e">
        <v>#N/A</v>
      </c>
      <c r="E171" s="75">
        <v>2.5400999999999998</v>
      </c>
      <c r="F171" s="75">
        <v>2.9312</v>
      </c>
      <c r="G171" s="75" t="e">
        <v>#N/A</v>
      </c>
      <c r="H171" s="75">
        <v>2.874571</v>
      </c>
      <c r="I171" s="75" t="e">
        <v>#N/A</v>
      </c>
      <c r="J171" s="75">
        <v>2.2656992354172698</v>
      </c>
    </row>
    <row r="172" spans="1:10" x14ac:dyDescent="0.3">
      <c r="A172" s="1">
        <v>35565</v>
      </c>
      <c r="B172" s="75">
        <v>2</v>
      </c>
      <c r="C172" s="75" t="e">
        <v>#N/A</v>
      </c>
      <c r="D172" s="75" t="e">
        <v>#N/A</v>
      </c>
      <c r="E172" s="75">
        <v>2.8555000000000001</v>
      </c>
      <c r="F172" s="75">
        <v>2.9438</v>
      </c>
      <c r="G172" s="75" t="e">
        <v>#N/A</v>
      </c>
      <c r="H172" s="75">
        <v>3.1635176</v>
      </c>
      <c r="I172" s="75" t="e">
        <v>#N/A</v>
      </c>
      <c r="J172" s="75">
        <v>2.4394925411883199</v>
      </c>
    </row>
    <row r="173" spans="1:10" x14ac:dyDescent="0.3">
      <c r="A173" s="1">
        <v>35657</v>
      </c>
      <c r="B173" s="75">
        <v>2</v>
      </c>
      <c r="C173" s="75" t="e">
        <v>#N/A</v>
      </c>
      <c r="D173" s="75" t="e">
        <v>#N/A</v>
      </c>
      <c r="E173" s="75">
        <v>2.8248000000000002</v>
      </c>
      <c r="F173" s="75">
        <v>2.9508999999999999</v>
      </c>
      <c r="G173" s="75" t="e">
        <v>#N/A</v>
      </c>
      <c r="H173" s="75">
        <v>3.1223572000000002</v>
      </c>
      <c r="I173" s="75" t="e">
        <v>#N/A</v>
      </c>
      <c r="J173" s="75">
        <v>2.34860782337755</v>
      </c>
    </row>
    <row r="174" spans="1:10" x14ac:dyDescent="0.3">
      <c r="A174" s="1">
        <v>35749</v>
      </c>
      <c r="B174" s="75">
        <v>2</v>
      </c>
      <c r="C174" s="75" t="e">
        <v>#N/A</v>
      </c>
      <c r="D174" s="75" t="e">
        <v>#N/A</v>
      </c>
      <c r="E174" s="75">
        <v>2.8365999999999998</v>
      </c>
      <c r="F174" s="75">
        <v>2.9563000000000001</v>
      </c>
      <c r="G174" s="75" t="e">
        <v>#N/A</v>
      </c>
      <c r="H174" s="75">
        <v>3.1223377999999999</v>
      </c>
      <c r="I174" s="75" t="e">
        <v>#N/A</v>
      </c>
      <c r="J174" s="75">
        <v>2.2829818768968702</v>
      </c>
    </row>
    <row r="175" spans="1:10" x14ac:dyDescent="0.3">
      <c r="A175" s="1">
        <v>35841</v>
      </c>
      <c r="B175" s="75">
        <v>2</v>
      </c>
      <c r="C175" s="75" t="e">
        <v>#N/A</v>
      </c>
      <c r="D175" s="75" t="e">
        <v>#N/A</v>
      </c>
      <c r="E175" s="75">
        <v>2.9079999999999999</v>
      </c>
      <c r="F175" s="75">
        <v>2.956</v>
      </c>
      <c r="G175" s="75" t="e">
        <v>#N/A</v>
      </c>
      <c r="H175" s="75">
        <v>3.1650966</v>
      </c>
      <c r="I175" s="75" t="e">
        <v>#N/A</v>
      </c>
      <c r="J175" s="75">
        <v>2.3926815302067399</v>
      </c>
    </row>
    <row r="176" spans="1:10" x14ac:dyDescent="0.3">
      <c r="A176" s="1">
        <v>35930</v>
      </c>
      <c r="B176" s="75">
        <v>2</v>
      </c>
      <c r="C176" s="75" t="e">
        <v>#N/A</v>
      </c>
      <c r="D176" s="75" t="e">
        <v>#N/A</v>
      </c>
      <c r="E176" s="75">
        <v>2.9965999999999999</v>
      </c>
      <c r="F176" s="75">
        <v>2.9498000000000002</v>
      </c>
      <c r="G176" s="75" t="e">
        <v>#N/A</v>
      </c>
      <c r="H176" s="75">
        <v>3.2049641000000002</v>
      </c>
      <c r="I176" s="75" t="e">
        <v>#N/A</v>
      </c>
      <c r="J176" s="75">
        <v>2.3456037763338098</v>
      </c>
    </row>
    <row r="177" spans="1:10" x14ac:dyDescent="0.3">
      <c r="A177" s="1">
        <v>36022</v>
      </c>
      <c r="B177" s="75">
        <v>2</v>
      </c>
      <c r="C177" s="75" t="e">
        <v>#N/A</v>
      </c>
      <c r="D177" s="75" t="e">
        <v>#N/A</v>
      </c>
      <c r="E177" s="75">
        <v>3.2092999999999998</v>
      </c>
      <c r="F177" s="75">
        <v>2.9318</v>
      </c>
      <c r="G177" s="75" t="e">
        <v>#N/A</v>
      </c>
      <c r="H177" s="75">
        <v>3.3581492000000002</v>
      </c>
      <c r="I177" s="75" t="e">
        <v>#N/A</v>
      </c>
      <c r="J177" s="75">
        <v>2.4751106078696901</v>
      </c>
    </row>
    <row r="178" spans="1:10" x14ac:dyDescent="0.3">
      <c r="A178" s="1">
        <v>36114</v>
      </c>
      <c r="B178" s="75">
        <v>2</v>
      </c>
      <c r="C178" s="75" t="e">
        <v>#N/A</v>
      </c>
      <c r="D178" s="75" t="e">
        <v>#N/A</v>
      </c>
      <c r="E178" s="75">
        <v>3.4127999999999998</v>
      </c>
      <c r="F178" s="75">
        <v>2.8994</v>
      </c>
      <c r="G178" s="75" t="e">
        <v>#N/A</v>
      </c>
      <c r="H178" s="75">
        <v>3.5428137999999998</v>
      </c>
      <c r="I178" s="75" t="e">
        <v>#N/A</v>
      </c>
      <c r="J178" s="75">
        <v>2.1243738820928999</v>
      </c>
    </row>
    <row r="179" spans="1:10" x14ac:dyDescent="0.3">
      <c r="A179" s="1">
        <v>36206</v>
      </c>
      <c r="B179" s="75">
        <v>2</v>
      </c>
      <c r="C179" s="75" t="e">
        <v>#N/A</v>
      </c>
      <c r="D179" s="75" t="e">
        <v>#N/A</v>
      </c>
      <c r="E179" s="75">
        <v>3.3845999999999998</v>
      </c>
      <c r="F179" s="75">
        <v>2.8637000000000001</v>
      </c>
      <c r="G179" s="75" t="e">
        <v>#N/A</v>
      </c>
      <c r="H179" s="75">
        <v>3.4997934000000002</v>
      </c>
      <c r="I179" s="75" t="e">
        <v>#N/A</v>
      </c>
      <c r="J179" s="75">
        <v>2.1737044538521499</v>
      </c>
    </row>
    <row r="180" spans="1:10" x14ac:dyDescent="0.3">
      <c r="A180" s="1">
        <v>36295</v>
      </c>
      <c r="B180" s="75">
        <v>2</v>
      </c>
      <c r="C180" s="75" t="e">
        <v>#N/A</v>
      </c>
      <c r="D180" s="75" t="e">
        <v>#N/A</v>
      </c>
      <c r="E180" s="75">
        <v>3.4323999999999999</v>
      </c>
      <c r="F180" s="75">
        <v>2.8237000000000001</v>
      </c>
      <c r="G180" s="75" t="e">
        <v>#N/A</v>
      </c>
      <c r="H180" s="75">
        <v>3.5166949999999999</v>
      </c>
      <c r="I180" s="75" t="e">
        <v>#N/A</v>
      </c>
      <c r="J180" s="75">
        <v>2.1894050837628498</v>
      </c>
    </row>
    <row r="181" spans="1:10" x14ac:dyDescent="0.3">
      <c r="A181" s="1">
        <v>36387</v>
      </c>
      <c r="B181" s="75">
        <v>2</v>
      </c>
      <c r="C181" s="75" t="e">
        <v>#N/A</v>
      </c>
      <c r="D181" s="75" t="e">
        <v>#N/A</v>
      </c>
      <c r="E181" s="75">
        <v>3.5219</v>
      </c>
      <c r="F181" s="75">
        <v>2.7713000000000001</v>
      </c>
      <c r="G181" s="75" t="e">
        <v>#N/A</v>
      </c>
      <c r="H181" s="75">
        <v>3.6456577999999999</v>
      </c>
      <c r="I181" s="75" t="e">
        <v>#N/A</v>
      </c>
      <c r="J181" s="75">
        <v>2.3956447086649799</v>
      </c>
    </row>
    <row r="182" spans="1:10" x14ac:dyDescent="0.3">
      <c r="A182" s="1">
        <v>36479</v>
      </c>
      <c r="B182" s="75">
        <v>2</v>
      </c>
      <c r="C182" s="75" t="e">
        <v>#N/A</v>
      </c>
      <c r="D182" s="75" t="e">
        <v>#N/A</v>
      </c>
      <c r="E182" s="75">
        <v>3.7324999999999999</v>
      </c>
      <c r="F182" s="75">
        <v>2.7052</v>
      </c>
      <c r="G182" s="75" t="e">
        <v>#N/A</v>
      </c>
      <c r="H182" s="75">
        <v>3.8692006000000001</v>
      </c>
      <c r="I182" s="75" t="e">
        <v>#N/A</v>
      </c>
      <c r="J182" s="75">
        <v>2.4631026253314499</v>
      </c>
    </row>
    <row r="183" spans="1:10" x14ac:dyDescent="0.3">
      <c r="A183" s="1">
        <v>36571</v>
      </c>
      <c r="B183" s="75">
        <v>2</v>
      </c>
      <c r="C183" s="75" t="e">
        <v>#N/A</v>
      </c>
      <c r="D183" s="75" t="e">
        <v>#N/A</v>
      </c>
      <c r="E183" s="75">
        <v>3.6234000000000002</v>
      </c>
      <c r="F183" s="75">
        <v>2.6415000000000002</v>
      </c>
      <c r="G183" s="75" t="e">
        <v>#N/A</v>
      </c>
      <c r="H183" s="75">
        <v>3.7423967999999999</v>
      </c>
      <c r="I183" s="75" t="e">
        <v>#N/A</v>
      </c>
      <c r="J183" s="75">
        <v>2.4169372082102401</v>
      </c>
    </row>
    <row r="184" spans="1:10" x14ac:dyDescent="0.3">
      <c r="A184" s="1">
        <v>36661</v>
      </c>
      <c r="B184" s="75">
        <v>2</v>
      </c>
      <c r="C184" s="75" t="e">
        <v>#N/A</v>
      </c>
      <c r="D184" s="75" t="e">
        <v>#N/A</v>
      </c>
      <c r="E184" s="75">
        <v>3.7536999999999998</v>
      </c>
      <c r="F184" s="75">
        <v>2.5590000000000002</v>
      </c>
      <c r="G184" s="75" t="e">
        <v>#N/A</v>
      </c>
      <c r="H184" s="75">
        <v>3.9398194000000002</v>
      </c>
      <c r="I184" s="75" t="e">
        <v>#N/A</v>
      </c>
      <c r="J184" s="75">
        <v>2.6118341910431702</v>
      </c>
    </row>
    <row r="185" spans="1:10" x14ac:dyDescent="0.3">
      <c r="A185" s="1">
        <v>36753</v>
      </c>
      <c r="B185" s="75">
        <v>2</v>
      </c>
      <c r="C185" s="75" t="e">
        <v>#N/A</v>
      </c>
      <c r="D185" s="75" t="e">
        <v>#N/A</v>
      </c>
      <c r="E185" s="75">
        <v>3.6051000000000002</v>
      </c>
      <c r="F185" s="75">
        <v>2.4845000000000002</v>
      </c>
      <c r="G185" s="75" t="e">
        <v>#N/A</v>
      </c>
      <c r="H185" s="75">
        <v>3.7518028999999999</v>
      </c>
      <c r="I185" s="75" t="e">
        <v>#N/A</v>
      </c>
      <c r="J185" s="75">
        <v>2.41545878654737</v>
      </c>
    </row>
    <row r="186" spans="1:10" x14ac:dyDescent="0.3">
      <c r="A186" s="1">
        <v>36845</v>
      </c>
      <c r="B186" s="75">
        <v>2</v>
      </c>
      <c r="C186" s="75" t="e">
        <v>#N/A</v>
      </c>
      <c r="D186" s="75" t="e">
        <v>#N/A</v>
      </c>
      <c r="E186" s="75">
        <v>3.6198000000000001</v>
      </c>
      <c r="F186" s="75">
        <v>2.4075000000000002</v>
      </c>
      <c r="G186" s="75" t="e">
        <v>#N/A</v>
      </c>
      <c r="H186" s="75">
        <v>3.7543198000000002</v>
      </c>
      <c r="I186" s="75" t="e">
        <v>#N/A</v>
      </c>
      <c r="J186" s="75">
        <v>2.3567923051232902</v>
      </c>
    </row>
    <row r="187" spans="1:10" x14ac:dyDescent="0.3">
      <c r="A187" s="1">
        <v>36937</v>
      </c>
      <c r="B187" s="75">
        <v>2</v>
      </c>
      <c r="C187" s="75" t="e">
        <v>#N/A</v>
      </c>
      <c r="D187" s="75" t="e">
        <v>#N/A</v>
      </c>
      <c r="E187" s="75">
        <v>3.4876</v>
      </c>
      <c r="F187" s="75">
        <v>2.34</v>
      </c>
      <c r="G187" s="75" t="e">
        <v>#N/A</v>
      </c>
      <c r="H187" s="75">
        <v>3.5864373000000001</v>
      </c>
      <c r="I187" s="75" t="e">
        <v>#N/A</v>
      </c>
      <c r="J187" s="75">
        <v>1.9731759407310501</v>
      </c>
    </row>
    <row r="188" spans="1:10" x14ac:dyDescent="0.3">
      <c r="A188" s="1">
        <v>37026</v>
      </c>
      <c r="B188" s="75">
        <v>2</v>
      </c>
      <c r="C188" s="75" t="e">
        <v>#N/A</v>
      </c>
      <c r="D188" s="75" t="e">
        <v>#N/A</v>
      </c>
      <c r="E188" s="75">
        <v>3.4664999999999999</v>
      </c>
      <c r="F188" s="75">
        <v>2.2692000000000001</v>
      </c>
      <c r="G188" s="75" t="e">
        <v>#N/A</v>
      </c>
      <c r="H188" s="75">
        <v>3.5253524999999999</v>
      </c>
      <c r="I188" s="75" t="e">
        <v>#N/A</v>
      </c>
      <c r="J188" s="75">
        <v>1.7106886520934199</v>
      </c>
    </row>
    <row r="189" spans="1:10" x14ac:dyDescent="0.3">
      <c r="A189" s="1">
        <v>37118</v>
      </c>
      <c r="B189" s="75">
        <v>2</v>
      </c>
      <c r="C189" s="75" t="e">
        <v>#N/A</v>
      </c>
      <c r="D189" s="75" t="e">
        <v>#N/A</v>
      </c>
      <c r="E189" s="75">
        <v>3.1286999999999998</v>
      </c>
      <c r="F189" s="75">
        <v>2.2128000000000001</v>
      </c>
      <c r="G189" s="75" t="e">
        <v>#N/A</v>
      </c>
      <c r="H189" s="75">
        <v>3.1548593999999999</v>
      </c>
      <c r="I189" s="75" t="e">
        <v>#N/A</v>
      </c>
      <c r="J189" s="75">
        <v>1.4737214948966499</v>
      </c>
    </row>
    <row r="190" spans="1:10" x14ac:dyDescent="0.3">
      <c r="A190" s="1">
        <v>37210</v>
      </c>
      <c r="B190" s="75">
        <v>2</v>
      </c>
      <c r="C190" s="75" t="e">
        <v>#N/A</v>
      </c>
      <c r="D190" s="75" t="e">
        <v>#N/A</v>
      </c>
      <c r="E190" s="75">
        <v>3.1549</v>
      </c>
      <c r="F190" s="75">
        <v>2.1591</v>
      </c>
      <c r="G190" s="75" t="e">
        <v>#N/A</v>
      </c>
      <c r="H190" s="75">
        <v>3.1283078999999998</v>
      </c>
      <c r="I190" s="75" t="e">
        <v>#N/A</v>
      </c>
      <c r="J190" s="75">
        <v>1.23651269013319</v>
      </c>
    </row>
    <row r="191" spans="1:10" x14ac:dyDescent="0.3">
      <c r="A191" s="1">
        <v>37302</v>
      </c>
      <c r="B191" s="75">
        <v>2</v>
      </c>
      <c r="C191" s="75" t="e">
        <v>#N/A</v>
      </c>
      <c r="D191" s="75" t="e">
        <v>#N/A</v>
      </c>
      <c r="E191" s="75">
        <v>3.1072000000000002</v>
      </c>
      <c r="F191" s="75">
        <v>2.1042000000000001</v>
      </c>
      <c r="G191" s="75" t="e">
        <v>#N/A</v>
      </c>
      <c r="H191" s="75">
        <v>3.0504831000000001</v>
      </c>
      <c r="I191" s="75" t="e">
        <v>#N/A</v>
      </c>
      <c r="J191" s="75">
        <v>1.48003886179386</v>
      </c>
    </row>
    <row r="192" spans="1:10" x14ac:dyDescent="0.3">
      <c r="A192" s="1">
        <v>37391</v>
      </c>
      <c r="B192" s="75">
        <v>2</v>
      </c>
      <c r="C192" s="75" t="e">
        <v>#N/A</v>
      </c>
      <c r="D192" s="75" t="e">
        <v>#N/A</v>
      </c>
      <c r="E192" s="75">
        <v>3.1214</v>
      </c>
      <c r="F192" s="75">
        <v>2.0552000000000001</v>
      </c>
      <c r="G192" s="75" t="e">
        <v>#N/A</v>
      </c>
      <c r="H192" s="75">
        <v>3.0428084000000002</v>
      </c>
      <c r="I192" s="75" t="e">
        <v>#N/A</v>
      </c>
      <c r="J192" s="75">
        <v>1.67984798483703</v>
      </c>
    </row>
    <row r="193" spans="1:10" x14ac:dyDescent="0.3">
      <c r="A193" s="1">
        <v>37483</v>
      </c>
      <c r="B193" s="75">
        <v>2</v>
      </c>
      <c r="C193" s="75" t="e">
        <v>#N/A</v>
      </c>
      <c r="D193" s="75" t="e">
        <v>#N/A</v>
      </c>
      <c r="E193" s="75">
        <v>2.9685999999999999</v>
      </c>
      <c r="F193" s="75">
        <v>2.0156999999999998</v>
      </c>
      <c r="G193" s="75" t="e">
        <v>#N/A</v>
      </c>
      <c r="H193" s="75">
        <v>2.9048595000000001</v>
      </c>
      <c r="I193" s="75" t="e">
        <v>#N/A</v>
      </c>
      <c r="J193" s="75">
        <v>1.5823549270610899</v>
      </c>
    </row>
    <row r="194" spans="1:10" x14ac:dyDescent="0.3">
      <c r="A194" s="1">
        <v>37575</v>
      </c>
      <c r="B194" s="75">
        <v>2</v>
      </c>
      <c r="C194" s="75" t="e">
        <v>#N/A</v>
      </c>
      <c r="D194" s="75" t="e">
        <v>#N/A</v>
      </c>
      <c r="E194" s="75">
        <v>2.6797</v>
      </c>
      <c r="F194" s="75">
        <v>1.988</v>
      </c>
      <c r="G194" s="75" t="e">
        <v>#N/A</v>
      </c>
      <c r="H194" s="75">
        <v>2.6282657999999999</v>
      </c>
      <c r="I194" s="75" t="e">
        <v>#N/A</v>
      </c>
      <c r="J194" s="75">
        <v>1.30650457412518</v>
      </c>
    </row>
    <row r="195" spans="1:10" x14ac:dyDescent="0.3">
      <c r="A195" s="1">
        <v>37667</v>
      </c>
      <c r="B195" s="75">
        <v>2</v>
      </c>
      <c r="C195" s="75" t="e">
        <v>#N/A</v>
      </c>
      <c r="D195" s="75" t="e">
        <v>#N/A</v>
      </c>
      <c r="E195" s="75">
        <v>2.5158</v>
      </c>
      <c r="F195" s="75">
        <v>1.9642999999999999</v>
      </c>
      <c r="G195" s="75" t="e">
        <v>#N/A</v>
      </c>
      <c r="H195" s="75">
        <v>2.5020028999999999</v>
      </c>
      <c r="I195" s="75" t="e">
        <v>#N/A</v>
      </c>
      <c r="J195" s="75">
        <v>1.3788841989946901</v>
      </c>
    </row>
    <row r="196" spans="1:10" x14ac:dyDescent="0.3">
      <c r="A196" s="1">
        <v>37756</v>
      </c>
      <c r="B196" s="75">
        <v>2</v>
      </c>
      <c r="C196" s="75" t="e">
        <v>#N/A</v>
      </c>
      <c r="D196" s="75" t="e">
        <v>#N/A</v>
      </c>
      <c r="E196" s="75">
        <v>2.4841000000000002</v>
      </c>
      <c r="F196" s="75">
        <v>1.9386000000000001</v>
      </c>
      <c r="G196" s="75" t="e">
        <v>#N/A</v>
      </c>
      <c r="H196" s="75">
        <v>2.4990868000000002</v>
      </c>
      <c r="I196" s="75" t="e">
        <v>#N/A</v>
      </c>
      <c r="J196" s="75">
        <v>1.4343221684018499</v>
      </c>
    </row>
    <row r="197" spans="1:10" x14ac:dyDescent="0.3">
      <c r="A197" s="1">
        <v>37848</v>
      </c>
      <c r="B197" s="75">
        <v>2</v>
      </c>
      <c r="C197" s="75" t="e">
        <v>#N/A</v>
      </c>
      <c r="D197" s="75" t="e">
        <v>#N/A</v>
      </c>
      <c r="E197" s="75">
        <v>2.7161</v>
      </c>
      <c r="F197" s="75">
        <v>1.9019999999999999</v>
      </c>
      <c r="G197" s="75" t="e">
        <v>#N/A</v>
      </c>
      <c r="H197" s="75">
        <v>2.6886703000000001</v>
      </c>
      <c r="I197" s="75" t="e">
        <v>#N/A</v>
      </c>
      <c r="J197" s="75">
        <v>1.54402572215331</v>
      </c>
    </row>
    <row r="198" spans="1:10" x14ac:dyDescent="0.3">
      <c r="A198" s="1">
        <v>37940</v>
      </c>
      <c r="B198" s="75">
        <v>2</v>
      </c>
      <c r="C198" s="75" t="e">
        <v>#N/A</v>
      </c>
      <c r="D198" s="75" t="e">
        <v>#N/A</v>
      </c>
      <c r="E198" s="75">
        <v>2.7229000000000001</v>
      </c>
      <c r="F198" s="75">
        <v>1.8653999999999999</v>
      </c>
      <c r="G198" s="75" t="e">
        <v>#N/A</v>
      </c>
      <c r="H198" s="75">
        <v>2.6815237999999999</v>
      </c>
      <c r="I198" s="75" t="e">
        <v>#N/A</v>
      </c>
      <c r="J198" s="75">
        <v>1.5707228720073301</v>
      </c>
    </row>
    <row r="199" spans="1:10" x14ac:dyDescent="0.3">
      <c r="A199" s="1">
        <v>38032</v>
      </c>
      <c r="B199" s="75">
        <v>2</v>
      </c>
      <c r="C199" s="75" t="e">
        <v>#N/A</v>
      </c>
      <c r="D199" s="75" t="e">
        <v>#N/A</v>
      </c>
      <c r="E199" s="75">
        <v>2.6297999999999999</v>
      </c>
      <c r="F199" s="75">
        <v>1.8351999999999999</v>
      </c>
      <c r="G199" s="75" t="e">
        <v>#N/A</v>
      </c>
      <c r="H199" s="75">
        <v>2.5981575000000001</v>
      </c>
      <c r="I199" s="75" t="e">
        <v>#N/A</v>
      </c>
      <c r="J199" s="75">
        <v>1.45387811157099</v>
      </c>
    </row>
    <row r="200" spans="1:10" x14ac:dyDescent="0.3">
      <c r="A200" s="1">
        <v>38122</v>
      </c>
      <c r="B200" s="75">
        <v>2</v>
      </c>
      <c r="C200" s="75" t="e">
        <v>#N/A</v>
      </c>
      <c r="D200" s="75" t="e">
        <v>#N/A</v>
      </c>
      <c r="E200" s="75">
        <v>2.5926999999999998</v>
      </c>
      <c r="F200" s="75">
        <v>1.8055000000000001</v>
      </c>
      <c r="G200" s="75" t="e">
        <v>#N/A</v>
      </c>
      <c r="H200" s="75">
        <v>2.5799949</v>
      </c>
      <c r="I200" s="75" t="e">
        <v>#N/A</v>
      </c>
      <c r="J200" s="75">
        <v>1.42862016130916</v>
      </c>
    </row>
    <row r="201" spans="1:10" x14ac:dyDescent="0.3">
      <c r="A201" s="1">
        <v>38214</v>
      </c>
      <c r="B201" s="75">
        <v>2</v>
      </c>
      <c r="C201" s="75" t="e">
        <v>#N/A</v>
      </c>
      <c r="D201" s="75" t="e">
        <v>#N/A</v>
      </c>
      <c r="E201" s="75">
        <v>2.4552999999999998</v>
      </c>
      <c r="F201" s="75">
        <v>1.7737000000000001</v>
      </c>
      <c r="G201" s="75" t="e">
        <v>#N/A</v>
      </c>
      <c r="H201" s="75">
        <v>2.4815159000000002</v>
      </c>
      <c r="I201" s="75" t="e">
        <v>#N/A</v>
      </c>
      <c r="J201" s="75">
        <v>1.5776042523934199</v>
      </c>
    </row>
    <row r="202" spans="1:10" x14ac:dyDescent="0.3">
      <c r="A202" s="1">
        <v>38306</v>
      </c>
      <c r="B202" s="75">
        <v>2</v>
      </c>
      <c r="C202" s="75" t="e">
        <v>#N/A</v>
      </c>
      <c r="D202" s="75" t="e">
        <v>#N/A</v>
      </c>
      <c r="E202" s="75">
        <v>2.5104000000000002</v>
      </c>
      <c r="F202" s="75">
        <v>1.7383</v>
      </c>
      <c r="G202" s="75" t="e">
        <v>#N/A</v>
      </c>
      <c r="H202" s="75">
        <v>2.550306</v>
      </c>
      <c r="I202" s="75" t="e">
        <v>#N/A</v>
      </c>
      <c r="J202" s="75">
        <v>1.74295080187276</v>
      </c>
    </row>
    <row r="203" spans="1:10" x14ac:dyDescent="0.3">
      <c r="A203" s="1">
        <v>38398</v>
      </c>
      <c r="B203" s="75">
        <v>2</v>
      </c>
      <c r="C203" s="75" t="e">
        <v>#N/A</v>
      </c>
      <c r="D203" s="75" t="e">
        <v>#N/A</v>
      </c>
      <c r="E203" s="75">
        <v>2.6352000000000002</v>
      </c>
      <c r="F203" s="75">
        <v>1.6980999999999999</v>
      </c>
      <c r="G203" s="75">
        <v>2.2187000000000001</v>
      </c>
      <c r="H203" s="75">
        <v>2.6719884</v>
      </c>
      <c r="I203" s="75" t="e">
        <v>#N/A</v>
      </c>
      <c r="J203" s="75">
        <v>1.8921969191415799</v>
      </c>
    </row>
    <row r="204" spans="1:10" x14ac:dyDescent="0.3">
      <c r="A204" s="1">
        <v>38487</v>
      </c>
      <c r="B204" s="75">
        <v>2</v>
      </c>
      <c r="C204" s="75" t="e">
        <v>#N/A</v>
      </c>
      <c r="D204" s="75" t="e">
        <v>#N/A</v>
      </c>
      <c r="E204" s="75">
        <v>2.4588999999999999</v>
      </c>
      <c r="F204" s="75">
        <v>1.6604000000000001</v>
      </c>
      <c r="G204" s="75">
        <v>2.2315999999999998</v>
      </c>
      <c r="H204" s="75">
        <v>2.4869058000000002</v>
      </c>
      <c r="I204" s="75" t="e">
        <v>#N/A</v>
      </c>
      <c r="J204" s="75">
        <v>1.8894770146131199</v>
      </c>
    </row>
    <row r="205" spans="1:10" x14ac:dyDescent="0.3">
      <c r="A205" s="1">
        <v>38579</v>
      </c>
      <c r="B205" s="75">
        <v>2</v>
      </c>
      <c r="C205" s="75" t="e">
        <v>#N/A</v>
      </c>
      <c r="D205" s="75" t="e">
        <v>#N/A</v>
      </c>
      <c r="E205" s="75">
        <v>2.3824999999999998</v>
      </c>
      <c r="F205" s="75">
        <v>1.6180000000000001</v>
      </c>
      <c r="G205" s="75">
        <v>2.0802</v>
      </c>
      <c r="H205" s="75">
        <v>2.4378038000000002</v>
      </c>
      <c r="I205" s="75" t="e">
        <v>#N/A</v>
      </c>
      <c r="J205" s="75">
        <v>1.9866854189190599</v>
      </c>
    </row>
    <row r="206" spans="1:10" x14ac:dyDescent="0.3">
      <c r="A206" s="1">
        <v>38671</v>
      </c>
      <c r="B206" s="75">
        <v>2</v>
      </c>
      <c r="C206" s="75" t="e">
        <v>#N/A</v>
      </c>
      <c r="D206" s="75" t="e">
        <v>#N/A</v>
      </c>
      <c r="E206" s="75">
        <v>2.4285999999999999</v>
      </c>
      <c r="F206" s="75">
        <v>1.5717000000000001</v>
      </c>
      <c r="G206" s="75">
        <v>2.0842000000000001</v>
      </c>
      <c r="H206" s="75">
        <v>2.5009979000000002</v>
      </c>
      <c r="I206" s="75" t="e">
        <v>#N/A</v>
      </c>
      <c r="J206" s="75">
        <v>2.0340018153728301</v>
      </c>
    </row>
    <row r="207" spans="1:10" x14ac:dyDescent="0.3">
      <c r="A207" s="1">
        <v>38763</v>
      </c>
      <c r="B207" s="75">
        <v>2</v>
      </c>
      <c r="C207" s="75" t="e">
        <v>#N/A</v>
      </c>
      <c r="D207" s="75" t="e">
        <v>#N/A</v>
      </c>
      <c r="E207" s="75">
        <v>2.6027999999999998</v>
      </c>
      <c r="F207" s="75">
        <v>1.5109999999999999</v>
      </c>
      <c r="G207" s="75">
        <v>2.2553000000000001</v>
      </c>
      <c r="H207" s="75">
        <v>2.6536944999999998</v>
      </c>
      <c r="I207" s="75" t="e">
        <v>#N/A</v>
      </c>
      <c r="J207" s="75">
        <v>2.27013279660106</v>
      </c>
    </row>
    <row r="208" spans="1:10" x14ac:dyDescent="0.3">
      <c r="A208" s="1">
        <v>38852</v>
      </c>
      <c r="B208" s="75">
        <v>2</v>
      </c>
      <c r="C208" s="75" t="e">
        <v>#N/A</v>
      </c>
      <c r="D208" s="75" t="e">
        <v>#N/A</v>
      </c>
      <c r="E208" s="75">
        <v>2.6435</v>
      </c>
      <c r="F208" s="75">
        <v>1.4524999999999999</v>
      </c>
      <c r="G208" s="75">
        <v>2.3925999999999998</v>
      </c>
      <c r="H208" s="75">
        <v>2.6308199999999999</v>
      </c>
      <c r="I208" s="75" t="e">
        <v>#N/A</v>
      </c>
      <c r="J208" s="75">
        <v>2.3357898742002199</v>
      </c>
    </row>
    <row r="209" spans="1:10" x14ac:dyDescent="0.3">
      <c r="A209" s="1">
        <v>38944</v>
      </c>
      <c r="B209" s="75">
        <v>2</v>
      </c>
      <c r="C209" s="75" t="e">
        <v>#N/A</v>
      </c>
      <c r="D209" s="75" t="e">
        <v>#N/A</v>
      </c>
      <c r="E209" s="75">
        <v>2.4485000000000001</v>
      </c>
      <c r="F209" s="75">
        <v>1.3924000000000001</v>
      </c>
      <c r="G209" s="75">
        <v>2.2603</v>
      </c>
      <c r="H209" s="75">
        <v>2.4548466000000002</v>
      </c>
      <c r="I209" s="75" t="e">
        <v>#N/A</v>
      </c>
      <c r="J209" s="75">
        <v>2.2099528056390798</v>
      </c>
    </row>
    <row r="210" spans="1:10" x14ac:dyDescent="0.3">
      <c r="A210" s="1">
        <v>39036</v>
      </c>
      <c r="B210" s="75">
        <v>2</v>
      </c>
      <c r="C210" s="75" t="e">
        <v>#N/A</v>
      </c>
      <c r="D210" s="75" t="e">
        <v>#N/A</v>
      </c>
      <c r="E210" s="75">
        <v>2.4518</v>
      </c>
      <c r="F210" s="75">
        <v>1.3204</v>
      </c>
      <c r="G210" s="75">
        <v>2.1408</v>
      </c>
      <c r="H210" s="75">
        <v>2.4868465</v>
      </c>
      <c r="I210" s="75" t="e">
        <v>#N/A</v>
      </c>
      <c r="J210" s="75">
        <v>2.0683338380701599</v>
      </c>
    </row>
    <row r="211" spans="1:10" x14ac:dyDescent="0.3">
      <c r="A211" s="1">
        <v>39128</v>
      </c>
      <c r="B211" s="75">
        <v>2</v>
      </c>
      <c r="C211" s="75" t="e">
        <v>#N/A</v>
      </c>
      <c r="D211" s="75" t="e">
        <v>#N/A</v>
      </c>
      <c r="E211" s="75">
        <v>2.5213999999999999</v>
      </c>
      <c r="F211" s="75">
        <v>1.2447999999999999</v>
      </c>
      <c r="G211" s="75">
        <v>2.2440000000000002</v>
      </c>
      <c r="H211" s="75">
        <v>2.5086697999999998</v>
      </c>
      <c r="I211" s="75" t="e">
        <v>#N/A</v>
      </c>
      <c r="J211" s="75">
        <v>2.1830595017733998</v>
      </c>
    </row>
    <row r="212" spans="1:10" x14ac:dyDescent="0.3">
      <c r="A212" s="1">
        <v>39217</v>
      </c>
      <c r="B212" s="75">
        <v>2</v>
      </c>
      <c r="C212" s="75" t="e">
        <v>#N/A</v>
      </c>
      <c r="D212" s="75" t="e">
        <v>#N/A</v>
      </c>
      <c r="E212" s="75">
        <v>2.4157000000000002</v>
      </c>
      <c r="F212" s="75">
        <v>1.1595</v>
      </c>
      <c r="G212" s="75">
        <v>1.9897</v>
      </c>
      <c r="H212" s="75">
        <v>2.4344266000000001</v>
      </c>
      <c r="I212" s="75" t="e">
        <v>#N/A</v>
      </c>
      <c r="J212" s="75">
        <v>2.1604811800480501</v>
      </c>
    </row>
    <row r="213" spans="1:10" x14ac:dyDescent="0.3">
      <c r="A213" s="1">
        <v>39309</v>
      </c>
      <c r="B213" s="75">
        <v>2</v>
      </c>
      <c r="C213" s="75" t="e">
        <v>#N/A</v>
      </c>
      <c r="D213" s="75" t="e">
        <v>#N/A</v>
      </c>
      <c r="E213" s="75">
        <v>2.4392</v>
      </c>
      <c r="F213" s="75">
        <v>1.0660000000000001</v>
      </c>
      <c r="G213" s="75">
        <v>2.1417999999999999</v>
      </c>
      <c r="H213" s="75">
        <v>2.4630684999999999</v>
      </c>
      <c r="I213" s="75" t="e">
        <v>#N/A</v>
      </c>
      <c r="J213" s="75">
        <v>2.1828342967410301</v>
      </c>
    </row>
    <row r="214" spans="1:10" x14ac:dyDescent="0.3">
      <c r="A214" s="1">
        <v>39401</v>
      </c>
      <c r="B214" s="75">
        <v>2</v>
      </c>
      <c r="C214" s="75" t="e">
        <v>#N/A</v>
      </c>
      <c r="D214" s="75" t="e">
        <v>#N/A</v>
      </c>
      <c r="E214" s="75">
        <v>2.5569000000000002</v>
      </c>
      <c r="F214" s="75">
        <v>0.96619999999999995</v>
      </c>
      <c r="G214" s="75">
        <v>2.1439969497650697</v>
      </c>
      <c r="H214" s="75">
        <v>2.5737660999999998</v>
      </c>
      <c r="I214" s="75" t="e">
        <v>#N/A</v>
      </c>
      <c r="J214" s="75">
        <v>1.9138372551573299</v>
      </c>
    </row>
    <row r="215" spans="1:10" x14ac:dyDescent="0.3">
      <c r="A215" s="1">
        <v>39493</v>
      </c>
      <c r="B215" s="75">
        <v>2</v>
      </c>
      <c r="C215" s="75" t="e">
        <v>#N/A</v>
      </c>
      <c r="D215" s="75" t="e">
        <v>#N/A</v>
      </c>
      <c r="E215" s="75">
        <v>2.1907000000000001</v>
      </c>
      <c r="F215" s="75">
        <v>0.87429999999999997</v>
      </c>
      <c r="G215" s="75">
        <v>1.985434989</v>
      </c>
      <c r="H215" s="75">
        <v>2.2709488000000002</v>
      </c>
      <c r="I215" s="75" t="e">
        <v>#N/A</v>
      </c>
      <c r="J215" s="75">
        <v>1.1498054364604799</v>
      </c>
    </row>
    <row r="216" spans="1:10" x14ac:dyDescent="0.3">
      <c r="A216" s="1">
        <v>39583</v>
      </c>
      <c r="B216" s="75">
        <v>2</v>
      </c>
      <c r="C216" s="75" t="e">
        <v>#N/A</v>
      </c>
      <c r="D216" s="75" t="e">
        <v>#N/A</v>
      </c>
      <c r="E216" s="75">
        <v>2.0611999999999999</v>
      </c>
      <c r="F216" s="75">
        <v>0.77859999999999996</v>
      </c>
      <c r="G216" s="75">
        <v>1.7777509565449348</v>
      </c>
      <c r="H216" s="75">
        <v>2.2543164999999998</v>
      </c>
      <c r="I216" s="75" t="e">
        <v>#N/A</v>
      </c>
      <c r="J216" s="75">
        <v>1.1180146152102099</v>
      </c>
    </row>
    <row r="217" spans="1:10" x14ac:dyDescent="0.3">
      <c r="A217" s="1">
        <v>39675</v>
      </c>
      <c r="B217" s="75">
        <v>2</v>
      </c>
      <c r="C217" s="75" t="e">
        <v>#N/A</v>
      </c>
      <c r="D217" s="75" t="e">
        <v>#N/A</v>
      </c>
      <c r="E217" s="75">
        <v>1.7423</v>
      </c>
      <c r="F217" s="75">
        <v>0.70379999999999998</v>
      </c>
      <c r="G217" s="75">
        <v>1.7383562486811228</v>
      </c>
      <c r="H217" s="75">
        <v>1.9646089</v>
      </c>
      <c r="I217" s="75" t="e">
        <v>#N/A</v>
      </c>
      <c r="J217" s="75">
        <v>1.15382675961141</v>
      </c>
    </row>
    <row r="218" spans="1:10" x14ac:dyDescent="0.3">
      <c r="A218" s="1">
        <v>39767</v>
      </c>
      <c r="B218" s="75">
        <v>2</v>
      </c>
      <c r="C218" s="75" t="e">
        <v>#N/A</v>
      </c>
      <c r="D218" s="75" t="e">
        <v>#N/A</v>
      </c>
      <c r="E218" s="75">
        <v>0.78010000000000002</v>
      </c>
      <c r="F218" s="75">
        <v>0.6704</v>
      </c>
      <c r="G218" s="75">
        <v>1.0598038816155422</v>
      </c>
      <c r="H218" s="75">
        <v>0.99448979999999998</v>
      </c>
      <c r="I218" s="75" t="e">
        <v>#N/A</v>
      </c>
      <c r="J218" s="75">
        <v>3.3628411617648598E-3</v>
      </c>
    </row>
    <row r="219" spans="1:10" x14ac:dyDescent="0.3">
      <c r="A219" s="1">
        <v>39859</v>
      </c>
      <c r="B219" s="75">
        <v>2</v>
      </c>
      <c r="C219" s="75" t="e">
        <v>#N/A</v>
      </c>
      <c r="D219" s="75" t="e">
        <v>#N/A</v>
      </c>
      <c r="E219" s="75">
        <v>0.52910000000000001</v>
      </c>
      <c r="F219" s="75">
        <v>0.65669999999999995</v>
      </c>
      <c r="G219" s="75">
        <v>1.1402012452915511</v>
      </c>
      <c r="H219" s="75">
        <v>0.64414479999999996</v>
      </c>
      <c r="I219" s="75" t="e">
        <v>#N/A</v>
      </c>
      <c r="J219" s="75">
        <v>0.52798377048849798</v>
      </c>
    </row>
    <row r="220" spans="1:10" x14ac:dyDescent="0.3">
      <c r="A220" s="1">
        <v>39948</v>
      </c>
      <c r="B220" s="75">
        <v>2</v>
      </c>
      <c r="C220" s="75" t="e">
        <v>#N/A</v>
      </c>
      <c r="D220" s="75" t="e">
        <v>#N/A</v>
      </c>
      <c r="E220" s="75">
        <v>0.69820000000000004</v>
      </c>
      <c r="F220" s="75">
        <v>0.65010000000000001</v>
      </c>
      <c r="G220" s="75">
        <v>1.094595119671425</v>
      </c>
      <c r="H220" s="75">
        <v>0.70970420000000001</v>
      </c>
      <c r="I220" s="75" t="e">
        <v>#N/A</v>
      </c>
      <c r="J220" s="75">
        <v>0.96349056334537697</v>
      </c>
    </row>
    <row r="221" spans="1:10" x14ac:dyDescent="0.3">
      <c r="A221" s="1">
        <v>40040</v>
      </c>
      <c r="B221" s="75">
        <v>2</v>
      </c>
      <c r="C221" s="75" t="e">
        <v>#N/A</v>
      </c>
      <c r="D221" s="75" t="e">
        <v>#N/A</v>
      </c>
      <c r="E221" s="75">
        <v>0.66769999999999996</v>
      </c>
      <c r="F221" s="75">
        <v>0.6452</v>
      </c>
      <c r="G221" s="75">
        <v>1.0020977025484037</v>
      </c>
      <c r="H221" s="75">
        <v>0.72014860000000003</v>
      </c>
      <c r="I221" s="75" t="e">
        <v>#N/A</v>
      </c>
      <c r="J221" s="75">
        <v>1.1005418707881101</v>
      </c>
    </row>
    <row r="222" spans="1:10" x14ac:dyDescent="0.3">
      <c r="A222" s="1">
        <v>40132</v>
      </c>
      <c r="B222" s="75">
        <v>2</v>
      </c>
      <c r="C222" s="75" t="e">
        <v>#N/A</v>
      </c>
      <c r="D222" s="75" t="e">
        <v>#N/A</v>
      </c>
      <c r="E222" s="75">
        <v>0.94259999999999999</v>
      </c>
      <c r="F222" s="75">
        <v>0.6351</v>
      </c>
      <c r="G222" s="75">
        <v>1.2461900556443024</v>
      </c>
      <c r="H222" s="75">
        <v>1.0161088</v>
      </c>
      <c r="I222" s="75" t="e">
        <v>#N/A</v>
      </c>
      <c r="J222" s="75">
        <v>1.3169597693327599</v>
      </c>
    </row>
    <row r="223" spans="1:10" x14ac:dyDescent="0.3">
      <c r="A223" s="1">
        <v>40224</v>
      </c>
      <c r="B223" s="75">
        <v>2</v>
      </c>
      <c r="C223" s="75" t="e">
        <v>#N/A</v>
      </c>
      <c r="D223" s="75" t="e">
        <v>#N/A</v>
      </c>
      <c r="E223" s="75">
        <v>0.75380000000000003</v>
      </c>
      <c r="F223" s="75">
        <v>0.62960000000000005</v>
      </c>
      <c r="G223" s="75">
        <v>0.84018166103971703</v>
      </c>
      <c r="H223" s="75">
        <v>0.86717299999999997</v>
      </c>
      <c r="I223" s="75" t="e">
        <v>#N/A</v>
      </c>
      <c r="J223" s="75">
        <v>0.86082382006174596</v>
      </c>
    </row>
    <row r="224" spans="1:10" x14ac:dyDescent="0.3">
      <c r="A224" s="1">
        <v>40313</v>
      </c>
      <c r="B224" s="75">
        <v>2</v>
      </c>
      <c r="C224" s="75" t="e">
        <v>#N/A</v>
      </c>
      <c r="D224" s="75" t="e">
        <v>#N/A</v>
      </c>
      <c r="E224" s="75">
        <v>0.73150000000000004</v>
      </c>
      <c r="F224" s="75">
        <v>0.621</v>
      </c>
      <c r="G224" s="75">
        <v>0.73137573253885368</v>
      </c>
      <c r="H224" s="75">
        <v>0.87546100000000004</v>
      </c>
      <c r="I224" s="75" t="e">
        <v>#N/A</v>
      </c>
      <c r="J224" s="75">
        <v>0.78530252764568598</v>
      </c>
    </row>
    <row r="225" spans="1:10" x14ac:dyDescent="0.3">
      <c r="A225" s="1">
        <v>40405</v>
      </c>
      <c r="B225" s="75">
        <v>2</v>
      </c>
      <c r="C225" s="75" t="e">
        <v>#N/A</v>
      </c>
      <c r="D225" s="75" t="e">
        <v>#N/A</v>
      </c>
      <c r="E225" s="75">
        <v>0.62990000000000002</v>
      </c>
      <c r="F225" s="75">
        <v>0.6139</v>
      </c>
      <c r="G225" s="75">
        <v>0.51272675238833787</v>
      </c>
      <c r="H225" s="75">
        <v>0.78170770000000001</v>
      </c>
      <c r="I225" s="75" t="e">
        <v>#N/A</v>
      </c>
      <c r="J225" s="75">
        <v>0.85624784111710806</v>
      </c>
    </row>
    <row r="226" spans="1:10" x14ac:dyDescent="0.3">
      <c r="A226" s="1">
        <v>40497</v>
      </c>
      <c r="B226" s="75">
        <v>2</v>
      </c>
      <c r="C226" s="75" t="e">
        <v>#N/A</v>
      </c>
      <c r="D226" s="75" t="e">
        <v>#N/A</v>
      </c>
      <c r="E226" s="75">
        <v>0.60460000000000003</v>
      </c>
      <c r="F226" s="75">
        <v>0.61240000000000006</v>
      </c>
      <c r="G226" s="75">
        <v>0.26529965218334528</v>
      </c>
      <c r="H226" s="75">
        <v>0.76230039999999999</v>
      </c>
      <c r="I226" s="75" t="e">
        <v>#N/A</v>
      </c>
      <c r="J226" s="75">
        <v>0.84166423239733101</v>
      </c>
    </row>
    <row r="227" spans="1:10" x14ac:dyDescent="0.3">
      <c r="A227" s="1">
        <v>40589</v>
      </c>
      <c r="B227" s="75">
        <v>2</v>
      </c>
      <c r="C227" s="75" t="e">
        <v>#N/A</v>
      </c>
      <c r="D227" s="75" t="e">
        <v>#N/A</v>
      </c>
      <c r="E227" s="75">
        <v>0.42380000000000001</v>
      </c>
      <c r="F227" s="75">
        <v>0.62450000000000006</v>
      </c>
      <c r="G227" s="75">
        <v>0.23493941500575799</v>
      </c>
      <c r="H227" s="75">
        <v>0.61449229999999999</v>
      </c>
      <c r="I227" s="75" t="e">
        <v>#N/A</v>
      </c>
      <c r="J227" s="75">
        <v>0.93866995698330402</v>
      </c>
    </row>
    <row r="228" spans="1:10" x14ac:dyDescent="0.3">
      <c r="A228" s="1">
        <v>40678</v>
      </c>
      <c r="B228" s="75">
        <v>2</v>
      </c>
      <c r="C228" s="75" t="e">
        <v>#N/A</v>
      </c>
      <c r="D228" s="75" t="e">
        <v>#N/A</v>
      </c>
      <c r="E228" s="75">
        <v>0.56569999999999998</v>
      </c>
      <c r="F228" s="75">
        <v>0.6351</v>
      </c>
      <c r="G228" s="75">
        <v>0.11393821183023345</v>
      </c>
      <c r="H228" s="75">
        <v>0.78934070000000001</v>
      </c>
      <c r="I228" s="75" t="e">
        <v>#N/A</v>
      </c>
      <c r="J228" s="75">
        <v>0.949635042319811</v>
      </c>
    </row>
    <row r="229" spans="1:10" x14ac:dyDescent="0.3">
      <c r="A229" s="1">
        <v>40770</v>
      </c>
      <c r="B229" s="75">
        <v>2</v>
      </c>
      <c r="C229" s="75" t="e">
        <v>#N/A</v>
      </c>
      <c r="D229" s="75" t="e">
        <v>#N/A</v>
      </c>
      <c r="E229" s="75">
        <v>0.39410000000000001</v>
      </c>
      <c r="F229" s="75">
        <v>0.6542</v>
      </c>
      <c r="G229" s="75">
        <v>0.22212415602724533</v>
      </c>
      <c r="H229" s="75">
        <v>0.62025399999999997</v>
      </c>
      <c r="I229" s="75" t="e">
        <v>#N/A</v>
      </c>
      <c r="J229" s="75">
        <v>0.75619958608864501</v>
      </c>
    </row>
    <row r="230" spans="1:10" x14ac:dyDescent="0.3">
      <c r="A230" s="1">
        <v>40862</v>
      </c>
      <c r="B230" s="75">
        <v>2</v>
      </c>
      <c r="C230" s="75" t="e">
        <v>#N/A</v>
      </c>
      <c r="D230" s="75" t="e">
        <v>#N/A</v>
      </c>
      <c r="E230" s="75">
        <v>0.52010000000000001</v>
      </c>
      <c r="F230" s="75">
        <v>0.66449999999999998</v>
      </c>
      <c r="G230" s="75">
        <v>8.6135921900383217E-2</v>
      </c>
      <c r="H230" s="75">
        <v>0.74298149999999996</v>
      </c>
      <c r="I230" s="75" t="e">
        <v>#N/A</v>
      </c>
      <c r="J230" s="75">
        <v>0.72927841866485899</v>
      </c>
    </row>
    <row r="231" spans="1:10" x14ac:dyDescent="0.3">
      <c r="A231" s="1">
        <v>40954</v>
      </c>
      <c r="B231" s="75">
        <v>2</v>
      </c>
      <c r="C231" s="75">
        <v>2.25</v>
      </c>
      <c r="D231" s="75">
        <v>2.25</v>
      </c>
      <c r="E231" s="75">
        <v>0.7147</v>
      </c>
      <c r="F231" s="75">
        <v>0.67430000000000001</v>
      </c>
      <c r="G231" s="75">
        <v>0.26564575467061413</v>
      </c>
      <c r="H231" s="75">
        <v>0.88007849999999999</v>
      </c>
      <c r="I231" s="75" t="e">
        <v>#N/A</v>
      </c>
      <c r="J231" s="75">
        <v>0.82100880874224302</v>
      </c>
    </row>
    <row r="232" spans="1:10" x14ac:dyDescent="0.3">
      <c r="A232" s="1">
        <v>41044</v>
      </c>
      <c r="B232" s="75">
        <v>2</v>
      </c>
      <c r="C232" s="75">
        <v>2.25</v>
      </c>
      <c r="D232" s="75">
        <v>2.25</v>
      </c>
      <c r="E232" s="75">
        <v>0.57999999999999996</v>
      </c>
      <c r="F232" s="75">
        <v>0.68899999999999995</v>
      </c>
      <c r="G232" s="75">
        <v>4.4516381360191648E-2</v>
      </c>
      <c r="H232" s="75">
        <v>0.73795650000000002</v>
      </c>
      <c r="I232" s="75" t="e">
        <v>#N/A</v>
      </c>
      <c r="J232" s="75">
        <v>0.77493428670447795</v>
      </c>
    </row>
    <row r="233" spans="1:10" x14ac:dyDescent="0.3">
      <c r="A233" s="1">
        <v>41136</v>
      </c>
      <c r="B233" s="75">
        <v>2</v>
      </c>
      <c r="C233" s="75">
        <v>2</v>
      </c>
      <c r="D233" s="75">
        <v>2.083333333333333</v>
      </c>
      <c r="E233" s="75">
        <v>0.42370000000000002</v>
      </c>
      <c r="F233" s="75">
        <v>0.71120000000000005</v>
      </c>
      <c r="G233" s="75">
        <v>-0.1032944217977203</v>
      </c>
      <c r="H233" s="75">
        <v>0.56104549999999997</v>
      </c>
      <c r="I233" s="75" t="e">
        <v>#N/A</v>
      </c>
      <c r="J233" s="75">
        <v>0.69989598033438005</v>
      </c>
    </row>
    <row r="234" spans="1:10" x14ac:dyDescent="0.3">
      <c r="A234" s="1">
        <v>41228</v>
      </c>
      <c r="B234" s="75">
        <v>2</v>
      </c>
      <c r="C234" s="75">
        <v>1.9583333333333335</v>
      </c>
      <c r="D234" s="75">
        <v>2</v>
      </c>
      <c r="E234" s="75">
        <v>0.40029999999999999</v>
      </c>
      <c r="F234" s="75">
        <v>0.73899999999999999</v>
      </c>
      <c r="G234" s="75">
        <v>-0.37465611731373505</v>
      </c>
      <c r="H234" s="75">
        <v>0.51846619999999999</v>
      </c>
      <c r="I234" s="75" t="e">
        <v>#N/A</v>
      </c>
      <c r="J234" s="75">
        <v>0.69286073070111298</v>
      </c>
    </row>
    <row r="235" spans="1:10" x14ac:dyDescent="0.3">
      <c r="A235" s="1">
        <v>41320</v>
      </c>
      <c r="B235" s="75">
        <v>2</v>
      </c>
      <c r="C235" s="75">
        <v>2</v>
      </c>
      <c r="D235" s="75">
        <v>2</v>
      </c>
      <c r="E235" s="75">
        <v>0.47839999999999999</v>
      </c>
      <c r="F235" s="75">
        <v>0.76239999999999997</v>
      </c>
      <c r="G235" s="75">
        <v>-0.34076851747554215</v>
      </c>
      <c r="H235" s="75">
        <v>0.60991099999999998</v>
      </c>
      <c r="I235" s="75" t="e">
        <v>#N/A</v>
      </c>
      <c r="J235" s="75">
        <v>0.78531188146521702</v>
      </c>
    </row>
    <row r="236" spans="1:10" x14ac:dyDescent="0.3">
      <c r="A236" s="1">
        <v>41409</v>
      </c>
      <c r="B236" s="75">
        <v>2</v>
      </c>
      <c r="C236" s="75">
        <v>2</v>
      </c>
      <c r="D236" s="75">
        <v>2</v>
      </c>
      <c r="E236" s="75">
        <v>0.33860000000000001</v>
      </c>
      <c r="F236" s="75">
        <v>0.79279999999999995</v>
      </c>
      <c r="G236" s="75">
        <v>-0.4018051999471477</v>
      </c>
      <c r="H236" s="75">
        <v>0.4546905</v>
      </c>
      <c r="I236" s="75" t="e">
        <v>#N/A</v>
      </c>
      <c r="J236" s="75">
        <v>0.82397534149629903</v>
      </c>
    </row>
    <row r="237" spans="1:10" x14ac:dyDescent="0.3">
      <c r="A237" s="1">
        <v>41501</v>
      </c>
      <c r="B237" s="75">
        <v>2</v>
      </c>
      <c r="C237" s="75">
        <v>1.8333333333333335</v>
      </c>
      <c r="D237" s="75">
        <v>2</v>
      </c>
      <c r="E237" s="75">
        <v>0.49759999999999999</v>
      </c>
      <c r="F237" s="75">
        <v>0.81940000000000002</v>
      </c>
      <c r="G237" s="75">
        <v>-0.13060447935589758</v>
      </c>
      <c r="H237" s="75">
        <v>0.57356439999999997</v>
      </c>
      <c r="I237" s="75" t="e">
        <v>#N/A</v>
      </c>
      <c r="J237" s="75">
        <v>0.83406557534098202</v>
      </c>
    </row>
    <row r="238" spans="1:10" x14ac:dyDescent="0.3">
      <c r="A238" s="1">
        <v>41593</v>
      </c>
      <c r="B238" s="75">
        <v>2</v>
      </c>
      <c r="C238" s="75">
        <v>1.75</v>
      </c>
      <c r="D238" s="75">
        <v>2</v>
      </c>
      <c r="E238" s="75">
        <v>0.60950000000000004</v>
      </c>
      <c r="F238" s="75">
        <v>0.84670000000000001</v>
      </c>
      <c r="G238" s="75">
        <v>-0.17750457011469889</v>
      </c>
      <c r="H238" s="75">
        <v>0.66265030000000003</v>
      </c>
      <c r="I238" s="75" t="e">
        <v>#N/A</v>
      </c>
      <c r="J238" s="75">
        <v>0.83078877031458398</v>
      </c>
    </row>
    <row r="239" spans="1:10" x14ac:dyDescent="0.3">
      <c r="A239" s="1">
        <v>41685</v>
      </c>
      <c r="B239" s="75">
        <v>2</v>
      </c>
      <c r="C239" s="75">
        <v>1.75</v>
      </c>
      <c r="D239" s="75">
        <v>2</v>
      </c>
      <c r="E239" s="75">
        <v>0.31909999999999999</v>
      </c>
      <c r="F239" s="75">
        <v>0.88649999999999995</v>
      </c>
      <c r="G239" s="75">
        <v>-0.35482678627184949</v>
      </c>
      <c r="H239" s="75">
        <v>0.38275619999999999</v>
      </c>
      <c r="I239" s="75" t="e">
        <v>#N/A</v>
      </c>
      <c r="J239" s="75">
        <v>0.68223402677283695</v>
      </c>
    </row>
    <row r="240" spans="1:10" x14ac:dyDescent="0.3">
      <c r="A240" s="1">
        <v>41774</v>
      </c>
      <c r="B240" s="75">
        <v>2</v>
      </c>
      <c r="C240" s="75">
        <v>1.75</v>
      </c>
      <c r="D240" s="75">
        <v>1.8333333333333335</v>
      </c>
      <c r="E240" s="75">
        <v>0.64039999999999997</v>
      </c>
      <c r="F240" s="75">
        <v>0.91210000000000002</v>
      </c>
      <c r="G240" s="75">
        <v>-7.2911358251245062E-2</v>
      </c>
      <c r="H240" s="75">
        <v>0.69153129999999996</v>
      </c>
      <c r="I240" s="75" t="e">
        <v>#N/A</v>
      </c>
      <c r="J240" s="75">
        <v>0.950646242644275</v>
      </c>
    </row>
    <row r="241" spans="1:10" x14ac:dyDescent="0.3">
      <c r="A241" s="1">
        <v>41866</v>
      </c>
      <c r="B241" s="75">
        <v>2</v>
      </c>
      <c r="C241" s="75">
        <v>1.75</v>
      </c>
      <c r="D241" s="75">
        <v>1.75</v>
      </c>
      <c r="E241" s="75">
        <v>0.73839999999999995</v>
      </c>
      <c r="F241" s="75">
        <v>0.93120000000000003</v>
      </c>
      <c r="G241" s="75">
        <v>-7.2940096719275704E-2</v>
      </c>
      <c r="H241" s="75">
        <v>0.77549990000000002</v>
      </c>
      <c r="I241" s="75" t="e">
        <v>#N/A</v>
      </c>
      <c r="J241" s="75">
        <v>0.89947103817098795</v>
      </c>
    </row>
    <row r="242" spans="1:10" x14ac:dyDescent="0.3">
      <c r="A242" s="1">
        <v>41958</v>
      </c>
      <c r="B242" s="75">
        <v>2</v>
      </c>
      <c r="C242" s="75">
        <v>1.75</v>
      </c>
      <c r="D242" s="75">
        <v>1.75</v>
      </c>
      <c r="E242" s="75">
        <v>0.62719999999999998</v>
      </c>
      <c r="F242" s="75">
        <v>0.95369999999999999</v>
      </c>
      <c r="G242" s="75">
        <v>-0.16526798876151272</v>
      </c>
      <c r="H242" s="75">
        <v>0.64827349999999995</v>
      </c>
      <c r="I242" s="75" t="e">
        <v>#N/A</v>
      </c>
      <c r="J242" s="75">
        <v>0.75746476841632204</v>
      </c>
    </row>
    <row r="243" spans="1:10" x14ac:dyDescent="0.3">
      <c r="A243" s="1">
        <v>42050</v>
      </c>
      <c r="B243" s="75">
        <v>2</v>
      </c>
      <c r="C243" s="75">
        <v>1.6666666666666665</v>
      </c>
      <c r="D243" s="75">
        <v>1.75</v>
      </c>
      <c r="E243" s="75">
        <v>0.65869999999999995</v>
      </c>
      <c r="F243" s="75">
        <v>0.97270000000000001</v>
      </c>
      <c r="G243" s="75">
        <v>-0.38856498499935199</v>
      </c>
      <c r="H243" s="75">
        <v>0.64608829999999995</v>
      </c>
      <c r="I243" s="75" t="e">
        <v>#N/A</v>
      </c>
      <c r="J243" s="75">
        <v>0.84714685597553196</v>
      </c>
    </row>
    <row r="244" spans="1:10" x14ac:dyDescent="0.3">
      <c r="A244" s="1">
        <v>42139</v>
      </c>
      <c r="B244" s="75">
        <v>2</v>
      </c>
      <c r="C244" s="75">
        <v>1.625</v>
      </c>
      <c r="D244" s="75">
        <v>1.75</v>
      </c>
      <c r="E244" s="75">
        <v>0.84030000000000005</v>
      </c>
      <c r="F244" s="75">
        <v>0.99280000000000002</v>
      </c>
      <c r="G244" s="75">
        <v>6.3203257320063599E-3</v>
      </c>
      <c r="H244" s="75">
        <v>0.72331000000000001</v>
      </c>
      <c r="I244" s="75" t="e">
        <v>#N/A</v>
      </c>
      <c r="J244" s="75">
        <v>0.82224019488430899</v>
      </c>
    </row>
    <row r="245" spans="1:10" x14ac:dyDescent="0.3">
      <c r="A245" s="1">
        <v>42231</v>
      </c>
      <c r="B245" s="75">
        <v>2</v>
      </c>
      <c r="C245" s="75">
        <v>1.5416666666666665</v>
      </c>
      <c r="D245" s="75">
        <v>1.5833333333333335</v>
      </c>
      <c r="E245" s="75">
        <v>0.77749999999999997</v>
      </c>
      <c r="F245" s="75">
        <v>1.0170999999999999</v>
      </c>
      <c r="G245" s="75">
        <v>-9.2076081793483588E-2</v>
      </c>
      <c r="H245" s="75">
        <v>0.62708109999999995</v>
      </c>
      <c r="I245" s="75" t="e">
        <v>#N/A</v>
      </c>
      <c r="J245" s="75">
        <v>0.89200510642421005</v>
      </c>
    </row>
    <row r="246" spans="1:10" x14ac:dyDescent="0.3">
      <c r="A246" s="1">
        <v>42323</v>
      </c>
      <c r="B246" s="75">
        <v>2</v>
      </c>
      <c r="C246" s="75">
        <v>1.4166666666666665</v>
      </c>
      <c r="D246" s="75">
        <v>1.5</v>
      </c>
      <c r="E246" s="75">
        <v>0.68189999999999995</v>
      </c>
      <c r="F246" s="75">
        <v>1.0464</v>
      </c>
      <c r="G246" s="75">
        <v>-9.6787191278830509E-2</v>
      </c>
      <c r="H246" s="75">
        <v>0.50808430000000004</v>
      </c>
      <c r="I246" s="75">
        <v>0.40128519034350102</v>
      </c>
      <c r="J246" s="75">
        <v>0.79047207009944498</v>
      </c>
    </row>
    <row r="247" spans="1:10" x14ac:dyDescent="0.3">
      <c r="A247" s="1">
        <v>42415</v>
      </c>
      <c r="B247" s="75">
        <v>2</v>
      </c>
      <c r="C247" s="75">
        <v>1.2916666666666665</v>
      </c>
      <c r="D247" s="75">
        <v>1.3333333333333335</v>
      </c>
      <c r="E247" s="75">
        <v>0.88700000000000001</v>
      </c>
      <c r="F247" s="75">
        <v>1.0740000000000001</v>
      </c>
      <c r="G247" s="75">
        <v>0.18654676050525776</v>
      </c>
      <c r="H247" s="75">
        <v>0.6424282</v>
      </c>
      <c r="I247" s="75">
        <v>0.46376534045192502</v>
      </c>
      <c r="J247" s="75">
        <v>1.01155295225696</v>
      </c>
    </row>
    <row r="248" spans="1:10" x14ac:dyDescent="0.3">
      <c r="A248" s="1">
        <v>42505</v>
      </c>
      <c r="B248" s="75">
        <v>2</v>
      </c>
      <c r="C248" s="75">
        <v>1.1666666666666665</v>
      </c>
      <c r="D248" s="75">
        <v>1.0833333333333335</v>
      </c>
      <c r="E248" s="75">
        <v>0.99339999999999995</v>
      </c>
      <c r="F248" s="75">
        <v>1.1045</v>
      </c>
      <c r="G248" s="75">
        <v>0.18229999999999999</v>
      </c>
      <c r="H248" s="75">
        <v>0.6758961</v>
      </c>
      <c r="I248" s="75">
        <v>0.42496066557275403</v>
      </c>
      <c r="J248" s="75">
        <v>0.89278364851526304</v>
      </c>
    </row>
    <row r="249" spans="1:10" x14ac:dyDescent="0.3">
      <c r="A249" s="1">
        <v>42597</v>
      </c>
      <c r="B249" s="75">
        <v>2</v>
      </c>
      <c r="C249" s="75">
        <v>0.95833333333333348</v>
      </c>
      <c r="D249" s="75">
        <v>0.91666666666666652</v>
      </c>
      <c r="E249" s="75">
        <v>1.0311999999999999</v>
      </c>
      <c r="F249" s="75">
        <v>1.1329</v>
      </c>
      <c r="G249" s="75">
        <v>0.216</v>
      </c>
      <c r="H249" s="75">
        <v>0.71457159999999997</v>
      </c>
      <c r="I249" s="75">
        <v>0.45568395060705602</v>
      </c>
      <c r="J249" s="75">
        <v>1.0432904059608701</v>
      </c>
    </row>
    <row r="250" spans="1:10" x14ac:dyDescent="0.3">
      <c r="A250" s="1">
        <v>42689</v>
      </c>
      <c r="B250" s="75">
        <v>2</v>
      </c>
      <c r="C250" s="75">
        <v>0.875</v>
      </c>
      <c r="D250" s="75">
        <v>0.95833333333333348</v>
      </c>
      <c r="E250" s="75">
        <v>0.9859</v>
      </c>
      <c r="F250" s="75">
        <v>1.1619999999999999</v>
      </c>
      <c r="G250" s="75">
        <v>2.6700000000000002E-2</v>
      </c>
      <c r="H250" s="75">
        <v>0.67263110000000004</v>
      </c>
      <c r="I250" s="75">
        <v>0.35540214831029598</v>
      </c>
      <c r="J250" s="75">
        <v>0.93530765947005801</v>
      </c>
    </row>
    <row r="251" spans="1:10" x14ac:dyDescent="0.3">
      <c r="A251" s="1">
        <v>42781</v>
      </c>
      <c r="B251" s="75">
        <v>2</v>
      </c>
      <c r="C251" s="75">
        <v>0.875</v>
      </c>
      <c r="D251" s="75">
        <v>1</v>
      </c>
      <c r="E251" s="75">
        <v>1.0184</v>
      </c>
      <c r="F251" s="75">
        <v>1.1919</v>
      </c>
      <c r="G251" s="75">
        <v>5.5599999999999997E-2</v>
      </c>
      <c r="H251" s="75">
        <v>0.68581380000000003</v>
      </c>
      <c r="I251" s="75">
        <v>0.43482274310052599</v>
      </c>
      <c r="J251" s="75">
        <v>1.02102423343663</v>
      </c>
    </row>
    <row r="252" spans="1:10" x14ac:dyDescent="0.3">
      <c r="A252" s="1">
        <v>42870</v>
      </c>
      <c r="B252" s="75">
        <v>2</v>
      </c>
      <c r="C252" s="75">
        <v>0.875</v>
      </c>
      <c r="D252" s="75">
        <v>1</v>
      </c>
      <c r="E252" s="75">
        <v>0.94889999999999997</v>
      </c>
      <c r="F252" s="75">
        <v>1.2203999999999999</v>
      </c>
      <c r="G252" s="75">
        <v>-0.21560000000000001</v>
      </c>
      <c r="H252" s="75">
        <v>0.64517009999999997</v>
      </c>
      <c r="I252" s="75">
        <v>0.27288694724041401</v>
      </c>
      <c r="J252" s="75">
        <v>1.19288077657304</v>
      </c>
    </row>
    <row r="253" spans="1:10" x14ac:dyDescent="0.3">
      <c r="A253" s="1">
        <v>42962</v>
      </c>
      <c r="B253" s="75">
        <v>2</v>
      </c>
      <c r="C253" s="75">
        <v>0.79166666666666652</v>
      </c>
      <c r="D253" s="75">
        <v>0.83333333333333348</v>
      </c>
      <c r="E253" s="75">
        <v>0.99429999999999996</v>
      </c>
      <c r="F253" s="75">
        <v>1.2423999999999999</v>
      </c>
      <c r="G253" s="75">
        <v>-8.6300000000000002E-2</v>
      </c>
      <c r="H253" s="75">
        <v>0.68335639999999997</v>
      </c>
      <c r="I253" s="75">
        <v>0.34764612173875897</v>
      </c>
      <c r="J253" s="75">
        <v>1.3547133480054301</v>
      </c>
    </row>
    <row r="254" spans="1:10" x14ac:dyDescent="0.3">
      <c r="A254" s="1">
        <v>43054</v>
      </c>
      <c r="B254" s="75">
        <v>2</v>
      </c>
      <c r="C254" s="75">
        <v>0.83333333333333348</v>
      </c>
      <c r="D254" s="75">
        <v>0.75</v>
      </c>
      <c r="E254" s="75">
        <v>1.1994</v>
      </c>
      <c r="F254" s="75">
        <v>1.2563</v>
      </c>
      <c r="G254" s="75">
        <v>4.9399999999999999E-2</v>
      </c>
      <c r="H254" s="75">
        <v>0.8674501</v>
      </c>
      <c r="I254" s="75">
        <v>0.44787165856493599</v>
      </c>
      <c r="J254" s="75">
        <v>1.3933814005301199</v>
      </c>
    </row>
    <row r="255" spans="1:10" x14ac:dyDescent="0.3">
      <c r="A255" s="1">
        <v>43146</v>
      </c>
      <c r="B255" s="75">
        <v>2</v>
      </c>
      <c r="C255" s="75">
        <v>0.875</v>
      </c>
      <c r="D255" s="75">
        <v>0.83333333333333348</v>
      </c>
      <c r="E255" s="75">
        <v>1.3226</v>
      </c>
      <c r="F255" s="75">
        <v>1.2672000000000001</v>
      </c>
      <c r="G255" s="75">
        <v>0.13669999999999999</v>
      </c>
      <c r="H255" s="75">
        <v>0.98135019999999995</v>
      </c>
      <c r="I255" s="75">
        <v>0.566787196327319</v>
      </c>
      <c r="J255" s="75">
        <v>1.50239713687643</v>
      </c>
    </row>
    <row r="256" spans="1:10" x14ac:dyDescent="0.3">
      <c r="A256" s="1">
        <v>43235</v>
      </c>
      <c r="B256" s="75">
        <v>2</v>
      </c>
      <c r="C256" s="75">
        <v>0.875</v>
      </c>
      <c r="D256" s="75">
        <v>0.875</v>
      </c>
      <c r="E256" s="75">
        <v>1.3627</v>
      </c>
      <c r="F256" s="75">
        <v>1.2737000000000001</v>
      </c>
      <c r="G256" s="75">
        <v>0.86529999999999996</v>
      </c>
      <c r="H256" s="75">
        <v>1.0083968000000001</v>
      </c>
      <c r="I256" s="75">
        <v>0.61293683341620997</v>
      </c>
      <c r="J256" s="75">
        <v>1.6021283790643299</v>
      </c>
    </row>
    <row r="257" spans="1:26" x14ac:dyDescent="0.3">
      <c r="A257" s="1">
        <v>43327</v>
      </c>
      <c r="B257" s="75">
        <v>2</v>
      </c>
      <c r="C257" s="75">
        <v>0.875</v>
      </c>
      <c r="D257" s="75">
        <v>0.95833333333333348</v>
      </c>
      <c r="E257" s="75">
        <v>1.3211999999999999</v>
      </c>
      <c r="F257" s="75">
        <v>1.2757000000000001</v>
      </c>
      <c r="G257" s="75">
        <v>0.82110000000000005</v>
      </c>
      <c r="H257" s="75">
        <v>0.96004210000000001</v>
      </c>
      <c r="I257" s="75">
        <v>0.55934517599537303</v>
      </c>
      <c r="J257" s="75">
        <v>1.46978142942134</v>
      </c>
    </row>
    <row r="258" spans="1:26" x14ac:dyDescent="0.3">
      <c r="A258" s="1">
        <v>43419</v>
      </c>
      <c r="B258" s="75">
        <v>2</v>
      </c>
      <c r="C258" s="75">
        <v>0.79166666666666652</v>
      </c>
      <c r="D258" s="75">
        <v>0.83333333333333348</v>
      </c>
      <c r="E258" s="75">
        <v>1.2726999999999999</v>
      </c>
      <c r="F258" s="75">
        <v>1.2798</v>
      </c>
      <c r="G258" s="75">
        <v>0.81120000000000003</v>
      </c>
      <c r="H258" s="75">
        <v>0.88814539999999997</v>
      </c>
      <c r="I258" s="75">
        <v>0.56408992303013505</v>
      </c>
      <c r="J258" s="75">
        <v>1.4521913819824599</v>
      </c>
    </row>
    <row r="259" spans="1:26" x14ac:dyDescent="0.3">
      <c r="A259" s="1">
        <v>43511</v>
      </c>
      <c r="B259" s="75">
        <v>2</v>
      </c>
      <c r="C259" s="75">
        <v>0.75</v>
      </c>
      <c r="D259" s="75">
        <v>0.75</v>
      </c>
      <c r="E259" s="75">
        <v>1.2732000000000001</v>
      </c>
      <c r="F259" s="75">
        <v>1.2782</v>
      </c>
      <c r="G259" s="75">
        <v>0.64929999999999999</v>
      </c>
      <c r="H259" s="75">
        <v>0.86739920000000004</v>
      </c>
      <c r="I259" s="75">
        <v>0.41988018471627497</v>
      </c>
      <c r="J259" s="75">
        <v>1.58251776901318</v>
      </c>
    </row>
    <row r="260" spans="1:26" x14ac:dyDescent="0.3">
      <c r="A260" s="1">
        <v>43600</v>
      </c>
      <c r="B260" s="75">
        <v>2</v>
      </c>
      <c r="C260" s="75">
        <v>0.75</v>
      </c>
      <c r="D260" s="75">
        <v>0.58333333333333348</v>
      </c>
      <c r="E260" s="75">
        <v>1.4505999999999999</v>
      </c>
      <c r="F260" s="75">
        <v>1.2695000000000001</v>
      </c>
      <c r="G260" s="75">
        <v>0.82750000000000001</v>
      </c>
      <c r="H260" s="75">
        <v>0.98477840000000005</v>
      </c>
      <c r="I260" s="75">
        <v>0.50839895350294195</v>
      </c>
      <c r="J260" s="75">
        <v>1.68912596969068</v>
      </c>
      <c r="V260" s="4"/>
      <c r="W260" s="4"/>
    </row>
    <row r="261" spans="1:26" x14ac:dyDescent="0.3">
      <c r="A261" s="1">
        <v>43692</v>
      </c>
      <c r="B261" s="75">
        <v>2</v>
      </c>
      <c r="C261" s="75">
        <v>0.66666666666666652</v>
      </c>
      <c r="D261" s="75">
        <v>0.5</v>
      </c>
      <c r="E261" s="75">
        <v>1.5011000000000001</v>
      </c>
      <c r="F261" s="75">
        <v>1.2524</v>
      </c>
      <c r="G261" s="75">
        <v>0.93899999999999995</v>
      </c>
      <c r="H261" s="75">
        <v>1.0485735</v>
      </c>
      <c r="I261" s="75">
        <v>0.61302084688823699</v>
      </c>
      <c r="J261" s="75">
        <v>1.5997069308043499</v>
      </c>
      <c r="V261" s="4"/>
      <c r="W261" s="4"/>
    </row>
    <row r="262" spans="1:26" x14ac:dyDescent="0.3">
      <c r="A262" s="1">
        <v>43784</v>
      </c>
      <c r="B262" s="75">
        <v>2</v>
      </c>
      <c r="C262" s="75">
        <v>0.58333333333333348</v>
      </c>
      <c r="D262" s="75">
        <v>0.5</v>
      </c>
      <c r="E262" s="75">
        <v>1.4278</v>
      </c>
      <c r="F262" s="75">
        <v>1.2356</v>
      </c>
      <c r="G262" s="75">
        <v>0.80200000000000005</v>
      </c>
      <c r="H262" s="75">
        <v>0.96385529999999997</v>
      </c>
      <c r="I262" s="75">
        <v>0.48740449756745402</v>
      </c>
      <c r="J262" s="75">
        <v>1.17175003331237</v>
      </c>
      <c r="V262" s="4"/>
      <c r="W262" s="4"/>
    </row>
    <row r="263" spans="1:26" x14ac:dyDescent="0.3">
      <c r="A263" s="1">
        <v>43876</v>
      </c>
      <c r="B263" s="75">
        <v>2</v>
      </c>
      <c r="C263" s="75">
        <v>0.5</v>
      </c>
      <c r="D263" s="75">
        <v>0.5</v>
      </c>
      <c r="E263" s="75">
        <v>1.3611</v>
      </c>
      <c r="F263" s="75">
        <v>1.2255</v>
      </c>
      <c r="G263" s="75">
        <v>0.84030000000000005</v>
      </c>
      <c r="H263" s="75">
        <v>0.9597464</v>
      </c>
      <c r="I263" s="75">
        <v>0.532342449934603</v>
      </c>
      <c r="J263" s="75">
        <v>1.0137649705262799</v>
      </c>
      <c r="V263" s="4"/>
      <c r="W263" s="4"/>
    </row>
    <row r="264" spans="1:26" x14ac:dyDescent="0.3">
      <c r="A264" s="1">
        <v>43966</v>
      </c>
      <c r="B264" s="75">
        <v>2</v>
      </c>
      <c r="C264" s="75">
        <v>0.40625</v>
      </c>
      <c r="D264" s="75">
        <v>0.5</v>
      </c>
      <c r="E264" s="75">
        <v>1.3220000000000001</v>
      </c>
      <c r="F264" s="75">
        <v>1.2179</v>
      </c>
      <c r="G264" s="75">
        <v>0.36080000000000001</v>
      </c>
      <c r="H264" s="75">
        <v>0.92095839999999995</v>
      </c>
      <c r="I264" s="75">
        <v>2.9254316843366501E-2</v>
      </c>
      <c r="J264" s="75">
        <v>-0.50782589686633495</v>
      </c>
      <c r="V264" s="4"/>
      <c r="W264" s="4"/>
    </row>
    <row r="265" spans="1:26" x14ac:dyDescent="0.3">
      <c r="A265" s="1">
        <v>44058</v>
      </c>
      <c r="B265" s="75">
        <v>2</v>
      </c>
      <c r="C265" s="75">
        <v>0.375</v>
      </c>
      <c r="D265" s="75">
        <v>0.5</v>
      </c>
      <c r="E265" s="75">
        <v>1.3749</v>
      </c>
      <c r="F265" s="75">
        <v>1.2075</v>
      </c>
      <c r="G265" s="75">
        <v>1.3292999999999999</v>
      </c>
      <c r="H265" s="75">
        <v>0.9794098</v>
      </c>
      <c r="I265" s="75">
        <v>0.9794098</v>
      </c>
      <c r="J265" s="75">
        <v>2.1109098316227599</v>
      </c>
      <c r="V265" s="4"/>
      <c r="W265" s="4"/>
      <c r="X265" s="4"/>
      <c r="Y265" s="4"/>
      <c r="Z265" s="4"/>
    </row>
    <row r="266" spans="1:26" x14ac:dyDescent="0.3">
      <c r="A266" s="1">
        <v>44150</v>
      </c>
      <c r="B266" s="75">
        <v>2</v>
      </c>
      <c r="C266" s="75">
        <v>0.375</v>
      </c>
      <c r="D266" s="75">
        <v>0.5</v>
      </c>
      <c r="E266" s="75">
        <v>1.3605</v>
      </c>
      <c r="F266" s="75">
        <v>1.1986000000000001</v>
      </c>
      <c r="G266" s="75">
        <v>1.3036000000000001</v>
      </c>
      <c r="H266" s="75">
        <v>0.96234710000000001</v>
      </c>
      <c r="I266" s="75">
        <v>0.96234710000000001</v>
      </c>
      <c r="J266" s="75">
        <v>1.5212398731219201</v>
      </c>
      <c r="V266" s="63"/>
      <c r="W266" s="63"/>
      <c r="X266" s="4"/>
      <c r="Y266" s="4"/>
      <c r="Z266" s="4"/>
    </row>
    <row r="267" spans="1:26" x14ac:dyDescent="0.3">
      <c r="A267" s="1">
        <v>44242</v>
      </c>
      <c r="B267" s="75">
        <v>2</v>
      </c>
      <c r="C267" s="75">
        <v>0.375</v>
      </c>
      <c r="D267" s="75">
        <v>0.5</v>
      </c>
      <c r="E267" s="75">
        <v>1.5072000000000001</v>
      </c>
      <c r="F267" s="75">
        <v>1.1840999999999999</v>
      </c>
      <c r="G267" s="75">
        <v>1.4500999999999999</v>
      </c>
      <c r="H267" s="75">
        <v>1.1059642999999999</v>
      </c>
      <c r="I267" s="75">
        <v>1.1059642999999999</v>
      </c>
      <c r="J267" s="75">
        <v>1.3779531581465501</v>
      </c>
      <c r="V267" s="63"/>
      <c r="W267" s="63"/>
      <c r="X267" s="4"/>
      <c r="Y267" s="4"/>
      <c r="Z267" s="4"/>
    </row>
    <row r="268" spans="1:26" x14ac:dyDescent="0.3">
      <c r="A268" s="1">
        <v>44331</v>
      </c>
      <c r="B268" s="75">
        <v>2</v>
      </c>
      <c r="C268" s="75">
        <v>0.375</v>
      </c>
      <c r="D268" s="75">
        <v>0.5</v>
      </c>
      <c r="E268" s="75">
        <v>1.6577</v>
      </c>
      <c r="F268" s="75">
        <v>1.1678999999999999</v>
      </c>
      <c r="G268" s="75">
        <v>1.5971</v>
      </c>
      <c r="H268" s="75">
        <v>1.2002664999999999</v>
      </c>
      <c r="I268" s="75">
        <v>1.2002664999999999</v>
      </c>
      <c r="J268" s="75">
        <v>1.6552388131031499</v>
      </c>
      <c r="V268" s="75"/>
      <c r="W268" s="63"/>
      <c r="X268" s="4"/>
      <c r="Y268" s="4"/>
      <c r="Z268" s="4"/>
    </row>
    <row r="269" spans="1:26" x14ac:dyDescent="0.3">
      <c r="A269" s="1">
        <v>44423</v>
      </c>
      <c r="B269" s="75">
        <v>2</v>
      </c>
      <c r="C269" s="75">
        <v>0.375</v>
      </c>
      <c r="D269" s="75">
        <v>0.5</v>
      </c>
      <c r="E269" s="75">
        <v>1.6187</v>
      </c>
      <c r="F269" s="75">
        <v>1.1529</v>
      </c>
      <c r="G269" s="75">
        <v>1.5571999999999999</v>
      </c>
      <c r="H269" s="75">
        <v>1.1260798999999999</v>
      </c>
      <c r="I269" s="75">
        <v>1.1260798999999999</v>
      </c>
      <c r="J269" s="75">
        <v>1.07170315559542</v>
      </c>
      <c r="V269" s="75"/>
      <c r="W269" s="63"/>
      <c r="X269" s="4"/>
      <c r="Y269" s="4"/>
      <c r="Z269" s="4"/>
    </row>
    <row r="270" spans="1:26" x14ac:dyDescent="0.3">
      <c r="A270" s="1">
        <v>44515</v>
      </c>
      <c r="B270" s="75">
        <v>2</v>
      </c>
      <c r="C270" s="75">
        <v>0.375</v>
      </c>
      <c r="D270" s="75">
        <v>0.5</v>
      </c>
      <c r="E270" s="75">
        <v>1.8528</v>
      </c>
      <c r="F270" s="75">
        <v>1.1282000000000001</v>
      </c>
      <c r="G270" s="75">
        <v>1.7929999999999999</v>
      </c>
      <c r="H270" s="75">
        <v>1.3225069</v>
      </c>
      <c r="I270" s="75">
        <v>1.3225069</v>
      </c>
      <c r="J270" s="75">
        <v>1.3333675939748599</v>
      </c>
      <c r="V270" s="75"/>
      <c r="W270" s="63"/>
      <c r="X270" s="4"/>
      <c r="Y270" s="4"/>
      <c r="Z270" s="4"/>
    </row>
    <row r="271" spans="1:26" x14ac:dyDescent="0.3">
      <c r="A271" s="1">
        <v>44607</v>
      </c>
      <c r="B271" s="75">
        <v>2</v>
      </c>
      <c r="C271" s="75">
        <v>0.375</v>
      </c>
      <c r="D271" s="75">
        <v>0.41666666666666652</v>
      </c>
      <c r="E271" s="75">
        <v>1.4833000000000001</v>
      </c>
      <c r="F271" s="75">
        <v>1.1257999999999999</v>
      </c>
      <c r="G271" s="75">
        <v>1.4164000000000001</v>
      </c>
      <c r="H271" s="75">
        <v>0.96340219999999999</v>
      </c>
      <c r="I271" s="75">
        <v>0.96340219999999999</v>
      </c>
      <c r="J271" s="75">
        <v>0.90486799717516897</v>
      </c>
      <c r="V271" s="75"/>
      <c r="W271" s="63"/>
      <c r="X271" s="4"/>
      <c r="Y271" s="4"/>
      <c r="Z271" s="4"/>
    </row>
    <row r="272" spans="1:26" x14ac:dyDescent="0.3">
      <c r="A272" s="1">
        <v>44696</v>
      </c>
      <c r="B272" s="75">
        <v>2</v>
      </c>
      <c r="C272" s="75">
        <v>0.375</v>
      </c>
      <c r="D272" s="75">
        <v>0.45833333333333348</v>
      </c>
      <c r="E272" s="75">
        <v>1.0570999999999999</v>
      </c>
      <c r="F272" s="75">
        <v>1.1361000000000001</v>
      </c>
      <c r="G272" s="75">
        <v>1.0570999999999999</v>
      </c>
      <c r="H272" s="75">
        <v>0.66627800000000004</v>
      </c>
      <c r="I272" s="75">
        <v>0.66627800000000004</v>
      </c>
      <c r="J272" s="75">
        <v>1.19684209593348</v>
      </c>
      <c r="V272" s="75"/>
      <c r="W272" s="63"/>
    </row>
    <row r="273" spans="1:22" x14ac:dyDescent="0.3">
      <c r="A273" s="1">
        <v>44788</v>
      </c>
      <c r="B273" s="75">
        <v>2</v>
      </c>
      <c r="C273" s="75">
        <v>0.375</v>
      </c>
      <c r="D273" s="75">
        <v>0.5</v>
      </c>
      <c r="E273" s="75">
        <v>1.2495000000000001</v>
      </c>
      <c r="F273" s="75">
        <v>1.1361000000000001</v>
      </c>
      <c r="G273" s="75">
        <v>1.2495000000000001</v>
      </c>
      <c r="H273" s="75">
        <v>0.78547199999999995</v>
      </c>
      <c r="I273" s="75">
        <v>0.78547199999999995</v>
      </c>
      <c r="J273" s="75">
        <v>2.0072004368553902</v>
      </c>
      <c r="N273" s="84"/>
      <c r="P273" s="84"/>
      <c r="Q273" s="84"/>
      <c r="R273" s="84"/>
      <c r="S273" s="84"/>
      <c r="T273" s="84"/>
      <c r="U273" s="84"/>
      <c r="V273" s="84"/>
    </row>
    <row r="274" spans="1:22" x14ac:dyDescent="0.3">
      <c r="A274" s="1">
        <v>44880</v>
      </c>
      <c r="B274" s="75">
        <v>2</v>
      </c>
      <c r="C274" s="75">
        <v>0.375</v>
      </c>
      <c r="D274" s="75">
        <v>0.5</v>
      </c>
      <c r="E274" s="75">
        <v>1.2170000000000001</v>
      </c>
      <c r="F274" s="75">
        <v>1.1369</v>
      </c>
      <c r="G274" s="75">
        <v>1.2170000000000001</v>
      </c>
      <c r="H274" s="75">
        <v>0.71709259999999997</v>
      </c>
      <c r="I274" s="75">
        <v>0.71709259999999997</v>
      </c>
      <c r="J274" s="75">
        <v>2.2137889495427601</v>
      </c>
      <c r="M274" s="75"/>
      <c r="N274" s="75"/>
      <c r="P274" s="75"/>
      <c r="Q274" s="75"/>
      <c r="R274" s="75"/>
      <c r="S274" s="75"/>
      <c r="T274" s="75"/>
      <c r="U274" s="75"/>
      <c r="V274" s="84"/>
    </row>
    <row r="275" spans="1:22" x14ac:dyDescent="0.3">
      <c r="A275" s="1">
        <v>44972</v>
      </c>
      <c r="B275" s="75">
        <v>2</v>
      </c>
      <c r="C275" s="75">
        <v>0.45833333333333348</v>
      </c>
      <c r="D275" s="75">
        <v>0.5</v>
      </c>
      <c r="E275" s="75">
        <v>1.2539</v>
      </c>
      <c r="F275" s="75">
        <v>1.1378999999999999</v>
      </c>
      <c r="G275" s="75">
        <v>1.2539</v>
      </c>
      <c r="H275" s="75">
        <v>0.68292759999999997</v>
      </c>
      <c r="I275" s="75">
        <v>0.57651465700954696</v>
      </c>
      <c r="J275" s="75">
        <v>2.2317349050695201</v>
      </c>
      <c r="M275" s="75"/>
      <c r="N275" s="75"/>
      <c r="P275" s="75"/>
      <c r="Q275" s="75"/>
      <c r="R275" s="75"/>
      <c r="S275" s="75"/>
      <c r="T275" s="75"/>
      <c r="U275" s="75"/>
      <c r="V275" s="84"/>
    </row>
    <row r="276" spans="1:22" x14ac:dyDescent="0.3">
      <c r="A276" s="1">
        <v>45061</v>
      </c>
      <c r="B276" s="75">
        <v>2</v>
      </c>
      <c r="C276" s="75">
        <v>0.58333333333333348</v>
      </c>
      <c r="D276" s="75">
        <v>0.5</v>
      </c>
      <c r="E276" s="75">
        <v>1.1378999999999999</v>
      </c>
      <c r="F276" s="75">
        <v>1.1378999999999999</v>
      </c>
      <c r="G276" s="75">
        <v>1.1378999999999999</v>
      </c>
      <c r="H276" s="75">
        <v>0.56881999999999999</v>
      </c>
      <c r="I276" s="75">
        <v>0.56881999999999999</v>
      </c>
      <c r="J276" s="75">
        <v>2.2796726291379499</v>
      </c>
      <c r="M276" s="75"/>
      <c r="N276" s="75"/>
      <c r="P276" s="75"/>
      <c r="Q276" s="75"/>
      <c r="R276" s="75"/>
      <c r="S276" s="75"/>
      <c r="T276" s="75"/>
      <c r="U276" s="75"/>
      <c r="V276" s="84"/>
    </row>
    <row r="277" spans="1:22" x14ac:dyDescent="0.3">
      <c r="A277" s="1">
        <v>45153</v>
      </c>
      <c r="B277" s="75">
        <v>2</v>
      </c>
      <c r="C277" s="75">
        <v>0.79166666666666652</v>
      </c>
      <c r="D277" s="75">
        <v>0.5</v>
      </c>
      <c r="E277" s="75">
        <v>1.1378999999999999</v>
      </c>
      <c r="F277" s="75">
        <v>1.1378999999999999</v>
      </c>
      <c r="G277" s="75">
        <v>1.1378999999999999</v>
      </c>
      <c r="H277" s="75">
        <v>0.56881999999999999</v>
      </c>
      <c r="I277" s="75">
        <v>0.56881999999999999</v>
      </c>
      <c r="J277" s="75">
        <v>2.2796726291379499</v>
      </c>
      <c r="M277" s="75"/>
      <c r="N277" s="75"/>
      <c r="P277" s="75"/>
      <c r="Q277" s="75"/>
      <c r="R277" s="75"/>
      <c r="S277" s="75"/>
      <c r="T277" s="75"/>
      <c r="U277" s="75"/>
      <c r="V277" s="84"/>
    </row>
    <row r="278" spans="1:22" x14ac:dyDescent="0.3">
      <c r="M278" s="75"/>
      <c r="N278" s="75"/>
      <c r="P278" s="75"/>
      <c r="Q278" s="75"/>
      <c r="R278" s="75"/>
      <c r="S278" s="75"/>
      <c r="T278" s="75"/>
      <c r="U278" s="75"/>
      <c r="V278" s="84"/>
    </row>
    <row r="279" spans="1:22" x14ac:dyDescent="0.3">
      <c r="M279" s="75"/>
      <c r="N279" s="75"/>
      <c r="P279" s="75"/>
      <c r="Q279" s="75"/>
      <c r="R279" s="75"/>
      <c r="S279" s="75"/>
      <c r="T279" s="75"/>
      <c r="U279" s="75"/>
      <c r="V279" s="84"/>
    </row>
    <row r="280" spans="1:22" x14ac:dyDescent="0.3">
      <c r="M280" s="75"/>
      <c r="N280" s="75"/>
      <c r="P280" s="75"/>
      <c r="Q280" s="75"/>
      <c r="R280" s="75"/>
      <c r="S280" s="75"/>
      <c r="T280" s="75"/>
      <c r="U280" s="75"/>
      <c r="V280" s="84"/>
    </row>
    <row r="281" spans="1:22" x14ac:dyDescent="0.3">
      <c r="M281" s="75"/>
      <c r="N281" s="75"/>
      <c r="P281" s="75"/>
      <c r="Q281" s="75"/>
      <c r="R281" s="75"/>
      <c r="S281" s="75"/>
      <c r="T281" s="75"/>
      <c r="U281" s="75"/>
      <c r="V281" s="84"/>
    </row>
    <row r="282" spans="1:22" x14ac:dyDescent="0.3">
      <c r="N282" s="84"/>
      <c r="P282" s="84"/>
      <c r="Q282" s="84"/>
      <c r="R282" s="84"/>
      <c r="S282" s="84"/>
      <c r="T282" s="84"/>
      <c r="U282" s="84"/>
      <c r="V282" s="84"/>
    </row>
    <row r="283" spans="1:22" x14ac:dyDescent="0.3">
      <c r="N283" s="84"/>
      <c r="P283" s="84"/>
      <c r="Q283" s="84"/>
      <c r="R283" s="84"/>
      <c r="S283" s="84"/>
      <c r="T283" s="84"/>
      <c r="U283" s="84"/>
      <c r="V283" s="84"/>
    </row>
    <row r="284" spans="1:22" x14ac:dyDescent="0.3">
      <c r="N284" s="84"/>
      <c r="P284" s="84"/>
      <c r="Q284" s="84"/>
      <c r="R284" s="84"/>
      <c r="S284" s="84"/>
      <c r="T284" s="84"/>
      <c r="U284" s="84"/>
      <c r="V284" s="8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309"/>
  <sheetViews>
    <sheetView zoomScale="75" zoomScaleNormal="75" workbookViewId="0">
      <pane xSplit="4" ySplit="10" topLeftCell="E253" activePane="bottomRight" state="frozen"/>
      <selection activeCell="D262" sqref="D262"/>
      <selection pane="topRight" activeCell="D262" sqref="D262"/>
      <selection pane="bottomLeft" activeCell="D262" sqref="D262"/>
      <selection pane="bottomRight" activeCell="R254" sqref="R254"/>
    </sheetView>
  </sheetViews>
  <sheetFormatPr defaultColWidth="9.109375" defaultRowHeight="14.4" x14ac:dyDescent="0.3"/>
  <cols>
    <col min="1" max="1" width="12.109375" customWidth="1"/>
    <col min="2" max="14" width="17.44140625" style="83" bestFit="1" customWidth="1"/>
    <col min="15" max="18" width="18.5546875" style="83" bestFit="1" customWidth="1"/>
    <col min="19" max="19" width="17.44140625" style="83" bestFit="1" customWidth="1"/>
    <col min="21" max="21" width="11" customWidth="1"/>
    <col min="22" max="22" width="18" style="4" customWidth="1"/>
    <col min="23" max="23" width="12.5546875" style="4" bestFit="1" customWidth="1"/>
    <col min="24" max="29" width="11.109375" customWidth="1"/>
    <col min="30" max="41" width="11.109375" style="80" customWidth="1"/>
    <col min="42" max="47" width="10.44140625" style="80" bestFit="1" customWidth="1"/>
  </cols>
  <sheetData>
    <row r="1" spans="1:39" x14ac:dyDescent="0.3">
      <c r="B1" s="75" t="s">
        <v>39</v>
      </c>
      <c r="C1" s="75" t="s">
        <v>75</v>
      </c>
      <c r="D1" s="75" t="s">
        <v>40</v>
      </c>
      <c r="E1" s="75" t="s">
        <v>41</v>
      </c>
      <c r="F1" s="75" t="s">
        <v>42</v>
      </c>
      <c r="G1" s="75" t="s">
        <v>43</v>
      </c>
      <c r="H1" s="75" t="s">
        <v>44</v>
      </c>
      <c r="I1" s="75" t="s">
        <v>76</v>
      </c>
      <c r="J1" s="75" t="s">
        <v>45</v>
      </c>
      <c r="K1" s="75" t="s">
        <v>46</v>
      </c>
      <c r="L1" s="75" t="s">
        <v>47</v>
      </c>
      <c r="M1" s="75" t="s">
        <v>48</v>
      </c>
      <c r="N1" s="75" t="s">
        <v>49</v>
      </c>
      <c r="O1" s="75" t="s">
        <v>50</v>
      </c>
      <c r="P1" s="75" t="s">
        <v>51</v>
      </c>
      <c r="Q1" s="75" t="s">
        <v>52</v>
      </c>
      <c r="R1" s="75" t="s">
        <v>53</v>
      </c>
      <c r="S1" s="75" t="s">
        <v>94</v>
      </c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</row>
    <row r="2" spans="1:39" x14ac:dyDescent="0.3">
      <c r="B2" s="75" t="s">
        <v>9</v>
      </c>
      <c r="C2" s="75" t="s">
        <v>10</v>
      </c>
      <c r="D2" s="75" t="s">
        <v>11</v>
      </c>
      <c r="E2" s="75" t="s">
        <v>12</v>
      </c>
      <c r="F2" s="75" t="s">
        <v>13</v>
      </c>
      <c r="G2" s="75" t="s">
        <v>14</v>
      </c>
      <c r="H2" s="75" t="s">
        <v>15</v>
      </c>
      <c r="I2" s="75" t="s">
        <v>16</v>
      </c>
      <c r="J2" s="75" t="s">
        <v>17</v>
      </c>
      <c r="K2" s="75" t="s">
        <v>18</v>
      </c>
      <c r="L2" s="75" t="s">
        <v>19</v>
      </c>
      <c r="M2" s="75" t="s">
        <v>20</v>
      </c>
      <c r="N2" s="75" t="s">
        <v>21</v>
      </c>
      <c r="O2" s="75" t="s">
        <v>22</v>
      </c>
      <c r="P2" s="75" t="s">
        <v>23</v>
      </c>
      <c r="Q2" s="75" t="s">
        <v>24</v>
      </c>
      <c r="R2" s="75" t="s">
        <v>25</v>
      </c>
      <c r="S2" s="75" t="s">
        <v>93</v>
      </c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</row>
    <row r="3" spans="1:39" x14ac:dyDescent="0.3">
      <c r="A3" s="1">
        <v>20135</v>
      </c>
      <c r="B3">
        <v>0.38803568225806939</v>
      </c>
      <c r="C3" t="e">
        <v>#N/A</v>
      </c>
      <c r="D3" t="e">
        <v>#N/A</v>
      </c>
      <c r="E3" t="e">
        <v>#N/A</v>
      </c>
      <c r="F3">
        <v>1.2953333333333337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>
        <v>-0.5374767277778858</v>
      </c>
      <c r="V3"/>
      <c r="W3"/>
    </row>
    <row r="4" spans="1:39" x14ac:dyDescent="0.3">
      <c r="A4" s="1">
        <v>20224</v>
      </c>
      <c r="B4">
        <v>1.3645196129756496</v>
      </c>
      <c r="C4" t="e">
        <v>#N/A</v>
      </c>
      <c r="D4" t="e">
        <v>#N/A</v>
      </c>
      <c r="E4" t="e">
        <v>#N/A</v>
      </c>
      <c r="F4">
        <v>1.9680000000000017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  <c r="R4" t="e">
        <v>#N/A</v>
      </c>
      <c r="S4">
        <v>0.52097486618025357</v>
      </c>
      <c r="V4"/>
      <c r="W4"/>
    </row>
    <row r="5" spans="1:39" x14ac:dyDescent="0.3">
      <c r="A5" s="1">
        <v>20316</v>
      </c>
      <c r="B5">
        <v>2.0906535272986955</v>
      </c>
      <c r="C5" t="e">
        <v>#N/A</v>
      </c>
      <c r="D5" t="e">
        <v>#N/A</v>
      </c>
      <c r="E5" t="e">
        <v>#N/A</v>
      </c>
      <c r="F5">
        <v>2.572000000000001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  <c r="S5">
        <v>2.112718158822787</v>
      </c>
      <c r="V5"/>
      <c r="W5"/>
    </row>
    <row r="6" spans="1:39" x14ac:dyDescent="0.3">
      <c r="A6" s="1">
        <v>20408</v>
      </c>
      <c r="B6">
        <v>2.0431794074250385</v>
      </c>
      <c r="C6" t="e">
        <v>#N/A</v>
      </c>
      <c r="D6" t="e">
        <v>#N/A</v>
      </c>
      <c r="E6" t="e">
        <v>#N/A</v>
      </c>
      <c r="F6">
        <v>2.3113333333333337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 t="e">
        <v>#N/A</v>
      </c>
      <c r="Q6" t="e">
        <v>#N/A</v>
      </c>
      <c r="R6" t="e">
        <v>#N/A</v>
      </c>
      <c r="S6">
        <v>2.840194665441004</v>
      </c>
      <c r="V6"/>
      <c r="W6"/>
    </row>
    <row r="7" spans="1:39" x14ac:dyDescent="0.3">
      <c r="A7" s="1">
        <v>20500</v>
      </c>
      <c r="B7">
        <v>0.9939209352760876</v>
      </c>
      <c r="C7" t="e">
        <v>#N/A</v>
      </c>
      <c r="D7" t="e">
        <v>#N/A</v>
      </c>
      <c r="E7" t="e">
        <v>#N/A</v>
      </c>
      <c r="F7">
        <v>2.7153333333333318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  <c r="S7">
        <v>3.0344356396672651</v>
      </c>
      <c r="V7"/>
      <c r="W7"/>
    </row>
    <row r="8" spans="1:39" x14ac:dyDescent="0.3">
      <c r="A8" s="1">
        <v>20590</v>
      </c>
      <c r="B8">
        <v>1.1926405008042826</v>
      </c>
      <c r="C8" t="e">
        <v>#N/A</v>
      </c>
      <c r="D8" t="e">
        <v>#N/A</v>
      </c>
      <c r="E8" t="e">
        <v>#N/A</v>
      </c>
      <c r="F8">
        <v>2.3859999999999992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  <c r="S8">
        <v>3.0300150713287337</v>
      </c>
      <c r="V8"/>
      <c r="W8"/>
    </row>
    <row r="9" spans="1:39" x14ac:dyDescent="0.3">
      <c r="A9" s="1">
        <v>20682</v>
      </c>
      <c r="B9">
        <v>0.44973361669141232</v>
      </c>
      <c r="C9" t="e">
        <v>#N/A</v>
      </c>
      <c r="D9" t="e">
        <v>#N/A</v>
      </c>
      <c r="E9" t="e">
        <v>#N/A</v>
      </c>
      <c r="F9">
        <v>2.5253333333333323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>
        <v>3.0948298054879047</v>
      </c>
      <c r="V9"/>
      <c r="W9"/>
    </row>
    <row r="10" spans="1:39" x14ac:dyDescent="0.3">
      <c r="A10" s="1">
        <v>20774</v>
      </c>
      <c r="B10">
        <v>1.4030089250643598</v>
      </c>
      <c r="C10" t="e">
        <v>#N/A</v>
      </c>
      <c r="D10" t="e">
        <v>#N/A</v>
      </c>
      <c r="E10" t="e">
        <v>#N/A</v>
      </c>
      <c r="F10">
        <v>2.5293333333333337</v>
      </c>
      <c r="G10" t="e">
        <v>#N/A</v>
      </c>
      <c r="H10" t="e">
        <v>#N/A</v>
      </c>
      <c r="I10" t="e">
        <v>#N/A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>
        <v>2.6932117837175014</v>
      </c>
      <c r="V10"/>
      <c r="W10"/>
    </row>
    <row r="11" spans="1:39" x14ac:dyDescent="0.3">
      <c r="A11" s="1">
        <v>20866</v>
      </c>
      <c r="B11">
        <v>1.2911469316334581</v>
      </c>
      <c r="C11" t="e">
        <v>#N/A</v>
      </c>
      <c r="D11" t="e">
        <v>#N/A</v>
      </c>
      <c r="E11" t="e">
        <v>#N/A</v>
      </c>
      <c r="F11">
        <v>2.9353333333333325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>
        <v>2.6942168286460912</v>
      </c>
      <c r="V11"/>
      <c r="W11"/>
    </row>
    <row r="12" spans="1:39" x14ac:dyDescent="0.3">
      <c r="A12" s="1">
        <v>20955</v>
      </c>
      <c r="B12">
        <v>0.25257497829754927</v>
      </c>
      <c r="C12" t="e">
        <v>#N/A</v>
      </c>
      <c r="D12" t="e">
        <v>#N/A</v>
      </c>
      <c r="E12" t="e">
        <v>#N/A</v>
      </c>
      <c r="F12">
        <v>2.6079999999999988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>
        <v>2.296667003697479</v>
      </c>
      <c r="V12"/>
      <c r="W12"/>
    </row>
    <row r="13" spans="1:39" x14ac:dyDescent="0.3">
      <c r="A13" s="1">
        <v>21047</v>
      </c>
      <c r="B13">
        <v>0.3760623731165566</v>
      </c>
      <c r="C13" t="e">
        <v>#N/A</v>
      </c>
      <c r="D13" t="e">
        <v>#N/A</v>
      </c>
      <c r="E13" t="e">
        <v>#N/A</v>
      </c>
      <c r="F13">
        <v>2.3473333333333333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>
        <v>2.2338870106302267</v>
      </c>
      <c r="V13"/>
      <c r="W13"/>
    </row>
    <row r="14" spans="1:39" x14ac:dyDescent="0.3">
      <c r="A14" s="1">
        <v>21139</v>
      </c>
      <c r="B14">
        <v>-1.5376905685845919</v>
      </c>
      <c r="C14" t="e">
        <v>#N/A</v>
      </c>
      <c r="D14" t="e">
        <v>#N/A</v>
      </c>
      <c r="E14" t="e">
        <v>#N/A</v>
      </c>
      <c r="F14">
        <v>0.95533333333333204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 t="e">
        <v>#N/A</v>
      </c>
      <c r="M14" t="e">
        <v>#N/A</v>
      </c>
      <c r="N14" t="e">
        <v>#N/A</v>
      </c>
      <c r="O14" t="e">
        <v>#N/A</v>
      </c>
      <c r="P14" t="e">
        <v>#N/A</v>
      </c>
      <c r="Q14" t="e">
        <v>#N/A</v>
      </c>
      <c r="R14" t="e">
        <v>#N/A</v>
      </c>
      <c r="S14">
        <v>1.1737037389834342</v>
      </c>
      <c r="V14"/>
      <c r="W14"/>
    </row>
    <row r="15" spans="1:39" x14ac:dyDescent="0.3">
      <c r="A15" s="1">
        <v>21231</v>
      </c>
      <c r="B15">
        <v>-4.9250692104560763</v>
      </c>
      <c r="C15" t="e">
        <v>#N/A</v>
      </c>
      <c r="D15" t="e">
        <v>#N/A</v>
      </c>
      <c r="E15" t="e">
        <v>#N/A</v>
      </c>
      <c r="F15">
        <v>-1.7720000000000002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 t="e">
        <v>#N/A</v>
      </c>
      <c r="S15">
        <v>-0.88629146521358848</v>
      </c>
      <c r="V15"/>
      <c r="W15"/>
    </row>
    <row r="16" spans="1:39" x14ac:dyDescent="0.3">
      <c r="A16" s="1">
        <v>21320</v>
      </c>
      <c r="B16">
        <v>-5.1386102936368756</v>
      </c>
      <c r="C16" t="e">
        <v>#N/A</v>
      </c>
      <c r="D16" t="e">
        <v>#N/A</v>
      </c>
      <c r="E16" t="e">
        <v>#N/A</v>
      </c>
      <c r="F16">
        <v>-3.897333333333334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  <c r="N16" t="e">
        <v>#N/A</v>
      </c>
      <c r="O16" t="e">
        <v>#N/A</v>
      </c>
      <c r="P16" t="e">
        <v>#N/A</v>
      </c>
      <c r="Q16" t="e">
        <v>#N/A</v>
      </c>
      <c r="R16" t="e">
        <v>#N/A</v>
      </c>
      <c r="S16">
        <v>-1.4771191993462054</v>
      </c>
      <c r="V16"/>
      <c r="W16"/>
    </row>
    <row r="17" spans="1:23" x14ac:dyDescent="0.3">
      <c r="A17" s="1">
        <v>21412</v>
      </c>
      <c r="B17">
        <v>-3.793225660720116</v>
      </c>
      <c r="C17" t="e">
        <v>#N/A</v>
      </c>
      <c r="D17" t="e">
        <v>#N/A</v>
      </c>
      <c r="E17" t="e">
        <v>#N/A</v>
      </c>
      <c r="F17">
        <v>-3.820666666666666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L17" t="e">
        <v>#N/A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  <c r="R17" t="e">
        <v>#N/A</v>
      </c>
      <c r="S17">
        <v>-1.3321846959155295</v>
      </c>
      <c r="V17"/>
      <c r="W17"/>
    </row>
    <row r="18" spans="1:23" x14ac:dyDescent="0.3">
      <c r="A18" s="1">
        <v>21504</v>
      </c>
      <c r="B18">
        <v>-2.4478351186266281</v>
      </c>
      <c r="C18" t="e">
        <v>#N/A</v>
      </c>
      <c r="D18" t="e">
        <v>#N/A</v>
      </c>
      <c r="E18" t="e">
        <v>#N/A</v>
      </c>
      <c r="F18">
        <v>-1.8793333333333351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  <c r="R18" t="e">
        <v>#N/A</v>
      </c>
      <c r="S18">
        <v>-0.92061039099965569</v>
      </c>
      <c r="V18"/>
      <c r="W18"/>
    </row>
    <row r="19" spans="1:23" x14ac:dyDescent="0.3">
      <c r="A19" s="1">
        <v>21596</v>
      </c>
      <c r="B19">
        <v>-1.5095095967761274</v>
      </c>
      <c r="C19" t="e">
        <v>#N/A</v>
      </c>
      <c r="D19" t="e">
        <v>#N/A</v>
      </c>
      <c r="E19" t="e">
        <v>#N/A</v>
      </c>
      <c r="F19">
        <v>-0.80066666666666642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  <c r="S19">
        <v>-0.50561286116587212</v>
      </c>
      <c r="V19"/>
      <c r="W19"/>
    </row>
    <row r="20" spans="1:23" x14ac:dyDescent="0.3">
      <c r="A20" s="1">
        <v>21685</v>
      </c>
      <c r="B20">
        <v>-0.28978107302548262</v>
      </c>
      <c r="C20" t="e">
        <v>#N/A</v>
      </c>
      <c r="D20" t="e">
        <v>#N/A</v>
      </c>
      <c r="E20" t="e">
        <v>#N/A</v>
      </c>
      <c r="F20">
        <v>0.67599999999999838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>
        <v>0.57580557525960785</v>
      </c>
      <c r="V20"/>
      <c r="W20"/>
    </row>
    <row r="21" spans="1:23" x14ac:dyDescent="0.3">
      <c r="A21" s="1">
        <v>21777</v>
      </c>
      <c r="B21">
        <v>-1.2722833200467789</v>
      </c>
      <c r="C21" t="e">
        <v>#N/A</v>
      </c>
      <c r="D21" t="e">
        <v>#N/A</v>
      </c>
      <c r="E21" t="e">
        <v>#N/A</v>
      </c>
      <c r="F21">
        <v>0.35466666666666669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 t="e">
        <v>#N/A</v>
      </c>
      <c r="S21">
        <v>0.32588289328592168</v>
      </c>
      <c r="V21"/>
      <c r="W21"/>
    </row>
    <row r="22" spans="1:23" x14ac:dyDescent="0.3">
      <c r="A22" s="1">
        <v>21869</v>
      </c>
      <c r="B22">
        <v>-2.0361061254376027</v>
      </c>
      <c r="C22" t="e">
        <v>#N/A</v>
      </c>
      <c r="D22" t="e">
        <v>#N/A</v>
      </c>
      <c r="E22" t="e">
        <v>#N/A</v>
      </c>
      <c r="F22">
        <v>-0.30000000000000071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 t="e">
        <v>#N/A</v>
      </c>
      <c r="R22" t="e">
        <v>#N/A</v>
      </c>
      <c r="S22">
        <v>0.14329261709228547</v>
      </c>
      <c r="V22"/>
      <c r="W22"/>
    </row>
    <row r="23" spans="1:23" x14ac:dyDescent="0.3">
      <c r="A23" s="1">
        <v>21961</v>
      </c>
      <c r="B23">
        <v>-0.89484055242743155</v>
      </c>
      <c r="C23" t="e">
        <v>#N/A</v>
      </c>
      <c r="D23" t="e">
        <v>#N/A</v>
      </c>
      <c r="E23" t="e">
        <v>#N/A</v>
      </c>
      <c r="F23">
        <v>0.64533333333333331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 t="e">
        <v>#N/A</v>
      </c>
      <c r="M23" t="e">
        <v>#N/A</v>
      </c>
      <c r="N23" t="e">
        <v>#N/A</v>
      </c>
      <c r="O23" t="e">
        <v>#N/A</v>
      </c>
      <c r="P23" t="e">
        <v>#N/A</v>
      </c>
      <c r="Q23" t="e">
        <v>#N/A</v>
      </c>
      <c r="R23" t="e">
        <v>#N/A</v>
      </c>
      <c r="S23">
        <v>-0.17211897313679003</v>
      </c>
      <c r="V23"/>
      <c r="W23"/>
    </row>
    <row r="24" spans="1:23" x14ac:dyDescent="0.3">
      <c r="A24" s="1">
        <v>22051</v>
      </c>
      <c r="B24">
        <v>-2.4354059707379139</v>
      </c>
      <c r="C24" t="e">
        <v>#N/A</v>
      </c>
      <c r="D24" t="e">
        <v>#N/A</v>
      </c>
      <c r="E24" t="e">
        <v>#N/A</v>
      </c>
      <c r="F24">
        <v>0.45933333333333337</v>
      </c>
      <c r="G24" t="e">
        <v>#N/A</v>
      </c>
      <c r="H24" t="e">
        <v>#N/A</v>
      </c>
      <c r="I24" t="e">
        <v>#N/A</v>
      </c>
      <c r="J24" t="e">
        <v>#N/A</v>
      </c>
      <c r="K24" t="e">
        <v>#N/A</v>
      </c>
      <c r="L24" t="e">
        <v>#N/A</v>
      </c>
      <c r="M24" t="e">
        <v>#N/A</v>
      </c>
      <c r="N24" t="e">
        <v>#N/A</v>
      </c>
      <c r="O24" t="e">
        <v>#N/A</v>
      </c>
      <c r="P24" t="e">
        <v>#N/A</v>
      </c>
      <c r="Q24" t="e">
        <v>#N/A</v>
      </c>
      <c r="R24" t="e">
        <v>#N/A</v>
      </c>
      <c r="S24">
        <v>0.98066794267499802</v>
      </c>
      <c r="V24"/>
      <c r="W24"/>
    </row>
    <row r="25" spans="1:23" x14ac:dyDescent="0.3">
      <c r="A25" s="1">
        <v>22143</v>
      </c>
      <c r="B25">
        <v>-2.9342909054039423</v>
      </c>
      <c r="C25" t="e">
        <v>#N/A</v>
      </c>
      <c r="D25" t="e">
        <v>#N/A</v>
      </c>
      <c r="E25" t="e">
        <v>#N/A</v>
      </c>
      <c r="F25">
        <v>-0.1266666666666687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  <c r="N25" t="e">
        <v>#N/A</v>
      </c>
      <c r="O25" t="e">
        <v>#N/A</v>
      </c>
      <c r="P25" t="e">
        <v>#N/A</v>
      </c>
      <c r="Q25" t="e">
        <v>#N/A</v>
      </c>
      <c r="R25" t="e">
        <v>#N/A</v>
      </c>
      <c r="S25">
        <v>0.60029715183823384</v>
      </c>
      <c r="V25"/>
      <c r="W25"/>
    </row>
    <row r="26" spans="1:23" x14ac:dyDescent="0.3">
      <c r="A26" s="1">
        <v>22235</v>
      </c>
      <c r="B26">
        <v>-5.0883177620609796</v>
      </c>
      <c r="C26" t="e">
        <v>#N/A</v>
      </c>
      <c r="D26" t="e">
        <v>#N/A</v>
      </c>
      <c r="E26" t="e">
        <v>#N/A</v>
      </c>
      <c r="F26">
        <v>-1.5793333333333308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  <c r="R26" t="e">
        <v>#N/A</v>
      </c>
      <c r="S26">
        <v>-0.11341128757155161</v>
      </c>
      <c r="V26"/>
      <c r="W26"/>
    </row>
    <row r="27" spans="1:23" x14ac:dyDescent="0.3">
      <c r="A27" s="1">
        <v>22327</v>
      </c>
      <c r="B27">
        <v>-5.3339590038904356</v>
      </c>
      <c r="C27" t="e">
        <v>#N/A</v>
      </c>
      <c r="D27" t="e">
        <v>#N/A</v>
      </c>
      <c r="E27" t="e">
        <v>#N/A</v>
      </c>
      <c r="F27">
        <v>-2.6319999999999997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  <c r="N27" t="e">
        <v>#N/A</v>
      </c>
      <c r="O27" t="e">
        <v>#N/A</v>
      </c>
      <c r="P27" t="e">
        <v>#N/A</v>
      </c>
      <c r="Q27" t="e">
        <v>#N/A</v>
      </c>
      <c r="R27" t="e">
        <v>#N/A</v>
      </c>
      <c r="S27">
        <v>-0.62731014538469765</v>
      </c>
      <c r="V27"/>
      <c r="W27"/>
    </row>
    <row r="28" spans="1:23" x14ac:dyDescent="0.3">
      <c r="A28" s="1">
        <v>22416</v>
      </c>
      <c r="B28">
        <v>-4.5583839820378111</v>
      </c>
      <c r="C28" t="e">
        <v>#N/A</v>
      </c>
      <c r="D28" t="e">
        <v>#N/A</v>
      </c>
      <c r="E28" t="e">
        <v>#N/A</v>
      </c>
      <c r="F28">
        <v>-3.0180000000000007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  <c r="N28" t="e">
        <v>#N/A</v>
      </c>
      <c r="O28" t="e">
        <v>#N/A</v>
      </c>
      <c r="P28" t="e">
        <v>#N/A</v>
      </c>
      <c r="Q28" t="e">
        <v>#N/A</v>
      </c>
      <c r="R28" t="e">
        <v>#N/A</v>
      </c>
      <c r="S28">
        <v>-1.1415903442397308</v>
      </c>
      <c r="V28"/>
      <c r="W28"/>
    </row>
    <row r="29" spans="1:23" x14ac:dyDescent="0.3">
      <c r="A29" s="1">
        <v>22508</v>
      </c>
      <c r="B29">
        <v>-3.5867164470365815</v>
      </c>
      <c r="C29" t="e">
        <v>#N/A</v>
      </c>
      <c r="D29" t="e">
        <v>#N/A</v>
      </c>
      <c r="E29" t="e">
        <v>#N/A</v>
      </c>
      <c r="F29">
        <v>-2.5353333333333339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  <c r="N29" t="e">
        <v>#N/A</v>
      </c>
      <c r="O29" t="e">
        <v>#N/A</v>
      </c>
      <c r="P29" t="e">
        <v>#N/A</v>
      </c>
      <c r="Q29" t="e">
        <v>#N/A</v>
      </c>
      <c r="R29" t="e">
        <v>#N/A</v>
      </c>
      <c r="S29">
        <v>-1.4552633524177168</v>
      </c>
      <c r="V29"/>
      <c r="W29"/>
    </row>
    <row r="30" spans="1:23" x14ac:dyDescent="0.3">
      <c r="A30" s="1">
        <v>22600</v>
      </c>
      <c r="B30">
        <v>-2.5860770277734617</v>
      </c>
      <c r="C30" t="e">
        <v>#N/A</v>
      </c>
      <c r="D30" t="e">
        <v>#N/A</v>
      </c>
      <c r="E30" t="e">
        <v>#N/A</v>
      </c>
      <c r="F30">
        <v>-1.3879999999999999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 t="e">
        <v>#N/A</v>
      </c>
      <c r="M30" t="e">
        <v>#N/A</v>
      </c>
      <c r="N30" t="e">
        <v>#N/A</v>
      </c>
      <c r="O30" t="e">
        <v>#N/A</v>
      </c>
      <c r="P30" t="e">
        <v>#N/A</v>
      </c>
      <c r="Q30" t="e">
        <v>#N/A</v>
      </c>
      <c r="R30" t="e">
        <v>#N/A</v>
      </c>
      <c r="S30">
        <v>-1.0375585274397281</v>
      </c>
      <c r="V30"/>
      <c r="W30"/>
    </row>
    <row r="31" spans="1:23" x14ac:dyDescent="0.3">
      <c r="A31" s="1">
        <v>22692</v>
      </c>
      <c r="B31">
        <v>-1.8059937261643551</v>
      </c>
      <c r="C31" t="e">
        <v>#N/A</v>
      </c>
      <c r="D31" t="e">
        <v>#N/A</v>
      </c>
      <c r="E31" t="e">
        <v>#N/A</v>
      </c>
      <c r="F31">
        <v>-0.23666666666666636</v>
      </c>
      <c r="G31" t="e">
        <v>#N/A</v>
      </c>
      <c r="H31" t="e"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  <c r="N31" t="e">
        <v>#N/A</v>
      </c>
      <c r="O31" t="e">
        <v>#N/A</v>
      </c>
      <c r="P31" t="e">
        <v>#N/A</v>
      </c>
      <c r="Q31" t="e">
        <v>#N/A</v>
      </c>
      <c r="R31" t="e">
        <v>#N/A</v>
      </c>
      <c r="S31">
        <v>-0.55179179758341945</v>
      </c>
      <c r="V31"/>
      <c r="W31"/>
    </row>
    <row r="32" spans="1:23" x14ac:dyDescent="0.3">
      <c r="A32" s="1">
        <v>22781</v>
      </c>
      <c r="B32">
        <v>-1.9454398541534752</v>
      </c>
      <c r="C32" t="e">
        <v>#N/A</v>
      </c>
      <c r="D32" t="e">
        <v>#N/A</v>
      </c>
      <c r="E32" t="e">
        <v>#N/A</v>
      </c>
      <c r="F32">
        <v>-2.0666666666668831E-2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  <c r="N32" t="e">
        <v>#N/A</v>
      </c>
      <c r="O32" t="e">
        <v>#N/A</v>
      </c>
      <c r="P32" t="e">
        <v>#N/A</v>
      </c>
      <c r="Q32" t="e">
        <v>#N/A</v>
      </c>
      <c r="R32" t="e">
        <v>#N/A</v>
      </c>
      <c r="S32">
        <v>-0.60170950378879695</v>
      </c>
      <c r="V32"/>
      <c r="W32"/>
    </row>
    <row r="33" spans="1:23" x14ac:dyDescent="0.3">
      <c r="A33" s="1">
        <v>22873</v>
      </c>
      <c r="B33">
        <v>-1.8191902913529951</v>
      </c>
      <c r="C33" t="e">
        <v>#N/A</v>
      </c>
      <c r="D33" t="e">
        <v>#N/A</v>
      </c>
      <c r="E33" t="e">
        <v>#N/A</v>
      </c>
      <c r="F33">
        <v>-6.9333333333334579E-2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  <c r="R33" t="e">
        <v>#N/A</v>
      </c>
      <c r="S33">
        <v>-0.5851431508869922</v>
      </c>
      <c r="V33"/>
      <c r="W33"/>
    </row>
    <row r="34" spans="1:23" x14ac:dyDescent="0.3">
      <c r="A34" s="1">
        <v>22965</v>
      </c>
      <c r="B34">
        <v>-2.587676749346465</v>
      </c>
      <c r="C34" t="e">
        <v>#N/A</v>
      </c>
      <c r="D34" t="e">
        <v>#N/A</v>
      </c>
      <c r="E34" t="e">
        <v>#N/A</v>
      </c>
      <c r="F34">
        <v>1.5333333333332533E-2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  <c r="N34" t="e">
        <v>#N/A</v>
      </c>
      <c r="O34" t="e">
        <v>#N/A</v>
      </c>
      <c r="P34" t="e">
        <v>#N/A</v>
      </c>
      <c r="Q34" t="e">
        <v>#N/A</v>
      </c>
      <c r="R34" t="e">
        <v>#N/A</v>
      </c>
      <c r="S34">
        <v>-1.103470758584379</v>
      </c>
      <c r="V34"/>
      <c r="W34"/>
    </row>
    <row r="35" spans="1:23" x14ac:dyDescent="0.3">
      <c r="A35" s="1">
        <v>23057</v>
      </c>
      <c r="B35">
        <v>-2.603463576634931</v>
      </c>
      <c r="C35" t="e">
        <v>#N/A</v>
      </c>
      <c r="D35" t="e">
        <v>#N/A</v>
      </c>
      <c r="E35" t="e">
        <v>#N/A</v>
      </c>
      <c r="F35">
        <v>-0.4313333333333329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  <c r="N35" t="e">
        <v>#N/A</v>
      </c>
      <c r="O35" t="e">
        <v>#N/A</v>
      </c>
      <c r="P35" t="e">
        <v>#N/A</v>
      </c>
      <c r="Q35" t="e">
        <v>#N/A</v>
      </c>
      <c r="R35" t="e">
        <v>#N/A</v>
      </c>
      <c r="S35">
        <v>-1.2890359085558174</v>
      </c>
      <c r="V35"/>
      <c r="W35"/>
    </row>
    <row r="36" spans="1:23" x14ac:dyDescent="0.3">
      <c r="A36" s="1">
        <v>23146</v>
      </c>
      <c r="B36">
        <v>-2.5678145223639084</v>
      </c>
      <c r="C36">
        <v>0.28579755828401399</v>
      </c>
      <c r="D36" t="e">
        <v>#N/A</v>
      </c>
      <c r="E36" t="e">
        <v>#N/A</v>
      </c>
      <c r="F36">
        <v>-0.34266666666666801</v>
      </c>
      <c r="G36" t="e">
        <v>#N/A</v>
      </c>
      <c r="H36" t="e">
        <v>#N/A</v>
      </c>
      <c r="I36">
        <v>1.1580162046456852</v>
      </c>
      <c r="J36">
        <v>-0.21007133261967725</v>
      </c>
      <c r="K36">
        <v>0.19324262302164996</v>
      </c>
      <c r="L36" t="e">
        <v>#N/A</v>
      </c>
      <c r="M36" t="e">
        <v>#N/A</v>
      </c>
      <c r="N36" t="e">
        <v>#N/A</v>
      </c>
      <c r="O36" t="e">
        <v>#N/A</v>
      </c>
      <c r="P36" t="e">
        <v>#N/A</v>
      </c>
      <c r="Q36" t="e">
        <v>#N/A</v>
      </c>
      <c r="R36" t="e">
        <v>#N/A</v>
      </c>
      <c r="S36">
        <v>-0.94202832794863411</v>
      </c>
      <c r="V36"/>
      <c r="W36"/>
    </row>
    <row r="37" spans="1:23" x14ac:dyDescent="0.3">
      <c r="A37" s="1">
        <v>23238</v>
      </c>
      <c r="B37">
        <v>-1.480649184347484</v>
      </c>
      <c r="C37">
        <v>1.4440605482319182</v>
      </c>
      <c r="D37" t="e">
        <v>#N/A</v>
      </c>
      <c r="E37" t="e">
        <v>#N/A</v>
      </c>
      <c r="F37">
        <v>0.14400000000000013</v>
      </c>
      <c r="G37" t="e">
        <v>#N/A</v>
      </c>
      <c r="H37" t="e">
        <v>#N/A</v>
      </c>
      <c r="I37">
        <v>1.6738264199250938</v>
      </c>
      <c r="J37">
        <v>1.3581565369296047</v>
      </c>
      <c r="K37">
        <v>1.0805245107655104</v>
      </c>
      <c r="L37" t="e">
        <v>#N/A</v>
      </c>
      <c r="M37" t="e">
        <v>#N/A</v>
      </c>
      <c r="N37" t="e">
        <v>#N/A</v>
      </c>
      <c r="O37" t="e">
        <v>#N/A</v>
      </c>
      <c r="P37" t="e">
        <v>#N/A</v>
      </c>
      <c r="Q37" t="e">
        <v>#N/A</v>
      </c>
      <c r="R37" t="e">
        <v>#N/A</v>
      </c>
      <c r="S37">
        <v>-0.79833240859504428</v>
      </c>
      <c r="V37"/>
      <c r="W37"/>
    </row>
    <row r="38" spans="1:23" x14ac:dyDescent="0.3">
      <c r="A38" s="1">
        <v>23330</v>
      </c>
      <c r="B38">
        <v>-1.8872633932233343</v>
      </c>
      <c r="C38">
        <v>1.2984078050211152</v>
      </c>
      <c r="D38" t="e">
        <v>#N/A</v>
      </c>
      <c r="E38" t="e">
        <v>#N/A</v>
      </c>
      <c r="F38">
        <v>3.4666666666666401E-2</v>
      </c>
      <c r="G38" t="e">
        <v>#N/A</v>
      </c>
      <c r="H38" t="e">
        <v>#N/A</v>
      </c>
      <c r="I38">
        <v>1.9228406079210014</v>
      </c>
      <c r="J38">
        <v>1.0966913302323449</v>
      </c>
      <c r="K38">
        <v>1.1950842834105693</v>
      </c>
      <c r="L38" t="e">
        <v>#N/A</v>
      </c>
      <c r="M38" t="e">
        <v>#N/A</v>
      </c>
      <c r="N38" t="e">
        <v>#N/A</v>
      </c>
      <c r="O38" t="e">
        <v>#N/A</v>
      </c>
      <c r="P38" t="e">
        <v>#N/A</v>
      </c>
      <c r="Q38" t="e">
        <v>#N/A</v>
      </c>
      <c r="R38" t="e">
        <v>#N/A</v>
      </c>
      <c r="S38">
        <v>-0.85458244944868511</v>
      </c>
      <c r="V38"/>
      <c r="W38"/>
    </row>
    <row r="39" spans="1:23" x14ac:dyDescent="0.3">
      <c r="A39" s="1">
        <v>23422</v>
      </c>
      <c r="B39">
        <v>-0.87594923098786193</v>
      </c>
      <c r="C39">
        <v>2.4044276315769109</v>
      </c>
      <c r="D39" t="e">
        <v>#N/A</v>
      </c>
      <c r="E39" t="e">
        <v>#N/A</v>
      </c>
      <c r="F39">
        <v>0.25866666666666838</v>
      </c>
      <c r="G39" t="e">
        <v>#N/A</v>
      </c>
      <c r="H39" t="e">
        <v>#N/A</v>
      </c>
      <c r="I39">
        <v>2.3724440723579239</v>
      </c>
      <c r="J39">
        <v>1.50111861878459</v>
      </c>
      <c r="K39">
        <v>1.1416817627747342</v>
      </c>
      <c r="L39" t="e">
        <v>#N/A</v>
      </c>
      <c r="M39" t="e">
        <v>#N/A</v>
      </c>
      <c r="N39" t="e">
        <v>#N/A</v>
      </c>
      <c r="O39" t="e">
        <v>#N/A</v>
      </c>
      <c r="P39" t="e">
        <v>#N/A</v>
      </c>
      <c r="Q39" t="e">
        <v>#N/A</v>
      </c>
      <c r="R39" t="e">
        <v>#N/A</v>
      </c>
      <c r="S39">
        <v>-0.71332093490289594</v>
      </c>
      <c r="V39"/>
      <c r="W39"/>
    </row>
    <row r="40" spans="1:23" x14ac:dyDescent="0.3">
      <c r="A40" s="1">
        <v>23512</v>
      </c>
      <c r="B40">
        <v>-0.8790864525520401</v>
      </c>
      <c r="C40">
        <v>2.4153435197152575</v>
      </c>
      <c r="D40" t="e">
        <v>#N/A</v>
      </c>
      <c r="E40" t="e">
        <v>#N/A</v>
      </c>
      <c r="F40">
        <v>0.81600000000000072</v>
      </c>
      <c r="G40" t="e">
        <v>#N/A</v>
      </c>
      <c r="H40" t="e">
        <v>#N/A</v>
      </c>
      <c r="I40">
        <v>3.1898747601990856</v>
      </c>
      <c r="J40">
        <v>1.074492752887948</v>
      </c>
      <c r="K40">
        <v>1.4173526010553203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 t="e">
        <v>#N/A</v>
      </c>
      <c r="S40">
        <v>9.194594889989105E-2</v>
      </c>
      <c r="V40"/>
      <c r="W40"/>
    </row>
    <row r="41" spans="1:23" x14ac:dyDescent="0.3">
      <c r="A41" s="1">
        <v>23604</v>
      </c>
      <c r="B41">
        <v>-0.4317595745556107</v>
      </c>
      <c r="C41">
        <v>2.9144120323167284</v>
      </c>
      <c r="D41" t="e">
        <v>#N/A</v>
      </c>
      <c r="E41" t="e">
        <v>#N/A</v>
      </c>
      <c r="F41">
        <v>1.2400000000000002</v>
      </c>
      <c r="G41" t="e">
        <v>#N/A</v>
      </c>
      <c r="H41" t="e">
        <v>#N/A</v>
      </c>
      <c r="I41">
        <v>3.4473636615947569</v>
      </c>
      <c r="J41">
        <v>1.777864725324368</v>
      </c>
      <c r="K41">
        <v>1.8184624366169722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e">
        <v>#N/A</v>
      </c>
      <c r="S41">
        <v>-0.23894986281375452</v>
      </c>
      <c r="V41"/>
      <c r="W41"/>
    </row>
    <row r="42" spans="1:23" x14ac:dyDescent="0.3">
      <c r="A42" s="1">
        <v>23696</v>
      </c>
      <c r="B42">
        <v>-1.20742675121451</v>
      </c>
      <c r="C42">
        <v>2.2113674206700233</v>
      </c>
      <c r="D42" t="e">
        <v>#N/A</v>
      </c>
      <c r="E42" t="e">
        <v>#N/A</v>
      </c>
      <c r="F42">
        <v>1.3326666666666682</v>
      </c>
      <c r="G42" t="e">
        <v>#N/A</v>
      </c>
      <c r="H42" t="e">
        <v>#N/A</v>
      </c>
      <c r="I42">
        <v>3.6943383488155135</v>
      </c>
      <c r="J42">
        <v>1.2801501590477771</v>
      </c>
      <c r="K42">
        <v>2.0277229023942969</v>
      </c>
      <c r="L42" t="e">
        <v>#N/A</v>
      </c>
      <c r="M42" t="e">
        <v>#N/A</v>
      </c>
      <c r="N42" t="e">
        <v>#N/A</v>
      </c>
      <c r="O42" t="e">
        <v>#N/A</v>
      </c>
      <c r="P42" t="e">
        <v>#N/A</v>
      </c>
      <c r="Q42" t="e">
        <v>#N/A</v>
      </c>
      <c r="R42" t="e">
        <v>#N/A</v>
      </c>
      <c r="S42">
        <v>-0.37165522900106396</v>
      </c>
      <c r="V42"/>
      <c r="W42"/>
    </row>
    <row r="43" spans="1:23" x14ac:dyDescent="0.3">
      <c r="A43" s="1">
        <v>23788</v>
      </c>
      <c r="B43">
        <v>6.7298792740965854E-2</v>
      </c>
      <c r="C43">
        <v>3.7416622117665175</v>
      </c>
      <c r="D43" t="e">
        <v>#N/A</v>
      </c>
      <c r="E43" t="e">
        <v>#N/A</v>
      </c>
      <c r="F43">
        <v>1.4920000000000009</v>
      </c>
      <c r="G43" t="e">
        <v>#N/A</v>
      </c>
      <c r="H43" t="e">
        <v>#N/A</v>
      </c>
      <c r="I43">
        <v>4.3480225677167681</v>
      </c>
      <c r="J43">
        <v>1.7391967856255506</v>
      </c>
      <c r="K43">
        <v>1.7163802592663355</v>
      </c>
      <c r="L43" t="e">
        <v>#N/A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  <c r="R43" t="e">
        <v>#N/A</v>
      </c>
      <c r="S43">
        <v>-0.10751101666289742</v>
      </c>
      <c r="V43"/>
      <c r="W43"/>
    </row>
    <row r="44" spans="1:23" x14ac:dyDescent="0.3">
      <c r="A44" s="1">
        <v>23877</v>
      </c>
      <c r="B44">
        <v>0.25349059960189024</v>
      </c>
      <c r="C44">
        <v>3.681305104524137</v>
      </c>
      <c r="D44" t="e">
        <v>#N/A</v>
      </c>
      <c r="E44" t="e">
        <v>#N/A</v>
      </c>
      <c r="F44">
        <v>1.9846666666666675</v>
      </c>
      <c r="G44" t="e">
        <v>#N/A</v>
      </c>
      <c r="H44" t="e">
        <v>#N/A</v>
      </c>
      <c r="I44">
        <v>4.4071828865795695</v>
      </c>
      <c r="J44">
        <v>2.0235692591146361</v>
      </c>
      <c r="K44">
        <v>2.224787869436712</v>
      </c>
      <c r="L44" t="e">
        <v>#N/A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  <c r="R44" t="e">
        <v>#N/A</v>
      </c>
      <c r="S44">
        <v>0.55332973606222424</v>
      </c>
      <c r="V44"/>
      <c r="W44"/>
    </row>
    <row r="45" spans="1:23" x14ac:dyDescent="0.3">
      <c r="A45" s="1">
        <v>23969</v>
      </c>
      <c r="B45">
        <v>1.3736106850419298</v>
      </c>
      <c r="C45">
        <v>4.5825132916286204</v>
      </c>
      <c r="D45" t="e">
        <v>#N/A</v>
      </c>
      <c r="E45" t="e">
        <v>#N/A</v>
      </c>
      <c r="F45">
        <v>2.6106666666666651</v>
      </c>
      <c r="G45" t="e">
        <v>#N/A</v>
      </c>
      <c r="H45" t="e">
        <v>#N/A</v>
      </c>
      <c r="I45">
        <v>5.0485671481395631</v>
      </c>
      <c r="J45">
        <v>2.5309742792390257</v>
      </c>
      <c r="K45">
        <v>2.6545336485175017</v>
      </c>
      <c r="L45" t="e">
        <v>#N/A</v>
      </c>
      <c r="M45" t="e">
        <v>#N/A</v>
      </c>
      <c r="N45" t="e">
        <v>#N/A</v>
      </c>
      <c r="O45" t="e">
        <v>#N/A</v>
      </c>
      <c r="P45" t="e">
        <v>#N/A</v>
      </c>
      <c r="Q45" t="e">
        <v>#N/A</v>
      </c>
      <c r="R45" t="e">
        <v>#N/A</v>
      </c>
      <c r="S45">
        <v>1.0107190080525186</v>
      </c>
      <c r="V45"/>
      <c r="W45"/>
    </row>
    <row r="46" spans="1:23" x14ac:dyDescent="0.3">
      <c r="A46" s="1">
        <v>24061</v>
      </c>
      <c r="B46">
        <v>2.5992181607156586</v>
      </c>
      <c r="C46">
        <v>5.4624989363880809</v>
      </c>
      <c r="D46" t="e">
        <v>#N/A</v>
      </c>
      <c r="E46" t="e">
        <v>#N/A</v>
      </c>
      <c r="F46">
        <v>3.1699999999999982</v>
      </c>
      <c r="G46" t="e">
        <v>#N/A</v>
      </c>
      <c r="H46" t="e">
        <v>#N/A</v>
      </c>
      <c r="I46">
        <v>5.4325795803418515</v>
      </c>
      <c r="J46">
        <v>2.9125809524934434</v>
      </c>
      <c r="K46">
        <v>2.7866709607270952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  <c r="S46">
        <v>1.2645139002437134</v>
      </c>
      <c r="V46"/>
      <c r="W46"/>
    </row>
    <row r="47" spans="1:23" x14ac:dyDescent="0.3">
      <c r="A47" s="1">
        <v>24153</v>
      </c>
      <c r="B47">
        <v>3.9734741539761984</v>
      </c>
      <c r="C47">
        <v>6.6798050431441798</v>
      </c>
      <c r="D47" t="e">
        <v>#N/A</v>
      </c>
      <c r="E47" t="e">
        <v>#N/A</v>
      </c>
      <c r="F47">
        <v>3.6626666666666674</v>
      </c>
      <c r="G47" t="e">
        <v>#N/A</v>
      </c>
      <c r="H47" t="e">
        <v>#N/A</v>
      </c>
      <c r="I47">
        <v>6.0495324675978646</v>
      </c>
      <c r="J47">
        <v>3.5339968778033319</v>
      </c>
      <c r="K47">
        <v>3.007467789120903</v>
      </c>
      <c r="L47" t="e">
        <v>#N/A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  <c r="S47">
        <v>1.5812434246232527</v>
      </c>
      <c r="V47"/>
      <c r="W47"/>
    </row>
    <row r="48" spans="1:23" x14ac:dyDescent="0.3">
      <c r="A48" s="1">
        <v>24242</v>
      </c>
      <c r="B48">
        <v>3.2183194142649199</v>
      </c>
      <c r="C48">
        <v>5.664032565525563</v>
      </c>
      <c r="D48" t="e">
        <v>#N/A</v>
      </c>
      <c r="E48" t="e">
        <v>#N/A</v>
      </c>
      <c r="F48">
        <v>3.7553333333333336</v>
      </c>
      <c r="G48" t="e">
        <v>#N/A</v>
      </c>
      <c r="H48" t="e">
        <v>#N/A</v>
      </c>
      <c r="I48">
        <v>5.8280129868190302</v>
      </c>
      <c r="J48">
        <v>3.1588762525736525</v>
      </c>
      <c r="K48">
        <v>3.3829688973826082</v>
      </c>
      <c r="L48" t="e">
        <v>#N/A</v>
      </c>
      <c r="M48" t="e">
        <v>#N/A</v>
      </c>
      <c r="N48" t="e">
        <v>#N/A</v>
      </c>
      <c r="O48" t="e">
        <v>#N/A</v>
      </c>
      <c r="P48" t="e">
        <v>#N/A</v>
      </c>
      <c r="Q48" t="e">
        <v>#N/A</v>
      </c>
      <c r="R48" t="e">
        <v>#N/A</v>
      </c>
      <c r="S48">
        <v>1.8941086070246911</v>
      </c>
      <c r="V48"/>
      <c r="W48"/>
    </row>
    <row r="49" spans="1:23" x14ac:dyDescent="0.3">
      <c r="A49" s="1">
        <v>24334</v>
      </c>
      <c r="B49">
        <v>2.9818980215654451</v>
      </c>
      <c r="C49">
        <v>4.8419497399092943</v>
      </c>
      <c r="D49" t="e">
        <v>#N/A</v>
      </c>
      <c r="E49" t="e">
        <v>#N/A</v>
      </c>
      <c r="F49">
        <v>3.9126666666666656</v>
      </c>
      <c r="G49" t="e">
        <v>#N/A</v>
      </c>
      <c r="H49" t="e">
        <v>#N/A</v>
      </c>
      <c r="I49">
        <v>5.3374215620801602</v>
      </c>
      <c r="J49">
        <v>2.7038704185024405</v>
      </c>
      <c r="K49">
        <v>3.4147593311034585</v>
      </c>
      <c r="L49" t="e">
        <v>#N/A</v>
      </c>
      <c r="M49" t="e">
        <v>#N/A</v>
      </c>
      <c r="N49" t="e">
        <v>#N/A</v>
      </c>
      <c r="O49" t="e">
        <v>#N/A</v>
      </c>
      <c r="P49" t="e">
        <v>#N/A</v>
      </c>
      <c r="Q49" t="e">
        <v>#N/A</v>
      </c>
      <c r="R49" t="e">
        <v>#N/A</v>
      </c>
      <c r="S49">
        <v>2.2684642077318955</v>
      </c>
      <c r="V49"/>
      <c r="W49"/>
    </row>
    <row r="50" spans="1:23" x14ac:dyDescent="0.3">
      <c r="A50" s="1">
        <v>24426</v>
      </c>
      <c r="B50">
        <v>2.7260173146334989</v>
      </c>
      <c r="C50">
        <v>4.1530232979292885</v>
      </c>
      <c r="D50" t="e">
        <v>#N/A</v>
      </c>
      <c r="E50" t="e">
        <v>#N/A</v>
      </c>
      <c r="F50">
        <v>4.0699999999999994</v>
      </c>
      <c r="G50" t="e">
        <v>#N/A</v>
      </c>
      <c r="H50" t="e">
        <v>#N/A</v>
      </c>
      <c r="I50">
        <v>5.0666226273542287</v>
      </c>
      <c r="J50">
        <v>2.1826572548527823</v>
      </c>
      <c r="K50">
        <v>3.2730759050362765</v>
      </c>
      <c r="L50" t="e">
        <v>#N/A</v>
      </c>
      <c r="M50" t="e">
        <v>#N/A</v>
      </c>
      <c r="N50" t="e">
        <v>#N/A</v>
      </c>
      <c r="O50" t="e">
        <v>#N/A</v>
      </c>
      <c r="P50" t="e">
        <v>#N/A</v>
      </c>
      <c r="Q50" t="e">
        <v>#N/A</v>
      </c>
      <c r="R50" t="e">
        <v>#N/A</v>
      </c>
      <c r="S50">
        <v>2.7720400328070411</v>
      </c>
      <c r="V50"/>
      <c r="W50"/>
    </row>
    <row r="51" spans="1:23" x14ac:dyDescent="0.3">
      <c r="A51" s="1">
        <v>24518</v>
      </c>
      <c r="B51">
        <v>2.5087559511259023</v>
      </c>
      <c r="C51">
        <v>3.8151292545755489</v>
      </c>
      <c r="D51" t="e">
        <v>#N/A</v>
      </c>
      <c r="E51" t="e">
        <v>#N/A</v>
      </c>
      <c r="F51">
        <v>3.8273333333333328</v>
      </c>
      <c r="G51" t="e">
        <v>#N/A</v>
      </c>
      <c r="H51" t="e">
        <v>#N/A</v>
      </c>
      <c r="I51">
        <v>4.4840940552259836</v>
      </c>
      <c r="J51">
        <v>2.1299920079950434</v>
      </c>
      <c r="K51">
        <v>2.8635060843423803</v>
      </c>
      <c r="L51" t="e">
        <v>#N/A</v>
      </c>
      <c r="M51" t="e">
        <v>#N/A</v>
      </c>
      <c r="N51" t="e">
        <v>#N/A</v>
      </c>
      <c r="O51" t="e">
        <v>#N/A</v>
      </c>
      <c r="P51" t="e">
        <v>#N/A</v>
      </c>
      <c r="Q51" t="e">
        <v>#N/A</v>
      </c>
      <c r="R51" t="e">
        <v>#N/A</v>
      </c>
      <c r="S51">
        <v>2.1380542892216994</v>
      </c>
      <c r="V51"/>
      <c r="W51"/>
    </row>
    <row r="52" spans="1:23" x14ac:dyDescent="0.3">
      <c r="A52" s="1">
        <v>24607</v>
      </c>
      <c r="B52">
        <v>1.433487438322141</v>
      </c>
      <c r="C52">
        <v>2.8822311406564611</v>
      </c>
      <c r="D52" t="e">
        <v>#N/A</v>
      </c>
      <c r="E52" t="e">
        <v>#N/A</v>
      </c>
      <c r="F52">
        <v>3.8493333333333331</v>
      </c>
      <c r="G52" t="e">
        <v>#N/A</v>
      </c>
      <c r="H52" t="e">
        <v>#N/A</v>
      </c>
      <c r="I52">
        <v>4.5507712987332019</v>
      </c>
      <c r="J52">
        <v>1.5275145540369024</v>
      </c>
      <c r="K52">
        <v>2.8219512736719503</v>
      </c>
      <c r="L52" t="e">
        <v>#N/A</v>
      </c>
      <c r="M52" t="e">
        <v>#N/A</v>
      </c>
      <c r="N52" t="e">
        <v>#N/A</v>
      </c>
      <c r="O52" t="e">
        <v>#N/A</v>
      </c>
      <c r="P52" t="e">
        <v>#N/A</v>
      </c>
      <c r="Q52" t="e">
        <v>#N/A</v>
      </c>
      <c r="R52" t="e">
        <v>#N/A</v>
      </c>
      <c r="S52">
        <v>2.4318782372537697</v>
      </c>
      <c r="V52"/>
      <c r="W52"/>
    </row>
    <row r="53" spans="1:23" x14ac:dyDescent="0.3">
      <c r="A53" s="1">
        <v>24699</v>
      </c>
      <c r="B53">
        <v>1.2398788641974605</v>
      </c>
      <c r="C53">
        <v>2.4699503819480073</v>
      </c>
      <c r="D53" t="e">
        <v>#N/A</v>
      </c>
      <c r="E53" t="e">
        <v>#N/A</v>
      </c>
      <c r="F53">
        <v>3.9400000000000004</v>
      </c>
      <c r="G53" t="e">
        <v>#N/A</v>
      </c>
      <c r="H53" t="e">
        <v>#N/A</v>
      </c>
      <c r="I53">
        <v>4.0270120719220062</v>
      </c>
      <c r="J53">
        <v>1.8508087333238763</v>
      </c>
      <c r="K53">
        <v>3.0360196891412086</v>
      </c>
      <c r="L53" t="e">
        <v>#N/A</v>
      </c>
      <c r="M53" t="e">
        <v>#N/A</v>
      </c>
      <c r="N53" t="e">
        <v>#N/A</v>
      </c>
      <c r="O53" t="e">
        <v>#N/A</v>
      </c>
      <c r="P53" t="e">
        <v>#N/A</v>
      </c>
      <c r="Q53" t="e">
        <v>#N/A</v>
      </c>
      <c r="R53" t="e">
        <v>#N/A</v>
      </c>
      <c r="S53">
        <v>2.9224494524965507</v>
      </c>
      <c r="V53"/>
      <c r="W53"/>
    </row>
    <row r="54" spans="1:23" x14ac:dyDescent="0.3">
      <c r="A54" s="1">
        <v>24791</v>
      </c>
      <c r="B54">
        <v>0.83793719806368039</v>
      </c>
      <c r="C54">
        <v>2.0615109864346834</v>
      </c>
      <c r="D54" t="e">
        <v>#N/A</v>
      </c>
      <c r="E54" t="e">
        <v>#N/A</v>
      </c>
      <c r="F54">
        <v>3.7619999999999996</v>
      </c>
      <c r="G54" t="e">
        <v>#N/A</v>
      </c>
      <c r="H54" t="e">
        <v>#N/A</v>
      </c>
      <c r="I54">
        <v>3.4646696950027058</v>
      </c>
      <c r="J54">
        <v>2.0204998695515806</v>
      </c>
      <c r="K54">
        <v>3.1650942353822993</v>
      </c>
      <c r="L54" t="e">
        <v>#N/A</v>
      </c>
      <c r="M54" t="e">
        <v>#N/A</v>
      </c>
      <c r="N54" t="e">
        <v>#N/A</v>
      </c>
      <c r="O54" t="e">
        <v>#N/A</v>
      </c>
      <c r="P54" t="e">
        <v>#N/A</v>
      </c>
      <c r="Q54" t="e">
        <v>#N/A</v>
      </c>
      <c r="R54" t="e">
        <v>#N/A</v>
      </c>
      <c r="S54">
        <v>3.1406327098536337</v>
      </c>
      <c r="V54"/>
      <c r="W54"/>
    </row>
    <row r="55" spans="1:23" x14ac:dyDescent="0.3">
      <c r="A55" s="1">
        <v>24883</v>
      </c>
      <c r="B55">
        <v>1.7277861454465395</v>
      </c>
      <c r="C55">
        <v>2.9455606344253482</v>
      </c>
      <c r="D55" t="e">
        <v>#N/A</v>
      </c>
      <c r="E55" t="e">
        <v>#N/A</v>
      </c>
      <c r="F55">
        <v>4.1173333333333337</v>
      </c>
      <c r="G55" t="e">
        <v>#N/A</v>
      </c>
      <c r="H55" t="e">
        <v>#N/A</v>
      </c>
      <c r="I55">
        <v>3.7389674125841941</v>
      </c>
      <c r="J55">
        <v>3.041606113935142</v>
      </c>
      <c r="K55">
        <v>3.7414589167225953</v>
      </c>
      <c r="L55" t="e">
        <v>#N/A</v>
      </c>
      <c r="M55" t="e">
        <v>#N/A</v>
      </c>
      <c r="N55" t="e">
        <v>#N/A</v>
      </c>
      <c r="O55" t="e">
        <v>#N/A</v>
      </c>
      <c r="P55" t="e">
        <v>#N/A</v>
      </c>
      <c r="Q55" t="e">
        <v>#N/A</v>
      </c>
      <c r="R55" t="e">
        <v>#N/A</v>
      </c>
      <c r="S55">
        <v>2.4875280509471906</v>
      </c>
      <c r="V55"/>
      <c r="W55"/>
    </row>
    <row r="56" spans="1:23" x14ac:dyDescent="0.3">
      <c r="A56" s="1">
        <v>24973</v>
      </c>
      <c r="B56">
        <v>2.2831387218548258</v>
      </c>
      <c r="C56">
        <v>3.4150895487838944</v>
      </c>
      <c r="D56" t="e">
        <v>#N/A</v>
      </c>
      <c r="E56" t="e">
        <v>#N/A</v>
      </c>
      <c r="F56">
        <v>4.4746666666666677</v>
      </c>
      <c r="G56" t="e">
        <v>#N/A</v>
      </c>
      <c r="H56" t="e">
        <v>#N/A</v>
      </c>
      <c r="I56">
        <v>3.9566485993356366</v>
      </c>
      <c r="J56">
        <v>3.7083978390814334</v>
      </c>
      <c r="K56">
        <v>4.2507545933040554</v>
      </c>
      <c r="L56" t="e">
        <v>#N/A</v>
      </c>
      <c r="M56" t="e">
        <v>#N/A</v>
      </c>
      <c r="N56" t="e">
        <v>#N/A</v>
      </c>
      <c r="O56" t="e">
        <v>#N/A</v>
      </c>
      <c r="P56" t="e">
        <v>#N/A</v>
      </c>
      <c r="Q56" t="e">
        <v>#N/A</v>
      </c>
      <c r="R56" t="e">
        <v>#N/A</v>
      </c>
      <c r="S56">
        <v>3.2975803213865902</v>
      </c>
      <c r="V56"/>
      <c r="W56"/>
    </row>
    <row r="57" spans="1:23" x14ac:dyDescent="0.3">
      <c r="A57" s="1">
        <v>25065</v>
      </c>
      <c r="B57">
        <v>1.9368873172559742</v>
      </c>
      <c r="C57">
        <v>3.1882801231138478</v>
      </c>
      <c r="D57" t="e">
        <v>#N/A</v>
      </c>
      <c r="E57" t="e">
        <v>#N/A</v>
      </c>
      <c r="F57">
        <v>4.5633333333333344</v>
      </c>
      <c r="G57" t="e">
        <v>#N/A</v>
      </c>
      <c r="H57" t="e">
        <v>#N/A</v>
      </c>
      <c r="I57">
        <v>4.1974134407242616</v>
      </c>
      <c r="J57">
        <v>3.6659243653471609</v>
      </c>
      <c r="K57">
        <v>4.63729317138346</v>
      </c>
      <c r="L57" t="e">
        <v>#N/A</v>
      </c>
      <c r="M57" t="e">
        <v>#N/A</v>
      </c>
      <c r="N57" t="e">
        <v>#N/A</v>
      </c>
      <c r="O57" t="e">
        <v>#N/A</v>
      </c>
      <c r="P57" t="e">
        <v>#N/A</v>
      </c>
      <c r="Q57" t="e">
        <v>#N/A</v>
      </c>
      <c r="R57" t="e">
        <v>#N/A</v>
      </c>
      <c r="S57">
        <v>2.9683430636758317</v>
      </c>
      <c r="V57"/>
      <c r="W57"/>
    </row>
    <row r="58" spans="1:23" x14ac:dyDescent="0.3">
      <c r="A58" s="1">
        <v>25157</v>
      </c>
      <c r="B58">
        <v>1.2107277091773219</v>
      </c>
      <c r="C58">
        <v>2.7975996369358289</v>
      </c>
      <c r="D58" t="e">
        <v>#N/A</v>
      </c>
      <c r="E58" t="e">
        <v>#N/A</v>
      </c>
      <c r="F58">
        <v>4.8540000000000001</v>
      </c>
      <c r="G58" t="e">
        <v>#N/A</v>
      </c>
      <c r="H58" t="e">
        <v>#N/A</v>
      </c>
      <c r="I58">
        <v>4.4933067606184389</v>
      </c>
      <c r="J58">
        <v>3.7982980340500294</v>
      </c>
      <c r="K58">
        <v>5.1249008308236705</v>
      </c>
      <c r="L58" t="e">
        <v>#N/A</v>
      </c>
      <c r="M58" t="e">
        <v>#N/A</v>
      </c>
      <c r="N58" t="e">
        <v>#N/A</v>
      </c>
      <c r="O58" t="e">
        <v>#N/A</v>
      </c>
      <c r="P58" t="e">
        <v>#N/A</v>
      </c>
      <c r="Q58" t="e">
        <v>#N/A</v>
      </c>
      <c r="R58" t="e">
        <v>#N/A</v>
      </c>
      <c r="S58">
        <v>3.0354710358025017</v>
      </c>
      <c r="V58"/>
      <c r="W58"/>
    </row>
    <row r="59" spans="1:23" x14ac:dyDescent="0.3">
      <c r="A59" s="1">
        <v>25249</v>
      </c>
      <c r="B59">
        <v>1.7153945302041838</v>
      </c>
      <c r="C59">
        <v>3.2631450729586038</v>
      </c>
      <c r="D59" t="e">
        <v>#N/A</v>
      </c>
      <c r="E59" t="e">
        <v>#N/A</v>
      </c>
      <c r="F59">
        <v>4.878000000000001</v>
      </c>
      <c r="G59" t="e">
        <v>#N/A</v>
      </c>
      <c r="H59" t="e">
        <v>#N/A</v>
      </c>
      <c r="I59">
        <v>4.1387628975955879</v>
      </c>
      <c r="J59">
        <v>4.380201563130278</v>
      </c>
      <c r="K59">
        <v>5.068715848539612</v>
      </c>
      <c r="L59" t="e">
        <v>#N/A</v>
      </c>
      <c r="M59" t="e">
        <v>#N/A</v>
      </c>
      <c r="N59" t="e">
        <v>#N/A</v>
      </c>
      <c r="O59" t="e">
        <v>#N/A</v>
      </c>
      <c r="P59" t="e">
        <v>#N/A</v>
      </c>
      <c r="Q59" t="e">
        <v>#N/A</v>
      </c>
      <c r="R59" t="e">
        <v>#N/A</v>
      </c>
      <c r="S59">
        <v>3.3643943197245108</v>
      </c>
      <c r="V59"/>
      <c r="W59"/>
    </row>
    <row r="60" spans="1:23" x14ac:dyDescent="0.3">
      <c r="A60" s="1">
        <v>25338</v>
      </c>
      <c r="B60">
        <v>1.0043062283577946</v>
      </c>
      <c r="C60">
        <v>2.5233059775717286</v>
      </c>
      <c r="D60" t="e">
        <v>#N/A</v>
      </c>
      <c r="E60" t="e">
        <v>#N/A</v>
      </c>
      <c r="F60">
        <v>4.8353333333333328</v>
      </c>
      <c r="G60" t="e">
        <v>#N/A</v>
      </c>
      <c r="H60" t="e">
        <v>#N/A</v>
      </c>
      <c r="I60">
        <v>3.9012043989345084</v>
      </c>
      <c r="J60">
        <v>4.1638137254919574</v>
      </c>
      <c r="K60">
        <v>5.5332637333782557</v>
      </c>
      <c r="L60" t="e">
        <v>#N/A</v>
      </c>
      <c r="M60" t="e">
        <v>#N/A</v>
      </c>
      <c r="N60" t="e">
        <v>#N/A</v>
      </c>
      <c r="O60" t="e">
        <v>#N/A</v>
      </c>
      <c r="P60" t="e">
        <v>#N/A</v>
      </c>
      <c r="Q60" t="e">
        <v>#N/A</v>
      </c>
      <c r="R60" t="e">
        <v>#N/A</v>
      </c>
      <c r="S60">
        <v>3.4884107865387506</v>
      </c>
      <c r="V60"/>
      <c r="W60"/>
    </row>
    <row r="61" spans="1:23" x14ac:dyDescent="0.3">
      <c r="A61" s="1">
        <v>25430</v>
      </c>
      <c r="B61">
        <v>0.71040456762853865</v>
      </c>
      <c r="C61">
        <v>2.2593273631708612</v>
      </c>
      <c r="D61" t="e">
        <v>#N/A</v>
      </c>
      <c r="E61" t="e">
        <v>#N/A</v>
      </c>
      <c r="F61">
        <v>4.5946666666666669</v>
      </c>
      <c r="G61" t="e">
        <v>#N/A</v>
      </c>
      <c r="H61" t="e">
        <v>#N/A</v>
      </c>
      <c r="I61">
        <v>3.6391944517115604</v>
      </c>
      <c r="J61">
        <v>3.9511128622353313</v>
      </c>
      <c r="K61">
        <v>5.5182935962593866</v>
      </c>
      <c r="L61" t="e">
        <v>#N/A</v>
      </c>
      <c r="M61" t="e">
        <v>#N/A</v>
      </c>
      <c r="N61" t="e">
        <v>#N/A</v>
      </c>
      <c r="O61" t="e">
        <v>#N/A</v>
      </c>
      <c r="P61" t="e">
        <v>#N/A</v>
      </c>
      <c r="Q61" t="e">
        <v>#N/A</v>
      </c>
      <c r="R61" t="e">
        <v>#N/A</v>
      </c>
      <c r="S61">
        <v>3.7420248170434292</v>
      </c>
      <c r="V61"/>
      <c r="W61"/>
    </row>
    <row r="62" spans="1:23" x14ac:dyDescent="0.3">
      <c r="A62" s="1">
        <v>25522</v>
      </c>
      <c r="B62">
        <v>-0.67664862256307301</v>
      </c>
      <c r="C62">
        <v>1.0310211302648531</v>
      </c>
      <c r="D62" t="e">
        <v>#N/A</v>
      </c>
      <c r="E62" t="e">
        <v>#N/A</v>
      </c>
      <c r="F62">
        <v>4.6206666666666667</v>
      </c>
      <c r="G62" t="e">
        <v>#N/A</v>
      </c>
      <c r="H62" t="e">
        <v>#N/A</v>
      </c>
      <c r="I62">
        <v>3.711136469519964</v>
      </c>
      <c r="J62">
        <v>3.2439250730347085</v>
      </c>
      <c r="K62">
        <v>5.7479145262390094</v>
      </c>
      <c r="L62" t="e">
        <v>#N/A</v>
      </c>
      <c r="M62" t="e">
        <v>#N/A</v>
      </c>
      <c r="N62" t="e">
        <v>#N/A</v>
      </c>
      <c r="O62" t="e">
        <v>#N/A</v>
      </c>
      <c r="P62" t="e">
        <v>#N/A</v>
      </c>
      <c r="Q62" t="e">
        <v>#N/A</v>
      </c>
      <c r="R62" t="e">
        <v>#N/A</v>
      </c>
      <c r="S62">
        <v>3.7240350713821044</v>
      </c>
      <c r="V62"/>
      <c r="W62"/>
    </row>
    <row r="63" spans="1:23" x14ac:dyDescent="0.3">
      <c r="A63" s="1">
        <v>25614</v>
      </c>
      <c r="B63">
        <v>-1.668946397780608</v>
      </c>
      <c r="C63">
        <v>0.62496004525391746</v>
      </c>
      <c r="D63" t="e">
        <v>#N/A</v>
      </c>
      <c r="E63" t="e">
        <v>#N/A</v>
      </c>
      <c r="F63">
        <v>3.4466666666666654</v>
      </c>
      <c r="G63" t="e">
        <v>#N/A</v>
      </c>
      <c r="H63" t="e">
        <v>#N/A</v>
      </c>
      <c r="I63">
        <v>3.0882469208012449</v>
      </c>
      <c r="J63">
        <v>3.1200101958589652</v>
      </c>
      <c r="K63">
        <v>5.0341277487433818</v>
      </c>
      <c r="L63" t="e">
        <v>#N/A</v>
      </c>
      <c r="M63" t="e">
        <v>#N/A</v>
      </c>
      <c r="N63" t="e">
        <v>#N/A</v>
      </c>
      <c r="O63" t="e">
        <v>#N/A</v>
      </c>
      <c r="P63" t="e">
        <v>#N/A</v>
      </c>
      <c r="Q63" t="e">
        <v>#N/A</v>
      </c>
      <c r="R63" t="e">
        <v>#N/A</v>
      </c>
      <c r="S63">
        <v>3.3011128833692283</v>
      </c>
      <c r="V63"/>
      <c r="W63"/>
    </row>
    <row r="64" spans="1:23" x14ac:dyDescent="0.3">
      <c r="A64" s="1">
        <v>25703</v>
      </c>
      <c r="B64">
        <v>-2.3217498491702893</v>
      </c>
      <c r="C64">
        <v>0.34627194428726521</v>
      </c>
      <c r="D64" t="e">
        <v>#N/A</v>
      </c>
      <c r="E64" t="e">
        <v>#N/A</v>
      </c>
      <c r="F64">
        <v>2.2746666666666666</v>
      </c>
      <c r="G64" t="e">
        <v>#N/A</v>
      </c>
      <c r="H64" t="e">
        <v>#N/A</v>
      </c>
      <c r="I64">
        <v>2.4729745663445382</v>
      </c>
      <c r="J64">
        <v>3.0296169828651642</v>
      </c>
      <c r="K64">
        <v>4.5242804353717343</v>
      </c>
      <c r="L64" t="e">
        <v>#N/A</v>
      </c>
      <c r="M64" t="e">
        <v>#N/A</v>
      </c>
      <c r="N64" t="e">
        <v>#N/A</v>
      </c>
      <c r="O64" t="e">
        <v>#N/A</v>
      </c>
      <c r="P64" t="e">
        <v>#N/A</v>
      </c>
      <c r="Q64" t="e">
        <v>#N/A</v>
      </c>
      <c r="R64" t="e">
        <v>#N/A</v>
      </c>
      <c r="S64">
        <v>2.4744749077967896</v>
      </c>
      <c r="V64"/>
      <c r="W64"/>
    </row>
    <row r="65" spans="1:23" x14ac:dyDescent="0.3">
      <c r="A65" s="1">
        <v>25795</v>
      </c>
      <c r="B65">
        <v>-2.1908540191293429</v>
      </c>
      <c r="C65">
        <v>0.6434275307550974</v>
      </c>
      <c r="D65" t="e">
        <v>#N/A</v>
      </c>
      <c r="E65" t="e">
        <v>#N/A</v>
      </c>
      <c r="F65">
        <v>1.5026666666666664</v>
      </c>
      <c r="G65" t="e">
        <v>#N/A</v>
      </c>
      <c r="H65" t="e">
        <v>#N/A</v>
      </c>
      <c r="I65">
        <v>2.0573563766246465</v>
      </c>
      <c r="J65">
        <v>3.2058257018300997</v>
      </c>
      <c r="K65">
        <v>4.123283263839232</v>
      </c>
      <c r="L65" t="e">
        <v>#N/A</v>
      </c>
      <c r="M65" t="e">
        <v>#N/A</v>
      </c>
      <c r="N65" t="e">
        <v>#N/A</v>
      </c>
      <c r="O65" t="e">
        <v>#N/A</v>
      </c>
      <c r="P65" t="e">
        <v>#N/A</v>
      </c>
      <c r="Q65" t="e">
        <v>#N/A</v>
      </c>
      <c r="R65" t="e">
        <v>#N/A</v>
      </c>
      <c r="S65">
        <v>1.6429609164722052</v>
      </c>
      <c r="V65"/>
      <c r="W65"/>
    </row>
    <row r="66" spans="1:23" x14ac:dyDescent="0.3">
      <c r="A66" s="1">
        <v>25887</v>
      </c>
      <c r="B66">
        <v>-3.9862065694400717</v>
      </c>
      <c r="C66">
        <v>-1.0982761860167956</v>
      </c>
      <c r="D66" t="e">
        <v>#N/A</v>
      </c>
      <c r="E66" t="e">
        <v>#N/A</v>
      </c>
      <c r="F66">
        <v>0.19933333333333358</v>
      </c>
      <c r="G66" t="e">
        <v>#N/A</v>
      </c>
      <c r="H66" t="e">
        <v>#N/A</v>
      </c>
      <c r="I66">
        <v>1.1716971084114771</v>
      </c>
      <c r="J66">
        <v>2.3700599045084099</v>
      </c>
      <c r="K66">
        <v>4.0885734628733719</v>
      </c>
      <c r="L66" t="e">
        <v>#N/A</v>
      </c>
      <c r="M66" t="e">
        <v>#N/A</v>
      </c>
      <c r="N66" t="e">
        <v>#N/A</v>
      </c>
      <c r="O66" t="e">
        <v>#N/A</v>
      </c>
      <c r="P66" t="e">
        <v>#N/A</v>
      </c>
      <c r="Q66" t="e">
        <v>#N/A</v>
      </c>
      <c r="R66" t="e">
        <v>#N/A</v>
      </c>
      <c r="S66">
        <v>0.87448783944171282</v>
      </c>
      <c r="V66"/>
      <c r="W66"/>
    </row>
    <row r="67" spans="1:23" x14ac:dyDescent="0.3">
      <c r="A67" s="1">
        <v>25979</v>
      </c>
      <c r="B67">
        <v>-2.1647976993402813</v>
      </c>
      <c r="C67">
        <v>0.808823567826923</v>
      </c>
      <c r="D67" t="e">
        <v>#N/A</v>
      </c>
      <c r="E67" t="e">
        <v>#N/A</v>
      </c>
      <c r="F67">
        <v>2.9333333333333655E-2</v>
      </c>
      <c r="G67" t="e">
        <v>#N/A</v>
      </c>
      <c r="H67" t="e">
        <v>#N/A</v>
      </c>
      <c r="I67">
        <v>0.92384955929330204</v>
      </c>
      <c r="J67">
        <v>3.639439387172219</v>
      </c>
      <c r="K67">
        <v>3.3935138888863605</v>
      </c>
      <c r="L67" t="e">
        <v>#N/A</v>
      </c>
      <c r="M67" t="e">
        <v>#N/A</v>
      </c>
      <c r="N67" t="e">
        <v>#N/A</v>
      </c>
      <c r="O67" t="e">
        <v>#N/A</v>
      </c>
      <c r="P67" t="e">
        <v>#N/A</v>
      </c>
      <c r="Q67" t="e">
        <v>#N/A</v>
      </c>
      <c r="R67" t="e">
        <v>#N/A</v>
      </c>
      <c r="S67">
        <v>0.23459174113685322</v>
      </c>
      <c r="V67"/>
      <c r="W67"/>
    </row>
    <row r="68" spans="1:23" x14ac:dyDescent="0.3">
      <c r="A68" s="1">
        <v>26068</v>
      </c>
      <c r="B68">
        <v>-2.4650898367863037</v>
      </c>
      <c r="C68">
        <v>0.7460732964273239</v>
      </c>
      <c r="D68" t="e">
        <v>#N/A</v>
      </c>
      <c r="E68" t="e">
        <v>#N/A</v>
      </c>
      <c r="F68">
        <v>0.12599999999999767</v>
      </c>
      <c r="G68" t="e">
        <v>#N/A</v>
      </c>
      <c r="H68" t="e">
        <v>#N/A</v>
      </c>
      <c r="I68">
        <v>1.1646670992833421</v>
      </c>
      <c r="J68">
        <v>3.8271783873976242</v>
      </c>
      <c r="K68">
        <v>3.8141053379389191</v>
      </c>
      <c r="L68" t="e">
        <v>#N/A</v>
      </c>
      <c r="M68" t="e">
        <v>#N/A</v>
      </c>
      <c r="N68" t="e">
        <v>#N/A</v>
      </c>
      <c r="O68" t="e">
        <v>#N/A</v>
      </c>
      <c r="P68" t="e">
        <v>#N/A</v>
      </c>
      <c r="Q68" t="e">
        <v>#N/A</v>
      </c>
      <c r="R68" t="e">
        <v>#N/A</v>
      </c>
      <c r="S68">
        <v>-0.14331118180140834</v>
      </c>
      <c r="V68"/>
      <c r="W68"/>
    </row>
    <row r="69" spans="1:23" x14ac:dyDescent="0.3">
      <c r="A69" s="1">
        <v>26160</v>
      </c>
      <c r="B69">
        <v>-2.5114506100739855</v>
      </c>
      <c r="C69">
        <v>0.9611960144457754</v>
      </c>
      <c r="D69" t="e">
        <v>#N/A</v>
      </c>
      <c r="E69" t="e">
        <v>#N/A</v>
      </c>
      <c r="F69">
        <v>-0.10866666666666802</v>
      </c>
      <c r="G69" t="e">
        <v>#N/A</v>
      </c>
      <c r="H69" t="e">
        <v>#N/A</v>
      </c>
      <c r="I69">
        <v>1.3758256788914753</v>
      </c>
      <c r="J69">
        <v>3.8732231204267449</v>
      </c>
      <c r="K69">
        <v>3.8489953122695244</v>
      </c>
      <c r="L69" t="e">
        <v>#N/A</v>
      </c>
      <c r="M69" t="e">
        <v>#N/A</v>
      </c>
      <c r="N69" t="e">
        <v>#N/A</v>
      </c>
      <c r="O69" t="e">
        <v>#N/A</v>
      </c>
      <c r="P69" t="e">
        <v>#N/A</v>
      </c>
      <c r="Q69" t="e">
        <v>#N/A</v>
      </c>
      <c r="R69" t="e">
        <v>#N/A</v>
      </c>
      <c r="S69">
        <v>-5.7918027318237364E-2</v>
      </c>
      <c r="V69"/>
      <c r="W69"/>
    </row>
    <row r="70" spans="1:23" x14ac:dyDescent="0.3">
      <c r="A70" s="1">
        <v>26252</v>
      </c>
      <c r="B70">
        <v>-3.120308425650673</v>
      </c>
      <c r="C70">
        <v>0.48124951021605811</v>
      </c>
      <c r="D70" t="e">
        <v>#N/A</v>
      </c>
      <c r="E70" t="e">
        <v>#N/A</v>
      </c>
      <c r="F70">
        <v>0.1213333333333324</v>
      </c>
      <c r="G70" t="e">
        <v>#N/A</v>
      </c>
      <c r="H70" t="e">
        <v>#N/A</v>
      </c>
      <c r="I70">
        <v>1.7017560940614267</v>
      </c>
      <c r="J70">
        <v>2.981477409701538</v>
      </c>
      <c r="K70">
        <v>3.6711422005530707</v>
      </c>
      <c r="L70" t="e">
        <v>#N/A</v>
      </c>
      <c r="M70" t="e">
        <v>#N/A</v>
      </c>
      <c r="N70" t="e">
        <v>#N/A</v>
      </c>
      <c r="O70" t="e">
        <v>#N/A</v>
      </c>
      <c r="P70" t="e">
        <v>#N/A</v>
      </c>
      <c r="Q70" t="e">
        <v>#N/A</v>
      </c>
      <c r="R70" t="e">
        <v>#N/A</v>
      </c>
      <c r="S70">
        <v>0.15514640369795529</v>
      </c>
      <c r="V70"/>
      <c r="W70"/>
    </row>
    <row r="71" spans="1:23" x14ac:dyDescent="0.3">
      <c r="A71" s="1">
        <v>26344</v>
      </c>
      <c r="B71">
        <v>-2.1606051995144995</v>
      </c>
      <c r="C71">
        <v>1.8212758825269657</v>
      </c>
      <c r="D71" t="e">
        <v>#N/A</v>
      </c>
      <c r="E71" t="e">
        <v>#N/A</v>
      </c>
      <c r="F71">
        <v>0.48666666666666636</v>
      </c>
      <c r="G71" t="e">
        <v>#N/A</v>
      </c>
      <c r="H71" t="e">
        <v>#N/A</v>
      </c>
      <c r="I71">
        <v>2.2710728940503255</v>
      </c>
      <c r="J71">
        <v>4.5311689253732252</v>
      </c>
      <c r="K71">
        <v>4.3810034530875566</v>
      </c>
      <c r="L71" t="e">
        <v>#N/A</v>
      </c>
      <c r="M71" t="e">
        <v>#N/A</v>
      </c>
      <c r="N71" t="e">
        <v>#N/A</v>
      </c>
      <c r="O71" t="e">
        <v>#N/A</v>
      </c>
      <c r="P71" t="e">
        <v>#N/A</v>
      </c>
      <c r="Q71" t="e">
        <v>#N/A</v>
      </c>
      <c r="R71" t="e">
        <v>#N/A</v>
      </c>
      <c r="S71">
        <v>9.8421811935580195E-2</v>
      </c>
      <c r="V71"/>
      <c r="W71"/>
    </row>
    <row r="72" spans="1:23" x14ac:dyDescent="0.3">
      <c r="A72" s="1">
        <v>26434</v>
      </c>
      <c r="B72">
        <v>-0.72429653580367281</v>
      </c>
      <c r="C72">
        <v>3.6057025305162185</v>
      </c>
      <c r="D72" t="e">
        <v>#N/A</v>
      </c>
      <c r="E72" t="e">
        <v>#N/A</v>
      </c>
      <c r="F72">
        <v>0.65199999999999925</v>
      </c>
      <c r="G72" t="e">
        <v>#N/A</v>
      </c>
      <c r="H72" t="e">
        <v>#N/A</v>
      </c>
      <c r="I72">
        <v>3.0674350387439446</v>
      </c>
      <c r="J72">
        <v>5.7108542369688546</v>
      </c>
      <c r="K72">
        <v>4.589746801605008</v>
      </c>
      <c r="L72" t="e">
        <v>#N/A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  <c r="R72" t="e">
        <v>#N/A</v>
      </c>
      <c r="S72">
        <v>0.37084971192626881</v>
      </c>
      <c r="V72"/>
      <c r="W72"/>
    </row>
    <row r="73" spans="1:23" x14ac:dyDescent="0.3">
      <c r="A73" s="1">
        <v>26526</v>
      </c>
      <c r="B73">
        <v>-0.54198699252010485</v>
      </c>
      <c r="C73">
        <v>3.8054073599779912</v>
      </c>
      <c r="D73" t="e">
        <v>#N/A</v>
      </c>
      <c r="E73" t="e">
        <v>#N/A</v>
      </c>
      <c r="F73">
        <v>0.94866666666666788</v>
      </c>
      <c r="G73" t="e">
        <v>#N/A</v>
      </c>
      <c r="H73" t="e">
        <v>#N/A</v>
      </c>
      <c r="I73">
        <v>3.6748987187680466</v>
      </c>
      <c r="J73">
        <v>5.7020038670115696</v>
      </c>
      <c r="K73">
        <v>5.2092978952619191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 t="e">
        <v>#N/A</v>
      </c>
      <c r="S73">
        <v>0.37137961498865479</v>
      </c>
      <c r="V73"/>
      <c r="W73"/>
    </row>
    <row r="74" spans="1:23" x14ac:dyDescent="0.3">
      <c r="A74" s="1">
        <v>26618</v>
      </c>
      <c r="B74">
        <v>0.36541152977087632</v>
      </c>
      <c r="C74">
        <v>4.6789986931723924</v>
      </c>
      <c r="D74" t="e">
        <v>#N/A</v>
      </c>
      <c r="E74" t="e">
        <v>#N/A</v>
      </c>
      <c r="F74">
        <v>1.3806666666666683</v>
      </c>
      <c r="G74" t="e">
        <v>#N/A</v>
      </c>
      <c r="H74" t="e">
        <v>#N/A</v>
      </c>
      <c r="I74">
        <v>4.2625669344950001</v>
      </c>
      <c r="J74">
        <v>5.8648979056976014</v>
      </c>
      <c r="K74">
        <v>5.3467879182790892</v>
      </c>
      <c r="L74" t="e">
        <v>#N/A</v>
      </c>
      <c r="M74" t="e">
        <v>#N/A</v>
      </c>
      <c r="N74" t="e">
        <v>#N/A</v>
      </c>
      <c r="O74" t="e">
        <v>#N/A</v>
      </c>
      <c r="P74" t="e">
        <v>#N/A</v>
      </c>
      <c r="Q74" t="e">
        <v>#N/A</v>
      </c>
      <c r="R74" t="e">
        <v>#N/A</v>
      </c>
      <c r="S74">
        <v>0.50260265811884608</v>
      </c>
      <c r="V74"/>
      <c r="W74"/>
    </row>
    <row r="75" spans="1:23" x14ac:dyDescent="0.3">
      <c r="A75" s="1">
        <v>26710</v>
      </c>
      <c r="B75">
        <v>2.0598605569414739</v>
      </c>
      <c r="C75">
        <v>6.7187350039927747</v>
      </c>
      <c r="D75" t="e">
        <v>#N/A</v>
      </c>
      <c r="E75" t="e">
        <v>#N/A</v>
      </c>
      <c r="F75">
        <v>2.277333333333333</v>
      </c>
      <c r="G75" t="e">
        <v>#N/A</v>
      </c>
      <c r="H75" t="e">
        <v>#N/A</v>
      </c>
      <c r="I75">
        <v>5.7154463993913449</v>
      </c>
      <c r="J75">
        <v>7.4454953251043516</v>
      </c>
      <c r="K75">
        <v>6.3776030763727185</v>
      </c>
      <c r="L75" t="e">
        <v>#N/A</v>
      </c>
      <c r="M75" t="e">
        <v>#N/A</v>
      </c>
      <c r="N75" t="e">
        <v>#N/A</v>
      </c>
      <c r="O75" t="e">
        <v>#N/A</v>
      </c>
      <c r="P75" t="e">
        <v>#N/A</v>
      </c>
      <c r="Q75" t="e">
        <v>#N/A</v>
      </c>
      <c r="R75" t="e">
        <v>#N/A</v>
      </c>
      <c r="S75">
        <v>0.9622816229638147</v>
      </c>
      <c r="V75"/>
      <c r="W75"/>
    </row>
    <row r="76" spans="1:23" x14ac:dyDescent="0.3">
      <c r="A76" s="1">
        <v>26799</v>
      </c>
      <c r="B76">
        <v>2.32351802345796</v>
      </c>
      <c r="C76">
        <v>7.2167889146368029</v>
      </c>
      <c r="D76" t="e">
        <v>#N/A</v>
      </c>
      <c r="E76" t="e">
        <v>#N/A</v>
      </c>
      <c r="F76">
        <v>2.3053333333333335</v>
      </c>
      <c r="G76" t="e">
        <v>#N/A</v>
      </c>
      <c r="H76" t="e">
        <v>#N/A</v>
      </c>
      <c r="I76">
        <v>6.2873199898499728</v>
      </c>
      <c r="J76">
        <v>8.4258454547632535</v>
      </c>
      <c r="K76">
        <v>7.5822889468450079</v>
      </c>
      <c r="L76" t="e">
        <v>#N/A</v>
      </c>
      <c r="M76" t="e">
        <v>#N/A</v>
      </c>
      <c r="N76" t="e">
        <v>#N/A</v>
      </c>
      <c r="O76" t="e">
        <v>#N/A</v>
      </c>
      <c r="P76" t="e">
        <v>#N/A</v>
      </c>
      <c r="Q76" t="e">
        <v>#N/A</v>
      </c>
      <c r="R76" t="e">
        <v>#N/A</v>
      </c>
      <c r="S76">
        <v>1.4839398400465882</v>
      </c>
      <c r="V76"/>
      <c r="W76"/>
    </row>
    <row r="77" spans="1:23" x14ac:dyDescent="0.3">
      <c r="A77" s="1">
        <v>26891</v>
      </c>
      <c r="B77">
        <v>0.92879318006760747</v>
      </c>
      <c r="C77">
        <v>5.8718252947059542</v>
      </c>
      <c r="D77" t="e">
        <v>#N/A</v>
      </c>
      <c r="E77" t="e">
        <v>#N/A</v>
      </c>
      <c r="F77">
        <v>2.5999999999999996</v>
      </c>
      <c r="G77" t="e">
        <v>#N/A</v>
      </c>
      <c r="H77" t="e">
        <v>#N/A</v>
      </c>
      <c r="I77">
        <v>6.878666165099256</v>
      </c>
      <c r="J77">
        <v>7.15998379906293</v>
      </c>
      <c r="K77">
        <v>8.0359563847127813</v>
      </c>
      <c r="L77" t="e">
        <v>#N/A</v>
      </c>
      <c r="M77" t="e">
        <v>#N/A</v>
      </c>
      <c r="N77" t="e">
        <v>#N/A</v>
      </c>
      <c r="O77" t="e">
        <v>#N/A</v>
      </c>
      <c r="P77" t="e">
        <v>#N/A</v>
      </c>
      <c r="Q77" t="e">
        <v>#N/A</v>
      </c>
      <c r="R77" t="e">
        <v>#N/A</v>
      </c>
      <c r="S77">
        <v>1.4689930370780786</v>
      </c>
      <c r="V77"/>
      <c r="W77"/>
    </row>
    <row r="78" spans="1:23" x14ac:dyDescent="0.3">
      <c r="A78" s="1">
        <v>26983</v>
      </c>
      <c r="B78">
        <v>1.0075305270500605</v>
      </c>
      <c r="C78">
        <v>5.8200899585820558</v>
      </c>
      <c r="D78" t="e">
        <v>#N/A</v>
      </c>
      <c r="E78" t="e">
        <v>#N/A</v>
      </c>
      <c r="F78">
        <v>2.6946666666666665</v>
      </c>
      <c r="G78" t="e">
        <v>#N/A</v>
      </c>
      <c r="H78" t="e">
        <v>#N/A</v>
      </c>
      <c r="I78">
        <v>6.7379011822667092</v>
      </c>
      <c r="J78">
        <v>7.0149338246449187</v>
      </c>
      <c r="K78">
        <v>7.936994539505088</v>
      </c>
      <c r="L78" t="e">
        <v>#N/A</v>
      </c>
      <c r="M78" t="e">
        <v>#N/A</v>
      </c>
      <c r="N78" t="e">
        <v>#N/A</v>
      </c>
      <c r="O78" t="e">
        <v>#N/A</v>
      </c>
      <c r="P78" t="e">
        <v>#N/A</v>
      </c>
      <c r="Q78" t="e">
        <v>#N/A</v>
      </c>
      <c r="R78" t="e">
        <v>#N/A</v>
      </c>
      <c r="S78">
        <v>1.9176525742177688</v>
      </c>
      <c r="V78"/>
      <c r="W78"/>
    </row>
    <row r="79" spans="1:23" x14ac:dyDescent="0.3">
      <c r="A79" s="1">
        <v>27075</v>
      </c>
      <c r="B79">
        <v>-0.73176642247788426</v>
      </c>
      <c r="C79">
        <v>3.7253299404040794</v>
      </c>
      <c r="D79" t="e">
        <v>#N/A</v>
      </c>
      <c r="E79" t="e">
        <v>#N/A</v>
      </c>
      <c r="F79">
        <v>1.9873333333333321</v>
      </c>
      <c r="G79" t="e">
        <v>#N/A</v>
      </c>
      <c r="H79" t="e">
        <v>#N/A</v>
      </c>
      <c r="I79">
        <v>5.4388430221757638</v>
      </c>
      <c r="J79">
        <v>5.8039044266107283</v>
      </c>
      <c r="K79">
        <v>7.6695766137159911</v>
      </c>
      <c r="L79" t="e">
        <v>#N/A</v>
      </c>
      <c r="M79" t="e">
        <v>#N/A</v>
      </c>
      <c r="N79" t="e">
        <v>#N/A</v>
      </c>
      <c r="O79" t="e">
        <v>#N/A</v>
      </c>
      <c r="P79" t="e">
        <v>#N/A</v>
      </c>
      <c r="Q79" t="e">
        <v>#N/A</v>
      </c>
      <c r="R79" t="e">
        <v>#N/A</v>
      </c>
      <c r="S79">
        <v>1.8289148600227918</v>
      </c>
      <c r="V79"/>
      <c r="W79"/>
    </row>
    <row r="80" spans="1:23" x14ac:dyDescent="0.3">
      <c r="A80" s="1">
        <v>27164</v>
      </c>
      <c r="B80">
        <v>-1.3537544909162937</v>
      </c>
      <c r="C80">
        <v>3.0565632168998214</v>
      </c>
      <c r="D80" t="e">
        <v>#N/A</v>
      </c>
      <c r="E80" t="e">
        <v>#N/A</v>
      </c>
      <c r="F80">
        <v>1.8780000000000001</v>
      </c>
      <c r="G80" t="e">
        <v>#N/A</v>
      </c>
      <c r="H80" t="e">
        <v>#N/A</v>
      </c>
      <c r="I80">
        <v>4.8812504673133432</v>
      </c>
      <c r="J80">
        <v>5.6641558492591351</v>
      </c>
      <c r="K80">
        <v>7.4668044698919491</v>
      </c>
      <c r="L80" t="e">
        <v>#N/A</v>
      </c>
      <c r="M80" t="e">
        <v>#N/A</v>
      </c>
      <c r="N80" t="e">
        <v>#N/A</v>
      </c>
      <c r="O80" t="e">
        <v>#N/A</v>
      </c>
      <c r="P80" t="e">
        <v>#N/A</v>
      </c>
      <c r="Q80" t="e">
        <v>#N/A</v>
      </c>
      <c r="R80" t="e">
        <v>#N/A</v>
      </c>
      <c r="S80">
        <v>1.2696615743902697</v>
      </c>
      <c r="V80"/>
      <c r="W80"/>
    </row>
    <row r="81" spans="1:23" x14ac:dyDescent="0.3">
      <c r="A81" s="1">
        <v>27256</v>
      </c>
      <c r="B81">
        <v>-3.1097088448935679</v>
      </c>
      <c r="C81">
        <v>1.2141778857344587</v>
      </c>
      <c r="D81" t="e">
        <v>#N/A</v>
      </c>
      <c r="E81" t="e">
        <v>#N/A</v>
      </c>
      <c r="F81">
        <v>1.033333333333335</v>
      </c>
      <c r="G81" t="e">
        <v>#N/A</v>
      </c>
      <c r="H81" t="e">
        <v>#N/A</v>
      </c>
      <c r="I81">
        <v>3.7074090453734367</v>
      </c>
      <c r="J81">
        <v>4.3104819920594641</v>
      </c>
      <c r="K81">
        <v>6.6763250385295123</v>
      </c>
      <c r="L81" t="e">
        <v>#N/A</v>
      </c>
      <c r="M81" t="e">
        <v>#N/A</v>
      </c>
      <c r="N81" t="e">
        <v>#N/A</v>
      </c>
      <c r="O81" t="e">
        <v>#N/A</v>
      </c>
      <c r="P81" t="e">
        <v>#N/A</v>
      </c>
      <c r="Q81" t="e">
        <v>#N/A</v>
      </c>
      <c r="R81" t="e">
        <v>#N/A</v>
      </c>
      <c r="S81">
        <v>0.77344255136887341</v>
      </c>
      <c r="V81"/>
      <c r="W81"/>
    </row>
    <row r="82" spans="1:23" x14ac:dyDescent="0.3">
      <c r="A82" s="1">
        <v>27348</v>
      </c>
      <c r="B82">
        <v>-4.28266482249904</v>
      </c>
      <c r="C82">
        <v>1.5291561894135872E-2</v>
      </c>
      <c r="D82" t="e">
        <v>#N/A</v>
      </c>
      <c r="E82" t="e">
        <v>#N/A</v>
      </c>
      <c r="F82">
        <v>-0.87800000000000189</v>
      </c>
      <c r="G82" t="e">
        <v>#N/A</v>
      </c>
      <c r="H82" t="e">
        <v>#N/A</v>
      </c>
      <c r="I82">
        <v>1.779224848200867</v>
      </c>
      <c r="J82">
        <v>2.7831142187282154</v>
      </c>
      <c r="K82">
        <v>4.4482658999934177</v>
      </c>
      <c r="L82" t="e">
        <v>#N/A</v>
      </c>
      <c r="M82" t="e">
        <v>#N/A</v>
      </c>
      <c r="N82" t="e">
        <v>#N/A</v>
      </c>
      <c r="O82" t="e">
        <v>#N/A</v>
      </c>
      <c r="P82" t="e">
        <v>#N/A</v>
      </c>
      <c r="Q82" t="e">
        <v>#N/A</v>
      </c>
      <c r="R82" t="e">
        <v>#N/A</v>
      </c>
      <c r="S82">
        <v>-0.52496676881447968</v>
      </c>
      <c r="V82"/>
      <c r="W82"/>
    </row>
    <row r="83" spans="1:23" x14ac:dyDescent="0.3">
      <c r="A83" s="1">
        <v>27440</v>
      </c>
      <c r="B83">
        <v>-6.2077088395203139</v>
      </c>
      <c r="C83">
        <v>-1.84299561316788</v>
      </c>
      <c r="D83" t="e">
        <v>#N/A</v>
      </c>
      <c r="E83" t="e">
        <v>#N/A</v>
      </c>
      <c r="F83">
        <v>-4.1913333333333309</v>
      </c>
      <c r="G83" t="e">
        <v>#N/A</v>
      </c>
      <c r="H83" t="e">
        <v>#N/A</v>
      </c>
      <c r="I83">
        <v>-0.69919027717754823</v>
      </c>
      <c r="J83">
        <v>0.54826977133808397</v>
      </c>
      <c r="K83">
        <v>1.9136940503536444</v>
      </c>
      <c r="L83" t="e">
        <v>#N/A</v>
      </c>
      <c r="M83" t="e">
        <v>#N/A</v>
      </c>
      <c r="N83" t="e">
        <v>#N/A</v>
      </c>
      <c r="O83" t="e">
        <v>#N/A</v>
      </c>
      <c r="P83" t="e">
        <v>#N/A</v>
      </c>
      <c r="Q83" t="e">
        <v>#N/A</v>
      </c>
      <c r="R83" t="e">
        <v>#N/A</v>
      </c>
      <c r="S83">
        <v>-2.8932418704898737</v>
      </c>
      <c r="V83"/>
      <c r="W83"/>
    </row>
    <row r="84" spans="1:23" x14ac:dyDescent="0.3">
      <c r="A84" s="1">
        <v>27529</v>
      </c>
      <c r="B84">
        <v>-6.280591744728218</v>
      </c>
      <c r="C84">
        <v>-1.8070359788454264</v>
      </c>
      <c r="D84" t="e">
        <v>#N/A</v>
      </c>
      <c r="E84" t="e">
        <v>#N/A</v>
      </c>
      <c r="F84">
        <v>-5.3733333333333348</v>
      </c>
      <c r="G84" t="e">
        <v>#N/A</v>
      </c>
      <c r="H84" t="e">
        <v>#N/A</v>
      </c>
      <c r="I84">
        <v>-1.7187300755670876</v>
      </c>
      <c r="J84">
        <v>9.0917735848794947E-3</v>
      </c>
      <c r="K84">
        <v>0.33519501537673335</v>
      </c>
      <c r="L84" t="e">
        <v>#N/A</v>
      </c>
      <c r="M84" t="e">
        <v>#N/A</v>
      </c>
      <c r="N84" t="e">
        <v>#N/A</v>
      </c>
      <c r="O84" t="e">
        <v>#N/A</v>
      </c>
      <c r="P84" t="e">
        <v>#N/A</v>
      </c>
      <c r="Q84" t="e">
        <v>#N/A</v>
      </c>
      <c r="R84" t="e">
        <v>#N/A</v>
      </c>
      <c r="S84">
        <v>-3.5978403814247599</v>
      </c>
      <c r="V84"/>
      <c r="W84"/>
    </row>
    <row r="85" spans="1:23" x14ac:dyDescent="0.3">
      <c r="A85" s="1">
        <v>27621</v>
      </c>
      <c r="B85">
        <v>-5.4170166507803792</v>
      </c>
      <c r="C85">
        <v>-0.90363827141589748</v>
      </c>
      <c r="D85" t="e">
        <v>#N/A</v>
      </c>
      <c r="E85" t="e">
        <v>#N/A</v>
      </c>
      <c r="F85">
        <v>-4.5553333333333335</v>
      </c>
      <c r="G85" t="e">
        <v>#N/A</v>
      </c>
      <c r="H85" t="e">
        <v>#N/A</v>
      </c>
      <c r="I85">
        <v>-1.3080424445353085</v>
      </c>
      <c r="J85">
        <v>0.86281922576487924</v>
      </c>
      <c r="K85">
        <v>0.62967007257592655</v>
      </c>
      <c r="L85" t="e">
        <v>#N/A</v>
      </c>
      <c r="M85" t="e">
        <v>#N/A</v>
      </c>
      <c r="N85" t="e">
        <v>#N/A</v>
      </c>
      <c r="O85" t="e">
        <v>#N/A</v>
      </c>
      <c r="P85" t="e">
        <v>#N/A</v>
      </c>
      <c r="Q85" t="e">
        <v>#N/A</v>
      </c>
      <c r="R85" t="e">
        <v>#N/A</v>
      </c>
      <c r="S85">
        <v>-3.4373276728148454</v>
      </c>
      <c r="V85"/>
      <c r="W85"/>
    </row>
    <row r="86" spans="1:23" x14ac:dyDescent="0.3">
      <c r="A86" s="1">
        <v>27713</v>
      </c>
      <c r="B86">
        <v>-4.8838313473647119</v>
      </c>
      <c r="C86">
        <v>-0.16730023839504962</v>
      </c>
      <c r="D86" t="e">
        <v>#N/A</v>
      </c>
      <c r="E86" t="e">
        <v>#N/A</v>
      </c>
      <c r="F86">
        <v>-4.2060000000000013</v>
      </c>
      <c r="G86" t="e">
        <v>#N/A</v>
      </c>
      <c r="H86" t="e">
        <v>#N/A</v>
      </c>
      <c r="I86">
        <v>-0.98557418111711748</v>
      </c>
      <c r="J86">
        <v>1.9321127535252824</v>
      </c>
      <c r="K86">
        <v>1.2244924579773233</v>
      </c>
      <c r="L86" t="e">
        <v>#N/A</v>
      </c>
      <c r="M86" t="e">
        <v>#N/A</v>
      </c>
      <c r="N86" t="e">
        <v>#N/A</v>
      </c>
      <c r="O86" t="e">
        <v>#N/A</v>
      </c>
      <c r="P86" t="e">
        <v>#N/A</v>
      </c>
      <c r="Q86" t="e">
        <v>#N/A</v>
      </c>
      <c r="R86" t="e">
        <v>#N/A</v>
      </c>
      <c r="S86">
        <v>-3.6127372173122438</v>
      </c>
      <c r="V86"/>
      <c r="W86"/>
    </row>
    <row r="87" spans="1:23" x14ac:dyDescent="0.3">
      <c r="A87" s="1">
        <v>27805</v>
      </c>
      <c r="B87">
        <v>-3.480568745881734</v>
      </c>
      <c r="C87">
        <v>1.4851794324029264</v>
      </c>
      <c r="D87" t="e">
        <v>#N/A</v>
      </c>
      <c r="E87" t="e">
        <v>#N/A</v>
      </c>
      <c r="F87">
        <v>-3.0566666666666684</v>
      </c>
      <c r="G87" t="e">
        <v>#N/A</v>
      </c>
      <c r="H87" t="e">
        <v>#N/A</v>
      </c>
      <c r="I87">
        <v>0.24387869089913039</v>
      </c>
      <c r="J87">
        <v>3.407384681586024</v>
      </c>
      <c r="K87">
        <v>2.2609537564680018</v>
      </c>
      <c r="L87" t="e">
        <v>#N/A</v>
      </c>
      <c r="M87" t="e">
        <v>#N/A</v>
      </c>
      <c r="N87" t="e">
        <v>#N/A</v>
      </c>
      <c r="O87" t="e">
        <v>#N/A</v>
      </c>
      <c r="P87" t="e">
        <v>#N/A</v>
      </c>
      <c r="Q87" t="e">
        <v>#N/A</v>
      </c>
      <c r="R87" t="e">
        <v>#N/A</v>
      </c>
      <c r="S87">
        <v>-2.8559816541425391</v>
      </c>
      <c r="V87"/>
      <c r="W87"/>
    </row>
    <row r="88" spans="1:23" x14ac:dyDescent="0.3">
      <c r="A88" s="1">
        <v>27895</v>
      </c>
      <c r="B88">
        <v>-3.5065050268898328</v>
      </c>
      <c r="C88">
        <v>1.6906214849523278</v>
      </c>
      <c r="D88" t="e">
        <v>#N/A</v>
      </c>
      <c r="E88" t="e">
        <v>#N/A</v>
      </c>
      <c r="F88">
        <v>-2.711333333333334</v>
      </c>
      <c r="G88" t="e">
        <v>#N/A</v>
      </c>
      <c r="H88" t="e">
        <v>#N/A</v>
      </c>
      <c r="I88">
        <v>0.93941080382761832</v>
      </c>
      <c r="J88">
        <v>3.4471115206252545</v>
      </c>
      <c r="K88">
        <v>2.7093123632817306</v>
      </c>
      <c r="L88" t="e">
        <v>#N/A</v>
      </c>
      <c r="M88" t="e">
        <v>#N/A</v>
      </c>
      <c r="N88" t="e">
        <v>#N/A</v>
      </c>
      <c r="O88" t="e">
        <v>#N/A</v>
      </c>
      <c r="P88" t="e">
        <v>#N/A</v>
      </c>
      <c r="Q88" t="e">
        <v>#N/A</v>
      </c>
      <c r="R88" t="e">
        <v>#N/A</v>
      </c>
      <c r="S88">
        <v>-2.3693574538456659</v>
      </c>
      <c r="V88"/>
      <c r="W88"/>
    </row>
    <row r="89" spans="1:23" x14ac:dyDescent="0.3">
      <c r="A89" s="1">
        <v>27987</v>
      </c>
      <c r="B89">
        <v>-3.719243754380134</v>
      </c>
      <c r="C89">
        <v>1.635424834703427</v>
      </c>
      <c r="D89" t="e">
        <v>#N/A</v>
      </c>
      <c r="E89" t="e">
        <v>#N/A</v>
      </c>
      <c r="F89">
        <v>-3.0306666666666668</v>
      </c>
      <c r="G89" t="e">
        <v>#N/A</v>
      </c>
      <c r="H89" t="e">
        <v>#N/A</v>
      </c>
      <c r="I89">
        <v>1.0346339902714892</v>
      </c>
      <c r="J89">
        <v>3.6237862737877946</v>
      </c>
      <c r="K89">
        <v>3.2405973652146987</v>
      </c>
      <c r="L89" t="e">
        <v>#N/A</v>
      </c>
      <c r="M89" t="e">
        <v>#N/A</v>
      </c>
      <c r="N89" t="e">
        <v>#N/A</v>
      </c>
      <c r="O89" t="e">
        <v>#N/A</v>
      </c>
      <c r="P89" t="e">
        <v>#N/A</v>
      </c>
      <c r="Q89" t="e">
        <v>#N/A</v>
      </c>
      <c r="R89" t="e">
        <v>#N/A</v>
      </c>
      <c r="S89">
        <v>-2.3489901603175696</v>
      </c>
      <c r="V89"/>
      <c r="W89"/>
    </row>
    <row r="90" spans="1:23" x14ac:dyDescent="0.3">
      <c r="A90" s="1">
        <v>28079</v>
      </c>
      <c r="B90">
        <v>-3.767899312923197</v>
      </c>
      <c r="C90">
        <v>1.795057384300015</v>
      </c>
      <c r="D90" t="e">
        <v>#N/A</v>
      </c>
      <c r="E90" t="e">
        <v>#N/A</v>
      </c>
      <c r="F90">
        <v>-3.0873333333333335</v>
      </c>
      <c r="G90" t="e">
        <v>#N/A</v>
      </c>
      <c r="H90" t="e">
        <v>#N/A</v>
      </c>
      <c r="I90">
        <v>1.3523352133869349</v>
      </c>
      <c r="J90">
        <v>3.8715806043451337</v>
      </c>
      <c r="K90">
        <v>3.5000192917539419</v>
      </c>
      <c r="L90" t="e">
        <v>#N/A</v>
      </c>
      <c r="M90" t="e">
        <v>#N/A</v>
      </c>
      <c r="N90" t="e">
        <v>#N/A</v>
      </c>
      <c r="O90" t="e">
        <v>#N/A</v>
      </c>
      <c r="P90" t="e">
        <v>#N/A</v>
      </c>
      <c r="Q90" t="e">
        <v>#N/A</v>
      </c>
      <c r="R90" t="e">
        <v>#N/A</v>
      </c>
      <c r="S90">
        <v>-2.5317798038571908</v>
      </c>
      <c r="V90"/>
      <c r="W90"/>
    </row>
    <row r="91" spans="1:23" x14ac:dyDescent="0.3">
      <c r="A91" s="1">
        <v>28171</v>
      </c>
      <c r="B91">
        <v>-3.3977225684215786</v>
      </c>
      <c r="C91">
        <v>2.5905841111563523</v>
      </c>
      <c r="D91" t="e">
        <v>#N/A</v>
      </c>
      <c r="E91" t="e">
        <v>#N/A</v>
      </c>
      <c r="F91">
        <v>-2.5440000000000005</v>
      </c>
      <c r="G91" t="e">
        <v>#N/A</v>
      </c>
      <c r="H91" t="e">
        <v>#N/A</v>
      </c>
      <c r="I91">
        <v>2.2640913598738344</v>
      </c>
      <c r="J91">
        <v>4.8567326422014574</v>
      </c>
      <c r="K91">
        <v>4.2298270231251003</v>
      </c>
      <c r="L91" t="e">
        <v>#N/A</v>
      </c>
      <c r="M91" t="e">
        <v>#N/A</v>
      </c>
      <c r="N91" t="e">
        <v>#N/A</v>
      </c>
      <c r="O91" t="e">
        <v>#N/A</v>
      </c>
      <c r="P91" t="e">
        <v>#N/A</v>
      </c>
      <c r="Q91" t="e">
        <v>#N/A</v>
      </c>
      <c r="R91" t="e">
        <v>#N/A</v>
      </c>
      <c r="S91">
        <v>-2.2484451758799224</v>
      </c>
      <c r="V91"/>
      <c r="W91"/>
    </row>
    <row r="92" spans="1:23" x14ac:dyDescent="0.3">
      <c r="A92" s="1">
        <v>28260</v>
      </c>
      <c r="B92">
        <v>-2.3192129946685309</v>
      </c>
      <c r="C92">
        <v>3.6991000033198178</v>
      </c>
      <c r="D92" t="e">
        <v>#N/A</v>
      </c>
      <c r="E92" t="e">
        <v>#N/A</v>
      </c>
      <c r="F92">
        <v>-1.8026666666666653</v>
      </c>
      <c r="G92" t="e">
        <v>#N/A</v>
      </c>
      <c r="H92" t="e">
        <v>#N/A</v>
      </c>
      <c r="I92">
        <v>2.8666703656751018</v>
      </c>
      <c r="J92">
        <v>5.7407228388081943</v>
      </c>
      <c r="K92">
        <v>4.7403590296924136</v>
      </c>
      <c r="L92" t="e">
        <v>#N/A</v>
      </c>
      <c r="M92" t="e">
        <v>#N/A</v>
      </c>
      <c r="N92" t="e">
        <v>#N/A</v>
      </c>
      <c r="O92" t="e">
        <v>#N/A</v>
      </c>
      <c r="P92" t="e">
        <v>#N/A</v>
      </c>
      <c r="Q92" t="e">
        <v>#N/A</v>
      </c>
      <c r="R92" t="e">
        <v>#N/A</v>
      </c>
      <c r="S92">
        <v>-1.3001083323935632</v>
      </c>
      <c r="V92"/>
      <c r="W92"/>
    </row>
    <row r="93" spans="1:23" x14ac:dyDescent="0.3">
      <c r="A93" s="1">
        <v>28352</v>
      </c>
      <c r="B93">
        <v>-1.3738593646239601</v>
      </c>
      <c r="C93">
        <v>4.6692323383897065</v>
      </c>
      <c r="D93" t="e">
        <v>#N/A</v>
      </c>
      <c r="E93" t="e">
        <v>#N/A</v>
      </c>
      <c r="F93">
        <v>-1.3299999999999983</v>
      </c>
      <c r="G93" t="e">
        <v>#N/A</v>
      </c>
      <c r="H93" t="e">
        <v>#N/A</v>
      </c>
      <c r="I93">
        <v>3.6024968578007996</v>
      </c>
      <c r="J93">
        <v>6.5994463766758296</v>
      </c>
      <c r="K93">
        <v>5.6749918562995081</v>
      </c>
      <c r="L93" t="e">
        <v>#N/A</v>
      </c>
      <c r="M93" t="e">
        <v>#N/A</v>
      </c>
      <c r="N93" t="e">
        <v>#N/A</v>
      </c>
      <c r="O93" t="e">
        <v>#N/A</v>
      </c>
      <c r="P93" t="e">
        <v>#N/A</v>
      </c>
      <c r="Q93" t="e">
        <v>#N/A</v>
      </c>
      <c r="R93" t="e">
        <v>#N/A</v>
      </c>
      <c r="S93">
        <v>-1.0866663767265834</v>
      </c>
      <c r="V93"/>
      <c r="W93"/>
    </row>
    <row r="94" spans="1:23" x14ac:dyDescent="0.3">
      <c r="A94" s="1">
        <v>28444</v>
      </c>
      <c r="B94">
        <v>-2.1977143890486963</v>
      </c>
      <c r="C94">
        <v>3.9245396104296826</v>
      </c>
      <c r="D94" t="e">
        <v>#N/A</v>
      </c>
      <c r="E94" t="e">
        <v>#N/A</v>
      </c>
      <c r="F94">
        <v>-0.85733333333333306</v>
      </c>
      <c r="G94" t="e">
        <v>#N/A</v>
      </c>
      <c r="H94" t="e">
        <v>#N/A</v>
      </c>
      <c r="I94">
        <v>4.2428198514319764</v>
      </c>
      <c r="J94">
        <v>5.8815984665155145</v>
      </c>
      <c r="K94">
        <v>6.1091713699185046</v>
      </c>
      <c r="L94" t="e">
        <v>#N/A</v>
      </c>
      <c r="M94" t="e">
        <v>#N/A</v>
      </c>
      <c r="N94" t="e">
        <v>#N/A</v>
      </c>
      <c r="O94" t="e">
        <v>#N/A</v>
      </c>
      <c r="P94" t="e">
        <v>#N/A</v>
      </c>
      <c r="Q94" t="e">
        <v>#N/A</v>
      </c>
      <c r="R94" t="e">
        <v>#N/A</v>
      </c>
      <c r="S94">
        <v>-0.20678118061711359</v>
      </c>
      <c r="V94"/>
      <c r="W94"/>
    </row>
    <row r="95" spans="1:23" x14ac:dyDescent="0.3">
      <c r="A95" s="1">
        <v>28536</v>
      </c>
      <c r="B95">
        <v>-2.7193437230117117</v>
      </c>
      <c r="C95">
        <v>3.1258102099672764</v>
      </c>
      <c r="D95" t="e">
        <v>#N/A</v>
      </c>
      <c r="E95" t="e">
        <v>#N/A</v>
      </c>
      <c r="F95">
        <v>-0.18866666666666632</v>
      </c>
      <c r="G95" t="e">
        <v>#N/A</v>
      </c>
      <c r="H95" t="e">
        <v>#N/A</v>
      </c>
      <c r="I95">
        <v>4.4230475750004299</v>
      </c>
      <c r="J95">
        <v>5.1963149208469934</v>
      </c>
      <c r="K95">
        <v>6.2921331776652405</v>
      </c>
      <c r="L95" t="e">
        <v>#N/A</v>
      </c>
      <c r="M95" t="e">
        <v>#N/A</v>
      </c>
      <c r="N95" t="e">
        <v>#N/A</v>
      </c>
      <c r="O95" t="e">
        <v>#N/A</v>
      </c>
      <c r="P95" t="e">
        <v>#N/A</v>
      </c>
      <c r="Q95" t="e">
        <v>#N/A</v>
      </c>
      <c r="R95" t="e">
        <v>#N/A</v>
      </c>
      <c r="S95">
        <v>0.20378952815060813</v>
      </c>
      <c r="V95"/>
      <c r="W95"/>
    </row>
    <row r="96" spans="1:23" x14ac:dyDescent="0.3">
      <c r="A96" s="1">
        <v>28625</v>
      </c>
      <c r="B96">
        <v>0.17430824524034902</v>
      </c>
      <c r="C96">
        <v>6.0578069873585267</v>
      </c>
      <c r="D96" t="e">
        <v>#N/A</v>
      </c>
      <c r="E96" t="e">
        <v>#N/A</v>
      </c>
      <c r="F96">
        <v>0.48000000000000043</v>
      </c>
      <c r="G96" t="e">
        <v>#N/A</v>
      </c>
      <c r="H96" t="e">
        <v>#N/A</v>
      </c>
      <c r="I96">
        <v>4.9801150825582567</v>
      </c>
      <c r="J96">
        <v>7.6917581625681395</v>
      </c>
      <c r="K96">
        <v>6.810524718329912</v>
      </c>
      <c r="L96" t="e">
        <v>#N/A</v>
      </c>
      <c r="M96" t="e">
        <v>#N/A</v>
      </c>
      <c r="N96" t="e">
        <v>#N/A</v>
      </c>
      <c r="O96" t="e">
        <v>#N/A</v>
      </c>
      <c r="P96" t="e">
        <v>#N/A</v>
      </c>
      <c r="Q96" t="e">
        <v>#N/A</v>
      </c>
      <c r="R96" t="e">
        <v>#N/A</v>
      </c>
      <c r="S96">
        <v>1.0809413003760113</v>
      </c>
      <c r="V96"/>
      <c r="W96"/>
    </row>
    <row r="97" spans="1:23" x14ac:dyDescent="0.3">
      <c r="A97" s="1">
        <v>28717</v>
      </c>
      <c r="B97">
        <v>0.30194128825928029</v>
      </c>
      <c r="C97">
        <v>6.262326271391724</v>
      </c>
      <c r="D97" t="e">
        <v>#N/A</v>
      </c>
      <c r="E97" t="e">
        <v>#N/A</v>
      </c>
      <c r="F97">
        <v>0.41333333333333222</v>
      </c>
      <c r="G97" t="e">
        <v>#N/A</v>
      </c>
      <c r="H97" t="e">
        <v>#N/A</v>
      </c>
      <c r="I97">
        <v>5.3427776780637952</v>
      </c>
      <c r="J97">
        <v>7.8911831751990817</v>
      </c>
      <c r="K97">
        <v>7.3992935352416058</v>
      </c>
      <c r="L97" t="e">
        <v>#N/A</v>
      </c>
      <c r="M97" t="e">
        <v>#N/A</v>
      </c>
      <c r="N97" t="e">
        <v>#N/A</v>
      </c>
      <c r="O97" t="e">
        <v>#N/A</v>
      </c>
      <c r="P97" t="e">
        <v>#N/A</v>
      </c>
      <c r="Q97" t="e">
        <v>#N/A</v>
      </c>
      <c r="R97" t="e">
        <v>#N/A</v>
      </c>
      <c r="S97">
        <v>1.0234717367237067</v>
      </c>
      <c r="V97"/>
      <c r="W97"/>
    </row>
    <row r="98" spans="1:23" x14ac:dyDescent="0.3">
      <c r="A98" s="1">
        <v>28809</v>
      </c>
      <c r="B98">
        <v>0.75388948555304514</v>
      </c>
      <c r="C98">
        <v>6.5918053156413832</v>
      </c>
      <c r="D98" t="e">
        <v>#N/A</v>
      </c>
      <c r="E98" t="e">
        <v>#N/A</v>
      </c>
      <c r="F98">
        <v>0.67600000000000193</v>
      </c>
      <c r="G98" t="e">
        <v>#N/A</v>
      </c>
      <c r="H98" t="e">
        <v>#N/A</v>
      </c>
      <c r="I98">
        <v>5.4956040198386287</v>
      </c>
      <c r="J98">
        <v>8.1224216503750366</v>
      </c>
      <c r="K98">
        <v>7.7253573665169508</v>
      </c>
      <c r="L98" t="e">
        <v>#N/A</v>
      </c>
      <c r="M98" t="e">
        <v>#N/A</v>
      </c>
      <c r="N98" t="e">
        <v>#N/A</v>
      </c>
      <c r="O98" t="e">
        <v>#N/A</v>
      </c>
      <c r="P98" t="e">
        <v>#N/A</v>
      </c>
      <c r="Q98" t="e">
        <v>#N/A</v>
      </c>
      <c r="R98" t="e">
        <v>#N/A</v>
      </c>
      <c r="S98">
        <v>1.5634925329504625</v>
      </c>
      <c r="V98"/>
      <c r="W98"/>
    </row>
    <row r="99" spans="1:23" x14ac:dyDescent="0.3">
      <c r="A99" s="1">
        <v>28901</v>
      </c>
      <c r="B99">
        <v>2.2541886356676945E-2</v>
      </c>
      <c r="C99">
        <v>5.976973021321867</v>
      </c>
      <c r="D99" t="e">
        <v>#N/A</v>
      </c>
      <c r="E99" t="e">
        <v>#N/A</v>
      </c>
      <c r="F99">
        <v>0.73866666666666525</v>
      </c>
      <c r="G99" t="e">
        <v>#N/A</v>
      </c>
      <c r="H99" t="e">
        <v>#N/A</v>
      </c>
      <c r="I99">
        <v>5.6238882786559579</v>
      </c>
      <c r="J99">
        <v>7.1183222938577178</v>
      </c>
      <c r="K99">
        <v>7.4711205725248959</v>
      </c>
      <c r="L99" t="e">
        <v>#N/A</v>
      </c>
      <c r="M99" t="e">
        <v>#N/A</v>
      </c>
      <c r="N99" t="e">
        <v>#N/A</v>
      </c>
      <c r="O99" t="e">
        <v>#N/A</v>
      </c>
      <c r="P99" t="e">
        <v>#N/A</v>
      </c>
      <c r="Q99" t="e">
        <v>#N/A</v>
      </c>
      <c r="R99" t="e">
        <v>#N/A</v>
      </c>
      <c r="S99">
        <v>1.8368785073325995</v>
      </c>
      <c r="V99"/>
      <c r="W99"/>
    </row>
    <row r="100" spans="1:23" x14ac:dyDescent="0.3">
      <c r="A100" s="1">
        <v>28990</v>
      </c>
      <c r="B100">
        <v>-0.74388776793517342</v>
      </c>
      <c r="C100">
        <v>5.4734604110382659</v>
      </c>
      <c r="D100" t="e">
        <v>#N/A</v>
      </c>
      <c r="E100" t="e">
        <v>#N/A</v>
      </c>
      <c r="F100">
        <v>1.0660000000000007</v>
      </c>
      <c r="G100" t="e">
        <v>#N/A</v>
      </c>
      <c r="H100" t="e">
        <v>#N/A</v>
      </c>
      <c r="I100">
        <v>5.9981303066157245</v>
      </c>
      <c r="J100">
        <v>7.5170659000714943</v>
      </c>
      <c r="K100">
        <v>8.3787783107961999</v>
      </c>
      <c r="L100" t="e">
        <v>#N/A</v>
      </c>
      <c r="M100" t="e">
        <v>#N/A</v>
      </c>
      <c r="N100" t="e">
        <v>#N/A</v>
      </c>
      <c r="O100" t="e">
        <v>#N/A</v>
      </c>
      <c r="P100" t="e">
        <v>#N/A</v>
      </c>
      <c r="Q100" t="e">
        <v>#N/A</v>
      </c>
      <c r="R100" t="e">
        <v>#N/A</v>
      </c>
      <c r="S100">
        <v>1.3090597587755894</v>
      </c>
      <c r="V100"/>
      <c r="W100"/>
    </row>
    <row r="101" spans="1:23" x14ac:dyDescent="0.3">
      <c r="A101" s="1">
        <v>29082</v>
      </c>
      <c r="B101">
        <v>-0.82997742572265654</v>
      </c>
      <c r="C101">
        <v>5.5084305915575076</v>
      </c>
      <c r="D101" t="e">
        <v>#N/A</v>
      </c>
      <c r="E101" t="e">
        <v>#N/A</v>
      </c>
      <c r="F101">
        <v>0.72266666666666524</v>
      </c>
      <c r="G101" t="e">
        <v>#N/A</v>
      </c>
      <c r="H101" t="e">
        <v>#N/A</v>
      </c>
      <c r="I101">
        <v>5.7075948222706501</v>
      </c>
      <c r="J101">
        <v>7.4197375157736012</v>
      </c>
      <c r="K101">
        <v>7.8295634923789947</v>
      </c>
      <c r="L101" t="e">
        <v>#N/A</v>
      </c>
      <c r="M101" t="e">
        <v>#N/A</v>
      </c>
      <c r="N101" t="e">
        <v>#N/A</v>
      </c>
      <c r="O101" t="e">
        <v>#N/A</v>
      </c>
      <c r="P101" t="e">
        <v>#N/A</v>
      </c>
      <c r="Q101" t="e">
        <v>#N/A</v>
      </c>
      <c r="R101" t="e">
        <v>#N/A</v>
      </c>
      <c r="S101">
        <v>1.3121195192565978</v>
      </c>
      <c r="V101"/>
      <c r="W101"/>
    </row>
    <row r="102" spans="1:23" x14ac:dyDescent="0.3">
      <c r="A102" s="1">
        <v>29174</v>
      </c>
      <c r="B102">
        <v>-1.3388824012838239</v>
      </c>
      <c r="C102">
        <v>4.8742255818781421</v>
      </c>
      <c r="D102" t="e">
        <v>#N/A</v>
      </c>
      <c r="E102" t="e">
        <v>#N/A</v>
      </c>
      <c r="F102">
        <v>0.51266666666666794</v>
      </c>
      <c r="G102" t="e">
        <v>#N/A</v>
      </c>
      <c r="H102" t="e">
        <v>#N/A</v>
      </c>
      <c r="I102">
        <v>5.425864568361602</v>
      </c>
      <c r="J102">
        <v>6.8934770906204115</v>
      </c>
      <c r="K102">
        <v>7.5712655400012476</v>
      </c>
      <c r="L102" t="e">
        <v>#N/A</v>
      </c>
      <c r="M102" t="e">
        <v>#N/A</v>
      </c>
      <c r="N102" t="e">
        <v>#N/A</v>
      </c>
      <c r="O102" t="e">
        <v>#N/A</v>
      </c>
      <c r="P102" t="e">
        <v>#N/A</v>
      </c>
      <c r="Q102" t="e">
        <v>#N/A</v>
      </c>
      <c r="R102" t="e">
        <v>#N/A</v>
      </c>
      <c r="S102">
        <v>1.2485952797822648</v>
      </c>
      <c r="V102"/>
      <c r="W102"/>
    </row>
    <row r="103" spans="1:23" x14ac:dyDescent="0.3">
      <c r="A103" s="1">
        <v>29266</v>
      </c>
      <c r="B103">
        <v>-1.7074883220858763</v>
      </c>
      <c r="C103">
        <v>4.2225431866169814</v>
      </c>
      <c r="D103" t="e">
        <v>#N/A</v>
      </c>
      <c r="E103" t="e">
        <v>#N/A</v>
      </c>
      <c r="F103">
        <v>-0.16600000000000037</v>
      </c>
      <c r="G103" t="e">
        <v>#N/A</v>
      </c>
      <c r="H103" t="e">
        <v>#N/A</v>
      </c>
      <c r="I103">
        <v>4.4189859998934455</v>
      </c>
      <c r="J103">
        <v>6.5223603441794742</v>
      </c>
      <c r="K103">
        <v>7.0424702011651394</v>
      </c>
      <c r="L103" t="e">
        <v>#N/A</v>
      </c>
      <c r="M103" t="e">
        <v>#N/A</v>
      </c>
      <c r="N103" t="e">
        <v>#N/A</v>
      </c>
      <c r="O103" t="e">
        <v>#N/A</v>
      </c>
      <c r="P103" t="e">
        <v>#N/A</v>
      </c>
      <c r="Q103" t="e">
        <v>#N/A</v>
      </c>
      <c r="R103" t="e">
        <v>#N/A</v>
      </c>
      <c r="S103">
        <v>0.85056828744362178</v>
      </c>
      <c r="V103"/>
      <c r="W103"/>
    </row>
    <row r="104" spans="1:23" x14ac:dyDescent="0.3">
      <c r="A104" s="1">
        <v>29356</v>
      </c>
      <c r="B104">
        <v>-4.3095852390016445</v>
      </c>
      <c r="C104">
        <v>1.4616261538894302</v>
      </c>
      <c r="D104" t="e">
        <v>#N/A</v>
      </c>
      <c r="E104" t="e">
        <v>#N/A</v>
      </c>
      <c r="F104">
        <v>-2.2446666666666655</v>
      </c>
      <c r="G104" t="e">
        <v>#N/A</v>
      </c>
      <c r="H104" t="e">
        <v>#N/A</v>
      </c>
      <c r="I104">
        <v>2.6983600716592502</v>
      </c>
      <c r="J104">
        <v>3.8906320592651649</v>
      </c>
      <c r="K104">
        <v>5.3898005021979767</v>
      </c>
      <c r="L104" t="e">
        <v>#N/A</v>
      </c>
      <c r="M104" t="e">
        <v>#N/A</v>
      </c>
      <c r="N104" t="e">
        <v>#N/A</v>
      </c>
      <c r="O104" t="e">
        <v>#N/A</v>
      </c>
      <c r="P104" t="e">
        <v>#N/A</v>
      </c>
      <c r="Q104" t="e">
        <v>#N/A</v>
      </c>
      <c r="R104" t="e">
        <v>#N/A</v>
      </c>
      <c r="S104">
        <v>-0.88067936237099786</v>
      </c>
      <c r="V104"/>
      <c r="W104"/>
    </row>
    <row r="105" spans="1:23" x14ac:dyDescent="0.3">
      <c r="A105" s="1">
        <v>29448</v>
      </c>
      <c r="B105">
        <v>-4.9171900196958518</v>
      </c>
      <c r="C105">
        <v>0.64671630472346642</v>
      </c>
      <c r="D105" t="e">
        <v>#N/A</v>
      </c>
      <c r="E105" t="e">
        <v>#N/A</v>
      </c>
      <c r="F105">
        <v>-2.9273333333333333</v>
      </c>
      <c r="G105" t="e">
        <v>#N/A</v>
      </c>
      <c r="H105" t="e">
        <v>#N/A</v>
      </c>
      <c r="I105">
        <v>1.9164173087431653</v>
      </c>
      <c r="J105">
        <v>2.9275014509429274</v>
      </c>
      <c r="K105">
        <v>4.3214681255854703</v>
      </c>
      <c r="L105" t="e">
        <v>#N/A</v>
      </c>
      <c r="M105" t="e">
        <v>#N/A</v>
      </c>
      <c r="N105" t="e">
        <v>#N/A</v>
      </c>
      <c r="O105" t="e">
        <v>#N/A</v>
      </c>
      <c r="P105" t="e">
        <v>#N/A</v>
      </c>
      <c r="Q105" t="e">
        <v>#N/A</v>
      </c>
      <c r="R105" t="e">
        <v>#N/A</v>
      </c>
      <c r="S105">
        <v>-1.6810040538680511</v>
      </c>
      <c r="V105"/>
      <c r="W105"/>
    </row>
    <row r="106" spans="1:23" x14ac:dyDescent="0.3">
      <c r="A106" s="1">
        <v>29540</v>
      </c>
      <c r="B106">
        <v>-3.6653951103996953</v>
      </c>
      <c r="C106">
        <v>1.7730073866528799</v>
      </c>
      <c r="D106" t="e">
        <v>#N/A</v>
      </c>
      <c r="E106" t="e">
        <v>#N/A</v>
      </c>
      <c r="F106">
        <v>-2.4099999999999984</v>
      </c>
      <c r="G106" t="e">
        <v>#N/A</v>
      </c>
      <c r="H106" t="e">
        <v>#N/A</v>
      </c>
      <c r="I106">
        <v>2.1074638213434707</v>
      </c>
      <c r="J106">
        <v>4.1265681332906121</v>
      </c>
      <c r="K106">
        <v>4.5886647330775876</v>
      </c>
      <c r="L106" t="e">
        <v>#N/A</v>
      </c>
      <c r="M106" t="e">
        <v>#N/A</v>
      </c>
      <c r="N106" t="e">
        <v>#N/A</v>
      </c>
      <c r="O106" t="e">
        <v>#N/A</v>
      </c>
      <c r="P106" t="e">
        <v>#N/A</v>
      </c>
      <c r="Q106" t="e">
        <v>#N/A</v>
      </c>
      <c r="R106" t="e">
        <v>#N/A</v>
      </c>
      <c r="S106">
        <v>-1.6145076554907547</v>
      </c>
      <c r="V106"/>
      <c r="W106"/>
    </row>
    <row r="107" spans="1:23" x14ac:dyDescent="0.3">
      <c r="A107" s="1">
        <v>29632</v>
      </c>
      <c r="B107">
        <v>-2.3609059043351412</v>
      </c>
      <c r="C107">
        <v>3.1558385533615203</v>
      </c>
      <c r="D107" t="e">
        <v>#N/A</v>
      </c>
      <c r="E107" t="e">
        <v>#N/A</v>
      </c>
      <c r="F107">
        <v>-2.4926666666666666</v>
      </c>
      <c r="G107" t="e">
        <v>#N/A</v>
      </c>
      <c r="H107" t="e">
        <v>#N/A</v>
      </c>
      <c r="I107">
        <v>2.3550359691759297</v>
      </c>
      <c r="J107">
        <v>5.3801130481528538</v>
      </c>
      <c r="K107">
        <v>4.8013197385380622</v>
      </c>
      <c r="L107" t="e">
        <v>#N/A</v>
      </c>
      <c r="M107" t="e">
        <v>#N/A</v>
      </c>
      <c r="N107" t="e">
        <v>#N/A</v>
      </c>
      <c r="O107" t="e">
        <v>#N/A</v>
      </c>
      <c r="P107" t="e">
        <v>#N/A</v>
      </c>
      <c r="Q107" t="e">
        <v>#N/A</v>
      </c>
      <c r="R107" t="e">
        <v>#N/A</v>
      </c>
      <c r="S107">
        <v>-1.2811534159471876</v>
      </c>
      <c r="V107"/>
      <c r="W107"/>
    </row>
    <row r="108" spans="1:23" x14ac:dyDescent="0.3">
      <c r="A108" s="1">
        <v>29721</v>
      </c>
      <c r="B108">
        <v>-3.7015279374839669</v>
      </c>
      <c r="C108">
        <v>1.760834342013446</v>
      </c>
      <c r="D108" t="e">
        <v>#N/A</v>
      </c>
      <c r="E108" t="e">
        <v>#N/A</v>
      </c>
      <c r="F108">
        <v>-2.4439999999999991</v>
      </c>
      <c r="G108" t="e">
        <v>#N/A</v>
      </c>
      <c r="H108" t="e">
        <v>#N/A</v>
      </c>
      <c r="I108">
        <v>2.3919454367706532</v>
      </c>
      <c r="J108">
        <v>4.0057398799890374</v>
      </c>
      <c r="K108">
        <v>4.6473372952921803</v>
      </c>
      <c r="L108" t="e">
        <v>#N/A</v>
      </c>
      <c r="M108" t="e">
        <v>#N/A</v>
      </c>
      <c r="N108" t="e">
        <v>#N/A</v>
      </c>
      <c r="O108" t="e">
        <v>#N/A</v>
      </c>
      <c r="P108" t="e">
        <v>#N/A</v>
      </c>
      <c r="Q108" t="e">
        <v>#N/A</v>
      </c>
      <c r="R108" t="e">
        <v>#N/A</v>
      </c>
      <c r="S108">
        <v>-1.215505655162886</v>
      </c>
      <c r="V108"/>
      <c r="W108"/>
    </row>
    <row r="109" spans="1:23" x14ac:dyDescent="0.3">
      <c r="A109" s="1">
        <v>29813</v>
      </c>
      <c r="B109">
        <v>-3.2030713271003517</v>
      </c>
      <c r="C109">
        <v>2.1540837162720532</v>
      </c>
      <c r="D109" t="e">
        <v>#N/A</v>
      </c>
      <c r="E109" t="e">
        <v>#N/A</v>
      </c>
      <c r="F109">
        <v>-2.4620000000000033</v>
      </c>
      <c r="G109" t="e">
        <v>#N/A</v>
      </c>
      <c r="H109" t="e">
        <v>#N/A</v>
      </c>
      <c r="I109">
        <v>2.2521735973973893</v>
      </c>
      <c r="J109">
        <v>4.1344762993091635</v>
      </c>
      <c r="K109">
        <v>4.4218698580163238</v>
      </c>
      <c r="L109" t="e">
        <v>#N/A</v>
      </c>
      <c r="M109" t="e">
        <v>#N/A</v>
      </c>
      <c r="N109" t="e">
        <v>#N/A</v>
      </c>
      <c r="O109" t="e">
        <v>#N/A</v>
      </c>
      <c r="P109" t="e">
        <v>#N/A</v>
      </c>
      <c r="Q109" t="e">
        <v>#N/A</v>
      </c>
      <c r="R109" t="e">
        <v>#N/A</v>
      </c>
      <c r="S109">
        <v>-2.2162297603422303</v>
      </c>
      <c r="V109"/>
      <c r="W109"/>
    </row>
    <row r="110" spans="1:23" x14ac:dyDescent="0.3">
      <c r="A110" s="1">
        <v>29905</v>
      </c>
      <c r="B110">
        <v>-4.9312919164078162</v>
      </c>
      <c r="C110">
        <v>0.34185706318718589</v>
      </c>
      <c r="D110" t="e">
        <v>#N/A</v>
      </c>
      <c r="E110" t="e">
        <v>#N/A</v>
      </c>
      <c r="F110">
        <v>-4.1466666666666683</v>
      </c>
      <c r="G110" t="e">
        <v>#N/A</v>
      </c>
      <c r="H110" t="e">
        <v>#N/A</v>
      </c>
      <c r="I110">
        <v>0.94546785631226982</v>
      </c>
      <c r="J110">
        <v>2.4222830936942326</v>
      </c>
      <c r="K110">
        <v>3.3795242125216625</v>
      </c>
      <c r="L110" t="e">
        <v>#N/A</v>
      </c>
      <c r="M110" t="e">
        <v>#N/A</v>
      </c>
      <c r="N110" t="e">
        <v>#N/A</v>
      </c>
      <c r="O110" t="e">
        <v>#N/A</v>
      </c>
      <c r="P110" t="e">
        <v>#N/A</v>
      </c>
      <c r="Q110" t="e">
        <v>#N/A</v>
      </c>
      <c r="R110" t="e">
        <v>#N/A</v>
      </c>
      <c r="S110">
        <v>-3.2832511597336946</v>
      </c>
      <c r="V110"/>
      <c r="W110"/>
    </row>
    <row r="111" spans="1:23" x14ac:dyDescent="0.3">
      <c r="A111" s="1">
        <v>29997</v>
      </c>
      <c r="B111">
        <v>-7.082765107258389</v>
      </c>
      <c r="C111">
        <v>-1.8697939953151592</v>
      </c>
      <c r="D111" t="e">
        <v>#N/A</v>
      </c>
      <c r="E111" t="e">
        <v>#N/A</v>
      </c>
      <c r="F111">
        <v>-5.3646666666666682</v>
      </c>
      <c r="G111" t="e">
        <v>#N/A</v>
      </c>
      <c r="H111" t="e">
        <v>#N/A</v>
      </c>
      <c r="I111">
        <v>-0.15703498184561937</v>
      </c>
      <c r="J111">
        <v>0.11425099716622709</v>
      </c>
      <c r="K111">
        <v>1.9636694481703323</v>
      </c>
      <c r="L111" t="e">
        <v>#N/A</v>
      </c>
      <c r="M111" t="e">
        <v>#N/A</v>
      </c>
      <c r="N111" t="e">
        <v>#N/A</v>
      </c>
      <c r="O111" t="e">
        <v>#N/A</v>
      </c>
      <c r="P111" t="e">
        <v>#N/A</v>
      </c>
      <c r="Q111" t="e">
        <v>#N/A</v>
      </c>
      <c r="R111" t="e">
        <v>#N/A</v>
      </c>
      <c r="S111">
        <v>-4.216479401694059</v>
      </c>
      <c r="V111"/>
      <c r="W111"/>
    </row>
    <row r="112" spans="1:23" x14ac:dyDescent="0.3">
      <c r="A112" s="1">
        <v>30086</v>
      </c>
      <c r="B112">
        <v>-7.3420510537505486</v>
      </c>
      <c r="C112">
        <v>-2.198384467080718</v>
      </c>
      <c r="D112" t="e">
        <v>#N/A</v>
      </c>
      <c r="E112" t="e">
        <v>#N/A</v>
      </c>
      <c r="F112">
        <v>-6.5846666666666707</v>
      </c>
      <c r="G112" t="e">
        <v>#N/A</v>
      </c>
      <c r="H112" t="e">
        <v>#N/A</v>
      </c>
      <c r="I112">
        <v>-1.4030286417121935</v>
      </c>
      <c r="J112">
        <v>-0.35326405604722644</v>
      </c>
      <c r="K112">
        <v>0.64189743177066205</v>
      </c>
      <c r="L112" t="e">
        <v>#N/A</v>
      </c>
      <c r="M112" t="e">
        <v>#N/A</v>
      </c>
      <c r="N112" t="e">
        <v>#N/A</v>
      </c>
      <c r="O112" t="e">
        <v>#N/A</v>
      </c>
      <c r="P112" t="e">
        <v>#N/A</v>
      </c>
      <c r="Q112" t="e">
        <v>#N/A</v>
      </c>
      <c r="R112" t="e">
        <v>#N/A</v>
      </c>
      <c r="S112">
        <v>-4.8170935620666029</v>
      </c>
      <c r="V112"/>
      <c r="W112"/>
    </row>
    <row r="113" spans="1:23" x14ac:dyDescent="0.3">
      <c r="A113" s="1">
        <v>30178</v>
      </c>
      <c r="B113">
        <v>-8.3806940470515467</v>
      </c>
      <c r="C113">
        <v>-3.2400531029110868</v>
      </c>
      <c r="D113" t="e">
        <v>#N/A</v>
      </c>
      <c r="E113" t="e">
        <v>#N/A</v>
      </c>
      <c r="F113">
        <v>-7.5360000000000014</v>
      </c>
      <c r="G113" t="e">
        <v>#N/A</v>
      </c>
      <c r="H113" t="e">
        <v>#N/A</v>
      </c>
      <c r="I113">
        <v>-2.2668459011762359</v>
      </c>
      <c r="J113">
        <v>-1.0360624542992807</v>
      </c>
      <c r="K113">
        <v>0.15848561478714629</v>
      </c>
      <c r="L113" t="e">
        <v>#N/A</v>
      </c>
      <c r="M113" t="e">
        <v>#N/A</v>
      </c>
      <c r="N113" t="e">
        <v>#N/A</v>
      </c>
      <c r="O113" t="e">
        <v>#N/A</v>
      </c>
      <c r="P113" t="e">
        <v>#N/A</v>
      </c>
      <c r="Q113" t="e">
        <v>#N/A</v>
      </c>
      <c r="R113" t="e">
        <v>#N/A</v>
      </c>
      <c r="S113">
        <v>-5.5490639472065766</v>
      </c>
      <c r="V113"/>
      <c r="W113"/>
    </row>
    <row r="114" spans="1:23" x14ac:dyDescent="0.3">
      <c r="A114" s="1">
        <v>30270</v>
      </c>
      <c r="B114">
        <v>-9.0384393301104158</v>
      </c>
      <c r="C114">
        <v>-3.7912183240007193</v>
      </c>
      <c r="D114" t="e">
        <v>#N/A</v>
      </c>
      <c r="E114" t="e">
        <v>#N/A</v>
      </c>
      <c r="F114">
        <v>-9.0893333333333324</v>
      </c>
      <c r="G114" t="e">
        <v>#N/A</v>
      </c>
      <c r="H114" t="e">
        <v>#N/A</v>
      </c>
      <c r="I114">
        <v>-3.5270774924943389</v>
      </c>
      <c r="J114">
        <v>-1.6473697125075313</v>
      </c>
      <c r="K114">
        <v>-1.0287575173967447</v>
      </c>
      <c r="L114" t="e">
        <v>#N/A</v>
      </c>
      <c r="M114" t="e">
        <v>#N/A</v>
      </c>
      <c r="N114" t="e">
        <v>#N/A</v>
      </c>
      <c r="O114" t="e">
        <v>#N/A</v>
      </c>
      <c r="P114" t="e">
        <v>#N/A</v>
      </c>
      <c r="Q114" t="e">
        <v>#N/A</v>
      </c>
      <c r="R114" t="e">
        <v>#N/A</v>
      </c>
      <c r="S114">
        <v>-6.5481550356144425</v>
      </c>
      <c r="V114"/>
      <c r="W114"/>
    </row>
    <row r="115" spans="1:23" x14ac:dyDescent="0.3">
      <c r="A115" s="1">
        <v>30362</v>
      </c>
      <c r="B115">
        <v>-8.5413551288251259</v>
      </c>
      <c r="C115">
        <v>-3.4396988349236617</v>
      </c>
      <c r="D115" t="e">
        <v>#N/A</v>
      </c>
      <c r="E115" t="e">
        <v>#N/A</v>
      </c>
      <c r="F115">
        <v>-8.5073333333333334</v>
      </c>
      <c r="G115" t="e">
        <v>#N/A</v>
      </c>
      <c r="H115" t="e">
        <v>#N/A</v>
      </c>
      <c r="I115">
        <v>-3.569515227528548</v>
      </c>
      <c r="J115">
        <v>-1.3947040055819693</v>
      </c>
      <c r="K115">
        <v>-1.2746847352322632</v>
      </c>
      <c r="L115" t="e">
        <v>#N/A</v>
      </c>
      <c r="M115" t="e">
        <v>#N/A</v>
      </c>
      <c r="N115" t="e">
        <v>#N/A</v>
      </c>
      <c r="O115" t="e">
        <v>#N/A</v>
      </c>
      <c r="P115" t="e">
        <v>#N/A</v>
      </c>
      <c r="Q115" t="e">
        <v>#N/A</v>
      </c>
      <c r="R115" t="e">
        <v>#N/A</v>
      </c>
      <c r="S115">
        <v>-7.0782918583716281</v>
      </c>
      <c r="V115"/>
      <c r="W115"/>
    </row>
    <row r="116" spans="1:23" x14ac:dyDescent="0.3">
      <c r="A116" s="1">
        <v>30451</v>
      </c>
      <c r="B116">
        <v>-7.1954589044493265</v>
      </c>
      <c r="C116">
        <v>-2.0738193856667708</v>
      </c>
      <c r="D116" t="e">
        <v>#N/A</v>
      </c>
      <c r="E116" t="e">
        <v>#N/A</v>
      </c>
      <c r="F116">
        <v>-8.0586666666666655</v>
      </c>
      <c r="G116" t="e">
        <v>#N/A</v>
      </c>
      <c r="H116" t="e">
        <v>#N/A</v>
      </c>
      <c r="I116">
        <v>-3.5001801991000647</v>
      </c>
      <c r="J116">
        <v>-0.49605239302152054</v>
      </c>
      <c r="K116">
        <v>-1.6684353541532069</v>
      </c>
      <c r="L116" t="e">
        <v>#N/A</v>
      </c>
      <c r="M116" t="e">
        <v>#N/A</v>
      </c>
      <c r="N116" t="e">
        <v>#N/A</v>
      </c>
      <c r="O116" t="e">
        <v>#N/A</v>
      </c>
      <c r="P116" t="e">
        <v>#N/A</v>
      </c>
      <c r="Q116" t="e">
        <v>#N/A</v>
      </c>
      <c r="R116" t="e">
        <v>#N/A</v>
      </c>
      <c r="S116">
        <v>-6.6072481430009304</v>
      </c>
      <c r="V116"/>
      <c r="W116"/>
    </row>
    <row r="117" spans="1:23" x14ac:dyDescent="0.3">
      <c r="A117" s="1">
        <v>30543</v>
      </c>
      <c r="B117">
        <v>-6.1060001729593809</v>
      </c>
      <c r="C117">
        <v>-1.0069494938035566</v>
      </c>
      <c r="D117" t="e">
        <v>#N/A</v>
      </c>
      <c r="E117" t="e">
        <v>#N/A</v>
      </c>
      <c r="F117">
        <v>-6.5453333333333301</v>
      </c>
      <c r="G117" t="e">
        <v>#N/A</v>
      </c>
      <c r="H117" t="e">
        <v>#N/A</v>
      </c>
      <c r="I117">
        <v>-2.4477090051181207</v>
      </c>
      <c r="J117">
        <v>1.1033146184321168</v>
      </c>
      <c r="K117">
        <v>-0.17945908133000898</v>
      </c>
      <c r="L117" t="e">
        <v>#N/A</v>
      </c>
      <c r="M117" t="e">
        <v>#N/A</v>
      </c>
      <c r="N117" t="e">
        <v>#N/A</v>
      </c>
      <c r="O117" t="e">
        <v>#N/A</v>
      </c>
      <c r="P117" t="e">
        <v>#N/A</v>
      </c>
      <c r="Q117" t="e">
        <v>#N/A</v>
      </c>
      <c r="R117" t="e">
        <v>#N/A</v>
      </c>
      <c r="S117">
        <v>-5.2694536534778962</v>
      </c>
      <c r="V117"/>
      <c r="W117"/>
    </row>
    <row r="118" spans="1:23" x14ac:dyDescent="0.3">
      <c r="A118" s="1">
        <v>30635</v>
      </c>
      <c r="B118">
        <v>-4.9450488824018706</v>
      </c>
      <c r="C118">
        <v>4.6423784878202555E-2</v>
      </c>
      <c r="D118" t="e">
        <v>#N/A</v>
      </c>
      <c r="E118" t="e">
        <v>#N/A</v>
      </c>
      <c r="F118">
        <v>-4.8966666666666665</v>
      </c>
      <c r="G118" t="e">
        <v>#N/A</v>
      </c>
      <c r="H118" t="e">
        <v>#N/A</v>
      </c>
      <c r="I118">
        <v>-1.3710726650237763</v>
      </c>
      <c r="J118">
        <v>1.6485760705109684</v>
      </c>
      <c r="K118">
        <v>0.28196166938064593</v>
      </c>
      <c r="L118" t="e">
        <v>#N/A</v>
      </c>
      <c r="M118" t="e">
        <v>#N/A</v>
      </c>
      <c r="N118" t="e">
        <v>#N/A</v>
      </c>
      <c r="O118" t="e">
        <v>#N/A</v>
      </c>
      <c r="P118" t="e">
        <v>#N/A</v>
      </c>
      <c r="Q118" t="e">
        <v>#N/A</v>
      </c>
      <c r="R118" t="e">
        <v>#N/A</v>
      </c>
      <c r="S118">
        <v>-4.6620996094457183</v>
      </c>
      <c r="V118"/>
      <c r="W118"/>
    </row>
    <row r="119" spans="1:23" x14ac:dyDescent="0.3">
      <c r="A119" s="1">
        <v>30727</v>
      </c>
      <c r="B119">
        <v>-4.1594089271363002</v>
      </c>
      <c r="C119">
        <v>1.2223100376575966</v>
      </c>
      <c r="D119" t="e">
        <v>#N/A</v>
      </c>
      <c r="E119" t="e">
        <v>#N/A</v>
      </c>
      <c r="F119">
        <v>-3.581333333333335</v>
      </c>
      <c r="G119" t="e">
        <v>#N/A</v>
      </c>
      <c r="H119" t="e">
        <v>#N/A</v>
      </c>
      <c r="I119">
        <v>-4.4361511312160928E-3</v>
      </c>
      <c r="J119">
        <v>2.7660065709258221</v>
      </c>
      <c r="K119">
        <v>1.5595283159240516</v>
      </c>
      <c r="L119" t="e">
        <v>#N/A</v>
      </c>
      <c r="M119" t="e">
        <v>#N/A</v>
      </c>
      <c r="N119" t="e">
        <v>#N/A</v>
      </c>
      <c r="O119" t="e">
        <v>#N/A</v>
      </c>
      <c r="P119" t="e">
        <v>#N/A</v>
      </c>
      <c r="Q119" t="e">
        <v>#N/A</v>
      </c>
      <c r="R119" t="e">
        <v>#N/A</v>
      </c>
      <c r="S119">
        <v>-4.6082177378589648</v>
      </c>
      <c r="V119"/>
      <c r="W119"/>
    </row>
    <row r="120" spans="1:23" x14ac:dyDescent="0.3">
      <c r="A120" s="1">
        <v>30817</v>
      </c>
      <c r="B120">
        <v>-3.3219544820177247</v>
      </c>
      <c r="C120">
        <v>2.2175863594950949</v>
      </c>
      <c r="D120" t="e">
        <v>#N/A</v>
      </c>
      <c r="E120" t="e">
        <v>#N/A</v>
      </c>
      <c r="F120">
        <v>-2.7326666666666668</v>
      </c>
      <c r="G120" t="e">
        <v>#N/A</v>
      </c>
      <c r="H120" t="e">
        <v>#N/A</v>
      </c>
      <c r="I120">
        <v>1.2052475524450728</v>
      </c>
      <c r="J120">
        <v>3.7373496480226072</v>
      </c>
      <c r="K120">
        <v>2.8095555848367582</v>
      </c>
      <c r="L120" t="e">
        <v>#N/A</v>
      </c>
      <c r="M120" t="e">
        <v>#N/A</v>
      </c>
      <c r="N120" t="e">
        <v>#N/A</v>
      </c>
      <c r="O120" t="e">
        <v>#N/A</v>
      </c>
      <c r="P120" t="e">
        <v>#N/A</v>
      </c>
      <c r="Q120" t="e">
        <v>#N/A</v>
      </c>
      <c r="R120" t="e">
        <v>#N/A</v>
      </c>
      <c r="S120">
        <v>-3.5056925419051623</v>
      </c>
      <c r="V120"/>
      <c r="W120"/>
    </row>
    <row r="121" spans="1:23" x14ac:dyDescent="0.3">
      <c r="A121" s="1">
        <v>30909</v>
      </c>
      <c r="B121">
        <v>-3.2124442225568446</v>
      </c>
      <c r="C121">
        <v>2.1862528068111602</v>
      </c>
      <c r="D121" t="e">
        <v>#N/A</v>
      </c>
      <c r="E121" t="e">
        <v>#N/A</v>
      </c>
      <c r="F121">
        <v>-2.7506666666666675</v>
      </c>
      <c r="G121" t="e">
        <v>#N/A</v>
      </c>
      <c r="H121" t="e">
        <v>#N/A</v>
      </c>
      <c r="I121">
        <v>1.2227534619518252</v>
      </c>
      <c r="J121">
        <v>3.4135243828615525</v>
      </c>
      <c r="K121">
        <v>2.8193033614233158</v>
      </c>
      <c r="L121" t="e">
        <v>#N/A</v>
      </c>
      <c r="M121" t="e">
        <v>#N/A</v>
      </c>
      <c r="N121" t="e">
        <v>#N/A</v>
      </c>
      <c r="O121" t="e">
        <v>#N/A</v>
      </c>
      <c r="P121" t="e">
        <v>#N/A</v>
      </c>
      <c r="Q121" t="e">
        <v>#N/A</v>
      </c>
      <c r="R121" t="e">
        <v>#N/A</v>
      </c>
      <c r="S121">
        <v>-3.5311782793230009</v>
      </c>
      <c r="V121"/>
      <c r="W121"/>
    </row>
    <row r="122" spans="1:23" x14ac:dyDescent="0.3">
      <c r="A122" s="1">
        <v>31001</v>
      </c>
      <c r="B122">
        <v>-3.2481281153051267</v>
      </c>
      <c r="C122">
        <v>1.9207217310387781</v>
      </c>
      <c r="D122" t="e">
        <v>#N/A</v>
      </c>
      <c r="E122" t="e">
        <v>#N/A</v>
      </c>
      <c r="F122">
        <v>-2.5040000000000013</v>
      </c>
      <c r="G122" t="e">
        <v>#N/A</v>
      </c>
      <c r="H122" t="e">
        <v>#N/A</v>
      </c>
      <c r="I122">
        <v>1.2559041845005101</v>
      </c>
      <c r="J122">
        <v>2.8010011202778742</v>
      </c>
      <c r="K122">
        <v>2.6510989725905176</v>
      </c>
      <c r="L122" t="e">
        <v>#N/A</v>
      </c>
      <c r="M122" t="e">
        <v>#N/A</v>
      </c>
      <c r="N122" t="e">
        <v>#N/A</v>
      </c>
      <c r="O122" t="e">
        <v>#N/A</v>
      </c>
      <c r="P122" t="e">
        <v>#N/A</v>
      </c>
      <c r="Q122" t="e">
        <v>#N/A</v>
      </c>
      <c r="R122" t="e">
        <v>#N/A</v>
      </c>
      <c r="S122">
        <v>-3.4856253601781333</v>
      </c>
      <c r="V122"/>
      <c r="W122"/>
    </row>
    <row r="123" spans="1:23" x14ac:dyDescent="0.3">
      <c r="A123" s="1">
        <v>31093</v>
      </c>
      <c r="B123">
        <v>-3.1516610152136408</v>
      </c>
      <c r="C123">
        <v>2.1758870126356222</v>
      </c>
      <c r="D123" t="e">
        <v>#N/A</v>
      </c>
      <c r="E123" t="e">
        <v>#N/A</v>
      </c>
      <c r="F123">
        <v>-2.3886666666666674</v>
      </c>
      <c r="G123" t="e">
        <v>#N/A</v>
      </c>
      <c r="H123" t="e">
        <v>#N/A</v>
      </c>
      <c r="I123">
        <v>1.5393745231121532</v>
      </c>
      <c r="J123">
        <v>3.4753810113339041</v>
      </c>
      <c r="K123">
        <v>3.3954390316560268</v>
      </c>
      <c r="L123" t="e">
        <v>#N/A</v>
      </c>
      <c r="M123" t="e">
        <v>#N/A</v>
      </c>
      <c r="N123" t="e">
        <v>#N/A</v>
      </c>
      <c r="O123" t="e">
        <v>#N/A</v>
      </c>
      <c r="P123" t="e">
        <v>#N/A</v>
      </c>
      <c r="Q123" t="e">
        <v>#N/A</v>
      </c>
      <c r="R123" t="e">
        <v>#N/A</v>
      </c>
      <c r="S123">
        <v>-3.1664167822427203</v>
      </c>
      <c r="V123"/>
      <c r="W123"/>
    </row>
    <row r="124" spans="1:23" x14ac:dyDescent="0.3">
      <c r="A124" s="1">
        <v>31182</v>
      </c>
      <c r="B124">
        <v>-3.1546185427667064</v>
      </c>
      <c r="C124">
        <v>2.1877191924341419</v>
      </c>
      <c r="D124" t="e">
        <v>#N/A</v>
      </c>
      <c r="E124" t="e">
        <v>#N/A</v>
      </c>
      <c r="F124">
        <v>-2.5419999999999998</v>
      </c>
      <c r="G124" t="e">
        <v>#N/A</v>
      </c>
      <c r="H124" t="e">
        <v>#N/A</v>
      </c>
      <c r="I124">
        <v>1.3561710450437676</v>
      </c>
      <c r="J124">
        <v>3.1871748442089149</v>
      </c>
      <c r="K124">
        <v>2.9307894566814294</v>
      </c>
      <c r="L124" t="e">
        <v>#N/A</v>
      </c>
      <c r="M124" t="e">
        <v>#N/A</v>
      </c>
      <c r="N124" t="e">
        <v>#N/A</v>
      </c>
      <c r="O124" t="e">
        <v>#N/A</v>
      </c>
      <c r="P124" t="e">
        <v>#N/A</v>
      </c>
      <c r="Q124" t="e">
        <v>#N/A</v>
      </c>
      <c r="R124" t="e">
        <v>#N/A</v>
      </c>
      <c r="S124">
        <v>-3.376465873146131</v>
      </c>
      <c r="V124"/>
      <c r="W124"/>
    </row>
    <row r="125" spans="1:23" x14ac:dyDescent="0.3">
      <c r="A125" s="1">
        <v>31274</v>
      </c>
      <c r="B125">
        <v>-2.5436348091544141</v>
      </c>
      <c r="C125">
        <v>2.7451159830148208</v>
      </c>
      <c r="D125" t="e">
        <v>#N/A</v>
      </c>
      <c r="E125" t="e">
        <v>#N/A</v>
      </c>
      <c r="F125">
        <v>-2.3620000000000001</v>
      </c>
      <c r="G125" t="e">
        <v>#N/A</v>
      </c>
      <c r="H125" t="e">
        <v>#N/A</v>
      </c>
      <c r="I125">
        <v>1.4240416539898266</v>
      </c>
      <c r="J125">
        <v>3.5854163869469824</v>
      </c>
      <c r="K125">
        <v>3.0485092029939214</v>
      </c>
      <c r="L125" t="e">
        <v>#N/A</v>
      </c>
      <c r="M125" t="e">
        <v>#N/A</v>
      </c>
      <c r="N125" t="e">
        <v>#N/A</v>
      </c>
      <c r="O125" t="e">
        <v>#N/A</v>
      </c>
      <c r="P125" t="e">
        <v>#N/A</v>
      </c>
      <c r="Q125" t="e">
        <v>#N/A</v>
      </c>
      <c r="R125" t="e">
        <v>#N/A</v>
      </c>
      <c r="S125">
        <v>-3.3816197490323106</v>
      </c>
      <c r="V125"/>
      <c r="W125"/>
    </row>
    <row r="126" spans="1:23" x14ac:dyDescent="0.3">
      <c r="A126" s="1">
        <v>31366</v>
      </c>
      <c r="B126">
        <v>-2.678350453033278</v>
      </c>
      <c r="C126">
        <v>2.4865125095482976</v>
      </c>
      <c r="D126" t="e">
        <v>#N/A</v>
      </c>
      <c r="E126" t="e">
        <v>#N/A</v>
      </c>
      <c r="F126">
        <v>-2.0486666666666675</v>
      </c>
      <c r="G126" t="e">
        <v>#N/A</v>
      </c>
      <c r="H126" t="e">
        <v>#N/A</v>
      </c>
      <c r="I126">
        <v>1.4206120453913922</v>
      </c>
      <c r="J126">
        <v>3.0154523413231913</v>
      </c>
      <c r="K126">
        <v>2.6697619683532938</v>
      </c>
      <c r="L126" t="e">
        <v>#N/A</v>
      </c>
      <c r="M126" t="e">
        <v>#N/A</v>
      </c>
      <c r="N126" t="e">
        <v>#N/A</v>
      </c>
      <c r="O126" t="e">
        <v>#N/A</v>
      </c>
      <c r="P126" t="e">
        <v>#N/A</v>
      </c>
      <c r="Q126" t="e">
        <v>#N/A</v>
      </c>
      <c r="R126" t="e">
        <v>#N/A</v>
      </c>
      <c r="S126">
        <v>-2.9158251772096264</v>
      </c>
      <c r="V126"/>
      <c r="W126"/>
    </row>
    <row r="127" spans="1:23" x14ac:dyDescent="0.3">
      <c r="A127" s="1">
        <v>31458</v>
      </c>
      <c r="B127">
        <v>-2.6147505612235937</v>
      </c>
      <c r="C127">
        <v>2.4709128024805209</v>
      </c>
      <c r="D127" t="e">
        <v>#N/A</v>
      </c>
      <c r="E127" t="e">
        <v>#N/A</v>
      </c>
      <c r="F127">
        <v>-2.0706666666666678</v>
      </c>
      <c r="G127" t="e">
        <v>#N/A</v>
      </c>
      <c r="H127" t="e">
        <v>#N/A</v>
      </c>
      <c r="I127">
        <v>1.3053777221985214</v>
      </c>
      <c r="J127">
        <v>2.9207183772513323</v>
      </c>
      <c r="K127">
        <v>2.468486509591644</v>
      </c>
      <c r="L127" t="e">
        <v>#N/A</v>
      </c>
      <c r="M127" t="e">
        <v>#N/A</v>
      </c>
      <c r="N127" t="e">
        <v>#N/A</v>
      </c>
      <c r="O127" t="e">
        <v>#N/A</v>
      </c>
      <c r="P127" t="e">
        <v>#N/A</v>
      </c>
      <c r="Q127" t="e">
        <v>#N/A</v>
      </c>
      <c r="R127" t="e">
        <v>#N/A</v>
      </c>
      <c r="S127">
        <v>-2.8477765303894529</v>
      </c>
      <c r="V127"/>
      <c r="W127"/>
    </row>
    <row r="128" spans="1:23" x14ac:dyDescent="0.3">
      <c r="A128" s="1">
        <v>31547</v>
      </c>
      <c r="B128">
        <v>-2.9978514913615899</v>
      </c>
      <c r="C128">
        <v>2.0410197231715097</v>
      </c>
      <c r="D128" t="e">
        <v>#N/A</v>
      </c>
      <c r="E128" t="e">
        <v>#N/A</v>
      </c>
      <c r="F128">
        <v>-2.3613333333333344</v>
      </c>
      <c r="G128" t="e">
        <v>#N/A</v>
      </c>
      <c r="H128" t="e">
        <v>#N/A</v>
      </c>
      <c r="I128">
        <v>0.96413054369004136</v>
      </c>
      <c r="J128">
        <v>2.1798603413138329</v>
      </c>
      <c r="K128">
        <v>1.7211799398509218</v>
      </c>
      <c r="L128" t="e">
        <v>#N/A</v>
      </c>
      <c r="M128" t="e">
        <v>#N/A</v>
      </c>
      <c r="N128" t="e">
        <v>#N/A</v>
      </c>
      <c r="O128" t="e">
        <v>#N/A</v>
      </c>
      <c r="P128" t="e">
        <v>#N/A</v>
      </c>
      <c r="Q128" t="e">
        <v>#N/A</v>
      </c>
      <c r="R128" t="e">
        <v>#N/A</v>
      </c>
      <c r="S128">
        <v>-2.7782434055308443</v>
      </c>
      <c r="V128"/>
      <c r="W128"/>
    </row>
    <row r="129" spans="1:23" x14ac:dyDescent="0.3">
      <c r="A129" s="1">
        <v>31639</v>
      </c>
      <c r="B129">
        <v>-2.87741610306561</v>
      </c>
      <c r="C129">
        <v>2.0374475621073098</v>
      </c>
      <c r="D129" t="e">
        <v>#N/A</v>
      </c>
      <c r="E129" t="e">
        <v>#N/A</v>
      </c>
      <c r="F129">
        <v>-1.9853333333333314</v>
      </c>
      <c r="G129" t="e">
        <v>#N/A</v>
      </c>
      <c r="H129" t="e">
        <v>#N/A</v>
      </c>
      <c r="I129">
        <v>0.90858861021416537</v>
      </c>
      <c r="J129">
        <v>2.0901608572979749</v>
      </c>
      <c r="K129">
        <v>1.3967331685322595</v>
      </c>
      <c r="L129" t="e">
        <v>#N/A</v>
      </c>
      <c r="M129" t="e">
        <v>#N/A</v>
      </c>
      <c r="N129" t="e">
        <v>#N/A</v>
      </c>
      <c r="O129" t="e">
        <v>#N/A</v>
      </c>
      <c r="P129" t="e">
        <v>#N/A</v>
      </c>
      <c r="Q129" t="e">
        <v>#N/A</v>
      </c>
      <c r="R129" t="e">
        <v>#N/A</v>
      </c>
      <c r="S129">
        <v>-2.440010016398432</v>
      </c>
      <c r="V129"/>
      <c r="W129"/>
    </row>
    <row r="130" spans="1:23" x14ac:dyDescent="0.3">
      <c r="A130" s="1">
        <v>31731</v>
      </c>
      <c r="B130">
        <v>-3.1504765559070949</v>
      </c>
      <c r="C130">
        <v>1.5877384353177169</v>
      </c>
      <c r="D130" t="e">
        <v>#N/A</v>
      </c>
      <c r="E130" t="e">
        <v>#N/A</v>
      </c>
      <c r="F130">
        <v>-1.7446666666666655</v>
      </c>
      <c r="G130" t="e">
        <v>#N/A</v>
      </c>
      <c r="H130" t="e">
        <v>#N/A</v>
      </c>
      <c r="I130">
        <v>0.76704331485773736</v>
      </c>
      <c r="J130">
        <v>1.6801710162940939</v>
      </c>
      <c r="K130">
        <v>1.1612451609939445</v>
      </c>
      <c r="L130" t="e">
        <v>#N/A</v>
      </c>
      <c r="M130" t="e">
        <v>#N/A</v>
      </c>
      <c r="N130" t="e">
        <v>#N/A</v>
      </c>
      <c r="O130" t="e">
        <v>#N/A</v>
      </c>
      <c r="P130" t="e">
        <v>#N/A</v>
      </c>
      <c r="Q130" t="e">
        <v>#N/A</v>
      </c>
      <c r="R130" t="e">
        <v>#N/A</v>
      </c>
      <c r="S130">
        <v>-2.3017946924714607</v>
      </c>
      <c r="V130"/>
      <c r="W130"/>
    </row>
    <row r="131" spans="1:23" x14ac:dyDescent="0.3">
      <c r="A131" s="1">
        <v>31823</v>
      </c>
      <c r="B131">
        <v>-3.2133262768264128</v>
      </c>
      <c r="C131">
        <v>1.3648751040475071</v>
      </c>
      <c r="D131" t="e">
        <v>#N/A</v>
      </c>
      <c r="E131" t="e">
        <v>#N/A</v>
      </c>
      <c r="F131">
        <v>-1.3039999999999967</v>
      </c>
      <c r="G131" t="e">
        <v>#N/A</v>
      </c>
      <c r="H131" t="e">
        <v>#N/A</v>
      </c>
      <c r="I131">
        <v>0.90060806803661642</v>
      </c>
      <c r="J131">
        <v>1.2876162452037847</v>
      </c>
      <c r="K131">
        <v>0.89786725024105074</v>
      </c>
      <c r="L131" t="e">
        <v>#N/A</v>
      </c>
      <c r="M131" t="e">
        <v>#N/A</v>
      </c>
      <c r="N131" t="e">
        <v>#N/A</v>
      </c>
      <c r="O131" t="e">
        <v>#N/A</v>
      </c>
      <c r="P131" t="e">
        <v>#N/A</v>
      </c>
      <c r="Q131" t="e">
        <v>#N/A</v>
      </c>
      <c r="R131" t="e">
        <v>#N/A</v>
      </c>
      <c r="S131">
        <v>-2.0962454278288618</v>
      </c>
      <c r="V131"/>
      <c r="W131"/>
    </row>
    <row r="132" spans="1:23" x14ac:dyDescent="0.3">
      <c r="A132" s="1">
        <v>31912</v>
      </c>
      <c r="B132">
        <v>-2.9447318524432515</v>
      </c>
      <c r="C132">
        <v>1.4598768693003303</v>
      </c>
      <c r="D132" t="e">
        <v>#N/A</v>
      </c>
      <c r="E132" t="e">
        <v>#N/A</v>
      </c>
      <c r="F132">
        <v>-0.66733333333333356</v>
      </c>
      <c r="G132" t="e">
        <v>#N/A</v>
      </c>
      <c r="H132" t="e">
        <v>#N/A</v>
      </c>
      <c r="I132">
        <v>1.2329379860091159</v>
      </c>
      <c r="J132">
        <v>1.4322524634560068</v>
      </c>
      <c r="K132">
        <v>1.2029111624040709</v>
      </c>
      <c r="L132" t="e">
        <v>#N/A</v>
      </c>
      <c r="M132" t="e">
        <v>#N/A</v>
      </c>
      <c r="N132" t="e">
        <v>#N/A</v>
      </c>
      <c r="O132" t="e">
        <v>#N/A</v>
      </c>
      <c r="P132" t="e">
        <v>#N/A</v>
      </c>
      <c r="Q132" t="e">
        <v>#N/A</v>
      </c>
      <c r="R132" t="e">
        <v>#N/A</v>
      </c>
      <c r="S132">
        <v>-1.5597982639247618</v>
      </c>
      <c r="V132"/>
      <c r="W132"/>
    </row>
    <row r="133" spans="1:23" x14ac:dyDescent="0.3">
      <c r="A133" s="1">
        <v>32004</v>
      </c>
      <c r="B133">
        <v>-2.8668487288568514</v>
      </c>
      <c r="C133">
        <v>1.0496825786282966</v>
      </c>
      <c r="D133" t="e">
        <v>#N/A</v>
      </c>
      <c r="E133" t="e">
        <v>#N/A</v>
      </c>
      <c r="F133">
        <v>-0.1639999999999997</v>
      </c>
      <c r="G133" t="e">
        <v>#N/A</v>
      </c>
      <c r="H133" t="e">
        <v>#N/A</v>
      </c>
      <c r="I133">
        <v>1.2231633728816966</v>
      </c>
      <c r="J133">
        <v>0.80983751898623024</v>
      </c>
      <c r="K133">
        <v>1.0363881638494217</v>
      </c>
      <c r="L133" t="e">
        <v>#N/A</v>
      </c>
      <c r="M133" t="e">
        <v>#N/A</v>
      </c>
      <c r="N133" t="e">
        <v>#N/A</v>
      </c>
      <c r="O133" t="e">
        <v>#N/A</v>
      </c>
      <c r="P133" t="e">
        <v>#N/A</v>
      </c>
      <c r="Q133" t="e">
        <v>#N/A</v>
      </c>
      <c r="R133" t="e">
        <v>#N/A</v>
      </c>
      <c r="S133">
        <v>-1.223331433085221</v>
      </c>
      <c r="V133"/>
      <c r="W133"/>
    </row>
    <row r="134" spans="1:23" x14ac:dyDescent="0.3">
      <c r="A134" s="1">
        <v>32096</v>
      </c>
      <c r="B134">
        <v>-1.9628343653084104</v>
      </c>
      <c r="C134">
        <v>1.5801454427366846</v>
      </c>
      <c r="D134" t="e">
        <v>#N/A</v>
      </c>
      <c r="E134" t="e">
        <v>#N/A</v>
      </c>
      <c r="F134">
        <v>0.1373333333333342</v>
      </c>
      <c r="G134" t="e">
        <v>#N/A</v>
      </c>
      <c r="H134" t="e">
        <v>#N/A</v>
      </c>
      <c r="I134">
        <v>1.2083399166943831</v>
      </c>
      <c r="J134">
        <v>1.1554670667181042</v>
      </c>
      <c r="K134">
        <v>0.97793082372757212</v>
      </c>
      <c r="L134" t="e">
        <v>#N/A</v>
      </c>
      <c r="M134" t="e">
        <v>#N/A</v>
      </c>
      <c r="N134" t="e">
        <v>#N/A</v>
      </c>
      <c r="O134" t="e">
        <v>#N/A</v>
      </c>
      <c r="P134" t="e">
        <v>#N/A</v>
      </c>
      <c r="Q134" t="e">
        <v>#N/A</v>
      </c>
      <c r="R134" t="e">
        <v>#N/A</v>
      </c>
      <c r="S134">
        <v>-0.88796840647027864</v>
      </c>
      <c r="V134"/>
      <c r="W134"/>
    </row>
    <row r="135" spans="1:23" x14ac:dyDescent="0.3">
      <c r="A135" s="1">
        <v>32188</v>
      </c>
      <c r="B135">
        <v>-2.1975181188955215</v>
      </c>
      <c r="C135">
        <v>0.9603914963632878</v>
      </c>
      <c r="D135" t="e">
        <v>#N/A</v>
      </c>
      <c r="E135" t="e">
        <v>#N/A</v>
      </c>
      <c r="F135">
        <v>0.36999999999999922</v>
      </c>
      <c r="G135" t="e">
        <v>#N/A</v>
      </c>
      <c r="H135" t="e">
        <v>#N/A</v>
      </c>
      <c r="I135">
        <v>1.1510083964949889</v>
      </c>
      <c r="J135">
        <v>0.37943701308881939</v>
      </c>
      <c r="K135">
        <v>0.75514396592820532</v>
      </c>
      <c r="L135" t="e">
        <v>#N/A</v>
      </c>
      <c r="M135" t="e">
        <v>#N/A</v>
      </c>
      <c r="N135" t="e">
        <v>#N/A</v>
      </c>
      <c r="O135" t="e">
        <v>#N/A</v>
      </c>
      <c r="P135" t="e">
        <v>#N/A</v>
      </c>
      <c r="Q135" t="e">
        <v>#N/A</v>
      </c>
      <c r="R135" t="e">
        <v>#N/A</v>
      </c>
      <c r="S135">
        <v>-0.81967910292677004</v>
      </c>
      <c r="V135"/>
      <c r="W135"/>
    </row>
    <row r="136" spans="1:23" x14ac:dyDescent="0.3">
      <c r="A136" s="1">
        <v>32278</v>
      </c>
      <c r="B136">
        <v>-1.6445283306492053</v>
      </c>
      <c r="C136">
        <v>1.2437941379576982</v>
      </c>
      <c r="D136" t="e">
        <v>#N/A</v>
      </c>
      <c r="E136" t="e">
        <v>#N/A</v>
      </c>
      <c r="F136">
        <v>0.80066666666666819</v>
      </c>
      <c r="G136" t="e">
        <v>#N/A</v>
      </c>
      <c r="H136" t="e">
        <v>#N/A</v>
      </c>
      <c r="I136">
        <v>1.251789454432048</v>
      </c>
      <c r="J136">
        <v>0.76604425007843668</v>
      </c>
      <c r="K136">
        <v>0.94277928881109752</v>
      </c>
      <c r="L136" t="e">
        <v>#N/A</v>
      </c>
      <c r="M136" t="e">
        <v>#N/A</v>
      </c>
      <c r="N136" t="e">
        <v>#N/A</v>
      </c>
      <c r="O136" t="e">
        <v>#N/A</v>
      </c>
      <c r="P136" t="e">
        <v>#N/A</v>
      </c>
      <c r="Q136" t="e">
        <v>#N/A</v>
      </c>
      <c r="R136" t="e">
        <v>#N/A</v>
      </c>
      <c r="S136">
        <v>-0.61722216153165732</v>
      </c>
      <c r="V136"/>
      <c r="W136"/>
    </row>
    <row r="137" spans="1:23" x14ac:dyDescent="0.3">
      <c r="A137" s="1">
        <v>32370</v>
      </c>
      <c r="B137">
        <v>-1.7927467089946134</v>
      </c>
      <c r="C137">
        <v>0.83070138539753813</v>
      </c>
      <c r="D137" t="e">
        <v>#N/A</v>
      </c>
      <c r="E137" t="e">
        <v>#N/A</v>
      </c>
      <c r="F137">
        <v>0.7646666666666686</v>
      </c>
      <c r="G137" t="e">
        <v>#N/A</v>
      </c>
      <c r="H137" t="e">
        <v>#N/A</v>
      </c>
      <c r="I137">
        <v>1.2317378252024458</v>
      </c>
      <c r="J137">
        <v>0.33678034830876724</v>
      </c>
      <c r="K137">
        <v>0.94978704381087553</v>
      </c>
      <c r="L137" t="e">
        <v>#N/A</v>
      </c>
      <c r="M137" t="e">
        <v>#N/A</v>
      </c>
      <c r="N137" t="e">
        <v>#N/A</v>
      </c>
      <c r="O137" t="e">
        <v>#N/A</v>
      </c>
      <c r="P137" t="e">
        <v>#N/A</v>
      </c>
      <c r="Q137" t="e">
        <v>#N/A</v>
      </c>
      <c r="R137" t="e">
        <v>#N/A</v>
      </c>
      <c r="S137">
        <v>-0.34425686742974904</v>
      </c>
      <c r="V137"/>
      <c r="W137"/>
    </row>
    <row r="138" spans="1:23" x14ac:dyDescent="0.3">
      <c r="A138" s="1">
        <v>32462</v>
      </c>
      <c r="B138">
        <v>-1.225304159830447</v>
      </c>
      <c r="C138">
        <v>0.90102743111011019</v>
      </c>
      <c r="D138" t="e">
        <v>#N/A</v>
      </c>
      <c r="E138" t="e">
        <v>#N/A</v>
      </c>
      <c r="F138">
        <v>0.99333333333333407</v>
      </c>
      <c r="G138" t="e">
        <v>#N/A</v>
      </c>
      <c r="H138" t="e">
        <v>#N/A</v>
      </c>
      <c r="I138">
        <v>1.0092435062690335</v>
      </c>
      <c r="J138">
        <v>0.24449646027070859</v>
      </c>
      <c r="K138">
        <v>0.75627954517261387</v>
      </c>
      <c r="L138" t="e">
        <v>#N/A</v>
      </c>
      <c r="M138" t="e">
        <v>#N/A</v>
      </c>
      <c r="N138" t="e">
        <v>#N/A</v>
      </c>
      <c r="O138" t="e">
        <v>#N/A</v>
      </c>
      <c r="P138" t="e">
        <v>#N/A</v>
      </c>
      <c r="Q138" t="e">
        <v>#N/A</v>
      </c>
      <c r="R138" t="e">
        <v>#N/A</v>
      </c>
      <c r="S138">
        <v>-2.0110245719706654E-4</v>
      </c>
      <c r="V138"/>
      <c r="W138"/>
    </row>
    <row r="139" spans="1:23" x14ac:dyDescent="0.3">
      <c r="A139" s="1">
        <v>32554</v>
      </c>
      <c r="B139">
        <v>-0.9873988920161838</v>
      </c>
      <c r="C139">
        <v>0.99404901697064929</v>
      </c>
      <c r="D139" t="e">
        <v>#N/A</v>
      </c>
      <c r="E139" t="e">
        <v>#N/A</v>
      </c>
      <c r="F139">
        <v>1.2219999999999995</v>
      </c>
      <c r="G139" t="e">
        <v>#N/A</v>
      </c>
      <c r="H139" t="e">
        <v>#N/A</v>
      </c>
      <c r="I139">
        <v>1.0857903136490901</v>
      </c>
      <c r="J139">
        <v>0.45359403423465128</v>
      </c>
      <c r="K139">
        <v>0.91671576385677689</v>
      </c>
      <c r="L139" t="e">
        <v>#N/A</v>
      </c>
      <c r="M139" t="e">
        <v>#N/A</v>
      </c>
      <c r="N139" t="e">
        <v>#N/A</v>
      </c>
      <c r="O139" t="e">
        <v>#N/A</v>
      </c>
      <c r="P139" t="e">
        <v>#N/A</v>
      </c>
      <c r="Q139" t="e">
        <v>#N/A</v>
      </c>
      <c r="R139" t="e">
        <v>#N/A</v>
      </c>
      <c r="S139">
        <v>0.48477822976470009</v>
      </c>
      <c r="V139"/>
      <c r="W139"/>
    </row>
    <row r="140" spans="1:23" x14ac:dyDescent="0.3">
      <c r="A140" s="1">
        <v>32643</v>
      </c>
      <c r="B140">
        <v>-1.0310114425778714</v>
      </c>
      <c r="C140">
        <v>0.7959494115659792</v>
      </c>
      <c r="D140" t="e">
        <v>#N/A</v>
      </c>
      <c r="E140" t="e">
        <v>#N/A</v>
      </c>
      <c r="F140">
        <v>1.1173333333333328</v>
      </c>
      <c r="G140" t="e">
        <v>#N/A</v>
      </c>
      <c r="H140" t="e">
        <v>#N/A</v>
      </c>
      <c r="I140">
        <v>0.86653823534785879</v>
      </c>
      <c r="J140">
        <v>0.25158699777335797</v>
      </c>
      <c r="K140">
        <v>0.61609792368293625</v>
      </c>
      <c r="L140" t="e">
        <v>#N/A</v>
      </c>
      <c r="M140" t="e">
        <v>#N/A</v>
      </c>
      <c r="N140" t="e">
        <v>#N/A</v>
      </c>
      <c r="O140" t="e">
        <v>#N/A</v>
      </c>
      <c r="P140" t="e">
        <v>#N/A</v>
      </c>
      <c r="Q140" t="e">
        <v>#N/A</v>
      </c>
      <c r="R140" t="e">
        <v>#N/A</v>
      </c>
      <c r="S140">
        <v>0.44539659837684553</v>
      </c>
      <c r="V140"/>
      <c r="W140"/>
    </row>
    <row r="141" spans="1:23" x14ac:dyDescent="0.3">
      <c r="A141" s="1">
        <v>32735</v>
      </c>
      <c r="B141">
        <v>-1.1084901504129245</v>
      </c>
      <c r="C141">
        <v>0.59982199931979208</v>
      </c>
      <c r="D141" t="e">
        <v>#N/A</v>
      </c>
      <c r="E141" t="e">
        <v>#N/A</v>
      </c>
      <c r="F141">
        <v>1.0773333333333337</v>
      </c>
      <c r="G141" t="e">
        <v>#N/A</v>
      </c>
      <c r="H141" t="e">
        <v>#N/A</v>
      </c>
      <c r="I141">
        <v>0.61439886041265801</v>
      </c>
      <c r="J141">
        <v>-3.2255940369500587E-2</v>
      </c>
      <c r="K141">
        <v>0.18041098714789605</v>
      </c>
      <c r="L141" t="e">
        <v>#N/A</v>
      </c>
      <c r="M141" t="e">
        <v>#N/A</v>
      </c>
      <c r="N141" t="e">
        <v>#N/A</v>
      </c>
      <c r="O141" t="e">
        <v>#N/A</v>
      </c>
      <c r="P141" t="e">
        <v>#N/A</v>
      </c>
      <c r="Q141" t="e">
        <v>#N/A</v>
      </c>
      <c r="R141" t="e">
        <v>#N/A</v>
      </c>
      <c r="S141">
        <v>0.41426806648217962</v>
      </c>
      <c r="V141"/>
      <c r="W141"/>
    </row>
    <row r="142" spans="1:23" x14ac:dyDescent="0.3">
      <c r="A142" s="1">
        <v>32827</v>
      </c>
      <c r="B142">
        <v>-1.7095880176923519</v>
      </c>
      <c r="C142">
        <v>-0.12963073682006704</v>
      </c>
      <c r="D142" t="e">
        <v>#N/A</v>
      </c>
      <c r="E142" t="e">
        <v>#N/A</v>
      </c>
      <c r="F142">
        <v>0.77066666666666528</v>
      </c>
      <c r="G142" t="e">
        <v>#N/A</v>
      </c>
      <c r="H142" t="e">
        <v>#N/A</v>
      </c>
      <c r="I142">
        <v>-0.11138528135188963</v>
      </c>
      <c r="J142">
        <v>-0.52463661904891368</v>
      </c>
      <c r="K142">
        <v>-0.33541081634037084</v>
      </c>
      <c r="L142" t="e">
        <v>#N/A</v>
      </c>
      <c r="M142" t="e">
        <v>#N/A</v>
      </c>
      <c r="N142" t="e">
        <v>#N/A</v>
      </c>
      <c r="O142" t="e">
        <v>#N/A</v>
      </c>
      <c r="P142" t="e">
        <v>#N/A</v>
      </c>
      <c r="Q142" t="e">
        <v>#N/A</v>
      </c>
      <c r="R142" t="e">
        <v>#N/A</v>
      </c>
      <c r="S142">
        <v>0.32572788497301985</v>
      </c>
      <c r="V142"/>
      <c r="W142"/>
    </row>
    <row r="143" spans="1:23" x14ac:dyDescent="0.3">
      <c r="A143" s="1">
        <v>32919</v>
      </c>
      <c r="B143">
        <v>-1.3934112926168127</v>
      </c>
      <c r="C143">
        <v>-6.2857646430345637E-2</v>
      </c>
      <c r="D143" t="e">
        <v>#N/A</v>
      </c>
      <c r="E143" t="e">
        <v>#N/A</v>
      </c>
      <c r="F143">
        <v>0.86599999999999966</v>
      </c>
      <c r="G143" t="e">
        <v>#N/A</v>
      </c>
      <c r="H143" t="e">
        <v>#N/A</v>
      </c>
      <c r="I143">
        <v>-0.65904889698683711</v>
      </c>
      <c r="J143">
        <v>-0.32123692029970174</v>
      </c>
      <c r="K143">
        <v>-0.59638324811922594</v>
      </c>
      <c r="L143" t="e">
        <v>#N/A</v>
      </c>
      <c r="M143" t="e">
        <v>#N/A</v>
      </c>
      <c r="N143" t="e">
        <v>#N/A</v>
      </c>
      <c r="O143" t="e">
        <v>#N/A</v>
      </c>
      <c r="P143" t="e">
        <v>#N/A</v>
      </c>
      <c r="Q143" t="e">
        <v>#N/A</v>
      </c>
      <c r="R143" t="e">
        <v>#N/A</v>
      </c>
      <c r="S143">
        <v>0.71319694163982206</v>
      </c>
      <c r="V143"/>
      <c r="W143"/>
    </row>
    <row r="144" spans="1:23" x14ac:dyDescent="0.3">
      <c r="A144" s="1">
        <v>33008</v>
      </c>
      <c r="B144">
        <v>-1.7357120153003576</v>
      </c>
      <c r="C144">
        <v>-0.55537736111733793</v>
      </c>
      <c r="D144" t="e">
        <v>#N/A</v>
      </c>
      <c r="E144" t="e">
        <v>#N/A</v>
      </c>
      <c r="F144">
        <v>0.75933333333333408</v>
      </c>
      <c r="G144" t="e">
        <v>#N/A</v>
      </c>
      <c r="H144" t="e">
        <v>#N/A</v>
      </c>
      <c r="I144">
        <v>-1.0983573160616018</v>
      </c>
      <c r="J144">
        <v>-0.68014723531175947</v>
      </c>
      <c r="K144">
        <v>-0.81136538136279235</v>
      </c>
      <c r="L144" t="e">
        <v>#N/A</v>
      </c>
      <c r="M144" t="e">
        <v>#N/A</v>
      </c>
      <c r="N144" t="e">
        <v>#N/A</v>
      </c>
      <c r="O144" t="e">
        <v>#N/A</v>
      </c>
      <c r="P144" t="e">
        <v>#N/A</v>
      </c>
      <c r="Q144" t="e">
        <v>#N/A</v>
      </c>
      <c r="R144" t="e">
        <v>#N/A</v>
      </c>
      <c r="S144">
        <v>0.23875912020115209</v>
      </c>
      <c r="V144"/>
      <c r="W144"/>
    </row>
    <row r="145" spans="1:23" x14ac:dyDescent="0.3">
      <c r="A145" s="1">
        <v>33100</v>
      </c>
      <c r="B145">
        <v>-2.3116547341788669</v>
      </c>
      <c r="C145">
        <v>-1.2900250163273119</v>
      </c>
      <c r="D145" t="e">
        <v>#N/A</v>
      </c>
      <c r="E145" t="e">
        <v>#N/A</v>
      </c>
      <c r="F145">
        <v>-1.2000000000000455E-2</v>
      </c>
      <c r="G145" t="e">
        <v>#N/A</v>
      </c>
      <c r="H145" t="e">
        <v>#N/A</v>
      </c>
      <c r="I145">
        <v>-1.9642962092390253</v>
      </c>
      <c r="J145">
        <v>-1.3793524275396116</v>
      </c>
      <c r="K145">
        <v>-1.5420875438886164</v>
      </c>
      <c r="L145" t="e">
        <v>#N/A</v>
      </c>
      <c r="M145" t="e">
        <v>#N/A</v>
      </c>
      <c r="N145" t="e">
        <v>#N/A</v>
      </c>
      <c r="O145" t="e">
        <v>#N/A</v>
      </c>
      <c r="P145" t="e">
        <v>#N/A</v>
      </c>
      <c r="Q145" t="e">
        <v>#N/A</v>
      </c>
      <c r="R145" t="e">
        <v>#N/A</v>
      </c>
      <c r="S145">
        <v>-0.49711858538491072</v>
      </c>
      <c r="V145"/>
      <c r="W145"/>
    </row>
    <row r="146" spans="1:23" x14ac:dyDescent="0.3">
      <c r="A146" s="1">
        <v>33192</v>
      </c>
      <c r="B146">
        <v>-3.7960251140014871</v>
      </c>
      <c r="C146">
        <v>-2.9339182219941096</v>
      </c>
      <c r="D146" t="e">
        <v>#N/A</v>
      </c>
      <c r="E146" t="e">
        <v>#N/A</v>
      </c>
      <c r="F146">
        <v>-0.91666666666666785</v>
      </c>
      <c r="G146" t="e">
        <v>#N/A</v>
      </c>
      <c r="H146" t="e">
        <v>#N/A</v>
      </c>
      <c r="I146">
        <v>-3.1296923087302115</v>
      </c>
      <c r="J146">
        <v>-2.9069605662492348</v>
      </c>
      <c r="K146">
        <v>-2.6679102010542106</v>
      </c>
      <c r="L146" t="e">
        <v>#N/A</v>
      </c>
      <c r="M146" t="e">
        <v>#N/A</v>
      </c>
      <c r="N146" t="e">
        <v>#N/A</v>
      </c>
      <c r="O146" t="e">
        <v>#N/A</v>
      </c>
      <c r="P146" t="e">
        <v>#N/A</v>
      </c>
      <c r="Q146" t="e">
        <v>#N/A</v>
      </c>
      <c r="R146" t="e">
        <v>#N/A</v>
      </c>
      <c r="S146">
        <v>-1.2312275844499254</v>
      </c>
      <c r="V146"/>
      <c r="W146"/>
    </row>
    <row r="147" spans="1:23" x14ac:dyDescent="0.3">
      <c r="A147" s="1">
        <v>33284</v>
      </c>
      <c r="B147">
        <v>-4.8163083277798826</v>
      </c>
      <c r="C147">
        <v>-4.0851260181399551</v>
      </c>
      <c r="D147" t="e">
        <v>#N/A</v>
      </c>
      <c r="E147" t="e">
        <v>#N/A</v>
      </c>
      <c r="F147">
        <v>-1.8880000000000017</v>
      </c>
      <c r="G147" t="e">
        <v>#N/A</v>
      </c>
      <c r="H147" t="e">
        <v>#N/A</v>
      </c>
      <c r="I147">
        <v>-4.2308061168119142</v>
      </c>
      <c r="J147">
        <v>-3.9440689034541938</v>
      </c>
      <c r="K147">
        <v>-3.6800509795569596</v>
      </c>
      <c r="L147" t="e">
        <v>#N/A</v>
      </c>
      <c r="M147" t="e">
        <v>#N/A</v>
      </c>
      <c r="N147" t="e">
        <v>#N/A</v>
      </c>
      <c r="O147" t="e">
        <v>#N/A</v>
      </c>
      <c r="P147" t="e">
        <v>#N/A</v>
      </c>
      <c r="Q147" t="e">
        <v>#N/A</v>
      </c>
      <c r="R147" t="e">
        <v>#N/A</v>
      </c>
      <c r="S147">
        <v>-2.1653588833679009</v>
      </c>
      <c r="V147"/>
      <c r="W147"/>
    </row>
    <row r="148" spans="1:23" x14ac:dyDescent="0.3">
      <c r="A148" s="1">
        <v>33373</v>
      </c>
      <c r="B148">
        <v>-4.6399442696501101</v>
      </c>
      <c r="C148">
        <v>-3.8223024583595926</v>
      </c>
      <c r="D148" t="e">
        <v>#N/A</v>
      </c>
      <c r="E148" t="e">
        <v>#N/A</v>
      </c>
      <c r="F148">
        <v>-2.3906666666666663</v>
      </c>
      <c r="G148" t="e">
        <v>#N/A</v>
      </c>
      <c r="H148" t="e">
        <v>#N/A</v>
      </c>
      <c r="I148">
        <v>-4.6878512410009225</v>
      </c>
      <c r="J148">
        <v>-3.6186476399844199</v>
      </c>
      <c r="K148">
        <v>-4.1871823195108231</v>
      </c>
      <c r="L148" t="e">
        <v>#N/A</v>
      </c>
      <c r="M148" t="e">
        <v>#N/A</v>
      </c>
      <c r="N148" t="e">
        <v>#N/A</v>
      </c>
      <c r="O148" t="e">
        <v>#N/A</v>
      </c>
      <c r="P148" t="e">
        <v>#N/A</v>
      </c>
      <c r="Q148" t="e">
        <v>#N/A</v>
      </c>
      <c r="R148" t="e">
        <v>#N/A</v>
      </c>
      <c r="S148">
        <v>-2.4994593754063033</v>
      </c>
      <c r="V148"/>
      <c r="W148"/>
    </row>
    <row r="149" spans="1:23" x14ac:dyDescent="0.3">
      <c r="A149" s="1">
        <v>33465</v>
      </c>
      <c r="B149">
        <v>-4.7219612622376763</v>
      </c>
      <c r="C149">
        <v>-3.8754397901947657</v>
      </c>
      <c r="D149" t="e">
        <v>#N/A</v>
      </c>
      <c r="E149" t="e">
        <v>#N/A</v>
      </c>
      <c r="F149">
        <v>-2.4933333333333341</v>
      </c>
      <c r="G149" t="e">
        <v>#N/A</v>
      </c>
      <c r="H149" t="e">
        <v>#N/A</v>
      </c>
      <c r="I149">
        <v>-4.8476928583928185</v>
      </c>
      <c r="J149">
        <v>-3.3902623753657943</v>
      </c>
      <c r="K149">
        <v>-4.203720081688326</v>
      </c>
      <c r="L149" t="e">
        <v>#N/A</v>
      </c>
      <c r="M149" t="e">
        <v>#N/A</v>
      </c>
      <c r="N149" t="e">
        <v>#N/A</v>
      </c>
      <c r="O149" t="e">
        <v>#N/A</v>
      </c>
      <c r="P149" t="e">
        <v>#N/A</v>
      </c>
      <c r="Q149" t="e">
        <v>#N/A</v>
      </c>
      <c r="R149" t="e">
        <v>#N/A</v>
      </c>
      <c r="S149">
        <v>-2.9689039818784408</v>
      </c>
      <c r="V149"/>
      <c r="W149"/>
    </row>
    <row r="150" spans="1:23" x14ac:dyDescent="0.3">
      <c r="A150" s="1">
        <v>33557</v>
      </c>
      <c r="B150">
        <v>-4.9579098150756744</v>
      </c>
      <c r="C150">
        <v>-4.0812563396733861</v>
      </c>
      <c r="D150" t="e">
        <v>#N/A</v>
      </c>
      <c r="E150" t="e">
        <v>#N/A</v>
      </c>
      <c r="F150">
        <v>-2.9940000000000015</v>
      </c>
      <c r="G150" t="e">
        <v>#N/A</v>
      </c>
      <c r="H150" t="e">
        <v>#N/A</v>
      </c>
      <c r="I150">
        <v>-5.2719121783073017</v>
      </c>
      <c r="J150">
        <v>-3.5195315541926586</v>
      </c>
      <c r="K150">
        <v>-4.5692958365732501</v>
      </c>
      <c r="L150" t="e">
        <v>#N/A</v>
      </c>
      <c r="M150" t="e">
        <v>#N/A</v>
      </c>
      <c r="N150" t="e">
        <v>#N/A</v>
      </c>
      <c r="O150" t="e">
        <v>#N/A</v>
      </c>
      <c r="P150" t="e">
        <v>#N/A</v>
      </c>
      <c r="Q150" t="e">
        <v>#N/A</v>
      </c>
      <c r="R150" t="e">
        <v>#N/A</v>
      </c>
      <c r="S150">
        <v>-3.4391664004810281</v>
      </c>
      <c r="V150"/>
      <c r="W150"/>
    </row>
    <row r="151" spans="1:23" x14ac:dyDescent="0.3">
      <c r="A151" s="1">
        <v>33649</v>
      </c>
      <c r="B151">
        <v>-4.3968239467992634</v>
      </c>
      <c r="C151">
        <v>-3.2854755861123555</v>
      </c>
      <c r="D151" t="e">
        <v>#N/A</v>
      </c>
      <c r="E151" t="e">
        <v>#N/A</v>
      </c>
      <c r="F151">
        <v>-3.5613333333333337</v>
      </c>
      <c r="G151" t="e">
        <v>#N/A</v>
      </c>
      <c r="H151" t="e">
        <v>#N/A</v>
      </c>
      <c r="I151">
        <v>-5.0194272254054511</v>
      </c>
      <c r="J151">
        <v>-2.9758911633316161</v>
      </c>
      <c r="K151">
        <v>-4.4580938505587113</v>
      </c>
      <c r="L151" t="e">
        <v>#N/A</v>
      </c>
      <c r="M151" t="e">
        <v>#N/A</v>
      </c>
      <c r="N151" t="e">
        <v>#N/A</v>
      </c>
      <c r="O151" t="e">
        <v>#N/A</v>
      </c>
      <c r="P151" t="e">
        <v>#N/A</v>
      </c>
      <c r="Q151" t="e">
        <v>#N/A</v>
      </c>
      <c r="R151" t="e">
        <v>#N/A</v>
      </c>
      <c r="S151">
        <v>-3.377903419196457</v>
      </c>
      <c r="V151"/>
      <c r="W151"/>
    </row>
    <row r="152" spans="1:23" x14ac:dyDescent="0.3">
      <c r="A152" s="1">
        <v>33739</v>
      </c>
      <c r="B152">
        <v>-3.9469997696654193</v>
      </c>
      <c r="C152">
        <v>-2.8591933046724076</v>
      </c>
      <c r="D152" t="e">
        <v>#N/A</v>
      </c>
      <c r="E152" t="e">
        <v>#N/A</v>
      </c>
      <c r="F152">
        <v>-4.0620000000000012</v>
      </c>
      <c r="G152" t="e">
        <v>#N/A</v>
      </c>
      <c r="H152" t="e">
        <v>#N/A</v>
      </c>
      <c r="I152">
        <v>-5.2356577826246351</v>
      </c>
      <c r="J152">
        <v>-2.6148119255637861</v>
      </c>
      <c r="K152">
        <v>-4.4652836212099363</v>
      </c>
      <c r="L152" t="e">
        <v>#N/A</v>
      </c>
      <c r="M152" t="e">
        <v>#N/A</v>
      </c>
      <c r="N152" t="e">
        <v>#N/A</v>
      </c>
      <c r="O152" t="e">
        <v>#N/A</v>
      </c>
      <c r="P152" t="e">
        <v>#N/A</v>
      </c>
      <c r="Q152" t="e">
        <v>#N/A</v>
      </c>
      <c r="R152" t="e">
        <v>#N/A</v>
      </c>
      <c r="S152">
        <v>-3.2510317880644948</v>
      </c>
      <c r="V152"/>
      <c r="W152"/>
    </row>
    <row r="153" spans="1:23" x14ac:dyDescent="0.3">
      <c r="A153" s="1">
        <v>33831</v>
      </c>
      <c r="B153">
        <v>-3.6007938491173355</v>
      </c>
      <c r="C153">
        <v>-2.6224399563834853</v>
      </c>
      <c r="D153" t="e">
        <v>#N/A</v>
      </c>
      <c r="E153" t="e">
        <v>#N/A</v>
      </c>
      <c r="F153">
        <v>-4.1606666666666658</v>
      </c>
      <c r="G153" t="e">
        <v>#N/A</v>
      </c>
      <c r="H153" t="e">
        <v>#N/A</v>
      </c>
      <c r="I153">
        <v>-5.2573940201412626</v>
      </c>
      <c r="J153">
        <v>-2.5000306060345423</v>
      </c>
      <c r="K153">
        <v>-4.5125855727454685</v>
      </c>
      <c r="L153" t="e">
        <v>#N/A</v>
      </c>
      <c r="M153" t="e">
        <v>#N/A</v>
      </c>
      <c r="N153" t="e">
        <v>#N/A</v>
      </c>
      <c r="O153" t="e">
        <v>#N/A</v>
      </c>
      <c r="P153" t="e">
        <v>#N/A</v>
      </c>
      <c r="Q153" t="e">
        <v>#N/A</v>
      </c>
      <c r="R153" t="e">
        <v>#N/A</v>
      </c>
      <c r="S153">
        <v>-3.3228290815939658</v>
      </c>
      <c r="V153"/>
      <c r="W153"/>
    </row>
    <row r="154" spans="1:23" x14ac:dyDescent="0.3">
      <c r="A154" s="1">
        <v>33923</v>
      </c>
      <c r="B154">
        <v>-3.2058615959776717</v>
      </c>
      <c r="C154">
        <v>-2.356103269736805</v>
      </c>
      <c r="D154" t="e">
        <v>#N/A</v>
      </c>
      <c r="E154" t="e">
        <v>#N/A</v>
      </c>
      <c r="F154">
        <v>-3.6573333333333338</v>
      </c>
      <c r="G154" t="e">
        <v>#N/A</v>
      </c>
      <c r="H154" t="e">
        <v>#N/A</v>
      </c>
      <c r="I154">
        <v>-4.8674109241508852</v>
      </c>
      <c r="J154">
        <v>-2.1917438440717856</v>
      </c>
      <c r="K154">
        <v>-4.1020355682928091</v>
      </c>
      <c r="L154" t="e">
        <v>#N/A</v>
      </c>
      <c r="M154" t="e">
        <v>#N/A</v>
      </c>
      <c r="N154" t="e">
        <v>#N/A</v>
      </c>
      <c r="O154" t="e">
        <v>#N/A</v>
      </c>
      <c r="P154" t="e">
        <v>#N/A</v>
      </c>
      <c r="Q154" t="e">
        <v>#N/A</v>
      </c>
      <c r="R154" t="e">
        <v>#N/A</v>
      </c>
      <c r="S154">
        <v>-3.7253811744461558</v>
      </c>
      <c r="V154"/>
      <c r="W154"/>
    </row>
    <row r="155" spans="1:23" x14ac:dyDescent="0.3">
      <c r="A155" s="1">
        <v>34015</v>
      </c>
      <c r="B155">
        <v>-3.6566583260538978</v>
      </c>
      <c r="C155">
        <v>-3.1989752790824144</v>
      </c>
      <c r="D155" t="e">
        <v>#N/A</v>
      </c>
      <c r="E155" t="e">
        <v>#N/A</v>
      </c>
      <c r="F155">
        <v>-3.2226666666666652</v>
      </c>
      <c r="G155" t="e">
        <v>#N/A</v>
      </c>
      <c r="H155" t="e">
        <v>#N/A</v>
      </c>
      <c r="I155">
        <v>-5.1367944164875272</v>
      </c>
      <c r="J155">
        <v>-2.7914164796918777</v>
      </c>
      <c r="K155">
        <v>-4.3156950081062853</v>
      </c>
      <c r="L155" t="e">
        <v>#N/A</v>
      </c>
      <c r="M155" t="e">
        <v>#N/A</v>
      </c>
      <c r="N155" t="e">
        <v>#N/A</v>
      </c>
      <c r="O155" t="e">
        <v>#N/A</v>
      </c>
      <c r="P155" t="e">
        <v>#N/A</v>
      </c>
      <c r="Q155" t="e">
        <v>#N/A</v>
      </c>
      <c r="R155" t="e">
        <v>#N/A</v>
      </c>
      <c r="S155">
        <v>-3.6600122486820368</v>
      </c>
      <c r="V155"/>
      <c r="W155"/>
    </row>
    <row r="156" spans="1:23" x14ac:dyDescent="0.3">
      <c r="A156" s="1">
        <v>34104</v>
      </c>
      <c r="B156">
        <v>-3.7153994055633954</v>
      </c>
      <c r="C156">
        <v>-3.4178961223115576</v>
      </c>
      <c r="D156" t="e">
        <v>#N/A</v>
      </c>
      <c r="E156" t="e">
        <v>#N/A</v>
      </c>
      <c r="F156">
        <v>-3.1173333333333328</v>
      </c>
      <c r="G156" t="e">
        <v>#N/A</v>
      </c>
      <c r="H156" t="e">
        <v>#N/A</v>
      </c>
      <c r="I156">
        <v>-5.3247373422913533</v>
      </c>
      <c r="J156">
        <v>-2.9316653687745013</v>
      </c>
      <c r="K156">
        <v>-4.4472312210449587</v>
      </c>
      <c r="L156" t="e">
        <v>#N/A</v>
      </c>
      <c r="M156" t="e">
        <v>#N/A</v>
      </c>
      <c r="N156" t="e">
        <v>#N/A</v>
      </c>
      <c r="O156" t="e">
        <v>#N/A</v>
      </c>
      <c r="P156" t="e">
        <v>#N/A</v>
      </c>
      <c r="Q156" t="e">
        <v>#N/A</v>
      </c>
      <c r="R156" t="e">
        <v>#N/A</v>
      </c>
      <c r="S156">
        <v>-3.2546918085178191</v>
      </c>
      <c r="V156"/>
      <c r="W156"/>
    </row>
    <row r="157" spans="1:23" x14ac:dyDescent="0.3">
      <c r="A157" s="1">
        <v>34196</v>
      </c>
      <c r="B157">
        <v>-3.878181871293247</v>
      </c>
      <c r="C157">
        <v>-3.678724621167579</v>
      </c>
      <c r="D157" t="e">
        <v>#N/A</v>
      </c>
      <c r="E157" t="e">
        <v>#N/A</v>
      </c>
      <c r="F157">
        <v>-2.6120000000000001</v>
      </c>
      <c r="G157" t="e">
        <v>#N/A</v>
      </c>
      <c r="H157" t="e">
        <v>#N/A</v>
      </c>
      <c r="I157">
        <v>-5.067719977890782</v>
      </c>
      <c r="J157">
        <v>-3.1104145289126408</v>
      </c>
      <c r="K157">
        <v>-4.4604747842653545</v>
      </c>
      <c r="L157" t="e">
        <v>#N/A</v>
      </c>
      <c r="M157" t="e">
        <v>#N/A</v>
      </c>
      <c r="N157" t="e">
        <v>#N/A</v>
      </c>
      <c r="O157" t="e">
        <v>#N/A</v>
      </c>
      <c r="P157" t="e">
        <v>#N/A</v>
      </c>
      <c r="Q157" t="e">
        <v>#N/A</v>
      </c>
      <c r="R157" t="e">
        <v>#N/A</v>
      </c>
      <c r="S157">
        <v>-2.977504245097208</v>
      </c>
      <c r="V157"/>
      <c r="W157"/>
    </row>
    <row r="158" spans="1:23" x14ac:dyDescent="0.3">
      <c r="A158" s="1">
        <v>34288</v>
      </c>
      <c r="B158">
        <v>-3.1971651981123057</v>
      </c>
      <c r="C158">
        <v>-2.950358282365463</v>
      </c>
      <c r="D158" t="e">
        <v>#N/A</v>
      </c>
      <c r="E158" t="e">
        <v>#N/A</v>
      </c>
      <c r="F158">
        <v>-2.3066666666666649</v>
      </c>
      <c r="G158" t="e">
        <v>#N/A</v>
      </c>
      <c r="H158" t="e">
        <v>#N/A</v>
      </c>
      <c r="I158">
        <v>-4.6504979423519668</v>
      </c>
      <c r="J158">
        <v>-2.5045562463474211</v>
      </c>
      <c r="K158">
        <v>-4.2399866957630366</v>
      </c>
      <c r="L158" t="e">
        <v>#N/A</v>
      </c>
      <c r="M158" t="e">
        <v>#N/A</v>
      </c>
      <c r="N158" t="e">
        <v>#N/A</v>
      </c>
      <c r="O158" t="e">
        <v>#N/A</v>
      </c>
      <c r="P158" t="e">
        <v>#N/A</v>
      </c>
      <c r="Q158" t="e">
        <v>#N/A</v>
      </c>
      <c r="R158" t="e">
        <v>#N/A</v>
      </c>
      <c r="S158">
        <v>-2.8939947479657633</v>
      </c>
      <c r="V158"/>
      <c r="W158"/>
    </row>
    <row r="159" spans="1:23" x14ac:dyDescent="0.3">
      <c r="A159" s="1">
        <v>34380</v>
      </c>
      <c r="B159">
        <v>-2.8831476699722409</v>
      </c>
      <c r="C159">
        <v>-2.6229142683493785</v>
      </c>
      <c r="D159" t="e">
        <v>#N/A</v>
      </c>
      <c r="E159" t="e">
        <v>#N/A</v>
      </c>
      <c r="F159">
        <v>-2.1993333333333336</v>
      </c>
      <c r="G159">
        <v>-1.9660124412363043</v>
      </c>
      <c r="H159">
        <v>-3.6473583035798307</v>
      </c>
      <c r="I159">
        <v>-4.4977240436438386</v>
      </c>
      <c r="J159">
        <v>-2.0956551542216877</v>
      </c>
      <c r="K159">
        <v>-4.1789288630360168</v>
      </c>
      <c r="L159" t="e">
        <v>#N/A</v>
      </c>
      <c r="M159" t="e">
        <v>#N/A</v>
      </c>
      <c r="N159" t="e">
        <v>#N/A</v>
      </c>
      <c r="O159" t="e">
        <v>#N/A</v>
      </c>
      <c r="P159" t="e">
        <v>#N/A</v>
      </c>
      <c r="Q159" t="e">
        <v>#N/A</v>
      </c>
      <c r="R159" t="e">
        <v>#N/A</v>
      </c>
      <c r="S159">
        <v>-2.3352403242765405</v>
      </c>
      <c r="V159"/>
      <c r="W159"/>
    </row>
    <row r="160" spans="1:23" x14ac:dyDescent="0.3">
      <c r="A160" s="1">
        <v>34469</v>
      </c>
      <c r="B160">
        <v>-2.1927744875241615</v>
      </c>
      <c r="C160">
        <v>-2.0556990724813771</v>
      </c>
      <c r="D160" t="e">
        <v>#N/A</v>
      </c>
      <c r="E160" t="e">
        <v>#N/A</v>
      </c>
      <c r="F160">
        <v>-1.4900000000000002</v>
      </c>
      <c r="G160">
        <v>-1.4329651492165101</v>
      </c>
      <c r="H160">
        <v>-3.0717747128401105</v>
      </c>
      <c r="I160">
        <v>-3.905527856823177</v>
      </c>
      <c r="J160">
        <v>-1.4631739072058547</v>
      </c>
      <c r="K160">
        <v>-3.5725102014994139</v>
      </c>
      <c r="L160" t="e">
        <v>#N/A</v>
      </c>
      <c r="M160" t="e">
        <v>#N/A</v>
      </c>
      <c r="N160" t="e">
        <v>#N/A</v>
      </c>
      <c r="O160" t="e">
        <v>#N/A</v>
      </c>
      <c r="P160" t="e">
        <v>#N/A</v>
      </c>
      <c r="Q160" t="e">
        <v>#N/A</v>
      </c>
      <c r="R160" t="e">
        <v>#N/A</v>
      </c>
      <c r="S160">
        <v>-2.0339296257466231</v>
      </c>
      <c r="V160"/>
      <c r="W160"/>
    </row>
    <row r="161" spans="1:23" x14ac:dyDescent="0.3">
      <c r="A161" s="1">
        <v>34561</v>
      </c>
      <c r="B161">
        <v>-2.2489915656248969</v>
      </c>
      <c r="C161">
        <v>-2.2779641556020769</v>
      </c>
      <c r="D161" t="e">
        <v>#N/A</v>
      </c>
      <c r="E161" t="e">
        <v>#N/A</v>
      </c>
      <c r="F161">
        <v>-1.1140000000000008</v>
      </c>
      <c r="G161">
        <v>-0.89991785719671191</v>
      </c>
      <c r="H161">
        <v>-2.2337074737946154</v>
      </c>
      <c r="I161">
        <v>-3.7711260407738862</v>
      </c>
      <c r="J161">
        <v>-1.6825161694762896</v>
      </c>
      <c r="K161">
        <v>-3.3097978022294754</v>
      </c>
      <c r="L161" t="e">
        <v>#N/A</v>
      </c>
      <c r="M161" t="e">
        <v>#N/A</v>
      </c>
      <c r="N161" t="e">
        <v>#N/A</v>
      </c>
      <c r="O161" t="e">
        <v>#N/A</v>
      </c>
      <c r="P161" t="e">
        <v>#N/A</v>
      </c>
      <c r="Q161" t="e">
        <v>#N/A</v>
      </c>
      <c r="R161" t="e">
        <v>#N/A</v>
      </c>
      <c r="S161">
        <v>-1.7243813662954182</v>
      </c>
      <c r="V161"/>
      <c r="W161"/>
    </row>
    <row r="162" spans="1:23" x14ac:dyDescent="0.3">
      <c r="A162" s="1">
        <v>34653</v>
      </c>
      <c r="B162">
        <v>-1.7572374006605243</v>
      </c>
      <c r="C162">
        <v>-1.7235014464454472</v>
      </c>
      <c r="D162" t="e">
        <v>#N/A</v>
      </c>
      <c r="E162" t="e">
        <v>#N/A</v>
      </c>
      <c r="F162">
        <v>-0.40466666666666562</v>
      </c>
      <c r="G162">
        <v>-0.44644874975117421</v>
      </c>
      <c r="H162">
        <v>-1.678109545331874</v>
      </c>
      <c r="I162">
        <v>-2.8401233510168176</v>
      </c>
      <c r="J162">
        <v>-1.235334784715044</v>
      </c>
      <c r="K162">
        <v>-2.6753146729118171</v>
      </c>
      <c r="L162" t="e">
        <v>#N/A</v>
      </c>
      <c r="M162" t="e">
        <v>#N/A</v>
      </c>
      <c r="N162" t="e">
        <v>#N/A</v>
      </c>
      <c r="O162" t="e">
        <v>#N/A</v>
      </c>
      <c r="P162" t="e">
        <v>#N/A</v>
      </c>
      <c r="Q162" t="e">
        <v>#N/A</v>
      </c>
      <c r="R162" t="e">
        <v>#N/A</v>
      </c>
      <c r="S162">
        <v>-0.80653921850321808</v>
      </c>
      <c r="V162"/>
      <c r="W162"/>
    </row>
    <row r="163" spans="1:23" x14ac:dyDescent="0.3">
      <c r="A163" s="1">
        <v>34745</v>
      </c>
      <c r="B163">
        <v>-2.0310147958477338</v>
      </c>
      <c r="C163">
        <v>-2.1384383374112996</v>
      </c>
      <c r="D163" t="e">
        <v>#N/A</v>
      </c>
      <c r="E163" t="e">
        <v>#N/A</v>
      </c>
      <c r="F163">
        <v>-9.3333333333331936E-2</v>
      </c>
      <c r="G163">
        <v>-0.18992510374127544</v>
      </c>
      <c r="H163">
        <v>-1.4246870968238547</v>
      </c>
      <c r="I163">
        <v>-2.7048925984339416</v>
      </c>
      <c r="J163">
        <v>-1.5424488563429422</v>
      </c>
      <c r="K163">
        <v>-2.4936431201750846</v>
      </c>
      <c r="L163" t="e">
        <v>#N/A</v>
      </c>
      <c r="M163" t="e">
        <v>#N/A</v>
      </c>
      <c r="N163" t="e">
        <v>#N/A</v>
      </c>
      <c r="O163" t="e">
        <v>#N/A</v>
      </c>
      <c r="P163" t="e">
        <v>#N/A</v>
      </c>
      <c r="Q163" t="e">
        <v>#N/A</v>
      </c>
      <c r="R163" t="e">
        <v>#N/A</v>
      </c>
      <c r="S163">
        <v>-0.67934358148195884</v>
      </c>
      <c r="V163"/>
      <c r="W163"/>
    </row>
    <row r="164" spans="1:23" x14ac:dyDescent="0.3">
      <c r="A164" s="1">
        <v>34834</v>
      </c>
      <c r="B164">
        <v>-2.3587625625756532</v>
      </c>
      <c r="C164">
        <v>-2.5036448306970494</v>
      </c>
      <c r="D164" t="e">
        <v>#N/A</v>
      </c>
      <c r="E164" t="e">
        <v>#N/A</v>
      </c>
      <c r="F164">
        <v>-0.51533333333333431</v>
      </c>
      <c r="G164">
        <v>-0.37108147288978799</v>
      </c>
      <c r="H164">
        <v>-1.518505964973325</v>
      </c>
      <c r="I164">
        <v>-3.0496164472919869</v>
      </c>
      <c r="J164">
        <v>-1.8636296991842649</v>
      </c>
      <c r="K164">
        <v>-2.7365387779649861</v>
      </c>
      <c r="L164" t="e">
        <v>#N/A</v>
      </c>
      <c r="M164" t="e">
        <v>#N/A</v>
      </c>
      <c r="N164" t="e">
        <v>#N/A</v>
      </c>
      <c r="O164" t="e">
        <v>#N/A</v>
      </c>
      <c r="P164" t="e">
        <v>#N/A</v>
      </c>
      <c r="Q164" t="e">
        <v>#N/A</v>
      </c>
      <c r="R164" t="e">
        <v>#N/A</v>
      </c>
      <c r="S164">
        <v>-1.1448157752024173</v>
      </c>
      <c r="V164"/>
      <c r="W164"/>
    </row>
    <row r="165" spans="1:23" x14ac:dyDescent="0.3">
      <c r="A165" s="1">
        <v>34926</v>
      </c>
      <c r="B165">
        <v>-2.1528415105090195</v>
      </c>
      <c r="C165">
        <v>-2.2204629325035108</v>
      </c>
      <c r="D165" t="e">
        <v>#N/A</v>
      </c>
      <c r="E165" t="e">
        <v>#N/A</v>
      </c>
      <c r="F165">
        <v>-0.53533333333333388</v>
      </c>
      <c r="G165">
        <v>-0.4308705651769168</v>
      </c>
      <c r="H165">
        <v>-1.4634702732174572</v>
      </c>
      <c r="I165">
        <v>-2.7306859350458463</v>
      </c>
      <c r="J165">
        <v>-1.680523644906077</v>
      </c>
      <c r="K165">
        <v>-2.6110781188065477</v>
      </c>
      <c r="L165" t="e">
        <v>#N/A</v>
      </c>
      <c r="M165" t="e">
        <v>#N/A</v>
      </c>
      <c r="N165" t="e">
        <v>#N/A</v>
      </c>
      <c r="O165" t="e">
        <v>#N/A</v>
      </c>
      <c r="P165" t="e">
        <v>#N/A</v>
      </c>
      <c r="Q165" t="e">
        <v>#N/A</v>
      </c>
      <c r="R165" t="e">
        <v>#N/A</v>
      </c>
      <c r="S165">
        <v>-1.1361491474111602</v>
      </c>
      <c r="V165"/>
      <c r="W165"/>
    </row>
    <row r="166" spans="1:23" x14ac:dyDescent="0.3">
      <c r="A166" s="1">
        <v>35018</v>
      </c>
      <c r="B166">
        <v>-2.1357020266449291</v>
      </c>
      <c r="C166">
        <v>-1.9976052090671923</v>
      </c>
      <c r="D166" t="e">
        <v>#N/A</v>
      </c>
      <c r="E166" t="e">
        <v>#N/A</v>
      </c>
      <c r="F166">
        <v>-0.35533333333333239</v>
      </c>
      <c r="G166">
        <v>-0.33150328831553105</v>
      </c>
      <c r="H166">
        <v>-1.4361524564798989</v>
      </c>
      <c r="I166">
        <v>-2.0702509979087225</v>
      </c>
      <c r="J166">
        <v>-1.3502347003935289</v>
      </c>
      <c r="K166">
        <v>-2.1058597721785688</v>
      </c>
      <c r="L166" t="e">
        <v>#N/A</v>
      </c>
      <c r="M166" t="e">
        <v>#N/A</v>
      </c>
      <c r="N166" t="e">
        <v>#N/A</v>
      </c>
      <c r="O166" t="e">
        <v>#N/A</v>
      </c>
      <c r="P166" t="e">
        <v>#N/A</v>
      </c>
      <c r="Q166" t="e">
        <v>#N/A</v>
      </c>
      <c r="R166" t="e">
        <v>#N/A</v>
      </c>
      <c r="S166">
        <v>-1.1897737799314001</v>
      </c>
      <c r="V166"/>
      <c r="W166"/>
    </row>
    <row r="167" spans="1:23" x14ac:dyDescent="0.3">
      <c r="A167" s="1">
        <v>35110</v>
      </c>
      <c r="B167">
        <v>-2.076018363288453</v>
      </c>
      <c r="C167">
        <v>-1.7949411295407127</v>
      </c>
      <c r="D167" t="e">
        <v>#N/A</v>
      </c>
      <c r="E167" t="e">
        <v>#N/A</v>
      </c>
      <c r="F167">
        <v>-0.30866666666666909</v>
      </c>
      <c r="G167">
        <v>-0.19234691916701929</v>
      </c>
      <c r="H167">
        <v>-1.1572062122040476</v>
      </c>
      <c r="I167">
        <v>-1.7300986299969559</v>
      </c>
      <c r="J167">
        <v>-1.1283323522087032</v>
      </c>
      <c r="K167">
        <v>-1.8647913766754325</v>
      </c>
      <c r="L167">
        <v>-0.13172145303398414</v>
      </c>
      <c r="M167">
        <v>-0.25027076076457516</v>
      </c>
      <c r="N167">
        <v>-0.29125076837515068</v>
      </c>
      <c r="O167">
        <v>0.19333333333333513</v>
      </c>
      <c r="P167">
        <v>0.39333333333333442</v>
      </c>
      <c r="Q167">
        <v>0.39333333333333442</v>
      </c>
      <c r="R167">
        <v>0.39333333333333442</v>
      </c>
      <c r="S167">
        <v>-1.0411289011528453</v>
      </c>
      <c r="V167"/>
      <c r="W167"/>
    </row>
    <row r="168" spans="1:23" x14ac:dyDescent="0.3">
      <c r="A168" s="1">
        <v>35200</v>
      </c>
      <c r="B168">
        <v>-1.186574274571222</v>
      </c>
      <c r="C168">
        <v>-0.97202991117927307</v>
      </c>
      <c r="D168" t="e">
        <v>#N/A</v>
      </c>
      <c r="E168" t="e">
        <v>#N/A</v>
      </c>
      <c r="F168">
        <v>-0.25999999999999979</v>
      </c>
      <c r="G168">
        <v>-0.1307687345927622</v>
      </c>
      <c r="H168">
        <v>-1.0749735563786826</v>
      </c>
      <c r="I168">
        <v>-1.5345574293150879</v>
      </c>
      <c r="J168">
        <v>-0.41322638302910858</v>
      </c>
      <c r="K168">
        <v>-1.5879544622214095</v>
      </c>
      <c r="L168">
        <v>0.2400375147150223</v>
      </c>
      <c r="M168">
        <v>0.37689193260848569</v>
      </c>
      <c r="N168">
        <v>0.34922986941725792</v>
      </c>
      <c r="O168">
        <v>0.793333333333333</v>
      </c>
      <c r="P168">
        <v>0.793333333333333</v>
      </c>
      <c r="Q168">
        <v>0.793333333333333</v>
      </c>
      <c r="R168">
        <v>0.793333333333333</v>
      </c>
      <c r="S168">
        <v>-0.62433338356494517</v>
      </c>
      <c r="V168"/>
      <c r="W168"/>
    </row>
    <row r="169" spans="1:23" x14ac:dyDescent="0.3">
      <c r="A169" s="1">
        <v>35292</v>
      </c>
      <c r="B169">
        <v>-1.1058669197517315</v>
      </c>
      <c r="C169">
        <v>-0.67668846171658215</v>
      </c>
      <c r="D169">
        <v>0.7666666666666675</v>
      </c>
      <c r="E169" t="e">
        <v>#N/A</v>
      </c>
      <c r="F169">
        <v>0.18666666666666742</v>
      </c>
      <c r="G169">
        <v>0.20733309599139221</v>
      </c>
      <c r="H169">
        <v>-0.73247290653874031</v>
      </c>
      <c r="I169">
        <v>-0.7354466605008767</v>
      </c>
      <c r="J169">
        <v>-5.4921498793282605E-2</v>
      </c>
      <c r="K169">
        <v>-0.91158018099622318</v>
      </c>
      <c r="L169">
        <v>0.38357633070640657</v>
      </c>
      <c r="M169">
        <v>0.33287535993458783</v>
      </c>
      <c r="N169">
        <v>0.36474454156258557</v>
      </c>
      <c r="O169">
        <v>1.1933333333333334</v>
      </c>
      <c r="P169">
        <v>1.1933333333333334</v>
      </c>
      <c r="Q169">
        <v>1.1933333333333334</v>
      </c>
      <c r="R169">
        <v>1.1266666666666669</v>
      </c>
      <c r="S169">
        <v>-7.7199316170691645E-2</v>
      </c>
      <c r="V169"/>
      <c r="W169"/>
    </row>
    <row r="170" spans="1:23" x14ac:dyDescent="0.3">
      <c r="A170" s="1">
        <v>35384</v>
      </c>
      <c r="B170">
        <v>-0.93244682977285298</v>
      </c>
      <c r="C170">
        <v>-0.37177739660408432</v>
      </c>
      <c r="D170">
        <v>0.43333333333333535</v>
      </c>
      <c r="E170" t="e">
        <v>#N/A</v>
      </c>
      <c r="F170">
        <v>3.5333333333333883E-2</v>
      </c>
      <c r="G170">
        <v>0.22912218827851907</v>
      </c>
      <c r="H170">
        <v>-0.5764721632243448</v>
      </c>
      <c r="I170">
        <v>-0.67618707927296917</v>
      </c>
      <c r="J170">
        <v>0.32187383896640481</v>
      </c>
      <c r="K170">
        <v>-0.60551592018109623</v>
      </c>
      <c r="L170">
        <v>0.84895750895722122</v>
      </c>
      <c r="M170">
        <v>0.64319323136250228</v>
      </c>
      <c r="N170">
        <v>0.63168194310546566</v>
      </c>
      <c r="O170">
        <v>1.1066666666666674</v>
      </c>
      <c r="P170">
        <v>1.1066666666666674</v>
      </c>
      <c r="Q170">
        <v>1.1066666666666674</v>
      </c>
      <c r="R170">
        <v>1.1066666666666674</v>
      </c>
      <c r="S170">
        <v>0.13514454509224549</v>
      </c>
      <c r="V170"/>
      <c r="W170"/>
    </row>
    <row r="171" spans="1:23" x14ac:dyDescent="0.3">
      <c r="A171" s="1">
        <v>35476</v>
      </c>
      <c r="B171">
        <v>-1.1726147690133364</v>
      </c>
      <c r="C171">
        <v>-0.54000896844575208</v>
      </c>
      <c r="D171">
        <v>0.43333333333333357</v>
      </c>
      <c r="E171" t="e">
        <v>#N/A</v>
      </c>
      <c r="F171">
        <v>0.21733333333333249</v>
      </c>
      <c r="G171">
        <v>0.48964583428841668</v>
      </c>
      <c r="H171">
        <v>-0.22549819411796287</v>
      </c>
      <c r="I171">
        <v>-0.52379173550835922</v>
      </c>
      <c r="J171">
        <v>0.10621679625939411</v>
      </c>
      <c r="K171">
        <v>-0.39640097284576647</v>
      </c>
      <c r="L171">
        <v>1.4133247867551493</v>
      </c>
      <c r="M171">
        <v>1.4519480802530917</v>
      </c>
      <c r="N171">
        <v>1.4848494043439122</v>
      </c>
      <c r="O171">
        <v>1.0400000000000009</v>
      </c>
      <c r="P171">
        <v>1.0400000000000009</v>
      </c>
      <c r="Q171">
        <v>1.0400000000000009</v>
      </c>
      <c r="R171">
        <v>1.0400000000000009</v>
      </c>
      <c r="S171">
        <v>0.21099506287299619</v>
      </c>
      <c r="V171"/>
      <c r="W171"/>
    </row>
    <row r="172" spans="1:23" x14ac:dyDescent="0.3">
      <c r="A172" s="1">
        <v>35565</v>
      </c>
      <c r="B172">
        <v>-0.42571233057144353</v>
      </c>
      <c r="C172">
        <v>0.3397489010205082</v>
      </c>
      <c r="D172">
        <v>0.69999999999999929</v>
      </c>
      <c r="E172" t="e">
        <v>#N/A</v>
      </c>
      <c r="F172">
        <v>0.6639999999999997</v>
      </c>
      <c r="G172">
        <v>0.74816948029831487</v>
      </c>
      <c r="H172">
        <v>0.16438396595015717</v>
      </c>
      <c r="I172">
        <v>9.6711314769191148E-2</v>
      </c>
      <c r="J172">
        <v>0.93578012092018237</v>
      </c>
      <c r="K172">
        <v>0.24211024741426002</v>
      </c>
      <c r="L172">
        <v>1.4286555160884931</v>
      </c>
      <c r="M172">
        <v>1.7894953062909809</v>
      </c>
      <c r="N172">
        <v>1.7113607060502865</v>
      </c>
      <c r="O172">
        <v>1.8400000000000016</v>
      </c>
      <c r="P172">
        <v>1.8400000000000016</v>
      </c>
      <c r="Q172">
        <v>1.8400000000000016</v>
      </c>
      <c r="R172">
        <v>1.8400000000000016</v>
      </c>
      <c r="S172">
        <v>0.74928935821300513</v>
      </c>
      <c r="V172"/>
      <c r="W172"/>
    </row>
    <row r="173" spans="1:23" x14ac:dyDescent="0.3">
      <c r="A173" s="1">
        <v>35657</v>
      </c>
      <c r="B173">
        <v>-9.9894243583942263E-2</v>
      </c>
      <c r="C173">
        <v>0.76911577986894164</v>
      </c>
      <c r="D173">
        <v>0.7666666666666675</v>
      </c>
      <c r="E173" t="e">
        <v>#N/A</v>
      </c>
      <c r="F173">
        <v>0.91266666666666829</v>
      </c>
      <c r="G173">
        <v>1.1280604031695989</v>
      </c>
      <c r="H173">
        <v>0.53436089721588287</v>
      </c>
      <c r="I173">
        <v>0.61131636634805275</v>
      </c>
      <c r="J173">
        <v>1.0393156343202925</v>
      </c>
      <c r="K173">
        <v>0.51175802668416814</v>
      </c>
      <c r="L173">
        <v>1.9916541462180271</v>
      </c>
      <c r="M173">
        <v>1.9323386088985086</v>
      </c>
      <c r="N173">
        <v>1.8814967197674857</v>
      </c>
      <c r="O173">
        <v>1.9066666666666681</v>
      </c>
      <c r="P173">
        <v>1.9066666666666681</v>
      </c>
      <c r="Q173">
        <v>1.9066666666666681</v>
      </c>
      <c r="R173">
        <v>1.9066666666666681</v>
      </c>
      <c r="S173">
        <v>1.0867510365381321</v>
      </c>
      <c r="V173"/>
      <c r="W173"/>
    </row>
    <row r="174" spans="1:23" x14ac:dyDescent="0.3">
      <c r="A174" s="1">
        <v>35749</v>
      </c>
      <c r="B174">
        <v>-0.17274708041178929</v>
      </c>
      <c r="C174">
        <v>0.72821285023328719</v>
      </c>
      <c r="D174">
        <v>1.1916666666666664</v>
      </c>
      <c r="E174" t="e">
        <v>#N/A</v>
      </c>
      <c r="F174">
        <v>1.2946666666666662</v>
      </c>
      <c r="G174">
        <v>1.3885840491794965</v>
      </c>
      <c r="H174">
        <v>0.90010473375439271</v>
      </c>
      <c r="I174">
        <v>1.0343157022797786</v>
      </c>
      <c r="J174">
        <v>0.89325755040381372</v>
      </c>
      <c r="K174">
        <v>0.89715358454928484</v>
      </c>
      <c r="L174">
        <v>2.1079021821339534</v>
      </c>
      <c r="M174">
        <v>2.0098602201742346</v>
      </c>
      <c r="N174">
        <v>1.9636404381075074</v>
      </c>
      <c r="O174">
        <v>2.240000000000002</v>
      </c>
      <c r="P174">
        <v>2.240000000000002</v>
      </c>
      <c r="Q174">
        <v>2.240000000000002</v>
      </c>
      <c r="R174">
        <v>2.240000000000002</v>
      </c>
      <c r="S174">
        <v>1.2896566826362914</v>
      </c>
      <c r="V174"/>
      <c r="W174"/>
    </row>
    <row r="175" spans="1:23" x14ac:dyDescent="0.3">
      <c r="A175" s="1">
        <v>35841</v>
      </c>
      <c r="B175">
        <v>-0.10598098793841837</v>
      </c>
      <c r="C175">
        <v>1.4613107705620192</v>
      </c>
      <c r="D175">
        <v>1.283333333333335</v>
      </c>
      <c r="E175" t="e">
        <v>#N/A</v>
      </c>
      <c r="F175">
        <v>1.3413333333333348</v>
      </c>
      <c r="G175">
        <v>1.4879513260408803</v>
      </c>
      <c r="H175">
        <v>0.91366373884937824</v>
      </c>
      <c r="I175">
        <v>1.881190118386213</v>
      </c>
      <c r="J175">
        <v>1.7160043377681289</v>
      </c>
      <c r="K175">
        <v>1.5100367732637583</v>
      </c>
      <c r="L175">
        <v>2.4084644299039399</v>
      </c>
      <c r="M175">
        <v>2.542113323124048</v>
      </c>
      <c r="N175">
        <v>2.6827230961993571</v>
      </c>
      <c r="O175">
        <v>2.3066666666666666</v>
      </c>
      <c r="P175">
        <v>2.3066666666666666</v>
      </c>
      <c r="Q175">
        <v>2.3066666666666666</v>
      </c>
      <c r="R175">
        <v>2.3066666666666666</v>
      </c>
      <c r="S175">
        <v>1.2909900693253178</v>
      </c>
      <c r="V175"/>
      <c r="W175"/>
    </row>
    <row r="176" spans="1:23" x14ac:dyDescent="0.3">
      <c r="A176" s="1">
        <v>35930</v>
      </c>
      <c r="B176">
        <v>-0.13752265823715065</v>
      </c>
      <c r="C176">
        <v>1.5283931759725931</v>
      </c>
      <c r="D176">
        <v>1.7750000000000004</v>
      </c>
      <c r="E176" t="e">
        <v>#N/A</v>
      </c>
      <c r="F176">
        <v>1.7900000000000009</v>
      </c>
      <c r="G176">
        <v>1.8678422489121622</v>
      </c>
      <c r="H176">
        <v>1.3737257463116268</v>
      </c>
      <c r="I176">
        <v>2.3766373730223709</v>
      </c>
      <c r="J176">
        <v>1.7317399949837911</v>
      </c>
      <c r="K176">
        <v>1.9670634162715839</v>
      </c>
      <c r="L176">
        <v>2.4228050646357793</v>
      </c>
      <c r="M176">
        <v>2.4761289118860854</v>
      </c>
      <c r="N176">
        <v>2.5267182028671593</v>
      </c>
      <c r="O176">
        <v>2.8866666666666667</v>
      </c>
      <c r="P176">
        <v>2.8866666666666667</v>
      </c>
      <c r="Q176">
        <v>2.8866666666666667</v>
      </c>
      <c r="R176">
        <v>2.8866666666666667</v>
      </c>
      <c r="S176">
        <v>1.4276972962038741</v>
      </c>
      <c r="V176"/>
      <c r="W176"/>
    </row>
    <row r="177" spans="1:23" x14ac:dyDescent="0.3">
      <c r="A177" s="1">
        <v>36022</v>
      </c>
      <c r="B177">
        <v>0.13253476663552463</v>
      </c>
      <c r="C177">
        <v>2.0383939486786735</v>
      </c>
      <c r="D177">
        <v>1.5333333333333332</v>
      </c>
      <c r="E177" t="e">
        <v>#N/A</v>
      </c>
      <c r="F177">
        <v>1.5033333333333339</v>
      </c>
      <c r="G177">
        <v>1.8478422489121635</v>
      </c>
      <c r="H177">
        <v>1.2804161420127611</v>
      </c>
      <c r="I177">
        <v>2.4410593180717939</v>
      </c>
      <c r="J177">
        <v>2.1002239130663072</v>
      </c>
      <c r="K177">
        <v>2.1315338454556354</v>
      </c>
      <c r="L177">
        <v>2.733883312924692</v>
      </c>
      <c r="M177">
        <v>2.8765786994959877</v>
      </c>
      <c r="N177">
        <v>2.8290135706388888</v>
      </c>
      <c r="O177">
        <v>2.5533333333333328</v>
      </c>
      <c r="P177">
        <v>2.5533333333333328</v>
      </c>
      <c r="Q177">
        <v>2.5533333333333328</v>
      </c>
      <c r="R177">
        <v>2.6199999999999992</v>
      </c>
      <c r="S177">
        <v>1.3646352722647634</v>
      </c>
      <c r="V177"/>
      <c r="W177"/>
    </row>
    <row r="178" spans="1:23" x14ac:dyDescent="0.3">
      <c r="A178" s="1">
        <v>36114</v>
      </c>
      <c r="B178">
        <v>0.70152271244923192</v>
      </c>
      <c r="C178">
        <v>2.9606893010935598</v>
      </c>
      <c r="D178">
        <v>1.5833333333333321</v>
      </c>
      <c r="E178" t="e">
        <v>#N/A</v>
      </c>
      <c r="F178">
        <v>1.6833333333333336</v>
      </c>
      <c r="G178">
        <v>2.1859440794963159</v>
      </c>
      <c r="H178">
        <v>1.7783124501168497</v>
      </c>
      <c r="I178">
        <v>3.0469249933414488</v>
      </c>
      <c r="J178">
        <v>2.8763859325835983</v>
      </c>
      <c r="K178">
        <v>2.5884760742480353</v>
      </c>
      <c r="L178">
        <v>3.6043179346573075</v>
      </c>
      <c r="M178">
        <v>3.258384658831126</v>
      </c>
      <c r="N178">
        <v>3.2476264758882225</v>
      </c>
      <c r="O178">
        <v>2.8200000000000003</v>
      </c>
      <c r="P178">
        <v>2.4600000000000009</v>
      </c>
      <c r="Q178">
        <v>2.4600000000000009</v>
      </c>
      <c r="R178">
        <v>2.4600000000000009</v>
      </c>
      <c r="S178">
        <v>1.703826347231427</v>
      </c>
      <c r="V178"/>
      <c r="W178"/>
    </row>
    <row r="179" spans="1:23" x14ac:dyDescent="0.3">
      <c r="A179" s="1">
        <v>36206</v>
      </c>
      <c r="B179">
        <v>0.53062353874233903</v>
      </c>
      <c r="C179">
        <v>3.426057599979504</v>
      </c>
      <c r="D179">
        <v>1.7000000000000011</v>
      </c>
      <c r="E179" t="e">
        <v>#N/A</v>
      </c>
      <c r="F179">
        <v>1.9299999999999997</v>
      </c>
      <c r="G179">
        <v>2.3251004486448288</v>
      </c>
      <c r="H179">
        <v>1.8908630594007099</v>
      </c>
      <c r="I179">
        <v>4.1042657733358556</v>
      </c>
      <c r="J179">
        <v>3.136911733256865</v>
      </c>
      <c r="K179">
        <v>3.1933624388310236</v>
      </c>
      <c r="L179">
        <v>3.6451031444021629</v>
      </c>
      <c r="M179">
        <v>3.5409573402763845</v>
      </c>
      <c r="N179">
        <v>3.6063822685092513</v>
      </c>
      <c r="O179">
        <v>2.66</v>
      </c>
      <c r="P179">
        <v>2.66</v>
      </c>
      <c r="Q179">
        <v>2.66</v>
      </c>
      <c r="R179">
        <v>2.66</v>
      </c>
      <c r="S179">
        <v>1.8456404778724931</v>
      </c>
      <c r="V179"/>
      <c r="W179"/>
    </row>
    <row r="180" spans="1:23" x14ac:dyDescent="0.3">
      <c r="A180" s="1">
        <v>36295</v>
      </c>
      <c r="B180">
        <v>0.17831581613019298</v>
      </c>
      <c r="C180">
        <v>3.4034161928806519</v>
      </c>
      <c r="D180">
        <v>1.6166666666666671</v>
      </c>
      <c r="E180" t="e">
        <v>#N/A</v>
      </c>
      <c r="F180">
        <v>1.9766666666666666</v>
      </c>
      <c r="G180">
        <v>2.3846786332190866</v>
      </c>
      <c r="H180">
        <v>1.9208954422706299</v>
      </c>
      <c r="I180">
        <v>4.1558520838479804</v>
      </c>
      <c r="J180">
        <v>3.2140864824344022</v>
      </c>
      <c r="K180">
        <v>3.2758936861038084</v>
      </c>
      <c r="L180">
        <v>3.4521158129176022</v>
      </c>
      <c r="M180">
        <v>2.6822295703953571</v>
      </c>
      <c r="N180">
        <v>2.6334857127801197</v>
      </c>
      <c r="O180">
        <v>2.706666666666667</v>
      </c>
      <c r="P180">
        <v>2.706666666666667</v>
      </c>
      <c r="Q180">
        <v>2.706666666666667</v>
      </c>
      <c r="R180">
        <v>2.706666666666667</v>
      </c>
      <c r="S180">
        <v>1.7900965737119208</v>
      </c>
      <c r="V180"/>
      <c r="W180"/>
    </row>
    <row r="181" spans="1:23" x14ac:dyDescent="0.3">
      <c r="A181" s="1">
        <v>36387</v>
      </c>
      <c r="B181">
        <v>0.27010072853891071</v>
      </c>
      <c r="C181">
        <v>3.863504264095488</v>
      </c>
      <c r="D181">
        <v>1.5333333333333332</v>
      </c>
      <c r="E181" t="e">
        <v>#N/A</v>
      </c>
      <c r="F181">
        <v>2.0233333333333334</v>
      </c>
      <c r="G181">
        <v>2.5238350023675982</v>
      </c>
      <c r="H181">
        <v>2.2572303612015316</v>
      </c>
      <c r="I181">
        <v>4.3502034097735685</v>
      </c>
      <c r="J181">
        <v>3.5479741100072397</v>
      </c>
      <c r="K181">
        <v>3.3553379861383856</v>
      </c>
      <c r="L181">
        <v>3.0457283409056881</v>
      </c>
      <c r="M181">
        <v>3.220901206727373</v>
      </c>
      <c r="N181">
        <v>3.2545436776467702</v>
      </c>
      <c r="O181">
        <v>2.7733333333333334</v>
      </c>
      <c r="P181">
        <v>2.7733333333333334</v>
      </c>
      <c r="Q181">
        <v>2.7733333333333334</v>
      </c>
      <c r="R181">
        <v>2.7733333333333334</v>
      </c>
      <c r="S181">
        <v>1.7368688071629634</v>
      </c>
      <c r="V181"/>
      <c r="W181"/>
    </row>
    <row r="182" spans="1:23" x14ac:dyDescent="0.3">
      <c r="A182" s="1">
        <v>36479</v>
      </c>
      <c r="B182">
        <v>0.67111764150466524</v>
      </c>
      <c r="C182">
        <v>4.5034790782561709</v>
      </c>
      <c r="D182">
        <v>1.6166666666666671</v>
      </c>
      <c r="E182" t="e">
        <v>#N/A</v>
      </c>
      <c r="F182">
        <v>2.3366666666666678</v>
      </c>
      <c r="G182">
        <v>2.7823586483774982</v>
      </c>
      <c r="H182">
        <v>2.6089959728480201</v>
      </c>
      <c r="I182">
        <v>4.6412479286993928</v>
      </c>
      <c r="J182">
        <v>4.0324226727100063</v>
      </c>
      <c r="K182">
        <v>3.6268653067435572</v>
      </c>
      <c r="L182">
        <v>3.3452780290107147</v>
      </c>
      <c r="M182">
        <v>3.6200441915577968</v>
      </c>
      <c r="N182">
        <v>3.6200441915577821</v>
      </c>
      <c r="O182">
        <v>3.0400000000000009</v>
      </c>
      <c r="P182">
        <v>2.2000000000000011</v>
      </c>
      <c r="Q182">
        <v>2.2000000000000011</v>
      </c>
      <c r="R182">
        <v>2.2000000000000011</v>
      </c>
      <c r="S182">
        <v>2.0853102023455676</v>
      </c>
      <c r="V182"/>
      <c r="W182"/>
    </row>
    <row r="183" spans="1:23" x14ac:dyDescent="0.3">
      <c r="A183" s="1">
        <v>36571</v>
      </c>
      <c r="B183">
        <v>-0.14689990273477474</v>
      </c>
      <c r="C183">
        <v>3.7989792815810248</v>
      </c>
      <c r="D183">
        <v>1.4333333333333336</v>
      </c>
      <c r="E183" t="e">
        <v>#N/A</v>
      </c>
      <c r="F183">
        <v>2.3833333333333329</v>
      </c>
      <c r="G183">
        <v>2.8817259252388809</v>
      </c>
      <c r="H183">
        <v>2.6208253380448472</v>
      </c>
      <c r="I183">
        <v>4.6234721893654509</v>
      </c>
      <c r="J183">
        <v>3.1742378781899228</v>
      </c>
      <c r="K183">
        <v>3.743954565561026</v>
      </c>
      <c r="L183">
        <v>4.1248183892564274</v>
      </c>
      <c r="M183">
        <v>4.1259555451700809</v>
      </c>
      <c r="N183">
        <v>4.1430128838748281</v>
      </c>
      <c r="O183">
        <v>2.2666666666666675</v>
      </c>
      <c r="P183">
        <v>2.2666666666666675</v>
      </c>
      <c r="Q183">
        <v>2.2666666666666675</v>
      </c>
      <c r="R183">
        <v>2.2666666666666675</v>
      </c>
      <c r="S183">
        <v>2.5679441502606437</v>
      </c>
      <c r="V183"/>
      <c r="W183"/>
    </row>
    <row r="184" spans="1:23" x14ac:dyDescent="0.3">
      <c r="A184" s="1">
        <v>36661</v>
      </c>
      <c r="B184">
        <v>0.5938590955016686</v>
      </c>
      <c r="C184">
        <v>4.7802552559099949</v>
      </c>
      <c r="D184">
        <v>1.3833333333333329</v>
      </c>
      <c r="E184" t="e">
        <v>#N/A</v>
      </c>
      <c r="F184">
        <v>2.5633333333333326</v>
      </c>
      <c r="G184">
        <v>2.9413041098131387</v>
      </c>
      <c r="H184">
        <v>2.8283286674817862</v>
      </c>
      <c r="I184">
        <v>4.8495002813195178</v>
      </c>
      <c r="J184">
        <v>3.9216406447912369</v>
      </c>
      <c r="K184">
        <v>3.8507155521964922</v>
      </c>
      <c r="L184">
        <v>4.5865861687987932</v>
      </c>
      <c r="M184">
        <v>4.6169213121745063</v>
      </c>
      <c r="N184">
        <v>4.7000620755005063</v>
      </c>
      <c r="O184">
        <v>2.4000000000000004</v>
      </c>
      <c r="P184">
        <v>2.4000000000000004</v>
      </c>
      <c r="Q184">
        <v>2.4000000000000004</v>
      </c>
      <c r="R184">
        <v>2.4000000000000004</v>
      </c>
      <c r="S184">
        <v>2.4507457931134837</v>
      </c>
      <c r="V184"/>
      <c r="W184"/>
    </row>
    <row r="185" spans="1:23" x14ac:dyDescent="0.3">
      <c r="A185" s="1">
        <v>36753</v>
      </c>
      <c r="B185">
        <v>-0.25727876958981305</v>
      </c>
      <c r="C185">
        <v>4.0344250529898398</v>
      </c>
      <c r="D185">
        <v>1</v>
      </c>
      <c r="E185" t="e">
        <v>#N/A</v>
      </c>
      <c r="F185">
        <v>2.4079999999999995</v>
      </c>
      <c r="G185">
        <v>2.8795150175260096</v>
      </c>
      <c r="H185">
        <v>2.7794772047684488</v>
      </c>
      <c r="I185">
        <v>4.8798048393696796</v>
      </c>
      <c r="J185">
        <v>3.1685539144138355</v>
      </c>
      <c r="K185">
        <v>3.9273586857248315</v>
      </c>
      <c r="L185">
        <v>4.5289059579087283</v>
      </c>
      <c r="M185">
        <v>4.4319775741784859</v>
      </c>
      <c r="N185">
        <v>4.3874128000496428</v>
      </c>
      <c r="O185">
        <v>2.4000000000000004</v>
      </c>
      <c r="P185">
        <v>2.4000000000000004</v>
      </c>
      <c r="Q185">
        <v>2.4000000000000004</v>
      </c>
      <c r="R185">
        <v>2.4000000000000004</v>
      </c>
      <c r="S185">
        <v>1.7986786725329722</v>
      </c>
      <c r="V185"/>
      <c r="W185"/>
    </row>
    <row r="186" spans="1:23" x14ac:dyDescent="0.3">
      <c r="A186" s="1">
        <v>36845</v>
      </c>
      <c r="B186">
        <v>-0.52360299974436797</v>
      </c>
      <c r="C186">
        <v>3.8207312825337114</v>
      </c>
      <c r="D186">
        <v>1.3899999999999997</v>
      </c>
      <c r="E186" t="e">
        <v>#N/A</v>
      </c>
      <c r="F186">
        <v>2.5880000000000001</v>
      </c>
      <c r="G186">
        <v>2.9788822943873949</v>
      </c>
      <c r="H186">
        <v>2.7702548754448522</v>
      </c>
      <c r="I186">
        <v>5.0920599921822811</v>
      </c>
      <c r="J186">
        <v>2.9833293453710201</v>
      </c>
      <c r="K186">
        <v>3.9306917555115364</v>
      </c>
      <c r="L186">
        <v>3.8687456411212646</v>
      </c>
      <c r="M186">
        <v>2.4304079029145429</v>
      </c>
      <c r="N186">
        <v>2.4249561130919441</v>
      </c>
      <c r="O186">
        <v>2.4666666666666668</v>
      </c>
      <c r="P186">
        <v>2.4666666666666668</v>
      </c>
      <c r="Q186">
        <v>2.4666666666666668</v>
      </c>
      <c r="R186">
        <v>2.4666666666666668</v>
      </c>
      <c r="S186">
        <v>2.0145246490579183</v>
      </c>
      <c r="V186"/>
      <c r="W186"/>
    </row>
    <row r="187" spans="1:23" x14ac:dyDescent="0.3">
      <c r="A187" s="1">
        <v>36937</v>
      </c>
      <c r="B187">
        <v>-1.6375684373498596</v>
      </c>
      <c r="C187">
        <v>2.5151788461791704</v>
      </c>
      <c r="D187">
        <v>0.91333333333333222</v>
      </c>
      <c r="E187" t="e">
        <v>#N/A</v>
      </c>
      <c r="F187">
        <v>1.8993333333333329</v>
      </c>
      <c r="G187">
        <v>2.5192022792289839</v>
      </c>
      <c r="H187">
        <v>2.3694379861180677</v>
      </c>
      <c r="I187">
        <v>4.0727282901879214</v>
      </c>
      <c r="J187">
        <v>1.7968200183511727</v>
      </c>
      <c r="K187">
        <v>3.296267872145874</v>
      </c>
      <c r="L187">
        <v>2.0000432208151486</v>
      </c>
      <c r="M187">
        <v>1.8336430825085441</v>
      </c>
      <c r="N187">
        <v>1.8152742360720924</v>
      </c>
      <c r="O187">
        <v>1.9333333333333336</v>
      </c>
      <c r="P187">
        <v>1.9333333333333336</v>
      </c>
      <c r="Q187">
        <v>1.9333333333333336</v>
      </c>
      <c r="R187">
        <v>1.9333333333333336</v>
      </c>
      <c r="S187">
        <v>2.096236899318086</v>
      </c>
      <c r="V187"/>
      <c r="W187"/>
    </row>
    <row r="188" spans="1:23" x14ac:dyDescent="0.3">
      <c r="A188" s="1">
        <v>37026</v>
      </c>
      <c r="B188">
        <v>-1.7711746091451319</v>
      </c>
      <c r="C188">
        <v>2.4025233436842903</v>
      </c>
      <c r="D188">
        <v>0.77000000000000135</v>
      </c>
      <c r="E188" t="e">
        <v>#N/A</v>
      </c>
      <c r="F188">
        <v>1.5460000000000012</v>
      </c>
      <c r="G188">
        <v>2.14110044864483</v>
      </c>
      <c r="H188">
        <v>1.90752618314788</v>
      </c>
      <c r="I188">
        <v>3.7831005212346369</v>
      </c>
      <c r="J188">
        <v>1.5569851528419769</v>
      </c>
      <c r="K188">
        <v>2.8298749924526501</v>
      </c>
      <c r="L188">
        <v>1.0853947336838721</v>
      </c>
      <c r="M188">
        <v>0.94271035769637246</v>
      </c>
      <c r="N188">
        <v>-0.33287456390230247</v>
      </c>
      <c r="O188">
        <v>1.4666666666666668</v>
      </c>
      <c r="P188">
        <v>1.4666666666666668</v>
      </c>
      <c r="Q188">
        <v>1.4666666666666668</v>
      </c>
      <c r="R188">
        <v>1.4666666666666668</v>
      </c>
      <c r="S188">
        <v>1.1140843767863089</v>
      </c>
      <c r="V188"/>
      <c r="W188"/>
    </row>
    <row r="189" spans="1:23" x14ac:dyDescent="0.3">
      <c r="A189" s="1">
        <v>37118</v>
      </c>
      <c r="B189">
        <v>-2.8752851111223072</v>
      </c>
      <c r="C189">
        <v>1.2521943246075773</v>
      </c>
      <c r="D189">
        <v>9.3333333333333712E-2</v>
      </c>
      <c r="E189" t="e">
        <v>#N/A</v>
      </c>
      <c r="F189">
        <v>0.65733333333333377</v>
      </c>
      <c r="G189">
        <v>1.3233186029022646</v>
      </c>
      <c r="H189">
        <v>1.1656781451082834</v>
      </c>
      <c r="I189">
        <v>2.8494373227514256</v>
      </c>
      <c r="J189">
        <v>0.43145762707109259</v>
      </c>
      <c r="K189">
        <v>1.8386154487016757</v>
      </c>
      <c r="L189">
        <v>-1.2756505182991364</v>
      </c>
      <c r="M189">
        <v>-1.4512375713983576</v>
      </c>
      <c r="N189">
        <v>-1.5189337846414255</v>
      </c>
      <c r="O189">
        <v>0.86666666666666714</v>
      </c>
      <c r="P189">
        <v>0.86666666666666714</v>
      </c>
      <c r="Q189">
        <v>0.86666666666666714</v>
      </c>
      <c r="R189">
        <v>0.73333333333333428</v>
      </c>
      <c r="S189">
        <v>0.39968855211624543</v>
      </c>
      <c r="V189"/>
      <c r="W189"/>
    </row>
    <row r="190" spans="1:23" x14ac:dyDescent="0.3">
      <c r="A190" s="1">
        <v>37210</v>
      </c>
      <c r="B190">
        <v>-3.2963514846009523</v>
      </c>
      <c r="C190">
        <v>0.99519419103901541</v>
      </c>
      <c r="D190">
        <v>-1.129999999999999</v>
      </c>
      <c r="E190" t="e">
        <v>#N/A</v>
      </c>
      <c r="F190">
        <v>-0.6980000000000004</v>
      </c>
      <c r="G190">
        <v>-9.1299627147225795E-2</v>
      </c>
      <c r="H190">
        <v>-0.29691384733617243</v>
      </c>
      <c r="I190">
        <v>1.7981271098394078</v>
      </c>
      <c r="J190">
        <v>0.33837600931389966</v>
      </c>
      <c r="K190">
        <v>0.99551645371144204</v>
      </c>
      <c r="L190">
        <v>-2.2948481288806772</v>
      </c>
      <c r="M190">
        <v>-0.88898318569988088</v>
      </c>
      <c r="N190">
        <v>-0.82639367739881864</v>
      </c>
      <c r="O190">
        <v>-0.80000000000000071</v>
      </c>
      <c r="P190">
        <v>-0.80000000000000071</v>
      </c>
      <c r="Q190">
        <v>-0.80000000000000071</v>
      </c>
      <c r="R190">
        <v>-0.80000000000000071</v>
      </c>
      <c r="S190">
        <v>-0.44481254929839054</v>
      </c>
      <c r="V190"/>
      <c r="W190"/>
    </row>
    <row r="191" spans="1:23" x14ac:dyDescent="0.3">
      <c r="A191" s="1">
        <v>37302</v>
      </c>
      <c r="B191">
        <v>-3.1658360510319938</v>
      </c>
      <c r="C191">
        <v>1.1719703494252509</v>
      </c>
      <c r="D191">
        <v>-1.42</v>
      </c>
      <c r="E191" t="e">
        <v>#N/A</v>
      </c>
      <c r="F191">
        <v>-1.1180000000000003</v>
      </c>
      <c r="G191">
        <v>-0.11129962714722225</v>
      </c>
      <c r="H191">
        <v>-0.25041629928430198</v>
      </c>
      <c r="I191">
        <v>1.5474097559984621</v>
      </c>
      <c r="J191">
        <v>0.1966511134933118</v>
      </c>
      <c r="K191">
        <v>0.40426483893390852</v>
      </c>
      <c r="L191">
        <v>-0.15584032684348864</v>
      </c>
      <c r="M191">
        <v>-0.21691288736324868</v>
      </c>
      <c r="N191">
        <v>-8.739694005411526E-2</v>
      </c>
      <c r="O191">
        <v>-0.80000000000000071</v>
      </c>
      <c r="P191">
        <v>-0.80000000000000071</v>
      </c>
      <c r="Q191">
        <v>-0.80000000000000071</v>
      </c>
      <c r="R191">
        <v>-0.80000000000000071</v>
      </c>
      <c r="S191">
        <v>-0.81747567511141028</v>
      </c>
      <c r="V191"/>
      <c r="W191"/>
    </row>
    <row r="192" spans="1:23" x14ac:dyDescent="0.3">
      <c r="A192" s="1">
        <v>37391</v>
      </c>
      <c r="B192">
        <v>-3.2539967711395441</v>
      </c>
      <c r="C192">
        <v>1.0624970024548177</v>
      </c>
      <c r="D192">
        <v>-1.5766666666666662</v>
      </c>
      <c r="E192" t="e">
        <v>#N/A</v>
      </c>
      <c r="F192">
        <v>-1.4066666666666663</v>
      </c>
      <c r="G192">
        <v>-0.33224508858286506</v>
      </c>
      <c r="H192">
        <v>-0.44755947635564219</v>
      </c>
      <c r="I192">
        <v>1.2273635236435467</v>
      </c>
      <c r="J192">
        <v>0.13426683467942679</v>
      </c>
      <c r="K192">
        <v>0.25760197074871449</v>
      </c>
      <c r="L192">
        <v>-0.54849098826661047</v>
      </c>
      <c r="M192">
        <v>-0.53048189514461097</v>
      </c>
      <c r="N192">
        <v>-0.8319959456035253</v>
      </c>
      <c r="O192">
        <v>-1.4000000000000021</v>
      </c>
      <c r="P192">
        <v>-1.4000000000000021</v>
      </c>
      <c r="Q192">
        <v>-1.4000000000000021</v>
      </c>
      <c r="R192">
        <v>-1.4000000000000021</v>
      </c>
      <c r="S192">
        <v>-0.92050829446137072</v>
      </c>
      <c r="V192"/>
      <c r="W192"/>
    </row>
    <row r="193" spans="1:23" x14ac:dyDescent="0.3">
      <c r="A193" s="1">
        <v>37483</v>
      </c>
      <c r="B193">
        <v>-3.5368453105398885</v>
      </c>
      <c r="C193">
        <v>0.85568324325797518</v>
      </c>
      <c r="D193">
        <v>-1.2666666666666675</v>
      </c>
      <c r="E193" t="e">
        <v>#N/A</v>
      </c>
      <c r="F193">
        <v>-1.2286666666666672</v>
      </c>
      <c r="G193">
        <v>-0.35424508858286513</v>
      </c>
      <c r="H193">
        <v>-0.41295275583491131</v>
      </c>
      <c r="I193">
        <v>1.3703404981472627</v>
      </c>
      <c r="J193">
        <v>-1.3152465477300906E-2</v>
      </c>
      <c r="K193">
        <v>0.25208303577044866</v>
      </c>
      <c r="L193">
        <v>-0.7299576288962385</v>
      </c>
      <c r="M193">
        <v>-0.53278516591852243</v>
      </c>
      <c r="N193">
        <v>-0.51600453077147834</v>
      </c>
      <c r="O193">
        <v>-1.0666666666666682</v>
      </c>
      <c r="P193">
        <v>-1.0666666666666682</v>
      </c>
      <c r="Q193">
        <v>-1.0666666666666682</v>
      </c>
      <c r="R193">
        <v>-1.0666666666666682</v>
      </c>
      <c r="S193">
        <v>-0.81888245261097836</v>
      </c>
      <c r="V193"/>
      <c r="W193"/>
    </row>
    <row r="194" spans="1:23" x14ac:dyDescent="0.3">
      <c r="A194" s="1">
        <v>37575</v>
      </c>
      <c r="B194">
        <v>-4.071420973652474</v>
      </c>
      <c r="C194">
        <v>0.33050326891055815</v>
      </c>
      <c r="D194">
        <v>-1.5833333333333357</v>
      </c>
      <c r="E194" t="e">
        <v>#N/A</v>
      </c>
      <c r="F194">
        <v>-1.5153333333333343</v>
      </c>
      <c r="G194">
        <v>-0.53340145773137615</v>
      </c>
      <c r="H194">
        <v>-0.48006323014341801</v>
      </c>
      <c r="I194">
        <v>1.0084846780734349</v>
      </c>
      <c r="J194">
        <v>-0.59607187429887065</v>
      </c>
      <c r="K194">
        <v>-0.20496191903909811</v>
      </c>
      <c r="L194">
        <v>-0.98048409448489215</v>
      </c>
      <c r="M194">
        <v>-0.81064466047741846</v>
      </c>
      <c r="N194">
        <v>-1.1989163042237145</v>
      </c>
      <c r="O194">
        <v>-1.3999999999999986</v>
      </c>
      <c r="P194">
        <v>-1.3999999999999986</v>
      </c>
      <c r="Q194">
        <v>-1.3999999999999986</v>
      </c>
      <c r="R194">
        <v>-1.3999999999999986</v>
      </c>
      <c r="S194">
        <v>-1.3110114569157219</v>
      </c>
      <c r="V194"/>
      <c r="W194"/>
    </row>
    <row r="195" spans="1:23" x14ac:dyDescent="0.3">
      <c r="A195" s="1">
        <v>37667</v>
      </c>
      <c r="B195">
        <v>-4.1879339768090835</v>
      </c>
      <c r="C195">
        <v>3.5309857635364469E-2</v>
      </c>
      <c r="D195">
        <v>-1.6333333333333346</v>
      </c>
      <c r="E195" t="e">
        <v>#N/A</v>
      </c>
      <c r="F195">
        <v>-1.5373333333333346</v>
      </c>
      <c r="G195">
        <v>-0.87371419602840328</v>
      </c>
      <c r="H195">
        <v>-0.87982932085110166</v>
      </c>
      <c r="I195">
        <v>0.62841351448740923</v>
      </c>
      <c r="J195">
        <v>-0.93068407418280763</v>
      </c>
      <c r="K195">
        <v>-0.63165270301879772</v>
      </c>
      <c r="L195">
        <v>-1.4875828582621082</v>
      </c>
      <c r="M195">
        <v>-1.4164510375967718</v>
      </c>
      <c r="N195">
        <v>-1.528818696328972</v>
      </c>
      <c r="O195">
        <v>-1.1333333333333329</v>
      </c>
      <c r="P195">
        <v>-1.1333333333333329</v>
      </c>
      <c r="Q195">
        <v>-1.1333333333333329</v>
      </c>
      <c r="R195">
        <v>-1.1333333333333329</v>
      </c>
      <c r="S195">
        <v>-1.3994567273473848</v>
      </c>
      <c r="V195"/>
      <c r="W195"/>
    </row>
    <row r="196" spans="1:23" x14ac:dyDescent="0.3">
      <c r="A196" s="1">
        <v>37756</v>
      </c>
      <c r="B196">
        <v>-3.9251526132191352</v>
      </c>
      <c r="C196">
        <v>0.38609104919790527</v>
      </c>
      <c r="D196">
        <v>-2.216666666666665</v>
      </c>
      <c r="E196" t="e">
        <v>#N/A</v>
      </c>
      <c r="F196">
        <v>-2.0906666666666656</v>
      </c>
      <c r="G196">
        <v>-1.1324487497511726</v>
      </c>
      <c r="H196">
        <v>-1.1342334607516558</v>
      </c>
      <c r="I196">
        <v>0.41961207304360038</v>
      </c>
      <c r="J196">
        <v>-0.75518657283899315</v>
      </c>
      <c r="K196">
        <v>-0.91209315308850591</v>
      </c>
      <c r="L196">
        <v>-1.6289212875747436</v>
      </c>
      <c r="M196">
        <v>-1.4507740191661962</v>
      </c>
      <c r="N196">
        <v>-1.7097245046902592</v>
      </c>
      <c r="O196">
        <v>-1.9333333333333336</v>
      </c>
      <c r="P196">
        <v>-1.9333333333333336</v>
      </c>
      <c r="Q196">
        <v>-1.9333333333333336</v>
      </c>
      <c r="R196">
        <v>-1.9333333333333336</v>
      </c>
      <c r="S196">
        <v>-1.6149482217232958</v>
      </c>
      <c r="V196"/>
      <c r="W196"/>
    </row>
    <row r="197" spans="1:23" x14ac:dyDescent="0.3">
      <c r="A197" s="1">
        <v>37848</v>
      </c>
      <c r="B197">
        <v>-2.8881254788573849</v>
      </c>
      <c r="C197">
        <v>1.6122162064948014</v>
      </c>
      <c r="D197">
        <v>-2.2666666666666657</v>
      </c>
      <c r="E197" t="e">
        <v>#N/A</v>
      </c>
      <c r="F197">
        <v>-2.1126666666666658</v>
      </c>
      <c r="G197">
        <v>-1.2340269343254289</v>
      </c>
      <c r="H197">
        <v>-1.1843289629984148</v>
      </c>
      <c r="I197">
        <v>0.6739244621878413</v>
      </c>
      <c r="J197">
        <v>0.43442664787850355</v>
      </c>
      <c r="K197">
        <v>-0.68962910288076884</v>
      </c>
      <c r="L197">
        <v>-0.74764461554046469</v>
      </c>
      <c r="M197">
        <v>-0.5045081552020998</v>
      </c>
      <c r="N197">
        <v>-0.50450815520207526</v>
      </c>
      <c r="O197">
        <v>-1.8666666666666654</v>
      </c>
      <c r="P197">
        <v>-1.8666666666666654</v>
      </c>
      <c r="Q197">
        <v>-1.8666666666666654</v>
      </c>
      <c r="R197">
        <v>-1.8666666666666654</v>
      </c>
      <c r="S197">
        <v>-2.0936286007914759</v>
      </c>
      <c r="V197"/>
      <c r="W197"/>
    </row>
    <row r="198" spans="1:23" x14ac:dyDescent="0.3">
      <c r="A198" s="1">
        <v>37940</v>
      </c>
      <c r="B198">
        <v>-2.3197897548994999</v>
      </c>
      <c r="C198">
        <v>1.9992013159534063</v>
      </c>
      <c r="D198">
        <v>-1.6666666666666661</v>
      </c>
      <c r="E198" t="e">
        <v>#N/A</v>
      </c>
      <c r="F198">
        <v>-1.5326666666666657</v>
      </c>
      <c r="G198">
        <v>-0.97550328831553079</v>
      </c>
      <c r="H198">
        <v>-0.82606958108711004</v>
      </c>
      <c r="I198">
        <v>1.127773858180662</v>
      </c>
      <c r="J198">
        <v>0.7729692148601206</v>
      </c>
      <c r="K198">
        <v>-0.26302453355060074</v>
      </c>
      <c r="L198">
        <v>-1.2993381699527407</v>
      </c>
      <c r="M198">
        <v>-1.2797789141334011</v>
      </c>
      <c r="N198">
        <v>-1.271396375925123</v>
      </c>
      <c r="O198">
        <v>-1.3333333333333339</v>
      </c>
      <c r="P198">
        <v>-1.3333333333333339</v>
      </c>
      <c r="Q198">
        <v>-1.3333333333333339</v>
      </c>
      <c r="R198">
        <v>-1.3333333333333339</v>
      </c>
      <c r="S198">
        <v>-1.7663303045610235</v>
      </c>
      <c r="V198"/>
      <c r="W198"/>
    </row>
    <row r="199" spans="1:23" x14ac:dyDescent="0.3">
      <c r="A199" s="1">
        <v>38032</v>
      </c>
      <c r="B199">
        <v>-2.3424141401923912</v>
      </c>
      <c r="C199">
        <v>1.6293567771660169</v>
      </c>
      <c r="D199">
        <v>-1.4000000000000004</v>
      </c>
      <c r="E199" t="e">
        <v>#N/A</v>
      </c>
      <c r="F199">
        <v>-1.2859999999999996</v>
      </c>
      <c r="G199">
        <v>-0.75676873459276284</v>
      </c>
      <c r="H199">
        <v>-0.64756325465076858</v>
      </c>
      <c r="I199">
        <v>1.2097345321903195</v>
      </c>
      <c r="J199">
        <v>0.27403878703232981</v>
      </c>
      <c r="K199">
        <v>-0.22414953632114099</v>
      </c>
      <c r="L199">
        <v>-1.0815151540561545</v>
      </c>
      <c r="M199">
        <v>-1.0131591796187882</v>
      </c>
      <c r="N199">
        <v>-1.1415575640349136</v>
      </c>
      <c r="O199">
        <v>-0.86666666666666536</v>
      </c>
      <c r="P199">
        <v>-0.86666666666666536</v>
      </c>
      <c r="Q199">
        <v>-0.86666666666666536</v>
      </c>
      <c r="R199">
        <v>-0.86666666666666536</v>
      </c>
      <c r="S199">
        <v>-1.5678971948489533</v>
      </c>
      <c r="V199"/>
      <c r="W199"/>
    </row>
    <row r="200" spans="1:23" x14ac:dyDescent="0.3">
      <c r="A200" s="1">
        <v>38122</v>
      </c>
      <c r="B200">
        <v>-2.1893124216145949</v>
      </c>
      <c r="C200">
        <v>1.7624908207243692</v>
      </c>
      <c r="D200">
        <v>-1.1999999999999975</v>
      </c>
      <c r="E200" t="e">
        <v>#N/A</v>
      </c>
      <c r="F200">
        <v>-1.1059999999999981</v>
      </c>
      <c r="G200">
        <v>-0.53803418086999277</v>
      </c>
      <c r="H200">
        <v>-0.35459157298721061</v>
      </c>
      <c r="I200">
        <v>1.3521464525414384</v>
      </c>
      <c r="J200">
        <v>0.36385409064145202</v>
      </c>
      <c r="K200">
        <v>-0.12145153011219101</v>
      </c>
      <c r="L200">
        <v>-1.2027861273545062</v>
      </c>
      <c r="M200">
        <v>-1.2632854418432393</v>
      </c>
      <c r="N200">
        <v>-1.2552875899576861</v>
      </c>
      <c r="O200">
        <v>-0.79999999999999716</v>
      </c>
      <c r="P200">
        <v>-0.79999999999999716</v>
      </c>
      <c r="Q200">
        <v>-0.79999999999999716</v>
      </c>
      <c r="R200">
        <v>-0.79999999999999716</v>
      </c>
      <c r="S200">
        <v>-1.3652780341312223</v>
      </c>
      <c r="V200"/>
      <c r="W200"/>
    </row>
    <row r="201" spans="1:23" x14ac:dyDescent="0.3">
      <c r="A201" s="1">
        <v>38214</v>
      </c>
      <c r="B201">
        <v>-1.8939279167982848</v>
      </c>
      <c r="C201">
        <v>2.0043600362667533</v>
      </c>
      <c r="D201">
        <v>-0.86666666666666714</v>
      </c>
      <c r="E201" t="e">
        <v>#N/A</v>
      </c>
      <c r="F201">
        <v>-0.79066666666666663</v>
      </c>
      <c r="G201">
        <v>-0.3172996271472211</v>
      </c>
      <c r="H201">
        <v>-0.23648431801266945</v>
      </c>
      <c r="I201">
        <v>1.6884416080649185</v>
      </c>
      <c r="J201">
        <v>0.39442858917473839</v>
      </c>
      <c r="K201">
        <v>1.6495212989365626E-2</v>
      </c>
      <c r="L201">
        <v>-1.1130393697925658</v>
      </c>
      <c r="M201">
        <v>-1.0557973450603668</v>
      </c>
      <c r="N201">
        <v>-1.0439854986870645</v>
      </c>
      <c r="O201">
        <v>-0.46666666666666679</v>
      </c>
      <c r="P201">
        <v>-0.46666666666666679</v>
      </c>
      <c r="Q201">
        <v>-0.46666666666666679</v>
      </c>
      <c r="R201">
        <v>-0.46666666666666679</v>
      </c>
      <c r="S201">
        <v>-1.1576772000830857</v>
      </c>
      <c r="V201"/>
      <c r="W201"/>
    </row>
    <row r="202" spans="1:23" x14ac:dyDescent="0.3">
      <c r="A202" s="1">
        <v>38306</v>
      </c>
      <c r="B202">
        <v>-1.5379688455539708</v>
      </c>
      <c r="C202">
        <v>2.2372297958163982</v>
      </c>
      <c r="D202">
        <v>-0.86666666666666714</v>
      </c>
      <c r="E202" t="e">
        <v>#N/A</v>
      </c>
      <c r="F202">
        <v>-0.80866666666666731</v>
      </c>
      <c r="G202">
        <v>-0.37508871943435257</v>
      </c>
      <c r="H202">
        <v>-0.50412122293432216</v>
      </c>
      <c r="I202">
        <v>1.6333962899921737</v>
      </c>
      <c r="J202">
        <v>0.61353992438096194</v>
      </c>
      <c r="K202">
        <v>8.2175936775399805E-2</v>
      </c>
      <c r="L202">
        <v>-1.5155321859914186</v>
      </c>
      <c r="M202">
        <v>-1.3576081689787081</v>
      </c>
      <c r="N202">
        <v>-1.3486352134666213</v>
      </c>
      <c r="O202">
        <v>-0.46666666666666679</v>
      </c>
      <c r="P202">
        <v>-0.46666666666666679</v>
      </c>
      <c r="Q202">
        <v>-0.46666666666666679</v>
      </c>
      <c r="R202">
        <v>-0.46666666666666679</v>
      </c>
      <c r="S202">
        <v>-1.0806022126568848</v>
      </c>
      <c r="V202"/>
      <c r="W202"/>
    </row>
    <row r="203" spans="1:23" x14ac:dyDescent="0.3">
      <c r="A203" s="1">
        <v>38398</v>
      </c>
      <c r="B203">
        <v>-1.0745055439644882</v>
      </c>
      <c r="C203">
        <v>2.6054324911740654</v>
      </c>
      <c r="D203">
        <v>-0.59999999999999964</v>
      </c>
      <c r="E203" t="e">
        <v>#N/A</v>
      </c>
      <c r="F203">
        <v>-0.5600000000000005</v>
      </c>
      <c r="G203">
        <v>-3.4986888850196594E-2</v>
      </c>
      <c r="H203">
        <v>-6.253859422068006E-2</v>
      </c>
      <c r="I203">
        <v>1.8605119911226584</v>
      </c>
      <c r="J203">
        <v>0.98332059472360667</v>
      </c>
      <c r="K203">
        <v>0.41084321213907593</v>
      </c>
      <c r="L203">
        <v>-1.3701801087953245</v>
      </c>
      <c r="M203">
        <v>-1.2758077296320465</v>
      </c>
      <c r="N203">
        <v>-1.2099251253104908</v>
      </c>
      <c r="O203">
        <v>-0.13333333333333286</v>
      </c>
      <c r="P203">
        <v>-0.13333333333333286</v>
      </c>
      <c r="Q203">
        <v>-0.13333333333333286</v>
      </c>
      <c r="R203">
        <v>-0.13333333333333286</v>
      </c>
      <c r="S203">
        <v>-1.0017471046429165</v>
      </c>
      <c r="V203"/>
      <c r="W203"/>
    </row>
    <row r="204" spans="1:23" x14ac:dyDescent="0.3">
      <c r="A204" s="1">
        <v>38487</v>
      </c>
      <c r="B204">
        <v>-1.1857793945393527</v>
      </c>
      <c r="C204">
        <v>2.1831628934257985</v>
      </c>
      <c r="D204">
        <v>-0.20000000000000107</v>
      </c>
      <c r="E204" t="e">
        <v>#N/A</v>
      </c>
      <c r="F204">
        <v>-0.17600000000000193</v>
      </c>
      <c r="G204">
        <v>0.18774766487257025</v>
      </c>
      <c r="H204">
        <v>9.4837793467369549E-2</v>
      </c>
      <c r="I204">
        <v>1.9979028436662407</v>
      </c>
      <c r="J204">
        <v>0.40966635135939794</v>
      </c>
      <c r="K204">
        <v>0.44863224051768391</v>
      </c>
      <c r="L204">
        <v>-1.1587713459512177</v>
      </c>
      <c r="M204">
        <v>-1.1890688736670247</v>
      </c>
      <c r="N204">
        <v>-1.6252084737943908</v>
      </c>
      <c r="O204">
        <v>0.19999999999999929</v>
      </c>
      <c r="P204">
        <v>0.19999999999999929</v>
      </c>
      <c r="Q204">
        <v>0.19999999999999929</v>
      </c>
      <c r="R204">
        <v>0.19999999999999929</v>
      </c>
      <c r="S204">
        <v>-0.25413028711930963</v>
      </c>
      <c r="V204"/>
      <c r="W204"/>
    </row>
    <row r="205" spans="1:23" x14ac:dyDescent="0.3">
      <c r="A205" s="1">
        <v>38579</v>
      </c>
      <c r="B205">
        <v>-0.99335225220076673</v>
      </c>
      <c r="C205">
        <v>2.3473887961839188</v>
      </c>
      <c r="D205">
        <v>6.666666666666643E-2</v>
      </c>
      <c r="E205" t="e">
        <v>#N/A</v>
      </c>
      <c r="F205">
        <v>7.4666666666665549E-2</v>
      </c>
      <c r="G205">
        <v>0.25132584944682673</v>
      </c>
      <c r="H205">
        <v>0.22332236122253524</v>
      </c>
      <c r="I205">
        <v>2.3324459858443838</v>
      </c>
      <c r="J205">
        <v>0.46894020527012503</v>
      </c>
      <c r="K205">
        <v>0.55310807150245545</v>
      </c>
      <c r="L205">
        <v>-1.4830527121821557</v>
      </c>
      <c r="M205">
        <v>-1.3695133650774123</v>
      </c>
      <c r="N205">
        <v>-1.4029590642245566</v>
      </c>
      <c r="O205">
        <v>0.40000000000000036</v>
      </c>
      <c r="P205">
        <v>0.40000000000000036</v>
      </c>
      <c r="Q205">
        <v>0.40000000000000036</v>
      </c>
      <c r="R205">
        <v>0.40000000000000036</v>
      </c>
      <c r="S205">
        <v>2.6771823325873356E-2</v>
      </c>
      <c r="V205"/>
      <c r="W205"/>
    </row>
    <row r="206" spans="1:23" x14ac:dyDescent="0.3">
      <c r="A206" s="1">
        <v>38671</v>
      </c>
      <c r="B206">
        <v>-1.0132724873715089</v>
      </c>
      <c r="C206">
        <v>2.3981344012065353</v>
      </c>
      <c r="D206">
        <v>4.1666666666666075E-2</v>
      </c>
      <c r="E206" t="e">
        <v>#N/A</v>
      </c>
      <c r="F206">
        <v>6.0666666666666202E-2</v>
      </c>
      <c r="G206">
        <v>0.51584949545672754</v>
      </c>
      <c r="H206">
        <v>0.45432255872956445</v>
      </c>
      <c r="I206">
        <v>2.6565486863866212</v>
      </c>
      <c r="J206">
        <v>0.54186118610224632</v>
      </c>
      <c r="K206">
        <v>0.93377655858217068</v>
      </c>
      <c r="L206">
        <v>-1.4942256596427506</v>
      </c>
      <c r="M206">
        <v>-1.370583747665266</v>
      </c>
      <c r="N206">
        <v>-1.3644454967160389</v>
      </c>
      <c r="O206">
        <v>0.53333333333333321</v>
      </c>
      <c r="P206">
        <v>0.53333333333333321</v>
      </c>
      <c r="Q206">
        <v>0.53333333333333321</v>
      </c>
      <c r="R206">
        <v>0.53333333333333321</v>
      </c>
      <c r="S206">
        <v>-2.4944031504361419E-2</v>
      </c>
      <c r="V206"/>
      <c r="W206"/>
    </row>
    <row r="207" spans="1:23" x14ac:dyDescent="0.3">
      <c r="A207" s="1">
        <v>38763</v>
      </c>
      <c r="B207">
        <v>-0.25319530123757283</v>
      </c>
      <c r="C207">
        <v>3.1357300819813103</v>
      </c>
      <c r="D207">
        <v>0.4833333333333325</v>
      </c>
      <c r="E207" t="e">
        <v>#N/A</v>
      </c>
      <c r="F207">
        <v>0.50733333333333341</v>
      </c>
      <c r="G207">
        <v>0.89374041832800788</v>
      </c>
      <c r="H207">
        <v>0.8547090067563049</v>
      </c>
      <c r="I207">
        <v>3.1839659555876096</v>
      </c>
      <c r="J207">
        <v>1.1489510463709651</v>
      </c>
      <c r="K207">
        <v>1.4436872501255369</v>
      </c>
      <c r="L207">
        <v>-0.97102584181676121</v>
      </c>
      <c r="M207">
        <v>-0.85530322805185133</v>
      </c>
      <c r="N207">
        <v>-0.77786478726180841</v>
      </c>
      <c r="O207">
        <v>0.93333333333333357</v>
      </c>
      <c r="P207">
        <v>0.93333333333333357</v>
      </c>
      <c r="Q207">
        <v>0.93333333333333357</v>
      </c>
      <c r="R207">
        <v>0.93333333333333357</v>
      </c>
      <c r="S207">
        <v>0.51845332813475409</v>
      </c>
      <c r="V207"/>
      <c r="W207"/>
    </row>
    <row r="208" spans="1:23" x14ac:dyDescent="0.3">
      <c r="A208" s="1">
        <v>38852</v>
      </c>
      <c r="B208">
        <v>-0.56964471753331691</v>
      </c>
      <c r="C208">
        <v>2.7703272259556333</v>
      </c>
      <c r="D208">
        <v>0.65833333333333321</v>
      </c>
      <c r="E208" t="e">
        <v>#N/A</v>
      </c>
      <c r="F208">
        <v>0.68733333333333313</v>
      </c>
      <c r="G208">
        <v>0.99310769518939579</v>
      </c>
      <c r="H208">
        <v>1.0994718556583556</v>
      </c>
      <c r="I208">
        <v>3.5059682409168449</v>
      </c>
      <c r="J208">
        <v>0.96222639529791443</v>
      </c>
      <c r="K208">
        <v>2.0023569840853295</v>
      </c>
      <c r="L208">
        <v>-0.95453125142636464</v>
      </c>
      <c r="M208">
        <v>-0.81022043913774056</v>
      </c>
      <c r="N208">
        <v>-0.89289599415179544</v>
      </c>
      <c r="O208">
        <v>1.1333333333333329</v>
      </c>
      <c r="P208">
        <v>1.1333333333333329</v>
      </c>
      <c r="Q208">
        <v>0.7333333333333325</v>
      </c>
      <c r="R208">
        <v>0.7333333333333325</v>
      </c>
      <c r="S208">
        <v>0.72753282443899536</v>
      </c>
      <c r="V208"/>
      <c r="W208"/>
    </row>
    <row r="209" spans="1:23" x14ac:dyDescent="0.3">
      <c r="A209" s="1">
        <v>38944</v>
      </c>
      <c r="B209">
        <v>-0.97701008992060945</v>
      </c>
      <c r="C209">
        <v>2.2944081199854587</v>
      </c>
      <c r="D209">
        <v>0.63333333333333286</v>
      </c>
      <c r="E209" t="e">
        <v>#N/A</v>
      </c>
      <c r="F209">
        <v>0.66533333333333289</v>
      </c>
      <c r="G209">
        <v>0.89152951061513941</v>
      </c>
      <c r="H209">
        <v>0.93553172881754754</v>
      </c>
      <c r="I209">
        <v>3.5423464683210781</v>
      </c>
      <c r="J209">
        <v>0.3524015961444486</v>
      </c>
      <c r="K209">
        <v>1.8144592467530298</v>
      </c>
      <c r="L209">
        <v>-1.2788187548570966</v>
      </c>
      <c r="M209">
        <v>-1.1268456955357913</v>
      </c>
      <c r="N209">
        <v>-1.187289525947673</v>
      </c>
      <c r="O209">
        <v>0.59999999999999964</v>
      </c>
      <c r="P209">
        <v>0.59999999999999964</v>
      </c>
      <c r="Q209">
        <v>0.59999999999999964</v>
      </c>
      <c r="R209">
        <v>0.59999999999999964</v>
      </c>
      <c r="S209">
        <v>0.80116009041384473</v>
      </c>
      <c r="V209"/>
      <c r="W209"/>
    </row>
    <row r="210" spans="1:23" x14ac:dyDescent="0.3">
      <c r="A210" s="1">
        <v>39036</v>
      </c>
      <c r="B210">
        <v>-0.65368977476633272</v>
      </c>
      <c r="C210">
        <v>2.6225301015688465</v>
      </c>
      <c r="D210">
        <v>0.88333333333333286</v>
      </c>
      <c r="E210" t="e">
        <v>#N/A</v>
      </c>
      <c r="F210">
        <v>1.043333333333333</v>
      </c>
      <c r="G210">
        <v>1.1480531566250383</v>
      </c>
      <c r="H210">
        <v>1.2226212683978543</v>
      </c>
      <c r="I210">
        <v>3.9608934720472</v>
      </c>
      <c r="J210">
        <v>0.63284356268344488</v>
      </c>
      <c r="K210">
        <v>1.8983074305881189</v>
      </c>
      <c r="L210">
        <v>-0.15657845791846123</v>
      </c>
      <c r="M210">
        <v>-0.46021955587083335</v>
      </c>
      <c r="N210">
        <v>-0.40398972291669094</v>
      </c>
      <c r="O210">
        <v>1.0666666666666664</v>
      </c>
      <c r="P210">
        <v>1.0666666666666664</v>
      </c>
      <c r="Q210">
        <v>1.0666666666666664</v>
      </c>
      <c r="R210">
        <v>1.0666666666666664</v>
      </c>
      <c r="S210">
        <v>1.4077735794497102</v>
      </c>
      <c r="V210"/>
      <c r="W210"/>
    </row>
    <row r="211" spans="1:23" x14ac:dyDescent="0.3">
      <c r="A211" s="1">
        <v>39128</v>
      </c>
      <c r="B211">
        <v>-0.86438863880957395</v>
      </c>
      <c r="C211">
        <v>2.3543062669973405</v>
      </c>
      <c r="D211">
        <v>0.60000000000000142</v>
      </c>
      <c r="E211" t="e">
        <v>#N/A</v>
      </c>
      <c r="F211">
        <v>0.8879999999999999</v>
      </c>
      <c r="G211">
        <v>1.0464749720507798</v>
      </c>
      <c r="H211">
        <v>1.2136612405144516</v>
      </c>
      <c r="I211">
        <v>3.7961927865538172</v>
      </c>
      <c r="J211">
        <v>0.60276327925626527</v>
      </c>
      <c r="K211">
        <v>1.8595350226669893</v>
      </c>
      <c r="L211">
        <v>-0.77666566433265716</v>
      </c>
      <c r="M211">
        <v>-0.92615662184801129</v>
      </c>
      <c r="N211">
        <v>-0.91670604407406442</v>
      </c>
      <c r="O211">
        <v>1</v>
      </c>
      <c r="P211">
        <v>1</v>
      </c>
      <c r="Q211">
        <v>1</v>
      </c>
      <c r="R211">
        <v>1</v>
      </c>
      <c r="S211">
        <v>1.4147066210503993</v>
      </c>
      <c r="V211"/>
      <c r="W211"/>
    </row>
    <row r="212" spans="1:23" x14ac:dyDescent="0.3">
      <c r="A212" s="1">
        <v>39217</v>
      </c>
      <c r="B212">
        <v>-0.74353845175127198</v>
      </c>
      <c r="C212">
        <v>2.213431926572083</v>
      </c>
      <c r="D212">
        <v>0.45000000000000107</v>
      </c>
      <c r="E212" t="e">
        <v>#N/A</v>
      </c>
      <c r="F212">
        <v>0.86599999999999966</v>
      </c>
      <c r="G212">
        <v>0.90510769518939316</v>
      </c>
      <c r="H212">
        <v>0.95941528251830654</v>
      </c>
      <c r="I212">
        <v>3.5711354658278438</v>
      </c>
      <c r="J212">
        <v>0.30665288584562284</v>
      </c>
      <c r="K212">
        <v>1.3454016018054595</v>
      </c>
      <c r="L212">
        <v>-1.8122403010161825</v>
      </c>
      <c r="M212">
        <v>-1.8122403010161889</v>
      </c>
      <c r="N212">
        <v>-1.8122403010161972</v>
      </c>
      <c r="O212">
        <v>1</v>
      </c>
      <c r="P212">
        <v>1</v>
      </c>
      <c r="Q212">
        <v>0.59999999999999964</v>
      </c>
      <c r="R212">
        <v>0.59999999999999964</v>
      </c>
      <c r="S212">
        <v>0.88939664605399571</v>
      </c>
      <c r="V212"/>
      <c r="W212"/>
    </row>
    <row r="213" spans="1:23" x14ac:dyDescent="0.3">
      <c r="A213" s="1">
        <v>39309</v>
      </c>
      <c r="B213">
        <v>-0.64139983308433945</v>
      </c>
      <c r="C213">
        <v>2.0100609137731129</v>
      </c>
      <c r="D213">
        <v>-3.3333333333333215E-2</v>
      </c>
      <c r="E213" t="e">
        <v>#N/A</v>
      </c>
      <c r="F213">
        <v>0.51266666666666616</v>
      </c>
      <c r="G213">
        <v>0.68616223375375196</v>
      </c>
      <c r="H213">
        <v>0.75772368397079914</v>
      </c>
      <c r="I213">
        <v>3.0529790068708866</v>
      </c>
      <c r="J213">
        <v>0.22524294406273651</v>
      </c>
      <c r="K213">
        <v>0.78780413103666724</v>
      </c>
      <c r="L213">
        <v>-1.5542949087623517</v>
      </c>
      <c r="M213">
        <v>-1.3122159998738707</v>
      </c>
      <c r="N213">
        <v>-1.3156017188793012</v>
      </c>
      <c r="O213">
        <v>0.33333333333333393</v>
      </c>
      <c r="P213">
        <v>0.33333333333333393</v>
      </c>
      <c r="Q213">
        <v>0.33333333333333393</v>
      </c>
      <c r="R213">
        <v>0.19999999999999929</v>
      </c>
      <c r="S213">
        <v>0.63396972679412045</v>
      </c>
      <c r="V213"/>
      <c r="W213"/>
    </row>
    <row r="214" spans="1:23" x14ac:dyDescent="0.3">
      <c r="A214" s="1">
        <v>39401</v>
      </c>
      <c r="B214">
        <v>-0.47638535778926611</v>
      </c>
      <c r="C214">
        <v>1.554953481817166</v>
      </c>
      <c r="D214">
        <v>-0.12499999999999822</v>
      </c>
      <c r="E214" t="e">
        <v>#N/A</v>
      </c>
      <c r="F214">
        <v>0.22600000000000087</v>
      </c>
      <c r="G214">
        <v>0.46721677231811282</v>
      </c>
      <c r="H214">
        <v>0.77537175095633892</v>
      </c>
      <c r="I214">
        <v>2.0938056705249153</v>
      </c>
      <c r="J214">
        <v>-0.1297526341741517</v>
      </c>
      <c r="K214">
        <v>2.980157960211649E-2</v>
      </c>
      <c r="L214">
        <v>-1.1010044548334097</v>
      </c>
      <c r="M214">
        <v>-1.1035452343445575</v>
      </c>
      <c r="N214">
        <v>-1.1154022053966064</v>
      </c>
      <c r="O214">
        <v>-6.666666666666643E-2</v>
      </c>
      <c r="P214">
        <v>-6.666666666666643E-2</v>
      </c>
      <c r="Q214">
        <v>-6.666666666666643E-2</v>
      </c>
      <c r="R214">
        <v>-6.666666666666643E-2</v>
      </c>
      <c r="S214">
        <v>0.58123221500176214</v>
      </c>
      <c r="V214"/>
      <c r="W214"/>
    </row>
    <row r="215" spans="1:23" x14ac:dyDescent="0.3">
      <c r="A215" s="1">
        <v>39493</v>
      </c>
      <c r="B215">
        <v>-1.3535391627072511</v>
      </c>
      <c r="C215">
        <v>-1.8396005986534777E-2</v>
      </c>
      <c r="D215">
        <v>-0.34999999999999964</v>
      </c>
      <c r="E215" t="e">
        <v>#N/A</v>
      </c>
      <c r="F215">
        <v>-0.19200000000000017</v>
      </c>
      <c r="G215">
        <v>-0.14761961198881435</v>
      </c>
      <c r="H215">
        <v>4.756521574531012E-2</v>
      </c>
      <c r="I215">
        <v>0.97588108932494677</v>
      </c>
      <c r="J215">
        <v>-1.7258452461178111</v>
      </c>
      <c r="K215">
        <v>-1.1471483334337371</v>
      </c>
      <c r="L215">
        <v>-1.6394683714670226</v>
      </c>
      <c r="M215">
        <v>-1.5654441453566652</v>
      </c>
      <c r="N215">
        <v>-1.551144010767157</v>
      </c>
      <c r="O215">
        <v>-0.26666666666666572</v>
      </c>
      <c r="P215">
        <v>-0.26666666666666572</v>
      </c>
      <c r="Q215">
        <v>-0.26666666666666572</v>
      </c>
      <c r="R215">
        <v>-0.26666666666666572</v>
      </c>
      <c r="S215">
        <v>0.7332183182958687</v>
      </c>
      <c r="V215"/>
      <c r="W215"/>
    </row>
    <row r="216" spans="1:23" x14ac:dyDescent="0.3">
      <c r="A216" s="1">
        <v>39583</v>
      </c>
      <c r="B216">
        <v>-1.2133825849439144</v>
      </c>
      <c r="C216">
        <v>-0.38355151142336952</v>
      </c>
      <c r="D216">
        <v>-0.84166666666666679</v>
      </c>
      <c r="E216" t="e">
        <v>#N/A</v>
      </c>
      <c r="F216">
        <v>-0.87466666666666626</v>
      </c>
      <c r="G216">
        <v>-0.84003418086999193</v>
      </c>
      <c r="H216">
        <v>-0.7514587446578711</v>
      </c>
      <c r="I216">
        <v>-0.18929582792616984</v>
      </c>
      <c r="J216">
        <v>-2.2284929531713531</v>
      </c>
      <c r="K216">
        <v>-2.4341549625050067</v>
      </c>
      <c r="L216">
        <v>-1.7564978120610262</v>
      </c>
      <c r="M216">
        <v>-1.4231587493752604</v>
      </c>
      <c r="N216">
        <v>-1.4835349462365621</v>
      </c>
      <c r="O216">
        <v>-1.0666666666666664</v>
      </c>
      <c r="P216">
        <v>-1.0666666666666664</v>
      </c>
      <c r="Q216">
        <v>-1.0666666666666664</v>
      </c>
      <c r="R216">
        <v>-1.0666666666666664</v>
      </c>
      <c r="S216">
        <v>0.29046410039958914</v>
      </c>
      <c r="V216"/>
      <c r="W216"/>
    </row>
    <row r="217" spans="1:23" x14ac:dyDescent="0.3">
      <c r="A217" s="1">
        <v>39675</v>
      </c>
      <c r="B217">
        <v>-2.1657099095247152</v>
      </c>
      <c r="C217">
        <v>-1.7069398895624814</v>
      </c>
      <c r="D217">
        <v>-2</v>
      </c>
      <c r="E217" t="e">
        <v>#N/A</v>
      </c>
      <c r="F217">
        <v>-2.2240000000000002</v>
      </c>
      <c r="G217">
        <v>-2.2486524109194819</v>
      </c>
      <c r="H217">
        <v>-2.192439882292708</v>
      </c>
      <c r="I217">
        <v>-1.7644833892055072</v>
      </c>
      <c r="J217">
        <v>-3.4767600912615588</v>
      </c>
      <c r="K217">
        <v>-3.6636648232207243</v>
      </c>
      <c r="L217">
        <v>-2.1768162393162336</v>
      </c>
      <c r="M217">
        <v>-2.2410857371794872</v>
      </c>
      <c r="N217">
        <v>-2.2402510683760655</v>
      </c>
      <c r="O217">
        <v>-2.3333333333333321</v>
      </c>
      <c r="P217">
        <v>-2.3333333333333321</v>
      </c>
      <c r="Q217">
        <v>-2.3333333333333321</v>
      </c>
      <c r="R217">
        <v>-2.5333333333333332</v>
      </c>
      <c r="S217">
        <v>-0.61478821848719178</v>
      </c>
      <c r="V217"/>
      <c r="W217"/>
    </row>
    <row r="218" spans="1:23" x14ac:dyDescent="0.3">
      <c r="A218" s="1">
        <v>39767</v>
      </c>
      <c r="B218">
        <v>-4.7113495224723723</v>
      </c>
      <c r="C218">
        <v>-4.3093901355663125</v>
      </c>
      <c r="D218">
        <v>-3.7333333333333343</v>
      </c>
      <c r="E218" t="e">
        <v>#N/A</v>
      </c>
      <c r="F218">
        <v>-3.9693333333333349</v>
      </c>
      <c r="G218">
        <v>-4.5286306712857938</v>
      </c>
      <c r="H218">
        <v>-4.4394533766657807</v>
      </c>
      <c r="I218">
        <v>-3.2923448188216398</v>
      </c>
      <c r="J218">
        <v>-5.9604586052958126</v>
      </c>
      <c r="K218">
        <v>-5.5233998042614019</v>
      </c>
      <c r="L218">
        <v>-3.6626690143184613</v>
      </c>
      <c r="M218">
        <v>-4.2805886847613008</v>
      </c>
      <c r="N218">
        <v>-4.2340452411665366</v>
      </c>
      <c r="O218">
        <v>-4.1333333333333329</v>
      </c>
      <c r="P218">
        <v>-4.1333333333333329</v>
      </c>
      <c r="Q218">
        <v>-4.1333333333333329</v>
      </c>
      <c r="R218">
        <v>-4.1333333333333329</v>
      </c>
      <c r="S218">
        <v>-1.8467186010026353</v>
      </c>
      <c r="V218"/>
      <c r="W218"/>
    </row>
    <row r="219" spans="1:23" x14ac:dyDescent="0.3">
      <c r="A219" s="1">
        <v>39859</v>
      </c>
      <c r="B219">
        <v>-6.1635132331362765</v>
      </c>
      <c r="C219">
        <v>-5.6824619058961359</v>
      </c>
      <c r="D219">
        <v>-6.533333333333335</v>
      </c>
      <c r="E219">
        <v>-6.7333333333333343</v>
      </c>
      <c r="F219">
        <v>-6.783333333333335</v>
      </c>
      <c r="G219">
        <v>-7.2880780390976421</v>
      </c>
      <c r="H219">
        <v>-7.3888984147145518</v>
      </c>
      <c r="I219">
        <v>-5.6015283923787322</v>
      </c>
      <c r="J219">
        <v>-7.1584895553479519</v>
      </c>
      <c r="K219">
        <v>-7.6467219080265352</v>
      </c>
      <c r="L219">
        <v>-6.3114162953979731</v>
      </c>
      <c r="M219">
        <v>-6.2056739053390713</v>
      </c>
      <c r="N219">
        <v>-6.1494982606202901</v>
      </c>
      <c r="O219">
        <v>-6.5333333333333332</v>
      </c>
      <c r="P219">
        <v>-6.5333333333333332</v>
      </c>
      <c r="Q219">
        <v>-6.5333333333333332</v>
      </c>
      <c r="R219">
        <v>-6.5333333333333332</v>
      </c>
      <c r="S219">
        <v>-3.9430872863933928</v>
      </c>
      <c r="V219"/>
      <c r="W219"/>
    </row>
    <row r="220" spans="1:23" x14ac:dyDescent="0.3">
      <c r="A220" s="1">
        <v>39948</v>
      </c>
      <c r="B220">
        <v>-6.6767577648324057</v>
      </c>
      <c r="C220">
        <v>-6.0727071260911636</v>
      </c>
      <c r="D220">
        <v>-8.5999999999999979</v>
      </c>
      <c r="E220">
        <v>-8.7999999999999972</v>
      </c>
      <c r="F220">
        <v>-8.8619999999999983</v>
      </c>
      <c r="G220">
        <v>-8.8518526382956448</v>
      </c>
      <c r="H220">
        <v>-8.9873644390484468</v>
      </c>
      <c r="I220">
        <v>-7.0942486762479753</v>
      </c>
      <c r="J220">
        <v>-7.4116863564424644</v>
      </c>
      <c r="K220">
        <v>-8.7593025083296183</v>
      </c>
      <c r="L220">
        <v>-6.9028592930478894</v>
      </c>
      <c r="M220">
        <v>-6.9021371843582173</v>
      </c>
      <c r="N220">
        <v>-5.9560779926035572</v>
      </c>
      <c r="O220">
        <v>-8.9333333333333353</v>
      </c>
      <c r="P220">
        <v>-8.9333333333333353</v>
      </c>
      <c r="Q220">
        <v>-8.9333333333333353</v>
      </c>
      <c r="R220">
        <v>-8.9333333333333353</v>
      </c>
      <c r="S220">
        <v>-5.1687289637636411</v>
      </c>
      <c r="V220"/>
      <c r="W220"/>
    </row>
    <row r="221" spans="1:23" x14ac:dyDescent="0.3">
      <c r="A221" s="1">
        <v>40040</v>
      </c>
      <c r="B221">
        <v>-6.6706036679966223</v>
      </c>
      <c r="C221">
        <v>-6.1214801736173552</v>
      </c>
      <c r="D221">
        <v>-9.2666666666666693</v>
      </c>
      <c r="E221">
        <v>-9.3666666666666227</v>
      </c>
      <c r="F221">
        <v>-9.5406666666666684</v>
      </c>
      <c r="G221">
        <v>-9.2219544688797939</v>
      </c>
      <c r="H221">
        <v>-9.1607100395426251</v>
      </c>
      <c r="I221">
        <v>-7.7048898237260737</v>
      </c>
      <c r="J221">
        <v>-7.4016113109092352</v>
      </c>
      <c r="K221">
        <v>-9.2819278202593978</v>
      </c>
      <c r="L221">
        <v>-5.589401175688657</v>
      </c>
      <c r="M221">
        <v>-5.7613338014867415</v>
      </c>
      <c r="N221">
        <v>-5.8868373637781648</v>
      </c>
      <c r="O221">
        <v>-9.6666666666666696</v>
      </c>
      <c r="P221">
        <v>-9.6666666666666696</v>
      </c>
      <c r="Q221">
        <v>-9.6666666666666696</v>
      </c>
      <c r="R221">
        <v>-9.6666666666666696</v>
      </c>
      <c r="S221">
        <v>-6.192549079613002</v>
      </c>
      <c r="V221"/>
      <c r="W221"/>
    </row>
    <row r="222" spans="1:23" x14ac:dyDescent="0.3">
      <c r="A222" s="1">
        <v>40132</v>
      </c>
      <c r="B222">
        <v>-5.9659458100593117</v>
      </c>
      <c r="C222">
        <v>-5.5603298162139678</v>
      </c>
      <c r="D222">
        <v>-9.476666666666663</v>
      </c>
      <c r="E222">
        <v>-9.7000000000000437</v>
      </c>
      <c r="F222">
        <v>-10.152666666666663</v>
      </c>
      <c r="G222">
        <v>-9.8705799454738532</v>
      </c>
      <c r="H222">
        <v>-9.6743378167886878</v>
      </c>
      <c r="I222">
        <v>-8.0906766178493541</v>
      </c>
      <c r="J222">
        <v>-6.8973135497870164</v>
      </c>
      <c r="K222">
        <v>-9.2692157232441819</v>
      </c>
      <c r="L222">
        <v>-6.0659073869113502</v>
      </c>
      <c r="M222">
        <v>-6.0223499589417671</v>
      </c>
      <c r="N222">
        <v>-6.1051804777035956</v>
      </c>
      <c r="O222">
        <v>-10.466666666666667</v>
      </c>
      <c r="P222">
        <v>-10.066666666666666</v>
      </c>
      <c r="Q222">
        <v>-10.066666666666666</v>
      </c>
      <c r="R222">
        <v>-10.066666666666666</v>
      </c>
      <c r="S222">
        <v>-7.2155577629253003</v>
      </c>
      <c r="V222"/>
      <c r="W222"/>
    </row>
    <row r="223" spans="1:23" x14ac:dyDescent="0.3">
      <c r="A223" s="1">
        <v>40224</v>
      </c>
      <c r="B223">
        <v>-5.8011791350901216</v>
      </c>
      <c r="C223">
        <v>-5.6885293023151409</v>
      </c>
      <c r="D223">
        <v>-8.8866666666666667</v>
      </c>
      <c r="E223">
        <v>-9.4555555555555681</v>
      </c>
      <c r="F223">
        <v>-9.9646666666666679</v>
      </c>
      <c r="G223">
        <v>-9.604056299463954</v>
      </c>
      <c r="H223">
        <v>-9.4158107466712764</v>
      </c>
      <c r="I223">
        <v>-7.9408379060976664</v>
      </c>
      <c r="J223">
        <v>-7.1646311765673421</v>
      </c>
      <c r="K223">
        <v>-9.2028337191260601</v>
      </c>
      <c r="L223">
        <v>-5.7343005476139624</v>
      </c>
      <c r="M223">
        <v>-5.7805277007325175</v>
      </c>
      <c r="N223">
        <v>-5.8488016499537707</v>
      </c>
      <c r="O223">
        <v>-9.3999999999999986</v>
      </c>
      <c r="P223">
        <v>-9.3999999999999986</v>
      </c>
      <c r="Q223">
        <v>-9.3999999999999986</v>
      </c>
      <c r="R223">
        <v>-9.3999999999999986</v>
      </c>
      <c r="S223">
        <v>-7.0388321985097804</v>
      </c>
      <c r="V223"/>
      <c r="W223"/>
    </row>
    <row r="224" spans="1:23" x14ac:dyDescent="0.3">
      <c r="A224" s="1">
        <v>40313</v>
      </c>
      <c r="B224">
        <v>-5.1739547359328109</v>
      </c>
      <c r="C224">
        <v>-5.3395618579993833</v>
      </c>
      <c r="D224">
        <v>-8.0966666666666658</v>
      </c>
      <c r="E224">
        <v>-8.9777777777777974</v>
      </c>
      <c r="F224">
        <v>-9.5786666666666651</v>
      </c>
      <c r="G224">
        <v>-9.4588999303154377</v>
      </c>
      <c r="H224">
        <v>-9.0908549698122965</v>
      </c>
      <c r="I224">
        <v>-7.7827056937052603</v>
      </c>
      <c r="J224">
        <v>-6.9108993409518744</v>
      </c>
      <c r="K224">
        <v>-9.00266102032964</v>
      </c>
      <c r="L224">
        <v>-5.650327357509771</v>
      </c>
      <c r="M224">
        <v>-6.3422980801999271</v>
      </c>
      <c r="N224">
        <v>-6.3181585823014865</v>
      </c>
      <c r="O224">
        <v>-9.4000000000000021</v>
      </c>
      <c r="P224">
        <v>-9.4000000000000021</v>
      </c>
      <c r="Q224">
        <v>-9.4000000000000021</v>
      </c>
      <c r="R224">
        <v>-9.4000000000000021</v>
      </c>
      <c r="S224">
        <v>-6.7314545354868756</v>
      </c>
      <c r="V224"/>
      <c r="W224"/>
    </row>
    <row r="225" spans="1:23" x14ac:dyDescent="0.3">
      <c r="A225" s="1">
        <v>40405</v>
      </c>
      <c r="B225">
        <v>-4.7409681857450128</v>
      </c>
      <c r="C225">
        <v>-4.7137029864520477</v>
      </c>
      <c r="D225">
        <v>-7.3733333333333331</v>
      </c>
      <c r="E225">
        <v>-8.458333333333254</v>
      </c>
      <c r="F225">
        <v>-9.2593333333333341</v>
      </c>
      <c r="G225">
        <v>-9.2739544688797952</v>
      </c>
      <c r="H225">
        <v>-8.9458805925644622</v>
      </c>
      <c r="I225">
        <v>-6.8935378445616564</v>
      </c>
      <c r="J225">
        <v>-6.4263243205069225</v>
      </c>
      <c r="K225">
        <v>-8.3395427425745119</v>
      </c>
      <c r="L225">
        <v>-6.2092427821707927</v>
      </c>
      <c r="M225">
        <v>-6.0911264198718449</v>
      </c>
      <c r="N225">
        <v>-6.0833463001994561</v>
      </c>
      <c r="O225">
        <v>-9.1333333333333364</v>
      </c>
      <c r="P225">
        <v>-9.1333333333333364</v>
      </c>
      <c r="Q225">
        <v>-9.1333333333333364</v>
      </c>
      <c r="R225">
        <v>-9.1333333333333364</v>
      </c>
      <c r="S225">
        <v>-6.7598615642603761</v>
      </c>
      <c r="V225"/>
      <c r="W225"/>
    </row>
    <row r="226" spans="1:23" x14ac:dyDescent="0.3">
      <c r="A226" s="1">
        <v>40497</v>
      </c>
      <c r="B226">
        <v>-4.5696916078939944</v>
      </c>
      <c r="C226">
        <v>-4.4015163337652332</v>
      </c>
      <c r="D226">
        <v>-7.3300000000000036</v>
      </c>
      <c r="E226">
        <v>-8.0583333333334171</v>
      </c>
      <c r="F226">
        <v>-9.3420000000000041</v>
      </c>
      <c r="G226">
        <v>-9.4093217457411811</v>
      </c>
      <c r="H226">
        <v>-9.1545167281337605</v>
      </c>
      <c r="I226">
        <v>-6.6056365981072762</v>
      </c>
      <c r="J226">
        <v>-5.9900047634087983</v>
      </c>
      <c r="K226">
        <v>-7.8185877899998744</v>
      </c>
      <c r="L226">
        <v>-5.7211494431020045</v>
      </c>
      <c r="M226">
        <v>-5.2424555982366785</v>
      </c>
      <c r="N226">
        <v>-5.1673305078739498</v>
      </c>
      <c r="O226">
        <v>-9.2666666666666657</v>
      </c>
      <c r="P226">
        <v>-8.8666666666666654</v>
      </c>
      <c r="Q226">
        <v>-8.8666666666666654</v>
      </c>
      <c r="R226">
        <v>-8.8666666666666654</v>
      </c>
      <c r="S226">
        <v>-7.1927874844561757</v>
      </c>
      <c r="V226"/>
      <c r="W226"/>
    </row>
    <row r="227" spans="1:23" x14ac:dyDescent="0.3">
      <c r="A227" s="1">
        <v>40589</v>
      </c>
      <c r="B227">
        <v>-5.1718214465525758</v>
      </c>
      <c r="C227">
        <v>-5.2729567136840148</v>
      </c>
      <c r="D227">
        <v>-6.2866666666666653</v>
      </c>
      <c r="E227">
        <v>-7.1</v>
      </c>
      <c r="F227">
        <v>-8.4266666666666659</v>
      </c>
      <c r="G227">
        <v>-8.6315398999986179</v>
      </c>
      <c r="H227">
        <v>-8.413639643841984</v>
      </c>
      <c r="I227">
        <v>-6.3435050826619843</v>
      </c>
      <c r="J227">
        <v>-6.7181983724655332</v>
      </c>
      <c r="K227">
        <v>-7.5409921570465919</v>
      </c>
      <c r="L227">
        <v>-5.2157169759421089</v>
      </c>
      <c r="M227">
        <v>-5.1938525775304498</v>
      </c>
      <c r="N227">
        <v>-5.1769253013407814</v>
      </c>
      <c r="O227">
        <v>-7.4</v>
      </c>
      <c r="P227">
        <v>-7.4</v>
      </c>
      <c r="Q227">
        <v>-7.4</v>
      </c>
      <c r="R227">
        <v>-7.4</v>
      </c>
      <c r="S227">
        <v>-6.8970930198508711</v>
      </c>
      <c r="V227"/>
      <c r="W227"/>
    </row>
    <row r="228" spans="1:23" x14ac:dyDescent="0.3">
      <c r="A228" s="1">
        <v>40678</v>
      </c>
      <c r="B228">
        <v>-4.9697582057006962</v>
      </c>
      <c r="C228">
        <v>-4.8752763337149334</v>
      </c>
      <c r="D228">
        <v>-6.2433333333333358</v>
      </c>
      <c r="E228">
        <v>-7.3333333333333339</v>
      </c>
      <c r="F228">
        <v>-8.5113333333333365</v>
      </c>
      <c r="G228">
        <v>-8.6495398999986186</v>
      </c>
      <c r="H228">
        <v>-8.4615320900061199</v>
      </c>
      <c r="I228">
        <v>-6.3467881108096442</v>
      </c>
      <c r="J228">
        <v>-6.2914659405510438</v>
      </c>
      <c r="K228">
        <v>-7.4126512593289071</v>
      </c>
      <c r="L228">
        <v>-5.3344491193938213</v>
      </c>
      <c r="M228">
        <v>-6.9164244900251255</v>
      </c>
      <c r="N228">
        <v>-6.8371028654059449</v>
      </c>
      <c r="O228">
        <v>-7.7999999999999989</v>
      </c>
      <c r="P228">
        <v>-7.7999999999999989</v>
      </c>
      <c r="Q228">
        <v>-7.7999999999999989</v>
      </c>
      <c r="R228">
        <v>-7.7999999999999989</v>
      </c>
      <c r="S228">
        <v>-6.9378209977696912</v>
      </c>
      <c r="V228"/>
      <c r="W228"/>
    </row>
    <row r="229" spans="1:23" x14ac:dyDescent="0.3">
      <c r="A229" s="1">
        <v>40770</v>
      </c>
      <c r="B229">
        <v>-5.4692842090274185</v>
      </c>
      <c r="C229">
        <v>-5.0070951368484664</v>
      </c>
      <c r="D229">
        <v>-6</v>
      </c>
      <c r="E229">
        <v>-7.0400000000000293</v>
      </c>
      <c r="F229">
        <v>-8.3960000000000008</v>
      </c>
      <c r="G229">
        <v>-8.7869071768600033</v>
      </c>
      <c r="H229">
        <v>-8.4820692014950314</v>
      </c>
      <c r="I229">
        <v>-6.0907739725187433</v>
      </c>
      <c r="J229">
        <v>-6.3043002848623173</v>
      </c>
      <c r="K229">
        <v>-7.1119059894983181</v>
      </c>
      <c r="L229">
        <v>-6.7222722859078958</v>
      </c>
      <c r="M229">
        <v>-6.82705674427703</v>
      </c>
      <c r="N229">
        <v>-6.8703676537362641</v>
      </c>
      <c r="O229">
        <v>-7.7999999999999989</v>
      </c>
      <c r="P229">
        <v>-7.7999999999999989</v>
      </c>
      <c r="Q229">
        <v>-7.7999999999999989</v>
      </c>
      <c r="R229">
        <v>-7.7333333333333325</v>
      </c>
      <c r="S229">
        <v>-6.8477071044395643</v>
      </c>
      <c r="V229"/>
      <c r="W229"/>
    </row>
    <row r="230" spans="1:23" x14ac:dyDescent="0.3">
      <c r="A230" s="1">
        <v>40862</v>
      </c>
      <c r="B230">
        <v>-4.9013926489400568</v>
      </c>
      <c r="C230">
        <v>-4.1661540617306789</v>
      </c>
      <c r="D230">
        <v>-5.2666666666666657</v>
      </c>
      <c r="E230">
        <v>-6.0933333333333763</v>
      </c>
      <c r="F230">
        <v>-7.6826666666666661</v>
      </c>
      <c r="G230">
        <v>-8.0907035156916915</v>
      </c>
      <c r="H230">
        <v>-7.8310424242416685</v>
      </c>
      <c r="I230">
        <v>-5.3257167729085744</v>
      </c>
      <c r="J230">
        <v>-5.5381306303202917</v>
      </c>
      <c r="K230">
        <v>-6.4821749783935765</v>
      </c>
      <c r="L230">
        <v>-6.6962330647796149</v>
      </c>
      <c r="M230">
        <v>-5.4731655815590381</v>
      </c>
      <c r="N230">
        <v>-5.4795002639450994</v>
      </c>
      <c r="O230">
        <v>-7.0000000000000018</v>
      </c>
      <c r="P230">
        <v>-6.4000000000000021</v>
      </c>
      <c r="Q230">
        <v>-6.4000000000000021</v>
      </c>
      <c r="R230">
        <v>-6.4000000000000021</v>
      </c>
      <c r="S230">
        <v>-6.2941415233955524</v>
      </c>
      <c r="V230"/>
      <c r="W230"/>
    </row>
    <row r="231" spans="1:23" x14ac:dyDescent="0.3">
      <c r="A231" s="1">
        <v>40954</v>
      </c>
      <c r="B231">
        <v>-4.5858059303674708</v>
      </c>
      <c r="C231">
        <v>-3.4282334891805597</v>
      </c>
      <c r="D231">
        <v>-4.533333333333335</v>
      </c>
      <c r="E231">
        <v>-5.3333333333333375</v>
      </c>
      <c r="F231">
        <v>-6.9713333333333356</v>
      </c>
      <c r="G231">
        <v>-7.3567107622362569</v>
      </c>
      <c r="H231">
        <v>-6.966102388101822</v>
      </c>
      <c r="I231">
        <v>-4.3040720467280273</v>
      </c>
      <c r="J231">
        <v>-4.7005502903079739</v>
      </c>
      <c r="K231">
        <v>-5.2935057012890603</v>
      </c>
      <c r="L231">
        <v>-5.3811062136044772</v>
      </c>
      <c r="M231">
        <v>-5.4609924108112606</v>
      </c>
      <c r="N231">
        <v>-5.4581893863478674</v>
      </c>
      <c r="O231">
        <v>-5.533333333333335</v>
      </c>
      <c r="P231">
        <v>-5.533333333333335</v>
      </c>
      <c r="Q231">
        <v>-5.533333333333335</v>
      </c>
      <c r="R231">
        <v>-5.533333333333335</v>
      </c>
      <c r="S231">
        <v>-6.3434851707861242</v>
      </c>
      <c r="V231"/>
      <c r="W231"/>
    </row>
    <row r="232" spans="1:23" x14ac:dyDescent="0.3">
      <c r="A232" s="1">
        <v>41044</v>
      </c>
      <c r="B232">
        <v>-4.6101581205588325</v>
      </c>
      <c r="C232">
        <v>-3.1324574738561899</v>
      </c>
      <c r="D232">
        <v>-4.3999999999999986</v>
      </c>
      <c r="E232">
        <v>-5.2000000000000011</v>
      </c>
      <c r="F232">
        <v>-6.8579999999999988</v>
      </c>
      <c r="G232">
        <v>-7.1777653008006173</v>
      </c>
      <c r="H232">
        <v>-6.890374359154972</v>
      </c>
      <c r="I232">
        <v>-3.8973261605174621</v>
      </c>
      <c r="J232">
        <v>-4.4270576867186229</v>
      </c>
      <c r="K232">
        <v>-4.8176671935618316</v>
      </c>
      <c r="L232">
        <v>-5.5141335642591969</v>
      </c>
      <c r="M232">
        <v>-5.9020623920417838</v>
      </c>
      <c r="N232">
        <v>-6.0130555728982351</v>
      </c>
      <c r="O232">
        <v>-5.3333333333333321</v>
      </c>
      <c r="P232">
        <v>-5.3333333333333321</v>
      </c>
      <c r="Q232">
        <v>-5.6933333333333316</v>
      </c>
      <c r="R232">
        <v>-5.6933333333333316</v>
      </c>
      <c r="S232">
        <v>-6.1931575509141936</v>
      </c>
      <c r="V232"/>
      <c r="W232"/>
    </row>
    <row r="233" spans="1:23" x14ac:dyDescent="0.3">
      <c r="A233" s="1">
        <v>41136</v>
      </c>
      <c r="B233">
        <v>-4.8945914014365348</v>
      </c>
      <c r="C233">
        <v>-3.2379708339036624</v>
      </c>
      <c r="D233">
        <v>-4.0666666666666664</v>
      </c>
      <c r="E233">
        <v>-4.8666666666666689</v>
      </c>
      <c r="F233">
        <v>-6.5426666666666673</v>
      </c>
      <c r="G233">
        <v>-7.1559762085134837</v>
      </c>
      <c r="H233">
        <v>-7.0816508224327075</v>
      </c>
      <c r="I233">
        <v>-3.6686798418161732</v>
      </c>
      <c r="J233">
        <v>-4.4155979586457939</v>
      </c>
      <c r="K233">
        <v>-4.6599577674478674</v>
      </c>
      <c r="L233">
        <v>-5.9290885978002468</v>
      </c>
      <c r="M233">
        <v>-5.7777869894434266</v>
      </c>
      <c r="N233">
        <v>-5.6783010003868881</v>
      </c>
      <c r="O233">
        <v>-5.4133333333333322</v>
      </c>
      <c r="P233">
        <v>-5.4133333333333322</v>
      </c>
      <c r="Q233">
        <v>-5.4133333333333322</v>
      </c>
      <c r="R233">
        <v>-5.3466666666666658</v>
      </c>
      <c r="S233">
        <v>-6.0433551056939763</v>
      </c>
      <c r="V233"/>
      <c r="W233"/>
    </row>
    <row r="234" spans="1:23" x14ac:dyDescent="0.3">
      <c r="A234" s="1">
        <v>41228</v>
      </c>
      <c r="B234">
        <v>-5.1880803249051777</v>
      </c>
      <c r="C234">
        <v>-3.4222325461025243</v>
      </c>
      <c r="D234">
        <v>-3.5999999999999996</v>
      </c>
      <c r="E234">
        <v>-4.4000000000000021</v>
      </c>
      <c r="F234">
        <v>-6.0960000000000001</v>
      </c>
      <c r="G234">
        <v>-6.8178743779293338</v>
      </c>
      <c r="H234">
        <v>-6.7000252219503018</v>
      </c>
      <c r="I234">
        <v>-3.2849812084364185</v>
      </c>
      <c r="J234">
        <v>-4.6466562788814088</v>
      </c>
      <c r="K234">
        <v>-4.2776894353578303</v>
      </c>
      <c r="L234">
        <v>-6.0923415674671419</v>
      </c>
      <c r="M234">
        <v>-5.8502350848649494</v>
      </c>
      <c r="N234">
        <v>-5.790946819805038</v>
      </c>
      <c r="O234">
        <v>-4.8666666666666654</v>
      </c>
      <c r="P234">
        <v>-4.8666666666666654</v>
      </c>
      <c r="Q234">
        <v>-4.6666666666666661</v>
      </c>
      <c r="R234">
        <v>-4.6666666666666661</v>
      </c>
      <c r="S234">
        <v>-5.5635649942749978</v>
      </c>
      <c r="V234"/>
      <c r="W234"/>
    </row>
    <row r="235" spans="1:23" x14ac:dyDescent="0.3">
      <c r="A235" s="1">
        <v>41320</v>
      </c>
      <c r="B235">
        <v>-4.6555923115326632</v>
      </c>
      <c r="C235">
        <v>-2.7594307474115434</v>
      </c>
      <c r="D235">
        <v>-3.4666666666666668</v>
      </c>
      <c r="E235">
        <v>-4.2666666666666693</v>
      </c>
      <c r="F235">
        <v>-5.9806666666666661</v>
      </c>
      <c r="G235">
        <v>-6.6369289164936927</v>
      </c>
      <c r="H235">
        <v>-6.5109324598157761</v>
      </c>
      <c r="I235">
        <v>-3.210279425475731</v>
      </c>
      <c r="J235">
        <v>-4.0078465959025156</v>
      </c>
      <c r="K235">
        <v>-4.1754991750166219</v>
      </c>
      <c r="L235">
        <v>-5.6201909547048805</v>
      </c>
      <c r="M235">
        <v>-5.6469603058569886</v>
      </c>
      <c r="N235">
        <v>-5.7876709978103964</v>
      </c>
      <c r="O235">
        <v>-4.4666666666666686</v>
      </c>
      <c r="P235">
        <v>-4.4666666666666686</v>
      </c>
      <c r="Q235">
        <v>-4.4666666666666686</v>
      </c>
      <c r="R235">
        <v>-4.4666666666666686</v>
      </c>
      <c r="S235">
        <v>-5.8180620523920936</v>
      </c>
      <c r="V235"/>
      <c r="W235"/>
    </row>
    <row r="236" spans="1:23" x14ac:dyDescent="0.3">
      <c r="A236" s="1">
        <v>41409</v>
      </c>
      <c r="B236">
        <v>-4.8076924007442905</v>
      </c>
      <c r="C236">
        <v>-2.8125427508977374</v>
      </c>
      <c r="D236">
        <v>-3.0666666666666682</v>
      </c>
      <c r="E236">
        <v>-3.8666666666666707</v>
      </c>
      <c r="F236">
        <v>-5.5986666666666682</v>
      </c>
      <c r="G236">
        <v>-6.4161943627709208</v>
      </c>
      <c r="H236">
        <v>-6.1546251311975411</v>
      </c>
      <c r="I236">
        <v>-3.0263119646433747</v>
      </c>
      <c r="J236">
        <v>-4.0812625864633985</v>
      </c>
      <c r="K236">
        <v>-4.032188637214924</v>
      </c>
      <c r="L236">
        <v>-5.8116246017506761</v>
      </c>
      <c r="M236">
        <v>-5.6172132752274839</v>
      </c>
      <c r="N236">
        <v>-5.625037879700554</v>
      </c>
      <c r="O236">
        <v>-4.1333333333333329</v>
      </c>
      <c r="P236">
        <v>-4.1333333333333329</v>
      </c>
      <c r="Q236">
        <v>-4.1333333333333329</v>
      </c>
      <c r="R236">
        <v>-4.1333333333333329</v>
      </c>
      <c r="S236">
        <v>-5.6748942342609325</v>
      </c>
      <c r="V236"/>
      <c r="W236"/>
    </row>
    <row r="237" spans="1:23" x14ac:dyDescent="0.3">
      <c r="A237" s="1">
        <v>41501</v>
      </c>
      <c r="B237">
        <v>-4.4122989951309819</v>
      </c>
      <c r="C237">
        <v>-2.2599793935682646</v>
      </c>
      <c r="D237">
        <v>-2.4666666666666668</v>
      </c>
      <c r="E237">
        <v>-3.3999999999999986</v>
      </c>
      <c r="F237">
        <v>-5.0146666666666668</v>
      </c>
      <c r="G237">
        <v>-5.9547252553253829</v>
      </c>
      <c r="H237">
        <v>-5.5413831447549589</v>
      </c>
      <c r="I237">
        <v>-2.7570280185030764</v>
      </c>
      <c r="J237">
        <v>-3.3461219720517512</v>
      </c>
      <c r="K237">
        <v>-3.5972628222757432</v>
      </c>
      <c r="L237">
        <v>-5.384704651528252</v>
      </c>
      <c r="M237">
        <v>-5.2115339917116108</v>
      </c>
      <c r="N237">
        <v>-5.0898950853352209</v>
      </c>
      <c r="O237">
        <v>-3.5999999999999996</v>
      </c>
      <c r="P237">
        <v>-3.5999999999999996</v>
      </c>
      <c r="Q237">
        <v>-3.5999999999999996</v>
      </c>
      <c r="R237">
        <v>-3.4666666666666668</v>
      </c>
      <c r="S237">
        <v>-5.3993913076108413</v>
      </c>
      <c r="V237"/>
      <c r="W237"/>
    </row>
    <row r="238" spans="1:23" x14ac:dyDescent="0.3">
      <c r="A238" s="1">
        <v>41593</v>
      </c>
      <c r="B238">
        <v>-4.0069289895394098</v>
      </c>
      <c r="C238">
        <v>-1.5782993178064202</v>
      </c>
      <c r="D238">
        <v>-2.1166666666666671</v>
      </c>
      <c r="E238">
        <v>-2.8666666666666671</v>
      </c>
      <c r="F238">
        <v>-4.4306666666666672</v>
      </c>
      <c r="G238">
        <v>-5.5330452401669712</v>
      </c>
      <c r="H238">
        <v>-4.8416491443485974</v>
      </c>
      <c r="I238">
        <v>-2.1905192769663362</v>
      </c>
      <c r="J238">
        <v>-2.60462952557203</v>
      </c>
      <c r="K238">
        <v>-3.0663608757503589</v>
      </c>
      <c r="L238">
        <v>-4.7671871106350565</v>
      </c>
      <c r="M238">
        <v>-4.0186746987951825</v>
      </c>
      <c r="N238">
        <v>-3.9620481927710887</v>
      </c>
      <c r="O238">
        <v>-2.9333333333333318</v>
      </c>
      <c r="P238">
        <v>-2.9333333333333318</v>
      </c>
      <c r="Q238">
        <v>-2.9333333333333318</v>
      </c>
      <c r="R238">
        <v>-2.9333333333333318</v>
      </c>
      <c r="S238">
        <v>-5.6593715698156757</v>
      </c>
      <c r="V238"/>
      <c r="W238"/>
    </row>
    <row r="239" spans="1:23" x14ac:dyDescent="0.3">
      <c r="A239" s="1">
        <v>41685</v>
      </c>
      <c r="B239">
        <v>-4.7735264638597048</v>
      </c>
      <c r="C239">
        <v>-2.3122494476535955</v>
      </c>
      <c r="D239">
        <v>-1.8333333333333339</v>
      </c>
      <c r="E239">
        <v>-2.4666666666666668</v>
      </c>
      <c r="F239">
        <v>-3.9113333333333333</v>
      </c>
      <c r="G239">
        <v>-4.7910524867115338</v>
      </c>
      <c r="H239">
        <v>-4.2849148076234087</v>
      </c>
      <c r="I239">
        <v>-1.9597827103333056</v>
      </c>
      <c r="J239">
        <v>-3.3517951151581937</v>
      </c>
      <c r="K239">
        <v>-2.9981405442539621</v>
      </c>
      <c r="L239">
        <v>-4.3429750578863286</v>
      </c>
      <c r="M239">
        <v>-4.6051131932863782</v>
      </c>
      <c r="N239">
        <v>-5.0772017803798173</v>
      </c>
      <c r="O239">
        <v>-2.3333333333333339</v>
      </c>
      <c r="P239">
        <v>-2.3333333333333339</v>
      </c>
      <c r="Q239">
        <v>-2.3333333333333339</v>
      </c>
      <c r="R239">
        <v>-2.3333333333333339</v>
      </c>
      <c r="S239">
        <v>-5.053321613037653</v>
      </c>
      <c r="V239"/>
      <c r="W239"/>
    </row>
    <row r="240" spans="1:23" x14ac:dyDescent="0.3">
      <c r="A240" s="1">
        <v>41774</v>
      </c>
      <c r="B240">
        <v>-3.9935717235037709</v>
      </c>
      <c r="C240">
        <v>-1.3192546667147986</v>
      </c>
      <c r="D240">
        <v>-1.1500000000000004</v>
      </c>
      <c r="E240">
        <v>-1.6666666666666661</v>
      </c>
      <c r="F240">
        <v>-2.9920000000000009</v>
      </c>
      <c r="G240">
        <v>-4.2877942869788708</v>
      </c>
      <c r="H240">
        <v>-3.9358166243285457</v>
      </c>
      <c r="I240">
        <v>-1.0834444443909579</v>
      </c>
      <c r="J240">
        <v>-2.4303222174871557</v>
      </c>
      <c r="K240">
        <v>-2.2762497273928766</v>
      </c>
      <c r="L240">
        <v>-4.56489484718018</v>
      </c>
      <c r="M240">
        <v>-4.0263301590730443</v>
      </c>
      <c r="N240">
        <v>-3.9297222372234502</v>
      </c>
      <c r="O240">
        <v>-1.4666666666666668</v>
      </c>
      <c r="P240">
        <v>-1.4666666666666668</v>
      </c>
      <c r="Q240">
        <v>-1.4666666666666668</v>
      </c>
      <c r="R240">
        <v>-1.4666666666666668</v>
      </c>
      <c r="S240">
        <v>-4.7154258926562562</v>
      </c>
      <c r="V240"/>
      <c r="W240"/>
    </row>
    <row r="241" spans="1:23" x14ac:dyDescent="0.3">
      <c r="A241" s="1">
        <v>41866</v>
      </c>
      <c r="B241">
        <v>-3.295350052621969</v>
      </c>
      <c r="C241">
        <v>-0.3232658977275345</v>
      </c>
      <c r="D241">
        <v>-1.1333333333333346</v>
      </c>
      <c r="E241">
        <v>-1.4333333333333371</v>
      </c>
      <c r="F241">
        <v>-2.7393333333333345</v>
      </c>
      <c r="G241">
        <v>-3.9834815486818393</v>
      </c>
      <c r="H241">
        <v>-3.6426532953056436</v>
      </c>
      <c r="I241">
        <v>-0.59223480619059998</v>
      </c>
      <c r="J241">
        <v>-1.5371395886331651</v>
      </c>
      <c r="K241">
        <v>-1.7583264232146121</v>
      </c>
      <c r="L241">
        <v>-3.4891989602318541</v>
      </c>
      <c r="M241">
        <v>-3.4085272939137687</v>
      </c>
      <c r="N241">
        <v>-3.1605366159729877</v>
      </c>
      <c r="O241">
        <v>-1.1333333333333346</v>
      </c>
      <c r="P241">
        <v>-1.1333333333333346</v>
      </c>
      <c r="Q241">
        <v>-1.1333333333333346</v>
      </c>
      <c r="R241">
        <v>-1.1333333333333346</v>
      </c>
      <c r="S241">
        <v>-4.444995698113658</v>
      </c>
      <c r="V241"/>
      <c r="W241"/>
    </row>
    <row r="242" spans="1:23" x14ac:dyDescent="0.3">
      <c r="A242" s="1">
        <v>41958</v>
      </c>
      <c r="B242">
        <v>-3.2832383237826024</v>
      </c>
      <c r="C242">
        <v>-0.15037773075735208</v>
      </c>
      <c r="D242">
        <v>-0.65000000000000036</v>
      </c>
      <c r="E242">
        <v>-0.70000000000000284</v>
      </c>
      <c r="F242">
        <v>-2.0199999999999996</v>
      </c>
      <c r="G242">
        <v>-3.3210669798006598</v>
      </c>
      <c r="H242">
        <v>-3.1458125784107227</v>
      </c>
      <c r="I242">
        <v>6.6182881075858901E-2</v>
      </c>
      <c r="J242">
        <v>-1.3803309364368381</v>
      </c>
      <c r="K242">
        <v>-1.1618236547107035</v>
      </c>
      <c r="L242">
        <v>-1.8615005114012373</v>
      </c>
      <c r="M242">
        <v>-1.9691955959328515</v>
      </c>
      <c r="N242">
        <v>-1.9631791107634875</v>
      </c>
      <c r="O242">
        <v>-0.40000000000000036</v>
      </c>
      <c r="P242">
        <v>-0.59999999999999964</v>
      </c>
      <c r="Q242">
        <v>-0.59999999999999964</v>
      </c>
      <c r="R242">
        <v>-0.59999999999999964</v>
      </c>
      <c r="S242">
        <v>-3.9078203012971073</v>
      </c>
      <c r="V242"/>
      <c r="W242"/>
    </row>
    <row r="243" spans="1:23" x14ac:dyDescent="0.3">
      <c r="A243" s="1">
        <v>42050</v>
      </c>
      <c r="B243">
        <v>-2.896579207206651</v>
      </c>
      <c r="C243">
        <v>0.45032025322084129</v>
      </c>
      <c r="D243">
        <v>-0.56666666666666821</v>
      </c>
      <c r="E243">
        <v>-0.70000000000000284</v>
      </c>
      <c r="F243">
        <v>-1.6986666666666679</v>
      </c>
      <c r="G243">
        <v>-2.8953869646422512</v>
      </c>
      <c r="H243">
        <v>-2.658749609169532</v>
      </c>
      <c r="I243">
        <v>0.61802644167992149</v>
      </c>
      <c r="J243">
        <v>-0.96223858346344027</v>
      </c>
      <c r="K243">
        <v>-0.77697897373549729</v>
      </c>
      <c r="L243">
        <v>-2.3062128138912108</v>
      </c>
      <c r="M243">
        <v>-2.5500757952509652</v>
      </c>
      <c r="N243">
        <v>-2.4086712163789641</v>
      </c>
      <c r="O243">
        <v>-0.3533333333333335</v>
      </c>
      <c r="P243">
        <v>-0.3533333333333335</v>
      </c>
      <c r="Q243">
        <v>-0.3533333333333335</v>
      </c>
      <c r="R243">
        <v>-0.3533333333333335</v>
      </c>
      <c r="S243">
        <v>-3.901635263529613</v>
      </c>
      <c r="V243"/>
      <c r="W243"/>
    </row>
    <row r="244" spans="1:23" x14ac:dyDescent="0.3">
      <c r="A244" s="1">
        <v>42139</v>
      </c>
      <c r="B244">
        <v>-2.7825015807688023</v>
      </c>
      <c r="C244">
        <v>0.68682907576132435</v>
      </c>
      <c r="D244">
        <v>-0.61666666666666714</v>
      </c>
      <c r="E244">
        <v>-0.66666666666666785</v>
      </c>
      <c r="F244">
        <v>-1.5126666666666679</v>
      </c>
      <c r="G244">
        <v>-2.5910742263452269</v>
      </c>
      <c r="H244">
        <v>-2.2508484763752077</v>
      </c>
      <c r="I244">
        <v>0.77706112880042966</v>
      </c>
      <c r="J244">
        <v>-0.57986587552747704</v>
      </c>
      <c r="K244">
        <v>-0.35553390132187879</v>
      </c>
      <c r="L244">
        <v>-2.2657366445541429</v>
      </c>
      <c r="M244">
        <v>-3.1377016691291177</v>
      </c>
      <c r="N244">
        <v>-3.0825189431024453</v>
      </c>
      <c r="O244">
        <v>-3.9999999999999147E-2</v>
      </c>
      <c r="P244">
        <v>-3.9999999999999147E-2</v>
      </c>
      <c r="Q244">
        <v>-0.67999999999999972</v>
      </c>
      <c r="R244">
        <v>-0.67999999999999972</v>
      </c>
      <c r="S244">
        <v>-3.5613924322301642</v>
      </c>
      <c r="V244"/>
      <c r="W244"/>
    </row>
    <row r="245" spans="1:23" x14ac:dyDescent="0.3">
      <c r="A245" s="1">
        <v>42231</v>
      </c>
      <c r="B245">
        <v>-2.8702369950495568</v>
      </c>
      <c r="C245">
        <v>0.61200971821553452</v>
      </c>
      <c r="D245">
        <v>-0.20000000000000107</v>
      </c>
      <c r="E245">
        <v>-6.6666666666668206E-2</v>
      </c>
      <c r="F245">
        <v>-0.85800000000000054</v>
      </c>
      <c r="G245">
        <v>-1.9266596574640433</v>
      </c>
      <c r="H245">
        <v>-1.5025199095633566</v>
      </c>
      <c r="I245">
        <v>1.24282419937248</v>
      </c>
      <c r="J245">
        <v>-0.69058232553382459</v>
      </c>
      <c r="K245">
        <v>-0.12606694755549519</v>
      </c>
      <c r="L245">
        <v>-3.1447729890999279</v>
      </c>
      <c r="M245">
        <v>-3.0053466457921054</v>
      </c>
      <c r="N245">
        <v>-3.0277966502230229</v>
      </c>
      <c r="O245">
        <v>-0.21333333333333293</v>
      </c>
      <c r="P245">
        <v>-0.21333333333333293</v>
      </c>
      <c r="Q245">
        <v>-0.21333333333333293</v>
      </c>
      <c r="R245">
        <v>-0.21333333333333293</v>
      </c>
      <c r="S245">
        <v>-3.6170853589056264</v>
      </c>
      <c r="V245"/>
      <c r="W245"/>
    </row>
    <row r="246" spans="1:23" x14ac:dyDescent="0.3">
      <c r="A246" s="1">
        <v>42323</v>
      </c>
      <c r="B246">
        <v>-3.1457294411638279</v>
      </c>
      <c r="C246">
        <v>0.26151765445473552</v>
      </c>
      <c r="D246">
        <v>-0.16666666666666607</v>
      </c>
      <c r="E246">
        <v>-0.16666666666666607</v>
      </c>
      <c r="F246">
        <v>-0.73866666666666703</v>
      </c>
      <c r="G246">
        <v>-1.622346919167021</v>
      </c>
      <c r="H246">
        <v>-1.2182339193408689</v>
      </c>
      <c r="I246">
        <v>1.0710092613627449</v>
      </c>
      <c r="J246">
        <v>-1.0260929114939938</v>
      </c>
      <c r="K246">
        <v>-0.40442383095744461</v>
      </c>
      <c r="L246">
        <v>-2.183315188615826</v>
      </c>
      <c r="M246">
        <v>-2.1071668659611094</v>
      </c>
      <c r="N246">
        <v>-2.014956006496408</v>
      </c>
      <c r="O246">
        <v>9.9999999999999645E-2</v>
      </c>
      <c r="P246">
        <v>-0.27999999999999936</v>
      </c>
      <c r="Q246">
        <v>-0.27999999999999936</v>
      </c>
      <c r="R246">
        <v>-0.27999999999999936</v>
      </c>
      <c r="S246">
        <v>-3.2708206388530812</v>
      </c>
      <c r="V246"/>
      <c r="W246"/>
    </row>
    <row r="247" spans="1:23" x14ac:dyDescent="0.3">
      <c r="A247" s="1">
        <v>42415</v>
      </c>
      <c r="B247">
        <v>-3.0105197227952063</v>
      </c>
      <c r="C247">
        <v>0.33974178876239586</v>
      </c>
      <c r="D247">
        <v>1.7763568394002505E-15</v>
      </c>
      <c r="E247">
        <v>-6.666666666666643E-2</v>
      </c>
      <c r="F247">
        <v>-0.48599999999999888</v>
      </c>
      <c r="G247">
        <v>-1.3976123654442483</v>
      </c>
      <c r="H247">
        <v>-1.0345996385542617</v>
      </c>
      <c r="I247">
        <v>1.1873680955431265</v>
      </c>
      <c r="J247">
        <v>-0.8890979217390248</v>
      </c>
      <c r="K247">
        <v>-0.27813624510476664</v>
      </c>
      <c r="L247">
        <v>-2.2579517236883433</v>
      </c>
      <c r="M247">
        <v>-2.1844645809751397</v>
      </c>
      <c r="N247">
        <v>-2.1282054321221779</v>
      </c>
      <c r="O247">
        <v>-0.16666666666666785</v>
      </c>
      <c r="P247">
        <v>-0.16666666666666785</v>
      </c>
      <c r="Q247">
        <v>-0.16666666666666785</v>
      </c>
      <c r="R247">
        <v>-0.16666666666666785</v>
      </c>
      <c r="S247">
        <v>-2.5212763396557136</v>
      </c>
      <c r="V247"/>
      <c r="W247"/>
    </row>
    <row r="248" spans="1:23" x14ac:dyDescent="0.3">
      <c r="A248" s="1">
        <v>42505</v>
      </c>
      <c r="B248">
        <v>-3.091109918237501</v>
      </c>
      <c r="C248">
        <v>0.15150900301692968</v>
      </c>
      <c r="D248">
        <v>-0.16666666666666607</v>
      </c>
      <c r="E248">
        <v>-0.16666666666666607</v>
      </c>
      <c r="F248">
        <v>-0.56666666666666465</v>
      </c>
      <c r="G248">
        <v>-1.491190550018507</v>
      </c>
      <c r="H248">
        <v>-1.0846910361927433</v>
      </c>
      <c r="I248">
        <v>0.76438789610060631</v>
      </c>
      <c r="J248">
        <v>-0.78748937343129044</v>
      </c>
      <c r="K248">
        <v>-0.47632035175011289</v>
      </c>
      <c r="L248">
        <v>-2.3944836747038356</v>
      </c>
      <c r="M248">
        <v>-1.9330701671322406</v>
      </c>
      <c r="N248">
        <v>-1.8562745608635838</v>
      </c>
      <c r="O248">
        <v>-5.3333333333332789E-2</v>
      </c>
      <c r="P248">
        <v>-5.3333333333332789E-2</v>
      </c>
      <c r="Q248">
        <v>-0.25333333333333208</v>
      </c>
      <c r="R248">
        <v>-0.25333333333333208</v>
      </c>
      <c r="S248">
        <v>-2.5688711945960563</v>
      </c>
      <c r="V248"/>
      <c r="W248"/>
    </row>
    <row r="249" spans="1:23" x14ac:dyDescent="0.3">
      <c r="A249" s="1">
        <v>42597</v>
      </c>
      <c r="B249">
        <v>-2.7775965959012159</v>
      </c>
      <c r="C249">
        <v>0.36313448531487275</v>
      </c>
      <c r="D249">
        <v>-0.19999999999999929</v>
      </c>
      <c r="E249">
        <v>-9.9999999999999645E-2</v>
      </c>
      <c r="F249">
        <v>-0.51399999999999935</v>
      </c>
      <c r="G249">
        <v>-1.3460341808699925</v>
      </c>
      <c r="H249">
        <v>-0.99520655134444591</v>
      </c>
      <c r="I249">
        <v>0.7049582597283699</v>
      </c>
      <c r="J249">
        <v>-0.66791969403216633</v>
      </c>
      <c r="K249">
        <v>-0.62146193695990171</v>
      </c>
      <c r="L249">
        <v>-1.5268821008071338</v>
      </c>
      <c r="M249">
        <v>-1.4655240520956749</v>
      </c>
      <c r="N249">
        <v>-1.3803939602973709</v>
      </c>
      <c r="O249">
        <v>-0.38666666666666671</v>
      </c>
      <c r="P249">
        <v>-0.38666666666666671</v>
      </c>
      <c r="Q249">
        <v>-0.38666666666666671</v>
      </c>
      <c r="R249">
        <v>-0.32000000000000028</v>
      </c>
      <c r="S249">
        <v>-2.3477200711306523</v>
      </c>
      <c r="V249"/>
      <c r="W249"/>
    </row>
    <row r="250" spans="1:23" x14ac:dyDescent="0.3">
      <c r="A250" s="1">
        <v>42689</v>
      </c>
      <c r="B250">
        <v>-2.615594113298886</v>
      </c>
      <c r="C250">
        <v>0.54178209349235851</v>
      </c>
      <c r="D250">
        <v>-8.3333333333333925E-2</v>
      </c>
      <c r="E250">
        <v>0.16666666666666607</v>
      </c>
      <c r="F250">
        <v>-0.26133333333333297</v>
      </c>
      <c r="G250">
        <v>-1.0815105348600962</v>
      </c>
      <c r="H250">
        <v>-0.69645934086872119</v>
      </c>
      <c r="I250">
        <v>1.0184922519354824</v>
      </c>
      <c r="J250">
        <v>-0.51554836614976718</v>
      </c>
      <c r="K250">
        <v>-0.49540140022353363</v>
      </c>
      <c r="L250">
        <v>-0.92013985106923635</v>
      </c>
      <c r="M250">
        <v>-0.92459126579367545</v>
      </c>
      <c r="N250">
        <v>-0.87007175326781072</v>
      </c>
      <c r="O250">
        <v>8.0000000000001847E-2</v>
      </c>
      <c r="P250">
        <v>8.0000000000001847E-2</v>
      </c>
      <c r="Q250">
        <v>8.0000000000001847E-2</v>
      </c>
      <c r="R250">
        <v>8.0000000000001847E-2</v>
      </c>
      <c r="S250">
        <v>-2.3920963225222778</v>
      </c>
      <c r="V250"/>
      <c r="W250"/>
    </row>
    <row r="251" spans="1:23" x14ac:dyDescent="0.3">
      <c r="A251" s="1">
        <v>42781</v>
      </c>
      <c r="B251">
        <v>-2.5450291625284867</v>
      </c>
      <c r="C251">
        <v>0.45121929629617175</v>
      </c>
      <c r="D251">
        <v>0.16666666666666607</v>
      </c>
      <c r="E251">
        <v>0.56666666666666465</v>
      </c>
      <c r="F251">
        <v>0.12266666666666559</v>
      </c>
      <c r="G251">
        <v>-0.62004142741455637</v>
      </c>
      <c r="H251">
        <v>-0.31974851179361086</v>
      </c>
      <c r="I251">
        <v>1.1859983131017682</v>
      </c>
      <c r="J251">
        <v>-0.55514990903050376</v>
      </c>
      <c r="K251">
        <v>-0.33254481368854805</v>
      </c>
      <c r="L251">
        <v>-1.0855454801728983</v>
      </c>
      <c r="M251">
        <v>-0.97267313474910011</v>
      </c>
      <c r="N251">
        <v>-0.70270477042407009</v>
      </c>
      <c r="O251">
        <v>0.1466666666666665</v>
      </c>
      <c r="P251">
        <v>0.1466666666666665</v>
      </c>
      <c r="Q251">
        <v>0.1466666666666665</v>
      </c>
      <c r="R251">
        <v>0.1466666666666665</v>
      </c>
      <c r="S251">
        <v>-1.6375494208275398</v>
      </c>
      <c r="V251"/>
      <c r="W251"/>
    </row>
    <row r="252" spans="1:23" x14ac:dyDescent="0.3">
      <c r="A252" s="1">
        <v>42870</v>
      </c>
      <c r="B252">
        <v>-2.4434273837355964</v>
      </c>
      <c r="C252">
        <v>0.4724428648517181</v>
      </c>
      <c r="D252">
        <v>0.41666666666666607</v>
      </c>
      <c r="E252">
        <v>0.69999999999999929</v>
      </c>
      <c r="F252">
        <v>0.5086666666666666</v>
      </c>
      <c r="G252">
        <v>-7.699413539475887E-2</v>
      </c>
      <c r="H252">
        <v>0.32645857373838821</v>
      </c>
      <c r="I252">
        <v>1.4245518391120022</v>
      </c>
      <c r="J252">
        <v>-0.59870760275176449</v>
      </c>
      <c r="K252">
        <v>-0.33688420377400874</v>
      </c>
      <c r="L252">
        <v>-0.52412847312407995</v>
      </c>
      <c r="M252">
        <v>-0.41116583843416227</v>
      </c>
      <c r="N252">
        <v>-0.40501976352299335</v>
      </c>
      <c r="O252">
        <v>0.74666666666666792</v>
      </c>
      <c r="P252">
        <v>0.74666666666666792</v>
      </c>
      <c r="Q252">
        <v>0.74666666666666792</v>
      </c>
      <c r="R252">
        <v>0.74666666666666792</v>
      </c>
      <c r="S252">
        <v>-1.3490893885890642</v>
      </c>
      <c r="V252"/>
      <c r="W252"/>
    </row>
    <row r="253" spans="1:23" x14ac:dyDescent="0.3">
      <c r="A253" s="1">
        <v>42962</v>
      </c>
      <c r="B253">
        <v>-2.1574854352650008</v>
      </c>
      <c r="C253">
        <v>0.84573477137463515</v>
      </c>
      <c r="D253">
        <v>0.33333333333333393</v>
      </c>
      <c r="E253">
        <v>0.63333333333333464</v>
      </c>
      <c r="F253">
        <v>0.55933333333333479</v>
      </c>
      <c r="G253">
        <v>-1.341595082050236E-2</v>
      </c>
      <c r="H253">
        <v>0.31928215512185432</v>
      </c>
      <c r="I253">
        <v>1.5877620801789014</v>
      </c>
      <c r="J253">
        <v>-0.29833428787881922</v>
      </c>
      <c r="K253">
        <v>-0.36028071354003899</v>
      </c>
      <c r="L253">
        <v>-6.3287337136358257E-2</v>
      </c>
      <c r="M253">
        <v>1.1195076273351347E-2</v>
      </c>
      <c r="N253">
        <v>-2.2816248658163563E-2</v>
      </c>
      <c r="O253">
        <v>0.88000000000000078</v>
      </c>
      <c r="P253">
        <v>0.88000000000000078</v>
      </c>
      <c r="Q253">
        <v>0.88000000000000078</v>
      </c>
      <c r="R253">
        <v>0.88000000000000078</v>
      </c>
      <c r="S253">
        <v>-1.0635039237576365</v>
      </c>
      <c r="V253"/>
      <c r="W253"/>
    </row>
    <row r="254" spans="1:23" x14ac:dyDescent="0.3">
      <c r="A254" s="1">
        <v>43054</v>
      </c>
      <c r="B254">
        <v>-1.5557432592393687</v>
      </c>
      <c r="C254">
        <v>1.3793159574116713</v>
      </c>
      <c r="D254">
        <v>0.56666666666666643</v>
      </c>
      <c r="E254">
        <v>0.83333333333333393</v>
      </c>
      <c r="F254">
        <v>0.87666666666666693</v>
      </c>
      <c r="G254">
        <v>0.44805315662503314</v>
      </c>
      <c r="H254">
        <v>0.98608625753832357</v>
      </c>
      <c r="I254">
        <v>1.7897532668437766</v>
      </c>
      <c r="J254">
        <v>0.18712882057841304</v>
      </c>
      <c r="K254">
        <v>-0.14244620547799336</v>
      </c>
      <c r="L254">
        <v>0.20762243381179304</v>
      </c>
      <c r="M254">
        <v>0.20317842275418033</v>
      </c>
      <c r="N254">
        <v>0.28901281387350802</v>
      </c>
      <c r="O254">
        <v>1.2800000000000011</v>
      </c>
      <c r="P254">
        <v>1.2800000000000011</v>
      </c>
      <c r="Q254">
        <v>1.2800000000000011</v>
      </c>
      <c r="R254">
        <v>1.2800000000000011</v>
      </c>
      <c r="S254">
        <v>-1.2471138864932527</v>
      </c>
      <c r="V254"/>
      <c r="W254"/>
    </row>
    <row r="255" spans="1:23" x14ac:dyDescent="0.3">
      <c r="A255" s="1">
        <v>43146</v>
      </c>
      <c r="B255">
        <v>-1.2544325571419095</v>
      </c>
      <c r="C255">
        <v>1.5781039217528923</v>
      </c>
      <c r="D255">
        <v>0.73333333333333428</v>
      </c>
      <c r="E255">
        <v>0.96666666666666679</v>
      </c>
      <c r="F255">
        <v>1.1273333333333344</v>
      </c>
      <c r="G255">
        <v>0.47184224891216364</v>
      </c>
      <c r="H255">
        <v>1.0907898387222943</v>
      </c>
      <c r="I255">
        <v>1.9260380186417958</v>
      </c>
      <c r="J255">
        <v>0.44456634160689851</v>
      </c>
      <c r="K255">
        <v>0.14764064618992734</v>
      </c>
      <c r="L255">
        <v>-0.14685206244184559</v>
      </c>
      <c r="M255">
        <v>-0.18190381014738791</v>
      </c>
      <c r="N255">
        <v>-0.22712705468831967</v>
      </c>
      <c r="O255">
        <v>1.0400000000000009</v>
      </c>
      <c r="P255">
        <v>1.0400000000000009</v>
      </c>
      <c r="Q255">
        <v>1.0400000000000009</v>
      </c>
      <c r="R255">
        <v>1.0400000000000009</v>
      </c>
      <c r="S255">
        <v>-0.76744902148966787</v>
      </c>
      <c r="V255"/>
      <c r="W255"/>
    </row>
    <row r="256" spans="1:23" x14ac:dyDescent="0.3">
      <c r="A256" s="1">
        <v>43235</v>
      </c>
      <c r="B256">
        <v>-1.2099122129410267</v>
      </c>
      <c r="C256">
        <v>1.4627584502376627</v>
      </c>
      <c r="D256">
        <v>0.83333333333333215</v>
      </c>
      <c r="E256">
        <v>1.0666666666666647</v>
      </c>
      <c r="F256">
        <v>1.309333333333333</v>
      </c>
      <c r="G256">
        <v>0.69257680263493215</v>
      </c>
      <c r="H256">
        <v>1.3333862571060671</v>
      </c>
      <c r="I256">
        <v>1.9986882903862728</v>
      </c>
      <c r="J256">
        <v>0.25821382668562293</v>
      </c>
      <c r="K256">
        <v>0.16936356706698064</v>
      </c>
      <c r="L256">
        <v>0.37710095497336621</v>
      </c>
      <c r="M256">
        <v>0.32480528283082805</v>
      </c>
      <c r="N256">
        <v>0.30844626513970974</v>
      </c>
      <c r="O256">
        <v>1.4400000000000004</v>
      </c>
      <c r="P256">
        <v>1.4400000000000004</v>
      </c>
      <c r="Q256">
        <v>1.4400000000000004</v>
      </c>
      <c r="R256">
        <v>1.4400000000000004</v>
      </c>
      <c r="S256">
        <v>-0.35983203109466899</v>
      </c>
      <c r="U256" s="4"/>
      <c r="V256"/>
      <c r="W256"/>
    </row>
    <row r="257" spans="1:51" x14ac:dyDescent="0.3">
      <c r="A257" s="1">
        <v>43327</v>
      </c>
      <c r="B257">
        <v>-1.0612315358956903</v>
      </c>
      <c r="C257">
        <v>1.4843506916395575</v>
      </c>
      <c r="D257">
        <v>1.0666666666666655</v>
      </c>
      <c r="E257">
        <v>1.3666666666666645</v>
      </c>
      <c r="F257">
        <v>1.6246666666666654</v>
      </c>
      <c r="G257">
        <v>1.1122568177933443</v>
      </c>
      <c r="H257">
        <v>1.6418373901698669</v>
      </c>
      <c r="I257">
        <v>2.2333440898991599</v>
      </c>
      <c r="J257">
        <v>0.10114603419596128</v>
      </c>
      <c r="K257">
        <v>0.1826798410273911</v>
      </c>
      <c r="L257">
        <v>0.6761102453736616</v>
      </c>
      <c r="M257">
        <v>0.67693521644415211</v>
      </c>
      <c r="N257">
        <v>0.58347119908173894</v>
      </c>
      <c r="O257">
        <v>1.5733333333333333</v>
      </c>
      <c r="P257">
        <v>1.5733333333333333</v>
      </c>
      <c r="Q257">
        <v>1.5733333333333333</v>
      </c>
      <c r="R257">
        <v>1.6200000000000019</v>
      </c>
      <c r="S257">
        <v>-0.35680826749336347</v>
      </c>
      <c r="U257" s="4"/>
      <c r="V257"/>
      <c r="W257"/>
    </row>
    <row r="258" spans="1:51" x14ac:dyDescent="0.3">
      <c r="A258" s="1">
        <v>43419</v>
      </c>
      <c r="B258">
        <v>-1.3754413135135333</v>
      </c>
      <c r="C258">
        <v>1.1155600620857322</v>
      </c>
      <c r="D258">
        <v>0.83333333333333304</v>
      </c>
      <c r="E258">
        <v>1.0999999999999988</v>
      </c>
      <c r="F258">
        <v>1.4713333333333329</v>
      </c>
      <c r="G258">
        <v>0.97288954093195823</v>
      </c>
      <c r="H258">
        <v>1.4097192208862828</v>
      </c>
      <c r="I258">
        <v>2.0591762947639749</v>
      </c>
      <c r="J258">
        <v>-0.10795870171740822</v>
      </c>
      <c r="K258">
        <v>0.19419567752205591</v>
      </c>
      <c r="L258">
        <v>0.70244885705709836</v>
      </c>
      <c r="M258">
        <v>0.59857614615946886</v>
      </c>
      <c r="N258">
        <v>0.59857614615946886</v>
      </c>
      <c r="O258">
        <v>1.62</v>
      </c>
      <c r="P258">
        <v>1.62</v>
      </c>
      <c r="Q258">
        <v>1.62</v>
      </c>
      <c r="R258">
        <v>1.62</v>
      </c>
      <c r="S258">
        <v>-2.647690888950649E-2</v>
      </c>
      <c r="T258" s="64"/>
      <c r="U258" s="64"/>
      <c r="V258"/>
      <c r="W258"/>
    </row>
    <row r="259" spans="1:51" x14ac:dyDescent="0.3">
      <c r="A259" s="1">
        <v>43511</v>
      </c>
      <c r="B259">
        <v>-1.2955797609629869</v>
      </c>
      <c r="C259">
        <v>1.2435206603172895</v>
      </c>
      <c r="D259">
        <v>0.66666666666666519</v>
      </c>
      <c r="E259">
        <v>0.89999999999999947</v>
      </c>
      <c r="F259">
        <v>1.3846666666666669</v>
      </c>
      <c r="G259">
        <v>0.99267863321908667</v>
      </c>
      <c r="H259">
        <v>1.4436951852787874</v>
      </c>
      <c r="I259">
        <v>2.1720951096343777</v>
      </c>
      <c r="J259">
        <v>-3.6462745288723349E-2</v>
      </c>
      <c r="K259">
        <v>0.28254417706143098</v>
      </c>
      <c r="L259">
        <v>0.84637616244349034</v>
      </c>
      <c r="M259">
        <v>0.82073308591417804</v>
      </c>
      <c r="N259">
        <v>0.83574353724086903</v>
      </c>
      <c r="O259">
        <v>1.4666666666666659</v>
      </c>
      <c r="P259">
        <v>1.4666666666666659</v>
      </c>
      <c r="Q259">
        <v>1.4666666666666659</v>
      </c>
      <c r="R259">
        <v>1.4666666666666659</v>
      </c>
      <c r="S259">
        <v>0.16600243023897576</v>
      </c>
      <c r="T259" s="64"/>
      <c r="U259" s="64"/>
      <c r="V259"/>
      <c r="W259"/>
    </row>
    <row r="260" spans="1:51" x14ac:dyDescent="0.3">
      <c r="A260" s="1">
        <v>43600</v>
      </c>
      <c r="B260">
        <v>-0.94655855026154023</v>
      </c>
      <c r="C260">
        <v>1.3739355489641527</v>
      </c>
      <c r="D260">
        <v>1.0333333333333323</v>
      </c>
      <c r="E260">
        <v>1.2000000000000002</v>
      </c>
      <c r="F260">
        <v>1.8293333333333335</v>
      </c>
      <c r="G260">
        <v>1.2889913715161136</v>
      </c>
      <c r="H260">
        <v>1.9867444818691129</v>
      </c>
      <c r="I260">
        <v>2.3795634009777116</v>
      </c>
      <c r="J260">
        <v>0.11167928492224075</v>
      </c>
      <c r="K260">
        <v>0.49279280795688685</v>
      </c>
      <c r="L260">
        <v>0.52993744405735577</v>
      </c>
      <c r="M260">
        <v>0.83497389414540213</v>
      </c>
      <c r="N260">
        <v>0.82881450266359535</v>
      </c>
      <c r="O260">
        <v>1.9333333333333327</v>
      </c>
      <c r="P260">
        <v>1.873333333333334</v>
      </c>
      <c r="Q260">
        <v>1.873333333333334</v>
      </c>
      <c r="R260">
        <v>1.873333333333334</v>
      </c>
      <c r="S260">
        <v>0.22010491112790476</v>
      </c>
      <c r="U260" s="1"/>
      <c r="V260"/>
      <c r="W260"/>
    </row>
    <row r="261" spans="1:51" x14ac:dyDescent="0.3">
      <c r="A261" s="1">
        <v>43692</v>
      </c>
      <c r="B261">
        <v>-0.3099055009887634</v>
      </c>
      <c r="C261">
        <v>1.7715100635560845</v>
      </c>
      <c r="D261">
        <v>0.93333333333333268</v>
      </c>
      <c r="E261">
        <v>1.0666666666666673</v>
      </c>
      <c r="F261">
        <v>1.8073333333333332</v>
      </c>
      <c r="G261">
        <v>1.5853041098131393</v>
      </c>
      <c r="H261">
        <v>2.1834498877622233</v>
      </c>
      <c r="I261">
        <v>1.8413230364806568</v>
      </c>
      <c r="J261">
        <v>0.49925885675943238</v>
      </c>
      <c r="K261">
        <v>0.24859328019230897</v>
      </c>
      <c r="L261">
        <v>0.78168980663669108</v>
      </c>
      <c r="M261">
        <v>0.83187884604231133</v>
      </c>
      <c r="N261">
        <v>0.82687997975143679</v>
      </c>
      <c r="O261">
        <v>1.873333333333334</v>
      </c>
      <c r="P261">
        <v>1.873333333333334</v>
      </c>
      <c r="Q261">
        <v>1.873333333333334</v>
      </c>
      <c r="R261">
        <v>1.6333333333333337</v>
      </c>
      <c r="S261">
        <v>0.73846316751928498</v>
      </c>
      <c r="U261" s="1"/>
      <c r="V261"/>
      <c r="W261"/>
    </row>
    <row r="262" spans="1:51" x14ac:dyDescent="0.3">
      <c r="A262" s="1">
        <v>43784</v>
      </c>
      <c r="B262">
        <v>-0.15378957752790612</v>
      </c>
      <c r="C262">
        <v>1.5983503308993845</v>
      </c>
      <c r="D262">
        <v>0.99999999999999911</v>
      </c>
      <c r="E262">
        <v>1.0333333333333323</v>
      </c>
      <c r="F262">
        <v>1.8500000000000005</v>
      </c>
      <c r="G262">
        <v>1.6806713866745253</v>
      </c>
      <c r="H262">
        <v>2.2622648540587278</v>
      </c>
      <c r="I262">
        <v>1.3561065740918492</v>
      </c>
      <c r="J262">
        <v>0.30089869077689657</v>
      </c>
      <c r="K262">
        <v>0.19296712424817297</v>
      </c>
      <c r="L262">
        <v>0.62757920198534212</v>
      </c>
      <c r="M262">
        <v>0.63911329378687687</v>
      </c>
      <c r="N262">
        <v>0.63911329378687687</v>
      </c>
      <c r="O262">
        <v>1.8333333333333339</v>
      </c>
      <c r="P262">
        <v>1.8333333333333339</v>
      </c>
      <c r="Q262">
        <v>1.8333333333333339</v>
      </c>
      <c r="R262">
        <v>1.8333333333333339</v>
      </c>
      <c r="S262">
        <v>1.0552089617764011</v>
      </c>
      <c r="V262"/>
      <c r="W262"/>
    </row>
    <row r="263" spans="1:51" x14ac:dyDescent="0.3">
      <c r="A263" s="1">
        <v>43876</v>
      </c>
      <c r="B263">
        <v>-1.9693847777041218</v>
      </c>
      <c r="C263">
        <v>-0.39260756334747654</v>
      </c>
      <c r="D263">
        <v>0.59999999999999876</v>
      </c>
      <c r="E263">
        <v>0.63333333333333197</v>
      </c>
      <c r="F263">
        <v>1.4239999999999986</v>
      </c>
      <c r="G263">
        <v>0.85888954093195768</v>
      </c>
      <c r="H263">
        <v>1.3563944446966985</v>
      </c>
      <c r="I263">
        <v>0.55261570080614231</v>
      </c>
      <c r="J263">
        <v>-1.3635417946268513</v>
      </c>
      <c r="K263">
        <v>-9.2665829330467631E-2</v>
      </c>
      <c r="L263">
        <v>-1.0924438471475504</v>
      </c>
      <c r="M263">
        <v>-1.1610722173604899</v>
      </c>
      <c r="N263">
        <v>-0.72472130530082424</v>
      </c>
      <c r="O263">
        <v>1.2133333333333338</v>
      </c>
      <c r="P263">
        <v>1.2133333333333338</v>
      </c>
      <c r="Q263">
        <v>1.2133333333333338</v>
      </c>
      <c r="R263">
        <v>1.1333333333333337</v>
      </c>
      <c r="S263">
        <v>0.43958733496511115</v>
      </c>
      <c r="V263"/>
      <c r="W263"/>
    </row>
    <row r="264" spans="1:51" x14ac:dyDescent="0.3">
      <c r="A264" s="1">
        <v>43966</v>
      </c>
      <c r="B264" s="83">
        <v>-10.090000374572183</v>
      </c>
      <c r="C264" s="83">
        <v>-4.9520488728733731</v>
      </c>
      <c r="D264" s="83">
        <v>-17.733333333333334</v>
      </c>
      <c r="E264" s="83">
        <v>-17.649999999999999</v>
      </c>
      <c r="F264" s="83">
        <v>-16.931333333333335</v>
      </c>
      <c r="G264" s="83">
        <v>-14.84001282019657</v>
      </c>
      <c r="H264" s="83">
        <v>-14.546091855037572</v>
      </c>
      <c r="I264" s="83">
        <v>-6.6824621599268852</v>
      </c>
      <c r="J264" s="83">
        <v>-7.1711835250462279</v>
      </c>
      <c r="K264" s="83">
        <v>-7.4453842734112285</v>
      </c>
      <c r="L264" s="83">
        <v>-10.561887201463183</v>
      </c>
      <c r="M264" s="83">
        <v>-10.164926746916274</v>
      </c>
      <c r="N264" s="83">
        <v>-10.059285135233647</v>
      </c>
      <c r="O264" s="83">
        <v>-17.286666666666669</v>
      </c>
      <c r="P264" s="83">
        <v>-17.286666666666669</v>
      </c>
      <c r="Q264" s="83">
        <v>-17.286666666666669</v>
      </c>
      <c r="R264" s="83">
        <v>-17.286666666666669</v>
      </c>
      <c r="S264" s="83">
        <v>-15.035313301797288</v>
      </c>
      <c r="V264"/>
      <c r="W264"/>
    </row>
    <row r="265" spans="1:51" x14ac:dyDescent="0.3">
      <c r="A265" s="1">
        <v>44058</v>
      </c>
      <c r="B265" s="83">
        <v>-3.4671189852237494</v>
      </c>
      <c r="C265" s="83">
        <v>0.14895564260469868</v>
      </c>
      <c r="D265" s="83">
        <v>-9.4666666666666686</v>
      </c>
      <c r="E265" s="83">
        <v>-9.4333333333333353</v>
      </c>
      <c r="F265" s="83">
        <v>-8.6866666666666674</v>
      </c>
      <c r="G265" s="83">
        <v>-7.4612416547907179</v>
      </c>
      <c r="H265" s="83">
        <v>-7.2680798534289606</v>
      </c>
      <c r="I265" s="83">
        <v>-4.1608594049828689</v>
      </c>
      <c r="J265" s="83">
        <v>-1.7569851973155663</v>
      </c>
      <c r="K265" s="83">
        <v>-5.2271302128730586</v>
      </c>
      <c r="L265" s="83">
        <v>-3.7183947105266815</v>
      </c>
      <c r="M265" s="83">
        <v>-3.7208970811354183</v>
      </c>
      <c r="N265" s="83">
        <v>-3.6534418734216692</v>
      </c>
      <c r="O265" s="83">
        <v>-8.9066666666666681</v>
      </c>
      <c r="P265" s="83">
        <v>-8.9066666666666681</v>
      </c>
      <c r="Q265" s="83">
        <v>-8.9066666666666681</v>
      </c>
      <c r="R265" s="83">
        <v>-8.8400000000000016</v>
      </c>
      <c r="S265" s="83">
        <v>-8.5698259974839175</v>
      </c>
      <c r="V265"/>
      <c r="W265"/>
    </row>
    <row r="266" spans="1:51" x14ac:dyDescent="0.3">
      <c r="A266" s="1">
        <v>44150</v>
      </c>
      <c r="B266" s="83">
        <v>-2.8798788619437792</v>
      </c>
      <c r="C266" s="83">
        <v>0.5120118074450366</v>
      </c>
      <c r="D266" s="83">
        <v>-5.4933333333333341</v>
      </c>
      <c r="E266" s="83">
        <v>-5.3333333333333339</v>
      </c>
      <c r="F266" s="83">
        <v>-4.5733333333333324</v>
      </c>
      <c r="G266" s="83">
        <v>-4.3776924563947137</v>
      </c>
      <c r="H266" s="83">
        <v>-4.3551764999168903</v>
      </c>
      <c r="I266" s="83">
        <v>-0.98202062157413472</v>
      </c>
      <c r="J266" s="83">
        <v>-1.1872305907340488</v>
      </c>
      <c r="K266" s="83">
        <v>-2.5349533572721885</v>
      </c>
      <c r="L266" s="83">
        <v>-3.2650070566904636</v>
      </c>
      <c r="M266" s="83">
        <v>-3.2465823984506126</v>
      </c>
      <c r="N266" s="83">
        <v>-3.1923746536040691</v>
      </c>
      <c r="O266" s="83">
        <v>-4.793333333333333</v>
      </c>
      <c r="P266" s="83">
        <v>-4.5733333333333324</v>
      </c>
      <c r="Q266" s="83">
        <v>-4.5733333333333324</v>
      </c>
      <c r="R266" s="83">
        <v>-4.5733333333333324</v>
      </c>
      <c r="S266" s="83">
        <v>-5.8947103700563162</v>
      </c>
      <c r="V266"/>
      <c r="W266"/>
    </row>
    <row r="267" spans="1:51" x14ac:dyDescent="0.3">
      <c r="A267" s="1">
        <v>44242</v>
      </c>
      <c r="B267" s="83">
        <v>-2.0741522545666875</v>
      </c>
      <c r="C267" s="83">
        <v>1.4083042523112552</v>
      </c>
      <c r="D267" s="83">
        <v>-4.5200000000000014</v>
      </c>
      <c r="E267" s="83">
        <v>-4.2666666666666675</v>
      </c>
      <c r="F267" s="83">
        <v>-3.4580000000000002</v>
      </c>
      <c r="G267" s="83">
        <v>-3.2815978723551233</v>
      </c>
      <c r="H267" s="83">
        <v>-3.2588714140331718</v>
      </c>
      <c r="I267" s="83">
        <v>0.3080901744666793</v>
      </c>
      <c r="J267" s="83">
        <v>-1.0842777658562532E-2</v>
      </c>
      <c r="K267" s="83">
        <v>-1.043349392121284</v>
      </c>
      <c r="L267" s="83">
        <v>-2.1290891564288206</v>
      </c>
      <c r="M267" s="83">
        <v>-2.126545931866179</v>
      </c>
      <c r="N267" s="83">
        <v>-2.6329549802321131</v>
      </c>
      <c r="O267" s="83">
        <v>-3.3933333333333344</v>
      </c>
      <c r="P267" s="83">
        <v>-3.3933333333333344</v>
      </c>
      <c r="Q267" s="83">
        <v>-3.3933333333333344</v>
      </c>
      <c r="R267" s="83">
        <v>-3.3933333333333344</v>
      </c>
      <c r="S267" s="83">
        <v>-5.3430624620278593</v>
      </c>
      <c r="V267"/>
      <c r="W267"/>
    </row>
    <row r="268" spans="1:51" x14ac:dyDescent="0.3">
      <c r="A268" s="1">
        <v>44331</v>
      </c>
      <c r="B268" s="83">
        <v>-1.0659652493181577</v>
      </c>
      <c r="C268" s="83">
        <v>2.1491388263635409</v>
      </c>
      <c r="D268" s="83">
        <v>-4.1466666666666656</v>
      </c>
      <c r="E268" s="83">
        <v>-3.7666666666666657</v>
      </c>
      <c r="F268" s="83">
        <v>-2.9406666666666652</v>
      </c>
      <c r="G268" s="83">
        <v>-2.2232923806026599</v>
      </c>
      <c r="H268" s="83">
        <v>-1.7917885718401001</v>
      </c>
      <c r="I268" s="83">
        <v>0.49881202546282921</v>
      </c>
      <c r="J268" s="83">
        <v>0.94082899444414692</v>
      </c>
      <c r="K268" s="83">
        <v>-0.16757218384081973</v>
      </c>
      <c r="L268" s="83">
        <v>-1.5637408992343489</v>
      </c>
      <c r="M268" s="83">
        <v>-1.5514148674811237</v>
      </c>
      <c r="N268" s="83">
        <v>-1.5122095437116312</v>
      </c>
      <c r="O268" s="83">
        <v>-2.9466666666666654</v>
      </c>
      <c r="P268" s="83">
        <v>-2.9466666666666654</v>
      </c>
      <c r="Q268" s="83">
        <v>-2.9466666666666654</v>
      </c>
      <c r="R268" s="83">
        <v>-2.9466666666666654</v>
      </c>
      <c r="S268" s="83">
        <v>-4.582101406148908</v>
      </c>
      <c r="V268"/>
      <c r="W268"/>
    </row>
    <row r="269" spans="1:51" x14ac:dyDescent="0.3">
      <c r="A269" s="1">
        <v>44423</v>
      </c>
      <c r="B269" s="83">
        <v>-0.76206422518722483</v>
      </c>
      <c r="C269" s="83">
        <v>2.0468609660758927</v>
      </c>
      <c r="D269" s="83">
        <v>-2.7066666666666679</v>
      </c>
      <c r="E269" s="83">
        <v>-2.1666666666666679</v>
      </c>
      <c r="F269" s="83">
        <v>-1.3546666666666667</v>
      </c>
      <c r="G269" s="83">
        <v>-0.76509596597891372</v>
      </c>
      <c r="H269" s="83">
        <v>-0.32227446195745607</v>
      </c>
      <c r="I269" s="83">
        <v>1.2051847665239155</v>
      </c>
      <c r="J269" s="83">
        <v>0.85097866394667276</v>
      </c>
      <c r="K269" s="83">
        <v>0.54276079027402169</v>
      </c>
      <c r="L269" s="83">
        <v>-1.5115568576655676</v>
      </c>
      <c r="M269" s="83">
        <v>-1.4902908530595327</v>
      </c>
      <c r="N269" s="83">
        <v>-1.4422488083928153</v>
      </c>
      <c r="O269" s="83">
        <v>-1.3466666666666676</v>
      </c>
      <c r="P269" s="83">
        <v>-1.3466666666666676</v>
      </c>
      <c r="Q269" s="83">
        <v>-1.3466666666666676</v>
      </c>
      <c r="R269" s="83">
        <v>-1.2800000000000011</v>
      </c>
      <c r="S269" s="83">
        <v>-3.2128306271863778</v>
      </c>
      <c r="V269"/>
      <c r="W269"/>
    </row>
    <row r="270" spans="1:51" x14ac:dyDescent="0.3">
      <c r="A270" s="1">
        <v>44515</v>
      </c>
      <c r="B270" s="83">
        <v>0.41054439776398155</v>
      </c>
      <c r="C270" s="83">
        <v>3.1324688466784845</v>
      </c>
      <c r="D270" s="83">
        <v>-0.6800000000000006</v>
      </c>
      <c r="E270" s="83">
        <v>-0.36666666666666714</v>
      </c>
      <c r="F270" s="83">
        <v>0.5</v>
      </c>
      <c r="G270" s="83">
        <v>0.53594407949631839</v>
      </c>
      <c r="H270" s="83">
        <v>0.85191045245689123</v>
      </c>
      <c r="I270" s="83">
        <v>2.6362970417111846</v>
      </c>
      <c r="J270" s="83">
        <v>2.0458550324757288</v>
      </c>
      <c r="K270" s="83">
        <v>1.8974271474969076</v>
      </c>
      <c r="L270" s="83">
        <v>-0.30358580973811156</v>
      </c>
      <c r="M270" s="83">
        <v>-0.28038065214883789</v>
      </c>
      <c r="N270" s="83">
        <v>-0.30193477032611332</v>
      </c>
      <c r="O270" s="83">
        <v>0.43333333333333357</v>
      </c>
      <c r="P270" s="83">
        <v>0.43333333333333357</v>
      </c>
      <c r="Q270" s="83">
        <v>0.43333333333333357</v>
      </c>
      <c r="R270" s="83">
        <v>0.43333333333333357</v>
      </c>
      <c r="S270" s="83">
        <v>-1.7030529736615989</v>
      </c>
      <c r="V270"/>
      <c r="W270"/>
    </row>
    <row r="271" spans="1:51" x14ac:dyDescent="0.3">
      <c r="A271" s="1">
        <v>44607</v>
      </c>
      <c r="B271" s="83">
        <v>-0.58679209308663483</v>
      </c>
      <c r="C271" s="83">
        <v>1.9415298490224857</v>
      </c>
      <c r="D271" s="83">
        <v>0.27999999999999847</v>
      </c>
      <c r="E271" s="83">
        <v>0.19999999999999929</v>
      </c>
      <c r="F271" s="83">
        <v>1.29</v>
      </c>
      <c r="G271" s="83">
        <v>1.3217259252388813</v>
      </c>
      <c r="H271" s="83">
        <v>1.5772186105835078</v>
      </c>
      <c r="I271" s="83">
        <v>2.936893732355224</v>
      </c>
      <c r="J271" s="83">
        <v>1.3240516752711213</v>
      </c>
      <c r="K271" s="83">
        <v>2.4742856085149088</v>
      </c>
      <c r="L271" s="83">
        <v>-1.1797236090414447</v>
      </c>
      <c r="M271" s="83">
        <v>-1.3715278298467983</v>
      </c>
      <c r="N271" s="83">
        <v>-1.38752842968183</v>
      </c>
      <c r="O271" s="83">
        <v>1.2999999999999998</v>
      </c>
      <c r="P271" s="83">
        <v>1.2999999999999998</v>
      </c>
      <c r="Q271" s="83">
        <v>1.2999999999999998</v>
      </c>
      <c r="R271" s="83">
        <v>1.2999999999999998</v>
      </c>
      <c r="S271" s="83">
        <v>-0.45384586540902205</v>
      </c>
      <c r="V271"/>
      <c r="W271"/>
    </row>
    <row r="272" spans="1:51" x14ac:dyDescent="0.3">
      <c r="A272" s="1">
        <v>44696</v>
      </c>
      <c r="B272" s="83">
        <v>-1.1996157061420183</v>
      </c>
      <c r="C272" s="83">
        <v>1.0900280107576543</v>
      </c>
      <c r="D272" s="83">
        <v>0.83999999999999897</v>
      </c>
      <c r="E272" s="83">
        <v>0.5</v>
      </c>
      <c r="F272" s="83">
        <v>1.6800000000000006</v>
      </c>
      <c r="G272" s="83">
        <v>1.4708822943873956</v>
      </c>
      <c r="H272" s="83">
        <v>1.9148859328195482</v>
      </c>
      <c r="I272" s="83">
        <v>2.8034420437651546</v>
      </c>
      <c r="J272" s="83">
        <v>0.57780812414076621</v>
      </c>
      <c r="K272" s="83">
        <v>2.2215069198593005</v>
      </c>
      <c r="L272" s="83">
        <v>-2.0870296300718367</v>
      </c>
      <c r="M272" s="83">
        <v>-1.9985622748890641</v>
      </c>
      <c r="N272" s="83">
        <v>-1.9989616119223983</v>
      </c>
      <c r="O272" s="83">
        <v>1.6800000000000006</v>
      </c>
      <c r="P272" s="83">
        <v>1.6800000000000006</v>
      </c>
      <c r="Q272" s="83">
        <v>1.6800000000000006</v>
      </c>
      <c r="R272" s="83">
        <v>1.6800000000000006</v>
      </c>
      <c r="S272" s="83">
        <v>-0.20085270814337264</v>
      </c>
      <c r="V272"/>
      <c r="W272"/>
      <c r="AV272" s="4"/>
      <c r="AW272" s="4"/>
      <c r="AX272" s="4"/>
      <c r="AY272" s="4"/>
    </row>
    <row r="273" spans="1:51" x14ac:dyDescent="0.3">
      <c r="A273" s="1">
        <v>44788</v>
      </c>
      <c r="B273" s="83">
        <v>-1.0003298772549514</v>
      </c>
      <c r="C273" s="83">
        <v>0.96901216565034243</v>
      </c>
      <c r="D273" s="83">
        <v>1.0666666666666664</v>
      </c>
      <c r="E273" s="83">
        <v>0.83333333333333304</v>
      </c>
      <c r="F273" s="83">
        <v>1.7366666666666664</v>
      </c>
      <c r="G273" s="83">
        <v>1.5802495712487794</v>
      </c>
      <c r="H273" s="83">
        <v>1.8918009951450683</v>
      </c>
      <c r="I273" s="83">
        <v>2.4085971311994889</v>
      </c>
      <c r="J273" s="83">
        <v>0.59452942731603076</v>
      </c>
      <c r="K273" s="83">
        <v>2.0181671320138506</v>
      </c>
      <c r="L273" s="83">
        <v>-0.80184400457447835</v>
      </c>
      <c r="M273" s="83">
        <v>-0.71422319571499682</v>
      </c>
      <c r="N273" s="83">
        <v>-0.63863197825560114</v>
      </c>
      <c r="O273" s="83">
        <v>1.7466666666666679</v>
      </c>
      <c r="P273" s="83">
        <v>1.7466666666666679</v>
      </c>
      <c r="Q273" s="83">
        <v>1.7466666666666679</v>
      </c>
      <c r="R273" s="83">
        <v>1.7466666666666679</v>
      </c>
      <c r="S273" s="83">
        <v>0.12155306936436716</v>
      </c>
      <c r="AV273" s="4"/>
      <c r="AW273" s="4"/>
      <c r="AX273" s="4"/>
      <c r="AY273" s="4"/>
    </row>
    <row r="274" spans="1:51" x14ac:dyDescent="0.3">
      <c r="A274" s="1">
        <v>44880</v>
      </c>
      <c r="B274" s="83">
        <v>-0.80487530714997746</v>
      </c>
      <c r="C274" s="83">
        <v>0.97238885400187525</v>
      </c>
      <c r="D274" s="83">
        <v>0.99999999999999911</v>
      </c>
      <c r="E274" s="83">
        <v>0.89999999999999947</v>
      </c>
      <c r="F274" s="83">
        <v>1.6619999999999999</v>
      </c>
      <c r="G274" s="83">
        <v>1.8109841249715493</v>
      </c>
      <c r="H274" s="83">
        <v>2.1125672418481432</v>
      </c>
      <c r="I274" s="83">
        <v>2.0097361568824086</v>
      </c>
      <c r="J274" s="83">
        <v>0.91360399651283042</v>
      </c>
      <c r="K274" s="83">
        <v>1.8055854744971453</v>
      </c>
      <c r="L274" s="83">
        <v>-0.44704995314264162</v>
      </c>
      <c r="M274" s="83">
        <v>-0.85701306354975448</v>
      </c>
      <c r="N274" s="83">
        <v>-0.88158825262743445</v>
      </c>
      <c r="O274" s="83">
        <v>1.6599999999999993</v>
      </c>
      <c r="P274" s="83">
        <v>1.6599999999999993</v>
      </c>
      <c r="Q274" s="83">
        <v>1.6599999999999993</v>
      </c>
      <c r="R274" s="83">
        <v>1.6599999999999993</v>
      </c>
      <c r="S274" s="83">
        <v>0.18017753715396623</v>
      </c>
      <c r="X274" s="4"/>
      <c r="Y274" s="4"/>
      <c r="Z274" s="4"/>
      <c r="AA274" s="4"/>
      <c r="AB274" s="4"/>
      <c r="AC274" s="4"/>
      <c r="AV274" s="4"/>
      <c r="AW274" s="4"/>
      <c r="AX274" s="4"/>
      <c r="AY274" s="4"/>
    </row>
    <row r="275" spans="1:51" x14ac:dyDescent="0.3">
      <c r="A275" s="1">
        <v>44972</v>
      </c>
      <c r="B275" s="83">
        <v>-0.67549104585052266</v>
      </c>
      <c r="C275" s="83">
        <v>0.63963804251931711</v>
      </c>
      <c r="D275" s="83">
        <v>1.1999999999999993</v>
      </c>
      <c r="E275" s="83">
        <v>1.0999999999999996</v>
      </c>
      <c r="F275" s="83">
        <v>1.8559999999999999</v>
      </c>
      <c r="G275" s="83">
        <v>1.7254059403972948</v>
      </c>
      <c r="H275" s="83">
        <v>2.2692664184602362</v>
      </c>
      <c r="I275" s="83">
        <v>1.4670906360274412</v>
      </c>
      <c r="J275" s="83">
        <v>0.84365268756790479</v>
      </c>
      <c r="K275" s="83">
        <v>1.5409770974906429</v>
      </c>
      <c r="L275" s="83">
        <v>-1.0649515735539297</v>
      </c>
      <c r="M275" s="83">
        <v>-1.0133178838058572</v>
      </c>
      <c r="N275" s="83">
        <v>-0.83574121063669993</v>
      </c>
      <c r="O275" s="83">
        <v>1.8599999999999994</v>
      </c>
      <c r="P275" s="83">
        <v>1.8599999999999994</v>
      </c>
      <c r="Q275" s="83">
        <v>1.8559999999999999</v>
      </c>
      <c r="R275" s="83">
        <v>1.8559999999999999</v>
      </c>
      <c r="S275" s="83">
        <v>0.84036105641555991</v>
      </c>
      <c r="X275" s="4"/>
      <c r="Y275" s="4"/>
      <c r="Z275" s="4"/>
      <c r="AA275" s="4"/>
      <c r="AB275" s="4"/>
      <c r="AC275" s="4"/>
      <c r="AV275" s="4"/>
      <c r="AW275" s="4"/>
      <c r="AX275" s="4"/>
      <c r="AY275" s="4"/>
    </row>
    <row r="276" spans="1:51" x14ac:dyDescent="0.3">
      <c r="A276" s="1">
        <v>45061</v>
      </c>
      <c r="B276" s="83">
        <v>-0.61169531572066349</v>
      </c>
      <c r="C276" s="83">
        <v>0.41153424554794837</v>
      </c>
      <c r="D276" s="83">
        <v>1.0666666666666664</v>
      </c>
      <c r="E276" s="83">
        <v>0.96666666666666679</v>
      </c>
      <c r="F276" s="83">
        <v>1.7146666666666679</v>
      </c>
      <c r="G276" s="83">
        <v>1.6776168481101648</v>
      </c>
      <c r="H276" s="83">
        <v>2.2808921948483944</v>
      </c>
      <c r="I276" s="83">
        <v>1.0523378469169309</v>
      </c>
      <c r="J276" s="83">
        <v>0.62562688173769898</v>
      </c>
      <c r="K276" s="83">
        <v>1.0596832873786131</v>
      </c>
      <c r="L276" s="83">
        <v>-0.52560708661802036</v>
      </c>
      <c r="M276" s="83">
        <v>-0.61151331666008946</v>
      </c>
      <c r="N276" s="83">
        <v>-0.61169531572066349</v>
      </c>
      <c r="O276" s="83">
        <v>1.7146666666666679</v>
      </c>
      <c r="P276" s="83">
        <v>1.7146666666666679</v>
      </c>
      <c r="Q276" s="83">
        <v>1.7146666666666679</v>
      </c>
      <c r="R276" s="83">
        <v>1.7146666666666679</v>
      </c>
      <c r="S276" s="83">
        <v>1.0980733731727383</v>
      </c>
      <c r="X276" s="4"/>
      <c r="Y276" s="4"/>
      <c r="Z276" s="4"/>
      <c r="AA276" s="4"/>
      <c r="AB276" s="4"/>
      <c r="AC276" s="4"/>
      <c r="AV276" s="4"/>
      <c r="AW276" s="4"/>
      <c r="AX276" s="4"/>
      <c r="AY276" s="4"/>
    </row>
    <row r="277" spans="1:51" x14ac:dyDescent="0.3">
      <c r="A277" s="1">
        <v>45153</v>
      </c>
      <c r="B277" s="83">
        <v>0.18360022193900202</v>
      </c>
      <c r="C277" s="83">
        <v>0.91139829334430933</v>
      </c>
      <c r="D277" s="83">
        <v>0.79999999999999982</v>
      </c>
      <c r="E277" s="83">
        <v>0.70000000000000018</v>
      </c>
      <c r="F277" s="83">
        <v>1.4420000000000011</v>
      </c>
      <c r="G277" s="83">
        <v>1.4328822943873956</v>
      </c>
      <c r="H277" s="83">
        <v>1.9149917776944023</v>
      </c>
      <c r="I277" s="83">
        <v>0.64675318251528768</v>
      </c>
      <c r="J277" s="83">
        <v>0.91139829334432576</v>
      </c>
      <c r="K277" s="83">
        <v>0.64675318251526459</v>
      </c>
      <c r="L277" s="83">
        <v>0.18360022193900202</v>
      </c>
      <c r="M277" s="83">
        <v>0.18360022193900202</v>
      </c>
      <c r="N277" s="83">
        <v>0.18360022193900202</v>
      </c>
      <c r="O277" s="83">
        <v>1.4420000000000011</v>
      </c>
      <c r="P277" s="83">
        <v>1.4420000000000011</v>
      </c>
      <c r="Q277" s="83">
        <v>1.4420000000000011</v>
      </c>
      <c r="R277" s="83">
        <v>1.4420000000000011</v>
      </c>
      <c r="S277" s="83">
        <v>1.3540889812268233</v>
      </c>
      <c r="X277" s="4"/>
      <c r="Y277" s="4"/>
      <c r="Z277" s="4"/>
      <c r="AA277" s="4"/>
      <c r="AB277" s="4"/>
      <c r="AC277" s="4"/>
      <c r="AV277" s="4"/>
      <c r="AW277" s="4"/>
      <c r="AX277" s="4"/>
      <c r="AY277" s="4"/>
    </row>
    <row r="278" spans="1:51" x14ac:dyDescent="0.3"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V278" s="4"/>
      <c r="AW278" s="4"/>
      <c r="AX278" s="4"/>
      <c r="AY278" s="4"/>
    </row>
    <row r="279" spans="1:51" x14ac:dyDescent="0.3"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V279" s="4"/>
      <c r="AW279" s="4"/>
      <c r="AX279" s="4"/>
      <c r="AY279" s="4"/>
    </row>
    <row r="280" spans="1:51" x14ac:dyDescent="0.3"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V280" s="4"/>
      <c r="AW280" s="4"/>
      <c r="AX280" s="4"/>
      <c r="AY280" s="4"/>
    </row>
    <row r="281" spans="1:51" x14ac:dyDescent="0.3"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V281" s="4"/>
      <c r="AW281" s="4"/>
      <c r="AX281" s="4"/>
      <c r="AY281" s="4"/>
    </row>
    <row r="282" spans="1:51" x14ac:dyDescent="0.3"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V282" s="4"/>
      <c r="AW282" s="4"/>
      <c r="AX282" s="4"/>
      <c r="AY282" s="4"/>
    </row>
    <row r="283" spans="1:51" x14ac:dyDescent="0.3"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V283" s="4"/>
      <c r="AW283" s="4"/>
      <c r="AX283" s="4"/>
      <c r="AY283" s="4"/>
    </row>
    <row r="284" spans="1:51" x14ac:dyDescent="0.3"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V284" s="4"/>
      <c r="AW284" s="4"/>
      <c r="AX284" s="4"/>
      <c r="AY284" s="4"/>
    </row>
    <row r="285" spans="1:51" x14ac:dyDescent="0.3"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V285" s="4"/>
      <c r="AW285" s="4"/>
      <c r="AX285" s="4"/>
      <c r="AY285" s="4"/>
    </row>
    <row r="286" spans="1:51" x14ac:dyDescent="0.3"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V286" s="4"/>
      <c r="AW286" s="4"/>
      <c r="AX286" s="4"/>
      <c r="AY286" s="4"/>
    </row>
    <row r="287" spans="1:51" x14ac:dyDescent="0.3"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V287" s="4"/>
      <c r="AW287" s="4"/>
      <c r="AX287" s="4"/>
      <c r="AY287" s="4"/>
    </row>
    <row r="288" spans="1:51" x14ac:dyDescent="0.3"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V288" s="4"/>
      <c r="AW288" s="4"/>
      <c r="AX288" s="4"/>
      <c r="AY288" s="4"/>
    </row>
    <row r="289" spans="24:51" x14ac:dyDescent="0.3"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V289" s="4"/>
      <c r="AW289" s="4"/>
      <c r="AX289" s="4"/>
      <c r="AY289" s="4"/>
    </row>
    <row r="290" spans="24:51" x14ac:dyDescent="0.3"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V290" s="4"/>
      <c r="AW290" s="4"/>
      <c r="AX290" s="4"/>
      <c r="AY290" s="4"/>
    </row>
    <row r="291" spans="24:51" x14ac:dyDescent="0.3"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V291" s="4"/>
      <c r="AW291" s="4"/>
      <c r="AX291" s="4"/>
      <c r="AY291" s="4"/>
    </row>
    <row r="292" spans="24:51" x14ac:dyDescent="0.3"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</row>
    <row r="293" spans="24:51" x14ac:dyDescent="0.3"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</row>
    <row r="294" spans="24:51" x14ac:dyDescent="0.3"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</row>
    <row r="295" spans="24:51" x14ac:dyDescent="0.3"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</row>
    <row r="296" spans="24:51" x14ac:dyDescent="0.3"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</row>
    <row r="297" spans="24:51" x14ac:dyDescent="0.3"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</row>
    <row r="298" spans="24:51" x14ac:dyDescent="0.3"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</row>
    <row r="299" spans="24:51" x14ac:dyDescent="0.3"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</row>
    <row r="300" spans="24:51" x14ac:dyDescent="0.3"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</row>
    <row r="301" spans="24:51" x14ac:dyDescent="0.3"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</row>
    <row r="302" spans="24:51" x14ac:dyDescent="0.3"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</row>
    <row r="303" spans="24:51" x14ac:dyDescent="0.3"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</row>
    <row r="304" spans="24:51" x14ac:dyDescent="0.3"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</row>
    <row r="305" spans="24:39" x14ac:dyDescent="0.3"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</row>
    <row r="306" spans="24:39" x14ac:dyDescent="0.3"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</row>
    <row r="307" spans="24:39" x14ac:dyDescent="0.3"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</row>
    <row r="308" spans="24:39" x14ac:dyDescent="0.3"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</row>
    <row r="309" spans="24:39" x14ac:dyDescent="0.3"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FOMCTaylor93UR</vt:lpstr>
      <vt:lpstr>FOMCTaylor99UR</vt:lpstr>
      <vt:lpstr>Taylor93GDP</vt:lpstr>
      <vt:lpstr>HeatMapLatestQuarter</vt:lpstr>
      <vt:lpstr>HeatMapPreviousQuarter</vt:lpstr>
      <vt:lpstr>ReadMe</vt:lpstr>
      <vt:lpstr>InflationTargetMeasures</vt:lpstr>
      <vt:lpstr>NaturalRateMeasures</vt:lpstr>
      <vt:lpstr>GapMeasures</vt:lpstr>
      <vt:lpstr>InflationMeasures</vt:lpstr>
      <vt:lpstr>FedFundsRates</vt:lpstr>
      <vt:lpstr>Chart</vt:lpstr>
    </vt:vector>
  </TitlesOfParts>
  <Company>Federal Reserve Bank of Atlanta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Higgins</dc:creator>
  <cp:lastModifiedBy>Higgins, Patrick C</cp:lastModifiedBy>
  <cp:lastPrinted>2017-08-09T12:45:30Z</cp:lastPrinted>
  <dcterms:created xsi:type="dcterms:W3CDTF">2016-08-11T20:21:19Z</dcterms:created>
  <dcterms:modified xsi:type="dcterms:W3CDTF">2023-10-12T15:10:02Z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e5b61573-facd-4d3b-aac6-4e4ddd1fa002</vt:lpwstr>
  </property>
  <property fmtid="{D5CDD505-2E9C-101B-9397-08002B2CF9AE}" pid="3" name="MSIP_Label_65269c60-0483-4c57-9e8c-3779d6900235_Enabled">
    <vt:lpwstr>true</vt:lpwstr>
  </property>
  <property fmtid="{D5CDD505-2E9C-101B-9397-08002B2CF9AE}" pid="4" name="MSIP_Label_65269c60-0483-4c57-9e8c-3779d6900235_SetDate">
    <vt:lpwstr>2022-02-25T17:19:27Z</vt:lpwstr>
  </property>
  <property fmtid="{D5CDD505-2E9C-101B-9397-08002B2CF9AE}" pid="5" name="MSIP_Label_65269c60-0483-4c57-9e8c-3779d6900235_Method">
    <vt:lpwstr>Privileged</vt:lpwstr>
  </property>
  <property fmtid="{D5CDD505-2E9C-101B-9397-08002B2CF9AE}" pid="6" name="MSIP_Label_65269c60-0483-4c57-9e8c-3779d6900235_Name">
    <vt:lpwstr>65269c60-0483-4c57-9e8c-3779d6900235</vt:lpwstr>
  </property>
  <property fmtid="{D5CDD505-2E9C-101B-9397-08002B2CF9AE}" pid="7" name="MSIP_Label_65269c60-0483-4c57-9e8c-3779d6900235_SiteId">
    <vt:lpwstr>b397c653-5b19-463f-b9fc-af658ded9128</vt:lpwstr>
  </property>
  <property fmtid="{D5CDD505-2E9C-101B-9397-08002B2CF9AE}" pid="8" name="MSIP_Label_65269c60-0483-4c57-9e8c-3779d6900235_ActionId">
    <vt:lpwstr>bc96891f-78e9-4d4c-a929-fdb274a218fe</vt:lpwstr>
  </property>
  <property fmtid="{D5CDD505-2E9C-101B-9397-08002B2CF9AE}" pid="9" name="MSIP_Label_65269c60-0483-4c57-9e8c-3779d6900235_ContentBits">
    <vt:lpwstr>0</vt:lpwstr>
  </property>
</Properties>
</file>