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panda0317\Desktop\"/>
    </mc:Choice>
  </mc:AlternateContent>
  <xr:revisionPtr revIDLastSave="0" documentId="13_ncr:1_{E9891801-F990-4869-B5DD-AFA77EB507A0}" xr6:coauthVersionLast="47" xr6:coauthVersionMax="47" xr10:uidLastSave="{00000000-0000-0000-0000-000000000000}"/>
  <bookViews>
    <workbookView xWindow="1725" yWindow="735" windowWidth="15450" windowHeight="14910" tabRatio="749" xr2:uid="{8C571731-F2A6-45F8-882C-299B0B444D85}"/>
  </bookViews>
  <sheets>
    <sheet name="ステータス一覧(魔法型)" sheetId="5" r:id="rId1"/>
    <sheet name="ステータス一覧(物理型)" sheetId="1" r:id="rId2"/>
    <sheet name="ステータス一覧(総合)" sheetId="14" r:id="rId3"/>
    <sheet name="初期ステータス" sheetId="6" r:id="rId4"/>
    <sheet name="度数分布" sheetId="11" r:id="rId5"/>
    <sheet name="吸収計算機" sheetId="4" r:id="rId6"/>
    <sheet name="転生時のアイテム収集" sheetId="2" r:id="rId7"/>
    <sheet name="考察" sheetId="9" r:id="rId8"/>
    <sheet name="転生経験値量" sheetId="10" r:id="rId9"/>
    <sheet name="攻略記サイトマップ" sheetId="12" r:id="rId10"/>
    <sheet name="転生RTAスコアボード" sheetId="13" r:id="rId11"/>
    <sheet name="Sheet2" sheetId="15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" i="5" l="1"/>
  <c r="Q4" i="5"/>
  <c r="Q5" i="5"/>
  <c r="Q6" i="5"/>
  <c r="Q7" i="5"/>
  <c r="Q8" i="5"/>
  <c r="Q9" i="5"/>
  <c r="Q10" i="5"/>
  <c r="Q11" i="5"/>
  <c r="Q12" i="5"/>
  <c r="Q13" i="5"/>
  <c r="Q14" i="5"/>
  <c r="Q15" i="5"/>
  <c r="Q16" i="5"/>
  <c r="Q17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2" i="5"/>
  <c r="O2" i="5"/>
  <c r="S3" i="14"/>
  <c r="S4" i="14"/>
  <c r="S5" i="14"/>
  <c r="S6" i="14"/>
  <c r="S7" i="14"/>
  <c r="S8" i="14"/>
  <c r="S9" i="14"/>
  <c r="S10" i="14"/>
  <c r="S11" i="14"/>
  <c r="S12" i="14"/>
  <c r="S13" i="14"/>
  <c r="S14" i="14"/>
  <c r="S15" i="14"/>
  <c r="S16" i="14"/>
  <c r="S17" i="14"/>
  <c r="S18" i="14"/>
  <c r="S19" i="14"/>
  <c r="S20" i="14"/>
  <c r="S21" i="14"/>
  <c r="S22" i="14"/>
  <c r="S23" i="14"/>
  <c r="S24" i="14"/>
  <c r="S25" i="14"/>
  <c r="S26" i="14"/>
  <c r="S27" i="14"/>
  <c r="S28" i="14"/>
  <c r="S29" i="14"/>
  <c r="S30" i="14"/>
  <c r="S31" i="14"/>
  <c r="S32" i="14"/>
  <c r="S33" i="14"/>
  <c r="S34" i="14"/>
  <c r="S35" i="14"/>
  <c r="S36" i="14"/>
  <c r="S37" i="14"/>
  <c r="S38" i="14"/>
  <c r="S39" i="14"/>
  <c r="S40" i="14"/>
  <c r="S41" i="14"/>
  <c r="S42" i="14"/>
  <c r="S43" i="14"/>
  <c r="S44" i="14"/>
  <c r="S45" i="14"/>
  <c r="S46" i="14"/>
  <c r="S47" i="14"/>
  <c r="S48" i="14"/>
  <c r="S49" i="14"/>
  <c r="S50" i="14"/>
  <c r="S51" i="14"/>
  <c r="S52" i="14"/>
  <c r="S53" i="14"/>
  <c r="S54" i="14"/>
  <c r="S55" i="14"/>
  <c r="S56" i="14"/>
  <c r="S57" i="14"/>
  <c r="S58" i="14"/>
  <c r="S59" i="14"/>
  <c r="S60" i="14"/>
  <c r="S61" i="14"/>
  <c r="S62" i="14"/>
  <c r="S63" i="14"/>
  <c r="S64" i="14"/>
  <c r="S65" i="14"/>
  <c r="S66" i="14"/>
  <c r="S67" i="14"/>
  <c r="S68" i="14"/>
  <c r="S69" i="14"/>
  <c r="S70" i="14"/>
  <c r="S71" i="14"/>
  <c r="S72" i="14"/>
  <c r="S73" i="14"/>
  <c r="S74" i="14"/>
  <c r="S75" i="14"/>
  <c r="S76" i="14"/>
  <c r="S77" i="14"/>
  <c r="S78" i="14"/>
  <c r="S79" i="14"/>
  <c r="S80" i="14"/>
  <c r="S81" i="14"/>
  <c r="S82" i="14"/>
  <c r="S83" i="14"/>
  <c r="S84" i="14"/>
  <c r="S85" i="14"/>
  <c r="S86" i="14"/>
  <c r="S87" i="14"/>
  <c r="S88" i="14"/>
  <c r="S89" i="14"/>
  <c r="S90" i="14"/>
  <c r="S91" i="14"/>
  <c r="S92" i="14"/>
  <c r="S93" i="14"/>
  <c r="S94" i="14"/>
  <c r="S95" i="14"/>
  <c r="S96" i="14"/>
  <c r="S97" i="14"/>
  <c r="S98" i="14"/>
  <c r="S99" i="14"/>
  <c r="S100" i="14"/>
  <c r="S101" i="14"/>
  <c r="S102" i="14"/>
  <c r="S103" i="14"/>
  <c r="S104" i="14"/>
  <c r="S105" i="14"/>
  <c r="S106" i="14"/>
  <c r="S107" i="14"/>
  <c r="S108" i="14"/>
  <c r="S109" i="14"/>
  <c r="S110" i="14"/>
  <c r="S111" i="14"/>
  <c r="S112" i="14"/>
  <c r="S113" i="14"/>
  <c r="S114" i="14"/>
  <c r="S115" i="14"/>
  <c r="S116" i="14"/>
  <c r="S117" i="14"/>
  <c r="S118" i="14"/>
  <c r="S119" i="14"/>
  <c r="S120" i="14"/>
  <c r="S121" i="14"/>
  <c r="S122" i="14"/>
  <c r="S123" i="14"/>
  <c r="S124" i="14"/>
  <c r="S125" i="14"/>
  <c r="S126" i="14"/>
  <c r="S127" i="14"/>
  <c r="S128" i="14"/>
  <c r="S129" i="14"/>
  <c r="S130" i="14"/>
  <c r="S131" i="14"/>
  <c r="S132" i="14"/>
  <c r="S133" i="14"/>
  <c r="S134" i="14"/>
  <c r="S135" i="14"/>
  <c r="S136" i="14"/>
  <c r="S137" i="14"/>
  <c r="S138" i="14"/>
  <c r="S139" i="14"/>
  <c r="S140" i="14"/>
  <c r="S141" i="14"/>
  <c r="S142" i="14"/>
  <c r="S143" i="14"/>
  <c r="S144" i="14"/>
  <c r="S145" i="14"/>
  <c r="S146" i="14"/>
  <c r="S147" i="14"/>
  <c r="S148" i="14"/>
  <c r="S149" i="14"/>
  <c r="S150" i="14"/>
  <c r="S151" i="14"/>
  <c r="S152" i="14"/>
  <c r="S153" i="14"/>
  <c r="S154" i="14"/>
  <c r="S155" i="14"/>
  <c r="S156" i="14"/>
  <c r="S157" i="14"/>
  <c r="S158" i="14"/>
  <c r="S159" i="14"/>
  <c r="S160" i="14"/>
  <c r="S161" i="14"/>
  <c r="S2" i="14"/>
  <c r="R3" i="14"/>
  <c r="R4" i="14"/>
  <c r="R5" i="14"/>
  <c r="R6" i="14"/>
  <c r="R7" i="14"/>
  <c r="R8" i="14"/>
  <c r="R9" i="14"/>
  <c r="R10" i="14"/>
  <c r="R11" i="14"/>
  <c r="R12" i="14"/>
  <c r="R13" i="14"/>
  <c r="R14" i="14"/>
  <c r="R15" i="14"/>
  <c r="R16" i="14"/>
  <c r="R17" i="14"/>
  <c r="R18" i="14"/>
  <c r="R19" i="14"/>
  <c r="R20" i="14"/>
  <c r="R21" i="14"/>
  <c r="R22" i="14"/>
  <c r="R23" i="14"/>
  <c r="R24" i="14"/>
  <c r="R25" i="14"/>
  <c r="R26" i="14"/>
  <c r="R27" i="14"/>
  <c r="R28" i="14"/>
  <c r="R29" i="14"/>
  <c r="R30" i="14"/>
  <c r="R31" i="14"/>
  <c r="R32" i="14"/>
  <c r="R33" i="14"/>
  <c r="R34" i="14"/>
  <c r="R35" i="14"/>
  <c r="R36" i="14"/>
  <c r="R37" i="14"/>
  <c r="R38" i="14"/>
  <c r="R39" i="14"/>
  <c r="R40" i="14"/>
  <c r="R41" i="14"/>
  <c r="R42" i="14"/>
  <c r="R43" i="14"/>
  <c r="R44" i="14"/>
  <c r="R45" i="14"/>
  <c r="R46" i="14"/>
  <c r="R47" i="14"/>
  <c r="R48" i="14"/>
  <c r="R49" i="14"/>
  <c r="R50" i="14"/>
  <c r="R51" i="14"/>
  <c r="R52" i="14"/>
  <c r="R53" i="14"/>
  <c r="R54" i="14"/>
  <c r="R55" i="14"/>
  <c r="R56" i="14"/>
  <c r="R57" i="14"/>
  <c r="R58" i="14"/>
  <c r="R59" i="14"/>
  <c r="R60" i="14"/>
  <c r="R61" i="14"/>
  <c r="R62" i="14"/>
  <c r="R63" i="14"/>
  <c r="R64" i="14"/>
  <c r="R65" i="14"/>
  <c r="R66" i="14"/>
  <c r="R67" i="14"/>
  <c r="R68" i="14"/>
  <c r="R69" i="14"/>
  <c r="R70" i="14"/>
  <c r="R71" i="14"/>
  <c r="R72" i="14"/>
  <c r="R73" i="14"/>
  <c r="R74" i="14"/>
  <c r="R75" i="14"/>
  <c r="R76" i="14"/>
  <c r="R77" i="14"/>
  <c r="R78" i="14"/>
  <c r="R79" i="14"/>
  <c r="R80" i="14"/>
  <c r="R81" i="14"/>
  <c r="R82" i="14"/>
  <c r="R83" i="14"/>
  <c r="R84" i="14"/>
  <c r="R85" i="14"/>
  <c r="R86" i="14"/>
  <c r="R87" i="14"/>
  <c r="R88" i="14"/>
  <c r="R89" i="14"/>
  <c r="R90" i="14"/>
  <c r="R91" i="14"/>
  <c r="R92" i="14"/>
  <c r="R93" i="14"/>
  <c r="R94" i="14"/>
  <c r="R95" i="14"/>
  <c r="R96" i="14"/>
  <c r="R97" i="14"/>
  <c r="R98" i="14"/>
  <c r="R99" i="14"/>
  <c r="R100" i="14"/>
  <c r="R101" i="14"/>
  <c r="R102" i="14"/>
  <c r="R103" i="14"/>
  <c r="R104" i="14"/>
  <c r="R105" i="14"/>
  <c r="R106" i="14"/>
  <c r="R107" i="14"/>
  <c r="R108" i="14"/>
  <c r="R109" i="14"/>
  <c r="R110" i="14"/>
  <c r="R111" i="14"/>
  <c r="R112" i="14"/>
  <c r="R113" i="14"/>
  <c r="R114" i="14"/>
  <c r="R115" i="14"/>
  <c r="R116" i="14"/>
  <c r="R117" i="14"/>
  <c r="R118" i="14"/>
  <c r="R119" i="14"/>
  <c r="R120" i="14"/>
  <c r="R121" i="14"/>
  <c r="R122" i="14"/>
  <c r="R123" i="14"/>
  <c r="R124" i="14"/>
  <c r="R125" i="14"/>
  <c r="R126" i="14"/>
  <c r="R127" i="14"/>
  <c r="R128" i="14"/>
  <c r="R129" i="14"/>
  <c r="R130" i="14"/>
  <c r="R131" i="14"/>
  <c r="R132" i="14"/>
  <c r="R133" i="14"/>
  <c r="R134" i="14"/>
  <c r="R135" i="14"/>
  <c r="R136" i="14"/>
  <c r="R137" i="14"/>
  <c r="R138" i="14"/>
  <c r="R139" i="14"/>
  <c r="R140" i="14"/>
  <c r="R141" i="14"/>
  <c r="R142" i="14"/>
  <c r="R143" i="14"/>
  <c r="R144" i="14"/>
  <c r="R145" i="14"/>
  <c r="R146" i="14"/>
  <c r="R147" i="14"/>
  <c r="R148" i="14"/>
  <c r="R149" i="14"/>
  <c r="R150" i="14"/>
  <c r="R151" i="14"/>
  <c r="R152" i="14"/>
  <c r="R153" i="14"/>
  <c r="R154" i="14"/>
  <c r="R155" i="14"/>
  <c r="R156" i="14"/>
  <c r="R157" i="14"/>
  <c r="R158" i="14"/>
  <c r="R159" i="14"/>
  <c r="R160" i="14"/>
  <c r="R161" i="14"/>
  <c r="O2" i="14"/>
  <c r="R2" i="14"/>
  <c r="N4" i="14"/>
  <c r="N3" i="14"/>
  <c r="N2" i="14"/>
  <c r="Q2" i="14"/>
  <c r="Q161" i="14"/>
  <c r="Q160" i="14"/>
  <c r="Q159" i="14"/>
  <c r="Q158" i="14"/>
  <c r="Q157" i="14"/>
  <c r="Q156" i="14"/>
  <c r="Q155" i="14"/>
  <c r="Q154" i="14"/>
  <c r="Q153" i="14"/>
  <c r="Q152" i="14"/>
  <c r="Q151" i="14"/>
  <c r="Q150" i="14"/>
  <c r="Q149" i="14"/>
  <c r="Q148" i="14"/>
  <c r="Q147" i="14"/>
  <c r="Q146" i="14"/>
  <c r="Q145" i="14"/>
  <c r="Q144" i="14"/>
  <c r="Q143" i="14"/>
  <c r="Q142" i="14"/>
  <c r="Q141" i="14"/>
  <c r="Q140" i="14"/>
  <c r="Q139" i="14"/>
  <c r="Q138" i="14"/>
  <c r="Q137" i="14"/>
  <c r="Q136" i="14"/>
  <c r="Q135" i="14"/>
  <c r="Q134" i="14"/>
  <c r="Q133" i="14"/>
  <c r="Q132" i="14"/>
  <c r="Q131" i="14"/>
  <c r="Q130" i="14"/>
  <c r="Q129" i="14"/>
  <c r="Q128" i="14"/>
  <c r="Q127" i="14"/>
  <c r="Q126" i="14"/>
  <c r="Q125" i="14"/>
  <c r="Q124" i="14"/>
  <c r="Q123" i="14"/>
  <c r="Q122" i="14"/>
  <c r="Q121" i="14"/>
  <c r="Q120" i="14"/>
  <c r="Q119" i="14"/>
  <c r="Q118" i="14"/>
  <c r="Q117" i="14"/>
  <c r="Q116" i="14"/>
  <c r="Q115" i="14"/>
  <c r="Q114" i="14"/>
  <c r="Q113" i="14"/>
  <c r="Q112" i="14"/>
  <c r="Q111" i="14"/>
  <c r="Q110" i="14"/>
  <c r="Q109" i="14"/>
  <c r="Q108" i="14"/>
  <c r="Q107" i="14"/>
  <c r="Q106" i="14"/>
  <c r="Q105" i="14"/>
  <c r="Q104" i="14"/>
  <c r="Q103" i="14"/>
  <c r="Q102" i="14"/>
  <c r="Q101" i="14"/>
  <c r="Q100" i="14"/>
  <c r="Q99" i="14"/>
  <c r="Q98" i="14"/>
  <c r="Q97" i="14"/>
  <c r="Q96" i="14"/>
  <c r="Q95" i="14"/>
  <c r="Q94" i="14"/>
  <c r="Q93" i="14"/>
  <c r="Q92" i="14"/>
  <c r="Q91" i="14"/>
  <c r="Q90" i="14"/>
  <c r="Q89" i="14"/>
  <c r="Q88" i="14"/>
  <c r="Q87" i="14"/>
  <c r="Q86" i="14"/>
  <c r="Q85" i="14"/>
  <c r="Q84" i="14"/>
  <c r="Q83" i="14"/>
  <c r="Q82" i="14"/>
  <c r="Q81" i="14"/>
  <c r="Q80" i="14"/>
  <c r="Q79" i="14"/>
  <c r="Q78" i="14"/>
  <c r="Q77" i="14"/>
  <c r="Q76" i="14"/>
  <c r="Q75" i="14"/>
  <c r="Q74" i="14"/>
  <c r="Q73" i="14"/>
  <c r="Q72" i="14"/>
  <c r="Q71" i="14"/>
  <c r="Q70" i="14"/>
  <c r="Q69" i="14"/>
  <c r="Q68" i="14"/>
  <c r="Q67" i="14"/>
  <c r="Q66" i="14"/>
  <c r="Q65" i="14"/>
  <c r="Q64" i="14"/>
  <c r="Q63" i="14"/>
  <c r="Q62" i="14"/>
  <c r="Q61" i="14"/>
  <c r="Q60" i="14"/>
  <c r="Q59" i="14"/>
  <c r="Q58" i="14"/>
  <c r="Q57" i="14"/>
  <c r="Q56" i="14"/>
  <c r="Q55" i="14"/>
  <c r="Q54" i="14"/>
  <c r="Q53" i="14"/>
  <c r="Q52" i="14"/>
  <c r="Q51" i="14"/>
  <c r="Q50" i="14"/>
  <c r="Q49" i="14"/>
  <c r="Q48" i="14"/>
  <c r="Q47" i="14"/>
  <c r="Q46" i="14"/>
  <c r="Q45" i="14"/>
  <c r="Q44" i="14"/>
  <c r="Q43" i="14"/>
  <c r="Q42" i="14"/>
  <c r="Q41" i="14"/>
  <c r="Q40" i="14"/>
  <c r="Q39" i="14"/>
  <c r="Q38" i="14"/>
  <c r="Q37" i="14"/>
  <c r="Q36" i="14"/>
  <c r="Q35" i="14"/>
  <c r="Q34" i="14"/>
  <c r="Q33" i="14"/>
  <c r="Q32" i="14"/>
  <c r="Q31" i="14"/>
  <c r="Q30" i="14"/>
  <c r="Q29" i="14"/>
  <c r="Q28" i="14"/>
  <c r="Q27" i="14"/>
  <c r="Q26" i="14"/>
  <c r="Q25" i="14"/>
  <c r="Q24" i="14"/>
  <c r="Q23" i="14"/>
  <c r="Q22" i="14"/>
  <c r="Q21" i="14"/>
  <c r="Q20" i="14"/>
  <c r="Q19" i="14"/>
  <c r="Q18" i="14"/>
  <c r="Q17" i="14"/>
  <c r="Q16" i="14"/>
  <c r="Q15" i="14"/>
  <c r="Q14" i="14"/>
  <c r="Q13" i="14"/>
  <c r="Q12" i="14"/>
  <c r="Q11" i="14"/>
  <c r="Q10" i="14"/>
  <c r="Q9" i="14"/>
  <c r="Q8" i="14"/>
  <c r="Q7" i="14"/>
  <c r="Q6" i="14"/>
  <c r="Q5" i="14"/>
  <c r="Q4" i="14"/>
  <c r="Q3" i="14"/>
  <c r="O3" i="5"/>
  <c r="N148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N146" i="5"/>
  <c r="N147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N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2" i="5"/>
  <c r="J161" i="14"/>
  <c r="M161" i="14"/>
  <c r="N161" i="14" s="1"/>
  <c r="J160" i="14"/>
  <c r="M160" i="14"/>
  <c r="N160" i="14" s="1"/>
  <c r="J159" i="14"/>
  <c r="M159" i="14"/>
  <c r="N159" i="14" s="1"/>
  <c r="J158" i="14"/>
  <c r="M158" i="14"/>
  <c r="N158" i="14" s="1"/>
  <c r="J157" i="14"/>
  <c r="M157" i="14"/>
  <c r="N157" i="14" s="1"/>
  <c r="J156" i="14"/>
  <c r="M156" i="14"/>
  <c r="N156" i="14" s="1"/>
  <c r="J155" i="14"/>
  <c r="M155" i="14"/>
  <c r="N155" i="14" s="1"/>
  <c r="J154" i="14"/>
  <c r="M154" i="14"/>
  <c r="N154" i="14" s="1"/>
  <c r="J153" i="14"/>
  <c r="M153" i="14"/>
  <c r="N153" i="14" s="1"/>
  <c r="J152" i="14"/>
  <c r="M152" i="14"/>
  <c r="N152" i="14" s="1"/>
  <c r="J151" i="14"/>
  <c r="M151" i="14"/>
  <c r="N151" i="14" s="1"/>
  <c r="J150" i="14"/>
  <c r="M150" i="14"/>
  <c r="N150" i="14" s="1"/>
  <c r="J149" i="14"/>
  <c r="M149" i="14"/>
  <c r="N149" i="14" s="1"/>
  <c r="J148" i="14"/>
  <c r="M148" i="14"/>
  <c r="N148" i="14" s="1"/>
  <c r="J147" i="14"/>
  <c r="M147" i="14"/>
  <c r="N147" i="14" s="1"/>
  <c r="J146" i="14"/>
  <c r="M146" i="14"/>
  <c r="N146" i="14" s="1"/>
  <c r="J145" i="14"/>
  <c r="M145" i="14"/>
  <c r="N145" i="14" s="1"/>
  <c r="J144" i="14"/>
  <c r="M144" i="14"/>
  <c r="N144" i="14" s="1"/>
  <c r="J143" i="14"/>
  <c r="M143" i="14"/>
  <c r="N143" i="14" s="1"/>
  <c r="J142" i="14"/>
  <c r="M142" i="14"/>
  <c r="N142" i="14" s="1"/>
  <c r="J141" i="14"/>
  <c r="M141" i="14"/>
  <c r="N141" i="14" s="1"/>
  <c r="J140" i="14"/>
  <c r="M140" i="14"/>
  <c r="N140" i="14" s="1"/>
  <c r="J139" i="14"/>
  <c r="M139" i="14"/>
  <c r="N139" i="14" s="1"/>
  <c r="J138" i="14"/>
  <c r="M138" i="14"/>
  <c r="N138" i="14" s="1"/>
  <c r="J137" i="14"/>
  <c r="M137" i="14"/>
  <c r="N137" i="14" s="1"/>
  <c r="J136" i="14"/>
  <c r="M136" i="14"/>
  <c r="N136" i="14" s="1"/>
  <c r="J135" i="14"/>
  <c r="M135" i="14"/>
  <c r="N135" i="14" s="1"/>
  <c r="J134" i="14"/>
  <c r="M134" i="14"/>
  <c r="N134" i="14" s="1"/>
  <c r="J133" i="14"/>
  <c r="M133" i="14"/>
  <c r="N133" i="14" s="1"/>
  <c r="J132" i="14"/>
  <c r="M132" i="14"/>
  <c r="N132" i="14" s="1"/>
  <c r="J131" i="14"/>
  <c r="M131" i="14"/>
  <c r="N131" i="14" s="1"/>
  <c r="J130" i="14"/>
  <c r="M130" i="14"/>
  <c r="N130" i="14" s="1"/>
  <c r="J129" i="14"/>
  <c r="M129" i="14"/>
  <c r="N129" i="14" s="1"/>
  <c r="J128" i="14"/>
  <c r="M128" i="14"/>
  <c r="N128" i="14" s="1"/>
  <c r="J127" i="14"/>
  <c r="M127" i="14"/>
  <c r="N127" i="14" s="1"/>
  <c r="J126" i="14"/>
  <c r="M126" i="14"/>
  <c r="N126" i="14" s="1"/>
  <c r="J125" i="14"/>
  <c r="M125" i="14"/>
  <c r="N125" i="14" s="1"/>
  <c r="J124" i="14"/>
  <c r="M124" i="14"/>
  <c r="N124" i="14" s="1"/>
  <c r="J123" i="14"/>
  <c r="M123" i="14"/>
  <c r="N123" i="14" s="1"/>
  <c r="J122" i="14"/>
  <c r="M122" i="14"/>
  <c r="N122" i="14" s="1"/>
  <c r="J121" i="14"/>
  <c r="M121" i="14"/>
  <c r="N121" i="14" s="1"/>
  <c r="J120" i="14"/>
  <c r="M120" i="14"/>
  <c r="N120" i="14" s="1"/>
  <c r="J119" i="14"/>
  <c r="M119" i="14"/>
  <c r="N119" i="14" s="1"/>
  <c r="J118" i="14"/>
  <c r="M118" i="14"/>
  <c r="N118" i="14" s="1"/>
  <c r="J117" i="14"/>
  <c r="M117" i="14"/>
  <c r="N117" i="14" s="1"/>
  <c r="J116" i="14"/>
  <c r="M116" i="14"/>
  <c r="N116" i="14" s="1"/>
  <c r="J115" i="14"/>
  <c r="M115" i="14"/>
  <c r="N115" i="14" s="1"/>
  <c r="J114" i="14"/>
  <c r="M114" i="14"/>
  <c r="N114" i="14" s="1"/>
  <c r="J113" i="14"/>
  <c r="M113" i="14"/>
  <c r="N113" i="14" s="1"/>
  <c r="J112" i="14"/>
  <c r="M112" i="14"/>
  <c r="N112" i="14" s="1"/>
  <c r="J111" i="14"/>
  <c r="M111" i="14"/>
  <c r="N111" i="14" s="1"/>
  <c r="J110" i="14"/>
  <c r="M110" i="14"/>
  <c r="N110" i="14" s="1"/>
  <c r="J109" i="14"/>
  <c r="M109" i="14"/>
  <c r="N109" i="14" s="1"/>
  <c r="J108" i="14"/>
  <c r="M108" i="14"/>
  <c r="N108" i="14" s="1"/>
  <c r="J107" i="14"/>
  <c r="M107" i="14"/>
  <c r="N107" i="14" s="1"/>
  <c r="J106" i="14"/>
  <c r="M106" i="14"/>
  <c r="N106" i="14" s="1"/>
  <c r="J105" i="14"/>
  <c r="M105" i="14"/>
  <c r="N105" i="14" s="1"/>
  <c r="J104" i="14"/>
  <c r="M104" i="14"/>
  <c r="N104" i="14" s="1"/>
  <c r="J103" i="14"/>
  <c r="M103" i="14"/>
  <c r="N103" i="14" s="1"/>
  <c r="J102" i="14"/>
  <c r="M102" i="14"/>
  <c r="N102" i="14" s="1"/>
  <c r="J101" i="14"/>
  <c r="M101" i="14"/>
  <c r="N101" i="14" s="1"/>
  <c r="J100" i="14"/>
  <c r="M100" i="14"/>
  <c r="N100" i="14" s="1"/>
  <c r="J99" i="14"/>
  <c r="M99" i="14"/>
  <c r="N99" i="14" s="1"/>
  <c r="J98" i="14"/>
  <c r="M98" i="14"/>
  <c r="N98" i="14" s="1"/>
  <c r="J97" i="14"/>
  <c r="M97" i="14"/>
  <c r="N97" i="14" s="1"/>
  <c r="J96" i="14"/>
  <c r="M96" i="14"/>
  <c r="N96" i="14" s="1"/>
  <c r="J95" i="14"/>
  <c r="M95" i="14"/>
  <c r="N95" i="14" s="1"/>
  <c r="J94" i="14"/>
  <c r="M94" i="14"/>
  <c r="N94" i="14" s="1"/>
  <c r="J93" i="14"/>
  <c r="M93" i="14"/>
  <c r="N93" i="14" s="1"/>
  <c r="J92" i="14"/>
  <c r="M92" i="14"/>
  <c r="N92" i="14" s="1"/>
  <c r="J91" i="14"/>
  <c r="M91" i="14"/>
  <c r="N91" i="14" s="1"/>
  <c r="J90" i="14"/>
  <c r="M90" i="14"/>
  <c r="N90" i="14" s="1"/>
  <c r="J89" i="14"/>
  <c r="M89" i="14"/>
  <c r="N89" i="14" s="1"/>
  <c r="J88" i="14"/>
  <c r="M88" i="14"/>
  <c r="N88" i="14" s="1"/>
  <c r="J87" i="14"/>
  <c r="M87" i="14"/>
  <c r="N87" i="14" s="1"/>
  <c r="J86" i="14"/>
  <c r="M86" i="14"/>
  <c r="N86" i="14" s="1"/>
  <c r="J85" i="14"/>
  <c r="M85" i="14"/>
  <c r="N85" i="14" s="1"/>
  <c r="J84" i="14"/>
  <c r="M84" i="14"/>
  <c r="N84" i="14" s="1"/>
  <c r="J83" i="14"/>
  <c r="M83" i="14"/>
  <c r="N83" i="14" s="1"/>
  <c r="J82" i="14"/>
  <c r="M82" i="14"/>
  <c r="N82" i="14" s="1"/>
  <c r="J81" i="14"/>
  <c r="M81" i="14"/>
  <c r="N81" i="14" s="1"/>
  <c r="J80" i="14"/>
  <c r="M80" i="14"/>
  <c r="N80" i="14" s="1"/>
  <c r="J79" i="14"/>
  <c r="M79" i="14"/>
  <c r="N79" i="14" s="1"/>
  <c r="J78" i="14"/>
  <c r="M78" i="14"/>
  <c r="N78" i="14" s="1"/>
  <c r="J77" i="14"/>
  <c r="M77" i="14"/>
  <c r="N77" i="14" s="1"/>
  <c r="J76" i="14"/>
  <c r="M76" i="14"/>
  <c r="N76" i="14" s="1"/>
  <c r="J75" i="14"/>
  <c r="M75" i="14"/>
  <c r="N75" i="14" s="1"/>
  <c r="J74" i="14"/>
  <c r="M74" i="14"/>
  <c r="N74" i="14" s="1"/>
  <c r="J73" i="14"/>
  <c r="M73" i="14"/>
  <c r="N73" i="14" s="1"/>
  <c r="J72" i="14"/>
  <c r="M72" i="14"/>
  <c r="N72" i="14" s="1"/>
  <c r="J71" i="14"/>
  <c r="M71" i="14"/>
  <c r="N71" i="14" s="1"/>
  <c r="J70" i="14"/>
  <c r="M70" i="14"/>
  <c r="N70" i="14" s="1"/>
  <c r="J69" i="14"/>
  <c r="M69" i="14"/>
  <c r="N69" i="14" s="1"/>
  <c r="J68" i="14"/>
  <c r="M68" i="14"/>
  <c r="N68" i="14" s="1"/>
  <c r="J67" i="14"/>
  <c r="M67" i="14"/>
  <c r="N67" i="14" s="1"/>
  <c r="J66" i="14"/>
  <c r="M66" i="14"/>
  <c r="N66" i="14" s="1"/>
  <c r="J65" i="14"/>
  <c r="M65" i="14"/>
  <c r="N65" i="14" s="1"/>
  <c r="J64" i="14"/>
  <c r="M64" i="14"/>
  <c r="N64" i="14" s="1"/>
  <c r="J63" i="14"/>
  <c r="M63" i="14"/>
  <c r="N63" i="14" s="1"/>
  <c r="J62" i="14"/>
  <c r="M62" i="14"/>
  <c r="N62" i="14" s="1"/>
  <c r="J61" i="14"/>
  <c r="M61" i="14"/>
  <c r="N61" i="14" s="1"/>
  <c r="J60" i="14"/>
  <c r="M60" i="14"/>
  <c r="N60" i="14" s="1"/>
  <c r="J59" i="14"/>
  <c r="M59" i="14"/>
  <c r="N59" i="14" s="1"/>
  <c r="J58" i="14"/>
  <c r="M58" i="14"/>
  <c r="N58" i="14" s="1"/>
  <c r="J57" i="14"/>
  <c r="M57" i="14"/>
  <c r="N57" i="14" s="1"/>
  <c r="J56" i="14"/>
  <c r="M56" i="14"/>
  <c r="N56" i="14" s="1"/>
  <c r="J55" i="14"/>
  <c r="M55" i="14"/>
  <c r="N55" i="14" s="1"/>
  <c r="J54" i="14"/>
  <c r="M54" i="14"/>
  <c r="N54" i="14" s="1"/>
  <c r="J53" i="14"/>
  <c r="M53" i="14"/>
  <c r="N53" i="14" s="1"/>
  <c r="J52" i="14"/>
  <c r="M52" i="14"/>
  <c r="N52" i="14" s="1"/>
  <c r="J51" i="14"/>
  <c r="M51" i="14"/>
  <c r="N51" i="14" s="1"/>
  <c r="J50" i="14"/>
  <c r="M50" i="14"/>
  <c r="N50" i="14" s="1"/>
  <c r="J49" i="14"/>
  <c r="M49" i="14"/>
  <c r="N49" i="14" s="1"/>
  <c r="J48" i="14"/>
  <c r="M48" i="14"/>
  <c r="N48" i="14" s="1"/>
  <c r="J47" i="14"/>
  <c r="M47" i="14"/>
  <c r="N47" i="14" s="1"/>
  <c r="J46" i="14"/>
  <c r="M46" i="14"/>
  <c r="N46" i="14" s="1"/>
  <c r="J45" i="14"/>
  <c r="M45" i="14"/>
  <c r="N45" i="14" s="1"/>
  <c r="J44" i="14"/>
  <c r="M44" i="14"/>
  <c r="N44" i="14" s="1"/>
  <c r="J43" i="14"/>
  <c r="M43" i="14"/>
  <c r="N43" i="14" s="1"/>
  <c r="J42" i="14"/>
  <c r="M42" i="14"/>
  <c r="N42" i="14" s="1"/>
  <c r="J41" i="14"/>
  <c r="M41" i="14"/>
  <c r="N41" i="14" s="1"/>
  <c r="J40" i="14"/>
  <c r="M40" i="14"/>
  <c r="N40" i="14" s="1"/>
  <c r="J39" i="14"/>
  <c r="M39" i="14"/>
  <c r="N39" i="14" s="1"/>
  <c r="J38" i="14"/>
  <c r="M38" i="14"/>
  <c r="N38" i="14" s="1"/>
  <c r="J37" i="14"/>
  <c r="M37" i="14"/>
  <c r="N37" i="14" s="1"/>
  <c r="J36" i="14"/>
  <c r="M36" i="14"/>
  <c r="N36" i="14" s="1"/>
  <c r="J35" i="14"/>
  <c r="M35" i="14"/>
  <c r="N35" i="14" s="1"/>
  <c r="J34" i="14"/>
  <c r="M34" i="14"/>
  <c r="N34" i="14" s="1"/>
  <c r="J33" i="14"/>
  <c r="M33" i="14"/>
  <c r="N33" i="14" s="1"/>
  <c r="J32" i="14"/>
  <c r="M32" i="14"/>
  <c r="N32" i="14" s="1"/>
  <c r="J31" i="14"/>
  <c r="M31" i="14"/>
  <c r="N31" i="14" s="1"/>
  <c r="J30" i="14"/>
  <c r="M30" i="14"/>
  <c r="N30" i="14" s="1"/>
  <c r="J29" i="14"/>
  <c r="M29" i="14"/>
  <c r="N29" i="14" s="1"/>
  <c r="J28" i="14"/>
  <c r="M28" i="14"/>
  <c r="N28" i="14" s="1"/>
  <c r="J27" i="14"/>
  <c r="M27" i="14"/>
  <c r="N27" i="14" s="1"/>
  <c r="J26" i="14"/>
  <c r="M26" i="14"/>
  <c r="N26" i="14" s="1"/>
  <c r="J25" i="14"/>
  <c r="M25" i="14"/>
  <c r="N25" i="14" s="1"/>
  <c r="J24" i="14"/>
  <c r="M24" i="14"/>
  <c r="N24" i="14" s="1"/>
  <c r="J23" i="14"/>
  <c r="M23" i="14"/>
  <c r="N23" i="14" s="1"/>
  <c r="J22" i="14"/>
  <c r="M22" i="14"/>
  <c r="N22" i="14" s="1"/>
  <c r="J21" i="14"/>
  <c r="M21" i="14"/>
  <c r="N21" i="14" s="1"/>
  <c r="J20" i="14"/>
  <c r="M20" i="14"/>
  <c r="N20" i="14" s="1"/>
  <c r="J19" i="14"/>
  <c r="M19" i="14"/>
  <c r="N19" i="14" s="1"/>
  <c r="J18" i="14"/>
  <c r="M18" i="14"/>
  <c r="N18" i="14" s="1"/>
  <c r="J17" i="14"/>
  <c r="M17" i="14"/>
  <c r="N17" i="14" s="1"/>
  <c r="J16" i="14"/>
  <c r="M16" i="14"/>
  <c r="N16" i="14" s="1"/>
  <c r="J15" i="14"/>
  <c r="M15" i="14"/>
  <c r="N15" i="14" s="1"/>
  <c r="J14" i="14"/>
  <c r="M14" i="14"/>
  <c r="N14" i="14" s="1"/>
  <c r="J13" i="14"/>
  <c r="M13" i="14"/>
  <c r="N13" i="14" s="1"/>
  <c r="J12" i="14"/>
  <c r="M12" i="14"/>
  <c r="N12" i="14" s="1"/>
  <c r="J11" i="14"/>
  <c r="M11" i="14"/>
  <c r="N11" i="14" s="1"/>
  <c r="J10" i="14"/>
  <c r="M10" i="14"/>
  <c r="N10" i="14" s="1"/>
  <c r="J9" i="14"/>
  <c r="M9" i="14"/>
  <c r="N9" i="14" s="1"/>
  <c r="J8" i="14"/>
  <c r="M8" i="14"/>
  <c r="N8" i="14" s="1"/>
  <c r="J7" i="14"/>
  <c r="M7" i="14"/>
  <c r="N7" i="14" s="1"/>
  <c r="J6" i="14"/>
  <c r="M6" i="14"/>
  <c r="N6" i="14" s="1"/>
  <c r="J5" i="14"/>
  <c r="M5" i="14"/>
  <c r="N5" i="14" s="1"/>
  <c r="J4" i="14"/>
  <c r="M4" i="14"/>
  <c r="J3" i="14"/>
  <c r="M3" i="14"/>
  <c r="J2" i="14"/>
  <c r="M2" i="14"/>
  <c r="M116" i="1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3" i="10"/>
  <c r="J2" i="11" a="1"/>
  <c r="J2" i="11" s="1"/>
  <c r="K2" i="11" a="1"/>
  <c r="K2" i="11" s="1"/>
  <c r="L2" i="11" a="1"/>
  <c r="L2" i="11" s="1"/>
  <c r="M2" i="11" a="1"/>
  <c r="M2" i="11" s="1"/>
  <c r="I2" i="11" a="1"/>
  <c r="I2" i="11" s="1"/>
  <c r="I16" i="11" s="1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E4" i="4"/>
  <c r="H6" i="4" s="1"/>
  <c r="C4" i="10"/>
  <c r="C5" i="10"/>
  <c r="C6" i="10"/>
  <c r="C7" i="10"/>
  <c r="C8" i="10"/>
  <c r="C9" i="10"/>
  <c r="C10" i="10"/>
  <c r="C11" i="10"/>
  <c r="C3" i="10"/>
  <c r="I9" i="9"/>
  <c r="I8" i="9"/>
  <c r="D10" i="4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K7" i="6"/>
  <c r="K6" i="6"/>
  <c r="K5" i="6"/>
  <c r="K4" i="6"/>
  <c r="K3" i="6"/>
  <c r="K2" i="6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2" i="1"/>
  <c r="J161" i="5"/>
  <c r="J160" i="5"/>
  <c r="J159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3" i="5"/>
  <c r="J142" i="5"/>
  <c r="J141" i="5"/>
  <c r="J140" i="5"/>
  <c r="J139" i="5"/>
  <c r="J138" i="5"/>
  <c r="J137" i="5"/>
  <c r="J136" i="5"/>
  <c r="J135" i="5"/>
  <c r="J134" i="5"/>
  <c r="J133" i="5"/>
  <c r="J132" i="5"/>
  <c r="J131" i="5"/>
  <c r="J130" i="5"/>
  <c r="J129" i="5"/>
  <c r="J128" i="5"/>
  <c r="J127" i="5"/>
  <c r="J126" i="5"/>
  <c r="J125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9" i="5"/>
  <c r="J38" i="5"/>
  <c r="J37" i="5"/>
  <c r="J36" i="5"/>
  <c r="J35" i="5"/>
  <c r="J34" i="5"/>
  <c r="J33" i="5"/>
  <c r="J32" i="5"/>
  <c r="J31" i="5"/>
  <c r="J30" i="5"/>
  <c r="J29" i="5"/>
  <c r="J28" i="5"/>
  <c r="J27" i="5"/>
  <c r="J26" i="5"/>
  <c r="J25" i="5"/>
  <c r="J24" i="5"/>
  <c r="J23" i="5"/>
  <c r="J22" i="5"/>
  <c r="J21" i="5"/>
  <c r="J20" i="5"/>
  <c r="J19" i="5"/>
  <c r="J18" i="5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4" i="5"/>
  <c r="J3" i="5"/>
  <c r="J2" i="5"/>
  <c r="P13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N74" i="1" s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N116" i="1" s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2" i="1"/>
  <c r="O22" i="14" l="1"/>
  <c r="O30" i="14"/>
  <c r="O125" i="5"/>
  <c r="O6" i="14"/>
  <c r="O14" i="14"/>
  <c r="O26" i="14"/>
  <c r="O42" i="14"/>
  <c r="O46" i="14"/>
  <c r="O50" i="14"/>
  <c r="O54" i="14"/>
  <c r="O62" i="14"/>
  <c r="O66" i="14"/>
  <c r="O70" i="14"/>
  <c r="O74" i="14"/>
  <c r="O78" i="14"/>
  <c r="O82" i="14"/>
  <c r="O86" i="14"/>
  <c r="O90" i="14"/>
  <c r="O94" i="14"/>
  <c r="O98" i="14"/>
  <c r="O102" i="14"/>
  <c r="O106" i="14"/>
  <c r="O110" i="14"/>
  <c r="O114" i="14"/>
  <c r="O118" i="14"/>
  <c r="O122" i="14"/>
  <c r="O126" i="14"/>
  <c r="O130" i="14"/>
  <c r="O134" i="14"/>
  <c r="O138" i="14"/>
  <c r="O142" i="14"/>
  <c r="O146" i="14"/>
  <c r="O150" i="14"/>
  <c r="O154" i="14"/>
  <c r="O158" i="14"/>
  <c r="O31" i="14"/>
  <c r="O39" i="14"/>
  <c r="O47" i="14"/>
  <c r="O55" i="14"/>
  <c r="O63" i="14"/>
  <c r="O71" i="14"/>
  <c r="O79" i="14"/>
  <c r="O87" i="14"/>
  <c r="O91" i="14"/>
  <c r="O95" i="14"/>
  <c r="O99" i="14"/>
  <c r="O103" i="14"/>
  <c r="O107" i="14"/>
  <c r="O111" i="14"/>
  <c r="O115" i="14"/>
  <c r="O119" i="14"/>
  <c r="O127" i="14"/>
  <c r="O131" i="14"/>
  <c r="O135" i="14"/>
  <c r="O139" i="14"/>
  <c r="O143" i="14"/>
  <c r="O147" i="14"/>
  <c r="O151" i="14"/>
  <c r="O155" i="14"/>
  <c r="O159" i="14"/>
  <c r="O10" i="14"/>
  <c r="O18" i="14"/>
  <c r="O58" i="14"/>
  <c r="O3" i="14"/>
  <c r="O7" i="14"/>
  <c r="O11" i="14"/>
  <c r="O15" i="14"/>
  <c r="O19" i="14"/>
  <c r="O23" i="14"/>
  <c r="O27" i="14"/>
  <c r="O35" i="14"/>
  <c r="O43" i="14"/>
  <c r="O51" i="14"/>
  <c r="O59" i="14"/>
  <c r="O67" i="14"/>
  <c r="O75" i="14"/>
  <c r="O83" i="14"/>
  <c r="O123" i="14"/>
  <c r="O8" i="14"/>
  <c r="O16" i="14"/>
  <c r="O24" i="14"/>
  <c r="O36" i="14"/>
  <c r="O44" i="14"/>
  <c r="O48" i="14"/>
  <c r="O56" i="14"/>
  <c r="O60" i="14"/>
  <c r="O68" i="14"/>
  <c r="O72" i="14"/>
  <c r="O76" i="14"/>
  <c r="O80" i="14"/>
  <c r="O84" i="14"/>
  <c r="O88" i="14"/>
  <c r="O92" i="14"/>
  <c r="O96" i="14"/>
  <c r="O100" i="14"/>
  <c r="O104" i="14"/>
  <c r="O108" i="14"/>
  <c r="O112" i="14"/>
  <c r="O120" i="14"/>
  <c r="O124" i="14"/>
  <c r="O128" i="14"/>
  <c r="O132" i="14"/>
  <c r="O136" i="14"/>
  <c r="O140" i="14"/>
  <c r="O144" i="14"/>
  <c r="O148" i="14"/>
  <c r="O152" i="14"/>
  <c r="O156" i="14"/>
  <c r="O160" i="14"/>
  <c r="O4" i="14"/>
  <c r="O12" i="14"/>
  <c r="O20" i="14"/>
  <c r="O28" i="14"/>
  <c r="O32" i="14"/>
  <c r="O40" i="14"/>
  <c r="O52" i="14"/>
  <c r="O64" i="14"/>
  <c r="O116" i="14"/>
  <c r="O34" i="14"/>
  <c r="O5" i="14"/>
  <c r="O13" i="14"/>
  <c r="O21" i="14"/>
  <c r="O29" i="14"/>
  <c r="O37" i="14"/>
  <c r="O45" i="14"/>
  <c r="O53" i="14"/>
  <c r="O61" i="14"/>
  <c r="O69" i="14"/>
  <c r="O77" i="14"/>
  <c r="O81" i="14"/>
  <c r="O89" i="14"/>
  <c r="O93" i="14"/>
  <c r="O97" i="14"/>
  <c r="O101" i="14"/>
  <c r="O105" i="14"/>
  <c r="O109" i="14"/>
  <c r="O113" i="14"/>
  <c r="O117" i="14"/>
  <c r="O125" i="14"/>
  <c r="O129" i="14"/>
  <c r="O133" i="14"/>
  <c r="O137" i="14"/>
  <c r="O141" i="14"/>
  <c r="O145" i="14"/>
  <c r="O149" i="14"/>
  <c r="O153" i="14"/>
  <c r="O157" i="14"/>
  <c r="O161" i="14"/>
  <c r="O38" i="14"/>
  <c r="O9" i="14"/>
  <c r="O17" i="14"/>
  <c r="O25" i="14"/>
  <c r="O33" i="14"/>
  <c r="O41" i="14"/>
  <c r="O49" i="14"/>
  <c r="O57" i="14"/>
  <c r="O65" i="14"/>
  <c r="O73" i="14"/>
  <c r="O85" i="14"/>
  <c r="O121" i="14"/>
  <c r="N156" i="1"/>
  <c r="N140" i="1"/>
  <c r="N107" i="1"/>
  <c r="N75" i="1"/>
  <c r="N43" i="1"/>
  <c r="N11" i="1"/>
  <c r="N148" i="1"/>
  <c r="N121" i="1"/>
  <c r="N64" i="1"/>
  <c r="N40" i="1"/>
  <c r="N8" i="1"/>
  <c r="N137" i="1"/>
  <c r="N104" i="1"/>
  <c r="N88" i="1"/>
  <c r="N72" i="1"/>
  <c r="N56" i="1"/>
  <c r="N48" i="1"/>
  <c r="N32" i="1"/>
  <c r="N24" i="1"/>
  <c r="N2" i="1"/>
  <c r="N105" i="1"/>
  <c r="N89" i="1"/>
  <c r="N73" i="1"/>
  <c r="N57" i="1"/>
  <c r="N41" i="1"/>
  <c r="N25" i="1"/>
  <c r="N17" i="1"/>
  <c r="N9" i="1"/>
  <c r="N138" i="1"/>
  <c r="N120" i="1"/>
  <c r="N136" i="1"/>
  <c r="N152" i="1"/>
  <c r="N155" i="1"/>
  <c r="N147" i="1"/>
  <c r="N139" i="1"/>
  <c r="N108" i="1"/>
  <c r="N76" i="1"/>
  <c r="N68" i="1"/>
  <c r="N20" i="1"/>
  <c r="N123" i="1"/>
  <c r="N83" i="1"/>
  <c r="N51" i="1"/>
  <c r="N84" i="1"/>
  <c r="N4" i="1"/>
  <c r="N67" i="1"/>
  <c r="N59" i="1"/>
  <c r="N3" i="1"/>
  <c r="N100" i="1"/>
  <c r="N52" i="1"/>
  <c r="N28" i="1"/>
  <c r="N91" i="1"/>
  <c r="N27" i="1"/>
  <c r="N124" i="1"/>
  <c r="N44" i="1"/>
  <c r="N19" i="1"/>
  <c r="N131" i="1"/>
  <c r="N35" i="1"/>
  <c r="N36" i="1"/>
  <c r="N99" i="1"/>
  <c r="N6" i="1"/>
  <c r="N92" i="1"/>
  <c r="N60" i="1"/>
  <c r="N12" i="1"/>
  <c r="N115" i="1"/>
  <c r="N149" i="1"/>
  <c r="N127" i="1"/>
  <c r="N111" i="1"/>
  <c r="N95" i="1"/>
  <c r="N71" i="1"/>
  <c r="N47" i="1"/>
  <c r="N31" i="1"/>
  <c r="N15" i="1"/>
  <c r="N143" i="1"/>
  <c r="N126" i="1"/>
  <c r="N102" i="1"/>
  <c r="N86" i="1"/>
  <c r="N54" i="1"/>
  <c r="N38" i="1"/>
  <c r="N22" i="1"/>
  <c r="N142" i="1"/>
  <c r="N109" i="1"/>
  <c r="N53" i="1"/>
  <c r="N141" i="1"/>
  <c r="N133" i="1"/>
  <c r="N154" i="1"/>
  <c r="N146" i="1"/>
  <c r="N130" i="1"/>
  <c r="N122" i="1"/>
  <c r="N114" i="1"/>
  <c r="N106" i="1"/>
  <c r="N98" i="1"/>
  <c r="N90" i="1"/>
  <c r="N82" i="1"/>
  <c r="N66" i="1"/>
  <c r="N58" i="1"/>
  <c r="N50" i="1"/>
  <c r="N42" i="1"/>
  <c r="N34" i="1"/>
  <c r="N26" i="1"/>
  <c r="N18" i="1"/>
  <c r="N10" i="1"/>
  <c r="N119" i="1"/>
  <c r="N103" i="1"/>
  <c r="N87" i="1"/>
  <c r="N79" i="1"/>
  <c r="N63" i="1"/>
  <c r="N39" i="1"/>
  <c r="N23" i="1"/>
  <c r="N7" i="1"/>
  <c r="N151" i="1"/>
  <c r="N118" i="1"/>
  <c r="N94" i="1"/>
  <c r="N70" i="1"/>
  <c r="N62" i="1"/>
  <c r="N14" i="1"/>
  <c r="N158" i="1"/>
  <c r="N125" i="1"/>
  <c r="N93" i="1"/>
  <c r="N61" i="1"/>
  <c r="N5" i="1"/>
  <c r="N157" i="1"/>
  <c r="N161" i="1"/>
  <c r="N153" i="1"/>
  <c r="N145" i="1"/>
  <c r="N129" i="1"/>
  <c r="N113" i="1"/>
  <c r="N97" i="1"/>
  <c r="N81" i="1"/>
  <c r="N65" i="1"/>
  <c r="N49" i="1"/>
  <c r="N33" i="1"/>
  <c r="N55" i="1"/>
  <c r="N159" i="1"/>
  <c r="N135" i="1"/>
  <c r="N110" i="1"/>
  <c r="N78" i="1"/>
  <c r="N46" i="1"/>
  <c r="N30" i="1"/>
  <c r="N132" i="1"/>
  <c r="N150" i="1"/>
  <c r="N134" i="1"/>
  <c r="N117" i="1"/>
  <c r="N101" i="1"/>
  <c r="N85" i="1"/>
  <c r="N77" i="1"/>
  <c r="N69" i="1"/>
  <c r="N45" i="1"/>
  <c r="N37" i="1"/>
  <c r="N29" i="1"/>
  <c r="N21" i="1"/>
  <c r="O21" i="1" s="1"/>
  <c r="N13" i="1"/>
  <c r="N160" i="1"/>
  <c r="N144" i="1"/>
  <c r="N128" i="1"/>
  <c r="N112" i="1"/>
  <c r="N96" i="1"/>
  <c r="N80" i="1"/>
  <c r="N16" i="1"/>
  <c r="O16" i="1" s="1"/>
  <c r="G3" i="4"/>
  <c r="B13" i="4" s="1"/>
  <c r="G9" i="4"/>
  <c r="B19" i="4" s="1"/>
  <c r="H3" i="4"/>
  <c r="H4" i="4"/>
  <c r="G4" i="4"/>
  <c r="B14" i="4" s="1"/>
  <c r="H5" i="4"/>
  <c r="G5" i="4"/>
  <c r="B15" i="4" s="1"/>
  <c r="H7" i="4"/>
  <c r="G6" i="4"/>
  <c r="B16" i="4" s="1"/>
  <c r="C16" i="4" s="1"/>
  <c r="H8" i="4"/>
  <c r="G7" i="4"/>
  <c r="B17" i="4" s="1"/>
  <c r="H9" i="4"/>
  <c r="G8" i="4"/>
  <c r="B18" i="4" s="1"/>
  <c r="O14" i="5"/>
  <c r="O30" i="5"/>
  <c r="O33" i="5"/>
  <c r="O46" i="5"/>
  <c r="O142" i="5"/>
  <c r="O8" i="5"/>
  <c r="O11" i="5"/>
  <c r="O24" i="5"/>
  <c r="O27" i="5"/>
  <c r="O40" i="5"/>
  <c r="O43" i="5"/>
  <c r="O56" i="5"/>
  <c r="O59" i="5"/>
  <c r="O72" i="5"/>
  <c r="O75" i="5"/>
  <c r="O88" i="5"/>
  <c r="O91" i="5"/>
  <c r="O104" i="5"/>
  <c r="O107" i="5"/>
  <c r="O120" i="5"/>
  <c r="O123" i="5"/>
  <c r="O136" i="5"/>
  <c r="O139" i="5"/>
  <c r="O152" i="5"/>
  <c r="O155" i="5"/>
  <c r="O5" i="5"/>
  <c r="O18" i="5"/>
  <c r="O21" i="5"/>
  <c r="O34" i="5"/>
  <c r="O37" i="5"/>
  <c r="O50" i="5"/>
  <c r="O53" i="5"/>
  <c r="O66" i="5"/>
  <c r="O69" i="5"/>
  <c r="O82" i="5"/>
  <c r="O85" i="5"/>
  <c r="O98" i="5"/>
  <c r="O101" i="5"/>
  <c r="O114" i="5"/>
  <c r="O117" i="5"/>
  <c r="O130" i="5"/>
  <c r="O133" i="5"/>
  <c r="O146" i="5"/>
  <c r="O149" i="5"/>
  <c r="O81" i="5"/>
  <c r="O145" i="5"/>
  <c r="O12" i="5"/>
  <c r="O15" i="5"/>
  <c r="O28" i="5"/>
  <c r="O31" i="5"/>
  <c r="O44" i="5"/>
  <c r="O47" i="5"/>
  <c r="O60" i="5"/>
  <c r="O63" i="5"/>
  <c r="O76" i="5"/>
  <c r="O79" i="5"/>
  <c r="O92" i="5"/>
  <c r="O95" i="5"/>
  <c r="O108" i="5"/>
  <c r="O111" i="5"/>
  <c r="O124" i="5"/>
  <c r="O127" i="5"/>
  <c r="O140" i="5"/>
  <c r="O143" i="5"/>
  <c r="O156" i="5"/>
  <c r="O159" i="5"/>
  <c r="O78" i="5"/>
  <c r="O113" i="5"/>
  <c r="O6" i="5"/>
  <c r="O9" i="5"/>
  <c r="O22" i="5"/>
  <c r="O25" i="5"/>
  <c r="O38" i="5"/>
  <c r="O41" i="5"/>
  <c r="O54" i="5"/>
  <c r="O57" i="5"/>
  <c r="O70" i="5"/>
  <c r="O73" i="5"/>
  <c r="O86" i="5"/>
  <c r="O89" i="5"/>
  <c r="O102" i="5"/>
  <c r="O105" i="5"/>
  <c r="O118" i="5"/>
  <c r="O121" i="5"/>
  <c r="O134" i="5"/>
  <c r="O137" i="5"/>
  <c r="O150" i="5"/>
  <c r="O153" i="5"/>
  <c r="O65" i="5"/>
  <c r="O97" i="5"/>
  <c r="O126" i="5"/>
  <c r="O16" i="5"/>
  <c r="O19" i="5"/>
  <c r="O32" i="5"/>
  <c r="O35" i="5"/>
  <c r="O48" i="5"/>
  <c r="O51" i="5"/>
  <c r="O64" i="5"/>
  <c r="O67" i="5"/>
  <c r="O80" i="5"/>
  <c r="O83" i="5"/>
  <c r="O96" i="5"/>
  <c r="O99" i="5"/>
  <c r="O112" i="5"/>
  <c r="O115" i="5"/>
  <c r="O128" i="5"/>
  <c r="O131" i="5"/>
  <c r="O144" i="5"/>
  <c r="O147" i="5"/>
  <c r="O160" i="5"/>
  <c r="O17" i="5"/>
  <c r="O49" i="5"/>
  <c r="O94" i="5"/>
  <c r="O158" i="5"/>
  <c r="O10" i="5"/>
  <c r="O13" i="5"/>
  <c r="O26" i="5"/>
  <c r="O29" i="5"/>
  <c r="O42" i="5"/>
  <c r="O45" i="5"/>
  <c r="O58" i="5"/>
  <c r="O61" i="5"/>
  <c r="O74" i="5"/>
  <c r="O77" i="5"/>
  <c r="O90" i="5"/>
  <c r="O93" i="5"/>
  <c r="O106" i="5"/>
  <c r="O109" i="5"/>
  <c r="O122" i="5"/>
  <c r="O138" i="5"/>
  <c r="O141" i="5"/>
  <c r="O154" i="5"/>
  <c r="O157" i="5"/>
  <c r="O129" i="5"/>
  <c r="O4" i="5"/>
  <c r="O7" i="5"/>
  <c r="O20" i="5"/>
  <c r="O23" i="5"/>
  <c r="O36" i="5"/>
  <c r="O39" i="5"/>
  <c r="O52" i="5"/>
  <c r="O55" i="5"/>
  <c r="O68" i="5"/>
  <c r="O71" i="5"/>
  <c r="O84" i="5"/>
  <c r="O87" i="5"/>
  <c r="O100" i="5"/>
  <c r="O103" i="5"/>
  <c r="O116" i="5"/>
  <c r="O119" i="5"/>
  <c r="O132" i="5"/>
  <c r="O135" i="5"/>
  <c r="O148" i="5"/>
  <c r="O151" i="5"/>
  <c r="O62" i="5"/>
  <c r="O110" i="5"/>
  <c r="O161" i="5"/>
  <c r="O113" i="1" l="1"/>
  <c r="O66" i="1"/>
  <c r="O60" i="1"/>
  <c r="O59" i="1"/>
  <c r="O68" i="1"/>
  <c r="O120" i="1"/>
  <c r="O89" i="1"/>
  <c r="O88" i="1"/>
  <c r="O11" i="1"/>
  <c r="O93" i="1"/>
  <c r="O38" i="1"/>
  <c r="O80" i="1"/>
  <c r="O125" i="1"/>
  <c r="O82" i="1"/>
  <c r="O71" i="1"/>
  <c r="O67" i="1"/>
  <c r="O76" i="1"/>
  <c r="O138" i="1"/>
  <c r="O105" i="1"/>
  <c r="O104" i="1"/>
  <c r="O43" i="1"/>
  <c r="O117" i="1"/>
  <c r="O151" i="1"/>
  <c r="O146" i="1"/>
  <c r="O44" i="1"/>
  <c r="O29" i="1"/>
  <c r="O159" i="1"/>
  <c r="O7" i="1"/>
  <c r="O154" i="1"/>
  <c r="O92" i="1"/>
  <c r="O96" i="1"/>
  <c r="O37" i="1"/>
  <c r="O150" i="1"/>
  <c r="O55" i="1"/>
  <c r="O145" i="1"/>
  <c r="O158" i="1"/>
  <c r="O23" i="1"/>
  <c r="O18" i="1"/>
  <c r="O90" i="1"/>
  <c r="O133" i="1"/>
  <c r="O86" i="1"/>
  <c r="O95" i="1"/>
  <c r="O6" i="1"/>
  <c r="O27" i="1"/>
  <c r="O4" i="1"/>
  <c r="O108" i="1"/>
  <c r="O9" i="1"/>
  <c r="O2" i="1"/>
  <c r="O137" i="1"/>
  <c r="O75" i="1"/>
  <c r="O135" i="1"/>
  <c r="O119" i="1"/>
  <c r="O47" i="1"/>
  <c r="O134" i="1"/>
  <c r="O129" i="1"/>
  <c r="O10" i="1"/>
  <c r="O54" i="1"/>
  <c r="O124" i="1"/>
  <c r="O112" i="1"/>
  <c r="O45" i="1"/>
  <c r="O132" i="1"/>
  <c r="O33" i="1"/>
  <c r="O153" i="1"/>
  <c r="O14" i="1"/>
  <c r="O39" i="1"/>
  <c r="O26" i="1"/>
  <c r="O98" i="1"/>
  <c r="O141" i="1"/>
  <c r="O102" i="1"/>
  <c r="O111" i="1"/>
  <c r="O99" i="1"/>
  <c r="O91" i="1"/>
  <c r="O84" i="1"/>
  <c r="O139" i="1"/>
  <c r="O17" i="1"/>
  <c r="O24" i="1"/>
  <c r="O8" i="1"/>
  <c r="O107" i="1"/>
  <c r="O30" i="1"/>
  <c r="O161" i="1"/>
  <c r="O34" i="1"/>
  <c r="O106" i="1"/>
  <c r="O53" i="1"/>
  <c r="O126" i="1"/>
  <c r="O127" i="1"/>
  <c r="O36" i="1"/>
  <c r="O28" i="1"/>
  <c r="O51" i="1"/>
  <c r="O147" i="1"/>
  <c r="O25" i="1"/>
  <c r="O32" i="1"/>
  <c r="O40" i="1"/>
  <c r="O140" i="1"/>
  <c r="O46" i="1"/>
  <c r="O70" i="1"/>
  <c r="O109" i="1"/>
  <c r="O35" i="1"/>
  <c r="O83" i="1"/>
  <c r="O155" i="1"/>
  <c r="O48" i="1"/>
  <c r="O64" i="1"/>
  <c r="O156" i="1"/>
  <c r="O128" i="1"/>
  <c r="O49" i="1"/>
  <c r="O63" i="1"/>
  <c r="O144" i="1"/>
  <c r="O65" i="1"/>
  <c r="O79" i="1"/>
  <c r="O114" i="1"/>
  <c r="O149" i="1"/>
  <c r="O41" i="1"/>
  <c r="O160" i="1"/>
  <c r="O85" i="1"/>
  <c r="O78" i="1"/>
  <c r="O81" i="1"/>
  <c r="O5" i="1"/>
  <c r="O94" i="1"/>
  <c r="O87" i="1"/>
  <c r="O50" i="1"/>
  <c r="O122" i="1"/>
  <c r="O142" i="1"/>
  <c r="O15" i="1"/>
  <c r="O115" i="1"/>
  <c r="O131" i="1"/>
  <c r="O100" i="1"/>
  <c r="O123" i="1"/>
  <c r="O152" i="1"/>
  <c r="O57" i="1"/>
  <c r="O56" i="1"/>
  <c r="O121" i="1"/>
  <c r="O74" i="1"/>
  <c r="O69" i="1"/>
  <c r="O62" i="1"/>
  <c r="O77" i="1"/>
  <c r="O157" i="1"/>
  <c r="O42" i="1"/>
  <c r="O143" i="1"/>
  <c r="O52" i="1"/>
  <c r="O13" i="1"/>
  <c r="O101" i="1"/>
  <c r="O110" i="1"/>
  <c r="O97" i="1"/>
  <c r="O61" i="1"/>
  <c r="O118" i="1"/>
  <c r="O103" i="1"/>
  <c r="O58" i="1"/>
  <c r="O130" i="1"/>
  <c r="O22" i="1"/>
  <c r="O31" i="1"/>
  <c r="O12" i="1"/>
  <c r="O19" i="1"/>
  <c r="O3" i="1"/>
  <c r="O20" i="1"/>
  <c r="O136" i="1"/>
  <c r="O73" i="1"/>
  <c r="O72" i="1"/>
  <c r="O148" i="1"/>
  <c r="O116" i="1"/>
  <c r="C13" i="4"/>
  <c r="C14" i="4"/>
  <c r="C15" i="4"/>
  <c r="C17" i="4"/>
  <c r="C19" i="4"/>
  <c r="C18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<sst xmlns="http://schemas.openxmlformats.org/spreadsheetml/2006/main" count="1762" uniqueCount="587">
  <si>
    <t>名前</t>
    <rPh sb="0" eb="2">
      <t>ナマエ</t>
    </rPh>
    <phoneticPr fontId="1"/>
  </si>
  <si>
    <t>MHP</t>
    <phoneticPr fontId="1"/>
  </si>
  <si>
    <t>MMP</t>
    <phoneticPr fontId="1"/>
  </si>
  <si>
    <t>ATK</t>
    <phoneticPr fontId="1"/>
  </si>
  <si>
    <t>DEF</t>
    <phoneticPr fontId="1"/>
  </si>
  <si>
    <t>AGL</t>
    <phoneticPr fontId="1"/>
  </si>
  <si>
    <t>MGC</t>
    <phoneticPr fontId="1"/>
  </si>
  <si>
    <t>SPR</t>
    <phoneticPr fontId="1"/>
  </si>
  <si>
    <t>TOTAL</t>
    <phoneticPr fontId="1"/>
  </si>
  <si>
    <t>No.</t>
    <phoneticPr fontId="1"/>
  </si>
  <si>
    <t>スライム</t>
    <phoneticPr fontId="1"/>
  </si>
  <si>
    <t>はぐれスライム</t>
    <phoneticPr fontId="1"/>
  </si>
  <si>
    <t>メタルスライム</t>
    <phoneticPr fontId="1"/>
  </si>
  <si>
    <t>ゴブリンソード</t>
    <phoneticPr fontId="1"/>
  </si>
  <si>
    <t>ゴブリンアクス</t>
    <phoneticPr fontId="1"/>
  </si>
  <si>
    <t>ゴブリンメイジ</t>
    <phoneticPr fontId="1"/>
  </si>
  <si>
    <t>ダークゴブリン</t>
    <phoneticPr fontId="1"/>
  </si>
  <si>
    <t>ゴブリンハンマー</t>
    <phoneticPr fontId="1"/>
  </si>
  <si>
    <t>シルバーゴブリン</t>
    <phoneticPr fontId="1"/>
  </si>
  <si>
    <t>オーク</t>
    <phoneticPr fontId="1"/>
  </si>
  <si>
    <t>レディオーク</t>
    <phoneticPr fontId="1"/>
  </si>
  <si>
    <t>ギガオーク</t>
    <phoneticPr fontId="1"/>
  </si>
  <si>
    <t>サソリン</t>
    <phoneticPr fontId="1"/>
  </si>
  <si>
    <t>ツインテール</t>
    <phoneticPr fontId="1"/>
  </si>
  <si>
    <t>ハサミムカデ</t>
    <phoneticPr fontId="1"/>
  </si>
  <si>
    <t>デビルアゲハ</t>
    <phoneticPr fontId="1"/>
  </si>
  <si>
    <t>クラブアーマー</t>
    <phoneticPr fontId="1"/>
  </si>
  <si>
    <t>デスクラブ</t>
    <phoneticPr fontId="1"/>
  </si>
  <si>
    <t>人食い草</t>
    <rPh sb="0" eb="2">
      <t>ヒトク</t>
    </rPh>
    <rPh sb="3" eb="4">
      <t>クサ</t>
    </rPh>
    <phoneticPr fontId="1"/>
  </si>
  <si>
    <t>バトルプラント</t>
    <phoneticPr fontId="1"/>
  </si>
  <si>
    <t>デビルツリー</t>
    <phoneticPr fontId="1"/>
  </si>
  <si>
    <t>人面切り株</t>
    <rPh sb="0" eb="3">
      <t>ジンメンキ</t>
    </rPh>
    <rPh sb="4" eb="5">
      <t>カブ</t>
    </rPh>
    <phoneticPr fontId="1"/>
  </si>
  <si>
    <t>魔界樹</t>
    <rPh sb="0" eb="2">
      <t>マカイ</t>
    </rPh>
    <rPh sb="2" eb="3">
      <t>キ</t>
    </rPh>
    <phoneticPr fontId="1"/>
  </si>
  <si>
    <t>グリーンモンスタ</t>
    <phoneticPr fontId="1"/>
  </si>
  <si>
    <t>グール</t>
    <phoneticPr fontId="1"/>
  </si>
  <si>
    <t>ゾンビ</t>
    <phoneticPr fontId="1"/>
  </si>
  <si>
    <t>スケルトン</t>
    <phoneticPr fontId="1"/>
  </si>
  <si>
    <t>スカルアーチャー</t>
    <phoneticPr fontId="1"/>
  </si>
  <si>
    <t>スカルリーダー</t>
    <phoneticPr fontId="1"/>
  </si>
  <si>
    <t>アシュラボーン</t>
    <phoneticPr fontId="1"/>
  </si>
  <si>
    <t>キングアスラ</t>
    <phoneticPr fontId="1"/>
  </si>
  <si>
    <t>ミスゾンビ</t>
    <phoneticPr fontId="1"/>
  </si>
  <si>
    <t>屍の女王</t>
    <rPh sb="0" eb="1">
      <t>シカバネ</t>
    </rPh>
    <rPh sb="2" eb="4">
      <t>ジョオウ</t>
    </rPh>
    <phoneticPr fontId="1"/>
  </si>
  <si>
    <t>屍の騎士</t>
    <rPh sb="0" eb="1">
      <t>シカバネ</t>
    </rPh>
    <rPh sb="2" eb="4">
      <t>キシ</t>
    </rPh>
    <phoneticPr fontId="1"/>
  </si>
  <si>
    <t>触手目玉</t>
    <rPh sb="0" eb="2">
      <t>ショクシュ</t>
    </rPh>
    <rPh sb="2" eb="4">
      <t>メダマ</t>
    </rPh>
    <phoneticPr fontId="1"/>
  </si>
  <si>
    <t>デビル目玉</t>
    <rPh sb="3" eb="5">
      <t>メダマ</t>
    </rPh>
    <phoneticPr fontId="1"/>
  </si>
  <si>
    <t>カオスフィア</t>
    <phoneticPr fontId="1"/>
  </si>
  <si>
    <t>火の鳥</t>
    <rPh sb="0" eb="1">
      <t>ヒ</t>
    </rPh>
    <rPh sb="2" eb="3">
      <t>トリ</t>
    </rPh>
    <phoneticPr fontId="1"/>
  </si>
  <si>
    <t>朱雀</t>
    <rPh sb="0" eb="2">
      <t>スザク</t>
    </rPh>
    <phoneticPr fontId="1"/>
  </si>
  <si>
    <t>闇の鳥</t>
    <rPh sb="0" eb="1">
      <t>ヤミ</t>
    </rPh>
    <rPh sb="2" eb="3">
      <t>トリ</t>
    </rPh>
    <phoneticPr fontId="1"/>
  </si>
  <si>
    <t>ハーピー</t>
    <phoneticPr fontId="1"/>
  </si>
  <si>
    <t>デスクロウ</t>
    <phoneticPr fontId="1"/>
  </si>
  <si>
    <t>グリフィン</t>
    <phoneticPr fontId="1"/>
  </si>
  <si>
    <t>キングヌー</t>
    <phoneticPr fontId="1"/>
  </si>
  <si>
    <t>バフォメット</t>
    <phoneticPr fontId="1"/>
  </si>
  <si>
    <t>ワーウルフ</t>
    <phoneticPr fontId="1"/>
  </si>
  <si>
    <t>銀狼</t>
    <rPh sb="0" eb="1">
      <t>ギン</t>
    </rPh>
    <rPh sb="1" eb="2">
      <t>オオカミ</t>
    </rPh>
    <phoneticPr fontId="1"/>
  </si>
  <si>
    <t>オルトロス</t>
    <phoneticPr fontId="1"/>
  </si>
  <si>
    <t>ケルベロス</t>
    <phoneticPr fontId="1"/>
  </si>
  <si>
    <t>ビャッコ</t>
    <phoneticPr fontId="1"/>
  </si>
  <si>
    <t>キメラタイガー</t>
    <phoneticPr fontId="1"/>
  </si>
  <si>
    <t>オコリンボ</t>
    <phoneticPr fontId="1"/>
  </si>
  <si>
    <t>スノービースト</t>
    <phoneticPr fontId="1"/>
  </si>
  <si>
    <t>プチリンボ</t>
    <phoneticPr fontId="1"/>
  </si>
  <si>
    <t>ゆきんこ</t>
    <phoneticPr fontId="1"/>
  </si>
  <si>
    <t>デビル</t>
    <phoneticPr fontId="1"/>
  </si>
  <si>
    <t>デビルウォーリア</t>
    <phoneticPr fontId="1"/>
  </si>
  <si>
    <t>レディデビル</t>
    <phoneticPr fontId="1"/>
  </si>
  <si>
    <t>サタン</t>
    <phoneticPr fontId="1"/>
  </si>
  <si>
    <t>サタンウォーリア</t>
    <phoneticPr fontId="1"/>
  </si>
  <si>
    <t>ギガデビル</t>
    <phoneticPr fontId="1"/>
  </si>
  <si>
    <t>デビルエレメント</t>
    <phoneticPr fontId="1"/>
  </si>
  <si>
    <t>バーサーカ</t>
    <phoneticPr fontId="1"/>
  </si>
  <si>
    <t>バーサメル</t>
    <phoneticPr fontId="1"/>
  </si>
  <si>
    <t>魔女</t>
    <rPh sb="0" eb="2">
      <t>マジョ</t>
    </rPh>
    <phoneticPr fontId="1"/>
  </si>
  <si>
    <t>魔女剣士</t>
    <rPh sb="0" eb="2">
      <t>マジョ</t>
    </rPh>
    <rPh sb="2" eb="4">
      <t>ケンシ</t>
    </rPh>
    <phoneticPr fontId="1"/>
  </si>
  <si>
    <t>フルメタル</t>
    <phoneticPr fontId="1"/>
  </si>
  <si>
    <t>ソードメタル</t>
    <phoneticPr fontId="1"/>
  </si>
  <si>
    <t>アクスリーダー</t>
    <phoneticPr fontId="1"/>
  </si>
  <si>
    <t>ソードリーダー</t>
    <phoneticPr fontId="1"/>
  </si>
  <si>
    <t>キングアーサー</t>
    <phoneticPr fontId="1"/>
  </si>
  <si>
    <t>ライウォリア</t>
    <phoneticPr fontId="1"/>
  </si>
  <si>
    <t>伝説の女王</t>
    <rPh sb="0" eb="2">
      <t>デンセツ</t>
    </rPh>
    <rPh sb="3" eb="5">
      <t>ジョオウ</t>
    </rPh>
    <phoneticPr fontId="1"/>
  </si>
  <si>
    <t>トルバドール</t>
    <phoneticPr fontId="1"/>
  </si>
  <si>
    <t>ゾンビハンター</t>
    <phoneticPr fontId="1"/>
  </si>
  <si>
    <t>魔法使い</t>
    <rPh sb="0" eb="3">
      <t>マホウツカ</t>
    </rPh>
    <phoneticPr fontId="1"/>
  </si>
  <si>
    <t>ゾンビマージ</t>
    <phoneticPr fontId="1"/>
  </si>
  <si>
    <t>リザードマージ</t>
    <phoneticPr fontId="1"/>
  </si>
  <si>
    <t>魔王</t>
    <rPh sb="0" eb="2">
      <t>マオウ</t>
    </rPh>
    <phoneticPr fontId="1"/>
  </si>
  <si>
    <t>植物魔王</t>
    <rPh sb="0" eb="2">
      <t>ショクブツ</t>
    </rPh>
    <rPh sb="2" eb="4">
      <t>マオウ</t>
    </rPh>
    <phoneticPr fontId="1"/>
  </si>
  <si>
    <t>デビルうなぎ</t>
    <phoneticPr fontId="1"/>
  </si>
  <si>
    <t>悪トパス</t>
    <rPh sb="0" eb="1">
      <t>アク</t>
    </rPh>
    <phoneticPr fontId="1"/>
  </si>
  <si>
    <t>オクトマン</t>
    <phoneticPr fontId="1"/>
  </si>
  <si>
    <t>南海の戦士</t>
    <rPh sb="0" eb="2">
      <t>ナンカイ</t>
    </rPh>
    <rPh sb="3" eb="5">
      <t>センシ</t>
    </rPh>
    <phoneticPr fontId="1"/>
  </si>
  <si>
    <t>デビガメ</t>
    <phoneticPr fontId="1"/>
  </si>
  <si>
    <t>玄武</t>
    <rPh sb="0" eb="2">
      <t>ゲンブ</t>
    </rPh>
    <phoneticPr fontId="1"/>
  </si>
  <si>
    <t>マーマン</t>
    <phoneticPr fontId="1"/>
  </si>
  <si>
    <t>ハンマーマン</t>
    <phoneticPr fontId="1"/>
  </si>
  <si>
    <t>クレイジラ</t>
    <phoneticPr fontId="1"/>
  </si>
  <si>
    <t>メガファリンクス</t>
    <phoneticPr fontId="1"/>
  </si>
  <si>
    <t>マーメイソード</t>
    <phoneticPr fontId="1"/>
  </si>
  <si>
    <t>ハンマーメイド</t>
    <phoneticPr fontId="1"/>
  </si>
  <si>
    <t>海の女王</t>
    <rPh sb="0" eb="1">
      <t>ウミ</t>
    </rPh>
    <rPh sb="2" eb="4">
      <t>ジョオウ</t>
    </rPh>
    <phoneticPr fontId="1"/>
  </si>
  <si>
    <t>プチドラゴン</t>
    <phoneticPr fontId="1"/>
  </si>
  <si>
    <t>ドラゴン</t>
    <phoneticPr fontId="1"/>
  </si>
  <si>
    <t>飛竜</t>
    <rPh sb="0" eb="2">
      <t>ヒリュウ</t>
    </rPh>
    <phoneticPr fontId="1"/>
  </si>
  <si>
    <t>ドラゴンゾンビ</t>
    <phoneticPr fontId="1"/>
  </si>
  <si>
    <t>リザードマン</t>
    <phoneticPr fontId="1"/>
  </si>
  <si>
    <t>リザードアクス</t>
    <phoneticPr fontId="1"/>
  </si>
  <si>
    <t>プチシー</t>
    <phoneticPr fontId="1"/>
  </si>
  <si>
    <t>真竜</t>
    <rPh sb="0" eb="1">
      <t>シン</t>
    </rPh>
    <rPh sb="1" eb="2">
      <t>リュウ</t>
    </rPh>
    <phoneticPr fontId="1"/>
  </si>
  <si>
    <t>青竜</t>
    <rPh sb="0" eb="1">
      <t>アオ</t>
    </rPh>
    <rPh sb="1" eb="2">
      <t>リュウ</t>
    </rPh>
    <phoneticPr fontId="1"/>
  </si>
  <si>
    <t>シャークドラゴン</t>
    <phoneticPr fontId="1"/>
  </si>
  <si>
    <t>深海竜</t>
    <rPh sb="0" eb="2">
      <t>シンカイ</t>
    </rPh>
    <rPh sb="2" eb="3">
      <t>リュウ</t>
    </rPh>
    <phoneticPr fontId="1"/>
  </si>
  <si>
    <t>ビーストドラゴン</t>
    <phoneticPr fontId="1"/>
  </si>
  <si>
    <t>溶岩竜</t>
    <rPh sb="0" eb="2">
      <t>ヨウガン</t>
    </rPh>
    <rPh sb="2" eb="3">
      <t>リュウ</t>
    </rPh>
    <phoneticPr fontId="1"/>
  </si>
  <si>
    <t>氷結竜</t>
    <rPh sb="0" eb="2">
      <t>ヒョウケツ</t>
    </rPh>
    <rPh sb="2" eb="3">
      <t>リュウ</t>
    </rPh>
    <phoneticPr fontId="1"/>
  </si>
  <si>
    <t>ロックドラゴン</t>
    <phoneticPr fontId="1"/>
  </si>
  <si>
    <t>ヘビードラゴン</t>
    <phoneticPr fontId="1"/>
  </si>
  <si>
    <t>グレイトドラゴン</t>
    <phoneticPr fontId="1"/>
  </si>
  <si>
    <t>ドラゴンヘッド</t>
    <phoneticPr fontId="1"/>
  </si>
  <si>
    <t>ファイアヘッド</t>
    <phoneticPr fontId="1"/>
  </si>
  <si>
    <t>カースドラゴン</t>
    <phoneticPr fontId="1"/>
  </si>
  <si>
    <t>ウィングドラゴン</t>
    <phoneticPr fontId="1"/>
  </si>
  <si>
    <t>ドラゴンロード</t>
    <phoneticPr fontId="1"/>
  </si>
  <si>
    <t>カオスドラゴン</t>
    <phoneticPr fontId="1"/>
  </si>
  <si>
    <t>神龍</t>
    <rPh sb="0" eb="1">
      <t>カミ</t>
    </rPh>
    <rPh sb="1" eb="2">
      <t>リュウ</t>
    </rPh>
    <phoneticPr fontId="1"/>
  </si>
  <si>
    <t>デビルドラゴン</t>
    <phoneticPr fontId="1"/>
  </si>
  <si>
    <t>エルフ</t>
    <phoneticPr fontId="1"/>
  </si>
  <si>
    <t>ダークエルフ</t>
    <phoneticPr fontId="1"/>
  </si>
  <si>
    <t>ゴーレム</t>
    <phoneticPr fontId="1"/>
  </si>
  <si>
    <t>火の子</t>
    <rPh sb="0" eb="1">
      <t>ヒ</t>
    </rPh>
    <rPh sb="2" eb="3">
      <t>コ</t>
    </rPh>
    <phoneticPr fontId="1"/>
  </si>
  <si>
    <t>しずく</t>
    <phoneticPr fontId="1"/>
  </si>
  <si>
    <t>イビルシード</t>
    <phoneticPr fontId="1"/>
  </si>
  <si>
    <t>風の子</t>
    <rPh sb="0" eb="1">
      <t>カゼ</t>
    </rPh>
    <rPh sb="2" eb="3">
      <t>コ</t>
    </rPh>
    <phoneticPr fontId="1"/>
  </si>
  <si>
    <t>火の精霊</t>
    <rPh sb="0" eb="1">
      <t>ヒ</t>
    </rPh>
    <rPh sb="2" eb="4">
      <t>セイレイ</t>
    </rPh>
    <phoneticPr fontId="1"/>
  </si>
  <si>
    <t>水の精霊</t>
    <rPh sb="0" eb="1">
      <t>ミズ</t>
    </rPh>
    <rPh sb="2" eb="4">
      <t>セイレイ</t>
    </rPh>
    <phoneticPr fontId="1"/>
  </si>
  <si>
    <t>風の精霊</t>
    <rPh sb="0" eb="1">
      <t>カゼ</t>
    </rPh>
    <rPh sb="2" eb="4">
      <t>セイレイ</t>
    </rPh>
    <phoneticPr fontId="1"/>
  </si>
  <si>
    <t>大地の精霊</t>
    <rPh sb="0" eb="2">
      <t>ダイチ</t>
    </rPh>
    <rPh sb="3" eb="5">
      <t>セイレイ</t>
    </rPh>
    <phoneticPr fontId="1"/>
  </si>
  <si>
    <t>ケンタウロス</t>
    <phoneticPr fontId="1"/>
  </si>
  <si>
    <t>アマゾロス</t>
    <phoneticPr fontId="1"/>
  </si>
  <si>
    <t>ケンタアーマー</t>
    <phoneticPr fontId="1"/>
  </si>
  <si>
    <t>ケンタリーダー</t>
    <phoneticPr fontId="1"/>
  </si>
  <si>
    <t>トール</t>
    <phoneticPr fontId="1"/>
  </si>
  <si>
    <t>オーディーン</t>
    <phoneticPr fontId="1"/>
  </si>
  <si>
    <t>天界戦士</t>
    <rPh sb="0" eb="2">
      <t>テンカイ</t>
    </rPh>
    <rPh sb="2" eb="4">
      <t>センシ</t>
    </rPh>
    <phoneticPr fontId="1"/>
  </si>
  <si>
    <t>天界女戦士</t>
    <rPh sb="0" eb="2">
      <t>テンカイ</t>
    </rPh>
    <rPh sb="2" eb="5">
      <t>オンナセンシ</t>
    </rPh>
    <phoneticPr fontId="1"/>
  </si>
  <si>
    <t>魔界戦士</t>
    <rPh sb="0" eb="2">
      <t>マカイ</t>
    </rPh>
    <rPh sb="2" eb="4">
      <t>センシ</t>
    </rPh>
    <phoneticPr fontId="1"/>
  </si>
  <si>
    <t>魔界女戦士</t>
    <rPh sb="0" eb="2">
      <t>マカイ</t>
    </rPh>
    <rPh sb="2" eb="5">
      <t>オンナセンシ</t>
    </rPh>
    <phoneticPr fontId="1"/>
  </si>
  <si>
    <t>戦闘天使</t>
    <rPh sb="0" eb="4">
      <t>セントウテンシ</t>
    </rPh>
    <phoneticPr fontId="1"/>
  </si>
  <si>
    <t>ワルキューレ</t>
    <phoneticPr fontId="1"/>
  </si>
  <si>
    <t>ヴァルキリー</t>
    <phoneticPr fontId="1"/>
  </si>
  <si>
    <t>パラスアテネ</t>
    <phoneticPr fontId="1"/>
  </si>
  <si>
    <t>天上神</t>
    <rPh sb="0" eb="1">
      <t>テン</t>
    </rPh>
    <rPh sb="1" eb="2">
      <t>ウエ</t>
    </rPh>
    <rPh sb="2" eb="3">
      <t>カミ</t>
    </rPh>
    <phoneticPr fontId="1"/>
  </si>
  <si>
    <t>地獄神</t>
    <rPh sb="0" eb="2">
      <t>ジゴク</t>
    </rPh>
    <rPh sb="2" eb="3">
      <t>カミ</t>
    </rPh>
    <phoneticPr fontId="1"/>
  </si>
  <si>
    <t>世界樹</t>
    <rPh sb="0" eb="3">
      <t>セカイジュ</t>
    </rPh>
    <phoneticPr fontId="1"/>
  </si>
  <si>
    <t>破壊神</t>
    <rPh sb="0" eb="2">
      <t>ハカイ</t>
    </rPh>
    <rPh sb="2" eb="3">
      <t>カミ</t>
    </rPh>
    <phoneticPr fontId="1"/>
  </si>
  <si>
    <t>スフィンクス</t>
    <phoneticPr fontId="1"/>
  </si>
  <si>
    <t>アヌビス</t>
    <phoneticPr fontId="1"/>
  </si>
  <si>
    <t>バステト</t>
    <phoneticPr fontId="1"/>
  </si>
  <si>
    <t>アヌビスナイパー</t>
    <phoneticPr fontId="1"/>
  </si>
  <si>
    <t>バステトデビル</t>
    <phoneticPr fontId="1"/>
  </si>
  <si>
    <t>ミイラ</t>
    <phoneticPr fontId="1"/>
  </si>
  <si>
    <t>メイジミイラ</t>
    <phoneticPr fontId="1"/>
  </si>
  <si>
    <t>エジプトリ</t>
    <phoneticPr fontId="1"/>
  </si>
  <si>
    <t>太陽の女王</t>
    <rPh sb="0" eb="2">
      <t>タイヨウ</t>
    </rPh>
    <rPh sb="3" eb="5">
      <t>ジョオウ</t>
    </rPh>
    <phoneticPr fontId="1"/>
  </si>
  <si>
    <t>炎の女王</t>
    <rPh sb="0" eb="1">
      <t>ホノオ</t>
    </rPh>
    <rPh sb="2" eb="4">
      <t>ジョオウ</t>
    </rPh>
    <phoneticPr fontId="1"/>
  </si>
  <si>
    <t>氷の女王</t>
    <rPh sb="0" eb="1">
      <t>コオリ</t>
    </rPh>
    <rPh sb="2" eb="4">
      <t>ジョオウ</t>
    </rPh>
    <phoneticPr fontId="1"/>
  </si>
  <si>
    <t>光の女王</t>
    <rPh sb="0" eb="1">
      <t>ヒカリ</t>
    </rPh>
    <rPh sb="2" eb="4">
      <t>ジョオウ</t>
    </rPh>
    <phoneticPr fontId="1"/>
  </si>
  <si>
    <t>闇の女王</t>
    <rPh sb="0" eb="1">
      <t>ヤミ</t>
    </rPh>
    <rPh sb="2" eb="4">
      <t>ジョオウ</t>
    </rPh>
    <phoneticPr fontId="1"/>
  </si>
  <si>
    <t>成長</t>
    <rPh sb="0" eb="2">
      <t>セイチョウ</t>
    </rPh>
    <phoneticPr fontId="1"/>
  </si>
  <si>
    <t>B</t>
    <phoneticPr fontId="1"/>
  </si>
  <si>
    <t>C</t>
    <phoneticPr fontId="1"/>
  </si>
  <si>
    <t>D</t>
    <phoneticPr fontId="1"/>
  </si>
  <si>
    <t>A</t>
    <phoneticPr fontId="1"/>
  </si>
  <si>
    <t>ATK+AGL効率</t>
    <rPh sb="7" eb="9">
      <t>コウリツ</t>
    </rPh>
    <phoneticPr fontId="1"/>
  </si>
  <si>
    <t>物理型育成効率</t>
    <rPh sb="0" eb="3">
      <t>ブツリガタ</t>
    </rPh>
    <rPh sb="3" eb="7">
      <t>イクセイコウリツ</t>
    </rPh>
    <phoneticPr fontId="1"/>
  </si>
  <si>
    <t>不思議の森</t>
    <rPh sb="0" eb="3">
      <t>フシギ</t>
    </rPh>
    <rPh sb="4" eb="5">
      <t>モリ</t>
    </rPh>
    <phoneticPr fontId="1"/>
  </si>
  <si>
    <t>スライムの牙</t>
  </si>
  <si>
    <t>ヘラクレス大兜</t>
  </si>
  <si>
    <t>玄武の甲羅</t>
  </si>
  <si>
    <t>冥界の衣</t>
  </si>
  <si>
    <t>雪の女王の衣</t>
  </si>
  <si>
    <t>闇鳥のマント</t>
  </si>
  <si>
    <t>幻獣の毛皮</t>
    <phoneticPr fontId="1"/>
  </si>
  <si>
    <t>ドラゴンシールド</t>
  </si>
  <si>
    <t>メガファのヒレ</t>
  </si>
  <si>
    <t>不思議の洞窟</t>
    <rPh sb="0" eb="3">
      <t>フシギ</t>
    </rPh>
    <rPh sb="4" eb="6">
      <t>ドウクツ</t>
    </rPh>
    <phoneticPr fontId="1"/>
  </si>
  <si>
    <t>精霊の冠</t>
    <phoneticPr fontId="1"/>
  </si>
  <si>
    <t>悪魔の武器</t>
  </si>
  <si>
    <t>悪魔の首飾り</t>
  </si>
  <si>
    <t>悪魔の衣</t>
  </si>
  <si>
    <t>目玉の武器</t>
  </si>
  <si>
    <t>目玉の衣</t>
  </si>
  <si>
    <t>目玉の盾</t>
  </si>
  <si>
    <t>くらげの帽子</t>
  </si>
  <si>
    <t>不思議な石</t>
  </si>
  <si>
    <t>不思議な眼鏡</t>
    <phoneticPr fontId="1"/>
  </si>
  <si>
    <t>惑わしの剣</t>
    <phoneticPr fontId="1"/>
  </si>
  <si>
    <t>水でっぽう</t>
    <phoneticPr fontId="1"/>
  </si>
  <si>
    <t>～1299</t>
    <phoneticPr fontId="1"/>
  </si>
  <si>
    <t>1300～</t>
    <phoneticPr fontId="1"/>
  </si>
  <si>
    <t>1400～</t>
    <phoneticPr fontId="1"/>
  </si>
  <si>
    <t>1500～</t>
    <phoneticPr fontId="1"/>
  </si>
  <si>
    <t>1600～</t>
    <phoneticPr fontId="1"/>
  </si>
  <si>
    <t>1700～</t>
    <phoneticPr fontId="1"/>
  </si>
  <si>
    <t>1550～</t>
    <phoneticPr fontId="1"/>
  </si>
  <si>
    <t>MGC+AGL効率</t>
    <rPh sb="7" eb="9">
      <t>コウリツ</t>
    </rPh>
    <phoneticPr fontId="1"/>
  </si>
  <si>
    <t>1位～10位</t>
    <rPh sb="1" eb="2">
      <t>イ</t>
    </rPh>
    <rPh sb="5" eb="6">
      <t>イ</t>
    </rPh>
    <phoneticPr fontId="1"/>
  </si>
  <si>
    <t>11位～20位</t>
    <rPh sb="2" eb="3">
      <t>イ</t>
    </rPh>
    <rPh sb="6" eb="7">
      <t>イ</t>
    </rPh>
    <phoneticPr fontId="1"/>
  </si>
  <si>
    <t>21位～30位</t>
    <rPh sb="2" eb="3">
      <t>イ</t>
    </rPh>
    <rPh sb="6" eb="7">
      <t>イ</t>
    </rPh>
    <phoneticPr fontId="1"/>
  </si>
  <si>
    <t>31位～50位</t>
    <rPh sb="2" eb="3">
      <t>イ</t>
    </rPh>
    <rPh sb="6" eb="7">
      <t>イ</t>
    </rPh>
    <phoneticPr fontId="1"/>
  </si>
  <si>
    <t>51位～70位</t>
    <rPh sb="2" eb="3">
      <t>イ</t>
    </rPh>
    <rPh sb="6" eb="7">
      <t>イ</t>
    </rPh>
    <phoneticPr fontId="1"/>
  </si>
  <si>
    <t>71位～100位</t>
    <rPh sb="2" eb="3">
      <t>イ</t>
    </rPh>
    <rPh sb="7" eb="8">
      <t>イ</t>
    </rPh>
    <phoneticPr fontId="1"/>
  </si>
  <si>
    <t>101位～</t>
    <rPh sb="3" eb="4">
      <t>イ</t>
    </rPh>
    <phoneticPr fontId="1"/>
  </si>
  <si>
    <t>全モンスター中順位</t>
    <rPh sb="0" eb="1">
      <t>ゼン</t>
    </rPh>
    <rPh sb="6" eb="7">
      <t>チュウ</t>
    </rPh>
    <rPh sb="7" eb="9">
      <t>ジュンイ</t>
    </rPh>
    <phoneticPr fontId="1"/>
  </si>
  <si>
    <t>吸収元</t>
    <rPh sb="0" eb="3">
      <t>キュウシュウモト</t>
    </rPh>
    <phoneticPr fontId="1"/>
  </si>
  <si>
    <t>吸収相手</t>
    <rPh sb="0" eb="4">
      <t>キュウシュウアイテ</t>
    </rPh>
    <phoneticPr fontId="1"/>
  </si>
  <si>
    <t>吸収結果(LV1)</t>
    <rPh sb="0" eb="2">
      <t>キュウシュウ</t>
    </rPh>
    <rPh sb="2" eb="4">
      <t>ケッカ</t>
    </rPh>
    <phoneticPr fontId="1"/>
  </si>
  <si>
    <t>吸収結果(LV99)</t>
    <rPh sb="0" eb="2">
      <t>キュウシュウ</t>
    </rPh>
    <rPh sb="2" eb="4">
      <t>ケッカ</t>
    </rPh>
    <phoneticPr fontId="1"/>
  </si>
  <si>
    <t>+</t>
    <phoneticPr fontId="1"/>
  </si>
  <si>
    <t>結果モンスター</t>
    <rPh sb="0" eb="2">
      <t>ケッカ</t>
    </rPh>
    <phoneticPr fontId="1"/>
  </si>
  <si>
    <t>初期ST</t>
    <rPh sb="0" eb="2">
      <t>ショキ</t>
    </rPh>
    <phoneticPr fontId="1"/>
  </si>
  <si>
    <t>LV99ST</t>
    <phoneticPr fontId="1"/>
  </si>
  <si>
    <t>吸収後</t>
    <rPh sb="0" eb="3">
      <t>キュウシュウゴ</t>
    </rPh>
    <phoneticPr fontId="1"/>
  </si>
  <si>
    <t>灰色=プレイヤー入力部分</t>
    <rPh sb="0" eb="2">
      <t>ハイイロ</t>
    </rPh>
    <rPh sb="8" eb="10">
      <t>ニュウリョク</t>
    </rPh>
    <rPh sb="10" eb="12">
      <t>ブブン</t>
    </rPh>
    <phoneticPr fontId="1"/>
  </si>
  <si>
    <t>+0石無し</t>
    <rPh sb="2" eb="3">
      <t>イシ</t>
    </rPh>
    <rPh sb="3" eb="4">
      <t>ナ</t>
    </rPh>
    <phoneticPr fontId="1"/>
  </si>
  <si>
    <t>+0石有</t>
    <rPh sb="2" eb="3">
      <t>イシ</t>
    </rPh>
    <rPh sb="3" eb="4">
      <t>アリ</t>
    </rPh>
    <phoneticPr fontId="1"/>
  </si>
  <si>
    <t>200/297</t>
    <phoneticPr fontId="1"/>
  </si>
  <si>
    <t>248/297</t>
    <phoneticPr fontId="1"/>
  </si>
  <si>
    <t>+1石無し</t>
    <rPh sb="2" eb="3">
      <t>イシ</t>
    </rPh>
    <rPh sb="3" eb="4">
      <t>ナ</t>
    </rPh>
    <phoneticPr fontId="1"/>
  </si>
  <si>
    <t>+1石有</t>
    <rPh sb="2" eb="3">
      <t>イシ</t>
    </rPh>
    <rPh sb="3" eb="4">
      <t>アリ</t>
    </rPh>
    <phoneticPr fontId="1"/>
  </si>
  <si>
    <t>108/200</t>
    <phoneticPr fontId="1"/>
  </si>
  <si>
    <t>111/200</t>
    <phoneticPr fontId="1"/>
  </si>
  <si>
    <t>0回</t>
    <rPh sb="1" eb="2">
      <t>カイ</t>
    </rPh>
    <phoneticPr fontId="1"/>
  </si>
  <si>
    <t>1回</t>
    <rPh sb="1" eb="2">
      <t>カイ</t>
    </rPh>
    <phoneticPr fontId="1"/>
  </si>
  <si>
    <t>2回</t>
    <rPh sb="1" eb="2">
      <t>カイ</t>
    </rPh>
    <phoneticPr fontId="1"/>
  </si>
  <si>
    <t>3回</t>
    <rPh sb="1" eb="2">
      <t>カイ</t>
    </rPh>
    <phoneticPr fontId="1"/>
  </si>
  <si>
    <t>4回</t>
    <rPh sb="1" eb="2">
      <t>カイ</t>
    </rPh>
    <phoneticPr fontId="1"/>
  </si>
  <si>
    <t>5回</t>
    <rPh sb="1" eb="2">
      <t>カイ</t>
    </rPh>
    <phoneticPr fontId="1"/>
  </si>
  <si>
    <t>6回</t>
    <rPh sb="1" eb="2">
      <t>カイ</t>
    </rPh>
    <phoneticPr fontId="1"/>
  </si>
  <si>
    <t>7回</t>
    <rPh sb="1" eb="2">
      <t>カイ</t>
    </rPh>
    <phoneticPr fontId="1"/>
  </si>
  <si>
    <t>8回</t>
    <rPh sb="1" eb="2">
      <t>カイ</t>
    </rPh>
    <phoneticPr fontId="1"/>
  </si>
  <si>
    <t>9回</t>
    <rPh sb="1" eb="2">
      <t>カイ</t>
    </rPh>
    <phoneticPr fontId="1"/>
  </si>
  <si>
    <t>10回</t>
    <rPh sb="2" eb="3">
      <t>カイ</t>
    </rPh>
    <phoneticPr fontId="1"/>
  </si>
  <si>
    <t>11回</t>
    <rPh sb="2" eb="3">
      <t>カイ</t>
    </rPh>
    <phoneticPr fontId="1"/>
  </si>
  <si>
    <t>12回</t>
    <rPh sb="2" eb="3">
      <t>カイ</t>
    </rPh>
    <phoneticPr fontId="1"/>
  </si>
  <si>
    <t>13回</t>
    <rPh sb="2" eb="3">
      <t>カイ</t>
    </rPh>
    <phoneticPr fontId="1"/>
  </si>
  <si>
    <t>14回</t>
    <rPh sb="2" eb="3">
      <t>カイ</t>
    </rPh>
    <phoneticPr fontId="1"/>
  </si>
  <si>
    <t>15回</t>
    <rPh sb="2" eb="3">
      <t>カイ</t>
    </rPh>
    <phoneticPr fontId="1"/>
  </si>
  <si>
    <t>16回</t>
    <rPh sb="2" eb="3">
      <t>カイ</t>
    </rPh>
    <phoneticPr fontId="1"/>
  </si>
  <si>
    <t>17回</t>
    <rPh sb="2" eb="3">
      <t>カイ</t>
    </rPh>
    <phoneticPr fontId="1"/>
  </si>
  <si>
    <t>18回</t>
    <rPh sb="2" eb="3">
      <t>カイ</t>
    </rPh>
    <phoneticPr fontId="1"/>
  </si>
  <si>
    <t>19回</t>
    <rPh sb="2" eb="3">
      <t>カイ</t>
    </rPh>
    <phoneticPr fontId="1"/>
  </si>
  <si>
    <t>20回</t>
    <rPh sb="2" eb="3">
      <t>カイ</t>
    </rPh>
    <phoneticPr fontId="1"/>
  </si>
  <si>
    <t>21回</t>
    <rPh sb="2" eb="3">
      <t>カイ</t>
    </rPh>
    <phoneticPr fontId="1"/>
  </si>
  <si>
    <t>22回</t>
    <rPh sb="2" eb="3">
      <t>カイ</t>
    </rPh>
    <phoneticPr fontId="1"/>
  </si>
  <si>
    <t>23回</t>
    <rPh sb="2" eb="3">
      <t>カイ</t>
    </rPh>
    <phoneticPr fontId="1"/>
  </si>
  <si>
    <t>24回</t>
    <rPh sb="2" eb="3">
      <t>カイ</t>
    </rPh>
    <phoneticPr fontId="1"/>
  </si>
  <si>
    <t>25回</t>
    <rPh sb="2" eb="3">
      <t>カイ</t>
    </rPh>
    <phoneticPr fontId="1"/>
  </si>
  <si>
    <t>26回</t>
    <rPh sb="2" eb="3">
      <t>カイ</t>
    </rPh>
    <phoneticPr fontId="1"/>
  </si>
  <si>
    <t>27回</t>
    <rPh sb="2" eb="3">
      <t>カイ</t>
    </rPh>
    <phoneticPr fontId="1"/>
  </si>
  <si>
    <t>28回</t>
    <rPh sb="2" eb="3">
      <t>カイ</t>
    </rPh>
    <phoneticPr fontId="1"/>
  </si>
  <si>
    <t>29回</t>
    <rPh sb="2" eb="3">
      <t>カイ</t>
    </rPh>
    <phoneticPr fontId="1"/>
  </si>
  <si>
    <t>30回</t>
    <rPh sb="2" eb="3">
      <t>カイ</t>
    </rPh>
    <phoneticPr fontId="1"/>
  </si>
  <si>
    <t>31回</t>
    <rPh sb="2" eb="3">
      <t>カイ</t>
    </rPh>
    <phoneticPr fontId="1"/>
  </si>
  <si>
    <t>32回</t>
    <rPh sb="2" eb="3">
      <t>カイ</t>
    </rPh>
    <phoneticPr fontId="1"/>
  </si>
  <si>
    <t>33回</t>
    <rPh sb="2" eb="3">
      <t>カイ</t>
    </rPh>
    <phoneticPr fontId="1"/>
  </si>
  <si>
    <t>34回</t>
    <rPh sb="2" eb="3">
      <t>カイ</t>
    </rPh>
    <phoneticPr fontId="1"/>
  </si>
  <si>
    <t>35回</t>
    <rPh sb="2" eb="3">
      <t>カイ</t>
    </rPh>
    <phoneticPr fontId="1"/>
  </si>
  <si>
    <t>36回</t>
    <rPh sb="2" eb="3">
      <t>カイ</t>
    </rPh>
    <phoneticPr fontId="1"/>
  </si>
  <si>
    <t>37回</t>
    <rPh sb="2" eb="3">
      <t>カイ</t>
    </rPh>
    <phoneticPr fontId="1"/>
  </si>
  <si>
    <t>38回</t>
    <rPh sb="2" eb="3">
      <t>カイ</t>
    </rPh>
    <phoneticPr fontId="1"/>
  </si>
  <si>
    <t>39回</t>
    <rPh sb="2" eb="3">
      <t>カイ</t>
    </rPh>
    <phoneticPr fontId="1"/>
  </si>
  <si>
    <t>40回</t>
    <rPh sb="2" eb="3">
      <t>カイ</t>
    </rPh>
    <phoneticPr fontId="1"/>
  </si>
  <si>
    <t>41回</t>
    <rPh sb="2" eb="3">
      <t>カイ</t>
    </rPh>
    <phoneticPr fontId="1"/>
  </si>
  <si>
    <t>42回</t>
    <rPh sb="2" eb="3">
      <t>カイ</t>
    </rPh>
    <phoneticPr fontId="1"/>
  </si>
  <si>
    <t>43回</t>
    <rPh sb="2" eb="3">
      <t>カイ</t>
    </rPh>
    <phoneticPr fontId="1"/>
  </si>
  <si>
    <t>44回</t>
    <rPh sb="2" eb="3">
      <t>カイ</t>
    </rPh>
    <phoneticPr fontId="1"/>
  </si>
  <si>
    <t>45回</t>
    <rPh sb="2" eb="3">
      <t>カイ</t>
    </rPh>
    <phoneticPr fontId="1"/>
  </si>
  <si>
    <t>46回</t>
    <rPh sb="2" eb="3">
      <t>カイ</t>
    </rPh>
    <phoneticPr fontId="1"/>
  </si>
  <si>
    <t>47回</t>
    <rPh sb="2" eb="3">
      <t>カイ</t>
    </rPh>
    <phoneticPr fontId="1"/>
  </si>
  <si>
    <t>48回</t>
    <rPh sb="2" eb="3">
      <t>カイ</t>
    </rPh>
    <phoneticPr fontId="1"/>
  </si>
  <si>
    <t>49回</t>
    <rPh sb="2" eb="3">
      <t>カイ</t>
    </rPh>
    <phoneticPr fontId="1"/>
  </si>
  <si>
    <t>50回</t>
    <rPh sb="2" eb="3">
      <t>カイ</t>
    </rPh>
    <phoneticPr fontId="1"/>
  </si>
  <si>
    <t>51回</t>
    <rPh sb="2" eb="3">
      <t>カイ</t>
    </rPh>
    <phoneticPr fontId="1"/>
  </si>
  <si>
    <t>52回</t>
    <rPh sb="2" eb="3">
      <t>カイ</t>
    </rPh>
    <phoneticPr fontId="1"/>
  </si>
  <si>
    <t>53回</t>
    <rPh sb="2" eb="3">
      <t>カイ</t>
    </rPh>
    <phoneticPr fontId="1"/>
  </si>
  <si>
    <t>54回</t>
    <rPh sb="2" eb="3">
      <t>カイ</t>
    </rPh>
    <phoneticPr fontId="1"/>
  </si>
  <si>
    <t>55回</t>
    <rPh sb="2" eb="3">
      <t>カイ</t>
    </rPh>
    <phoneticPr fontId="1"/>
  </si>
  <si>
    <t>56回</t>
    <rPh sb="2" eb="3">
      <t>カイ</t>
    </rPh>
    <phoneticPr fontId="1"/>
  </si>
  <si>
    <t>57回</t>
    <rPh sb="2" eb="3">
      <t>カイ</t>
    </rPh>
    <phoneticPr fontId="1"/>
  </si>
  <si>
    <t>58回</t>
    <rPh sb="2" eb="3">
      <t>カイ</t>
    </rPh>
    <phoneticPr fontId="1"/>
  </si>
  <si>
    <t>59回</t>
    <rPh sb="2" eb="3">
      <t>カイ</t>
    </rPh>
    <phoneticPr fontId="1"/>
  </si>
  <si>
    <t>60回</t>
    <rPh sb="2" eb="3">
      <t>カイ</t>
    </rPh>
    <phoneticPr fontId="1"/>
  </si>
  <si>
    <t>61回</t>
    <rPh sb="2" eb="3">
      <t>カイ</t>
    </rPh>
    <phoneticPr fontId="1"/>
  </si>
  <si>
    <t>62回</t>
    <rPh sb="2" eb="3">
      <t>カイ</t>
    </rPh>
    <phoneticPr fontId="1"/>
  </si>
  <si>
    <t>63回</t>
    <rPh sb="2" eb="3">
      <t>カイ</t>
    </rPh>
    <phoneticPr fontId="1"/>
  </si>
  <si>
    <t>64回</t>
    <rPh sb="2" eb="3">
      <t>カイ</t>
    </rPh>
    <phoneticPr fontId="1"/>
  </si>
  <si>
    <t>65回</t>
    <rPh sb="2" eb="3">
      <t>カイ</t>
    </rPh>
    <phoneticPr fontId="1"/>
  </si>
  <si>
    <t>66回</t>
    <rPh sb="2" eb="3">
      <t>カイ</t>
    </rPh>
    <phoneticPr fontId="1"/>
  </si>
  <si>
    <t>67回</t>
    <rPh sb="2" eb="3">
      <t>カイ</t>
    </rPh>
    <phoneticPr fontId="1"/>
  </si>
  <si>
    <t>68回</t>
    <rPh sb="2" eb="3">
      <t>カイ</t>
    </rPh>
    <phoneticPr fontId="1"/>
  </si>
  <si>
    <t>69回</t>
    <rPh sb="2" eb="3">
      <t>カイ</t>
    </rPh>
    <phoneticPr fontId="1"/>
  </si>
  <si>
    <t>70回</t>
    <rPh sb="2" eb="3">
      <t>カイ</t>
    </rPh>
    <phoneticPr fontId="1"/>
  </si>
  <si>
    <t>71回</t>
    <rPh sb="2" eb="3">
      <t>カイ</t>
    </rPh>
    <phoneticPr fontId="1"/>
  </si>
  <si>
    <t>72回</t>
    <rPh sb="2" eb="3">
      <t>カイ</t>
    </rPh>
    <phoneticPr fontId="1"/>
  </si>
  <si>
    <t>73回</t>
    <rPh sb="2" eb="3">
      <t>カイ</t>
    </rPh>
    <phoneticPr fontId="1"/>
  </si>
  <si>
    <t>74回</t>
    <rPh sb="2" eb="3">
      <t>カイ</t>
    </rPh>
    <phoneticPr fontId="1"/>
  </si>
  <si>
    <t>75回</t>
    <rPh sb="2" eb="3">
      <t>カイ</t>
    </rPh>
    <phoneticPr fontId="1"/>
  </si>
  <si>
    <t>76回</t>
    <rPh sb="2" eb="3">
      <t>カイ</t>
    </rPh>
    <phoneticPr fontId="1"/>
  </si>
  <si>
    <t>77回</t>
    <rPh sb="2" eb="3">
      <t>カイ</t>
    </rPh>
    <phoneticPr fontId="1"/>
  </si>
  <si>
    <t>78回</t>
    <rPh sb="2" eb="3">
      <t>カイ</t>
    </rPh>
    <phoneticPr fontId="1"/>
  </si>
  <si>
    <t>79回</t>
    <rPh sb="2" eb="3">
      <t>カイ</t>
    </rPh>
    <phoneticPr fontId="1"/>
  </si>
  <si>
    <t>80回</t>
    <rPh sb="2" eb="3">
      <t>カイ</t>
    </rPh>
    <phoneticPr fontId="1"/>
  </si>
  <si>
    <t>81回</t>
    <rPh sb="2" eb="3">
      <t>カイ</t>
    </rPh>
    <phoneticPr fontId="1"/>
  </si>
  <si>
    <t>82回</t>
    <rPh sb="2" eb="3">
      <t>カイ</t>
    </rPh>
    <phoneticPr fontId="1"/>
  </si>
  <si>
    <t>83回</t>
    <rPh sb="2" eb="3">
      <t>カイ</t>
    </rPh>
    <phoneticPr fontId="1"/>
  </si>
  <si>
    <t>84回</t>
    <rPh sb="2" eb="3">
      <t>カイ</t>
    </rPh>
    <phoneticPr fontId="1"/>
  </si>
  <si>
    <t>85回</t>
    <rPh sb="2" eb="3">
      <t>カイ</t>
    </rPh>
    <phoneticPr fontId="1"/>
  </si>
  <si>
    <t>86回</t>
    <rPh sb="2" eb="3">
      <t>カイ</t>
    </rPh>
    <phoneticPr fontId="1"/>
  </si>
  <si>
    <t>87回</t>
    <rPh sb="2" eb="3">
      <t>カイ</t>
    </rPh>
    <phoneticPr fontId="1"/>
  </si>
  <si>
    <t>88回</t>
    <rPh sb="2" eb="3">
      <t>カイ</t>
    </rPh>
    <phoneticPr fontId="1"/>
  </si>
  <si>
    <t>89回</t>
    <rPh sb="2" eb="3">
      <t>カイ</t>
    </rPh>
    <phoneticPr fontId="1"/>
  </si>
  <si>
    <t>90回</t>
    <rPh sb="2" eb="3">
      <t>カイ</t>
    </rPh>
    <phoneticPr fontId="1"/>
  </si>
  <si>
    <t>91回</t>
    <rPh sb="2" eb="3">
      <t>カイ</t>
    </rPh>
    <phoneticPr fontId="1"/>
  </si>
  <si>
    <t>92回</t>
    <rPh sb="2" eb="3">
      <t>カイ</t>
    </rPh>
    <phoneticPr fontId="1"/>
  </si>
  <si>
    <t>93回</t>
    <rPh sb="2" eb="3">
      <t>カイ</t>
    </rPh>
    <phoneticPr fontId="1"/>
  </si>
  <si>
    <t>94回</t>
    <rPh sb="2" eb="3">
      <t>カイ</t>
    </rPh>
    <phoneticPr fontId="1"/>
  </si>
  <si>
    <t>95回</t>
    <rPh sb="2" eb="3">
      <t>カイ</t>
    </rPh>
    <phoneticPr fontId="1"/>
  </si>
  <si>
    <t>96回</t>
    <rPh sb="2" eb="3">
      <t>カイ</t>
    </rPh>
    <phoneticPr fontId="1"/>
  </si>
  <si>
    <t>97回</t>
    <rPh sb="2" eb="3">
      <t>カイ</t>
    </rPh>
    <phoneticPr fontId="1"/>
  </si>
  <si>
    <t>98回</t>
    <rPh sb="2" eb="3">
      <t>カイ</t>
    </rPh>
    <phoneticPr fontId="1"/>
  </si>
  <si>
    <t>99回</t>
    <rPh sb="2" eb="3">
      <t>カイ</t>
    </rPh>
    <phoneticPr fontId="1"/>
  </si>
  <si>
    <t>100回</t>
    <rPh sb="3" eb="4">
      <t>カイ</t>
    </rPh>
    <phoneticPr fontId="1"/>
  </si>
  <si>
    <t>101回</t>
    <rPh sb="3" eb="4">
      <t>カイ</t>
    </rPh>
    <phoneticPr fontId="1"/>
  </si>
  <si>
    <t>102回</t>
    <rPh sb="3" eb="4">
      <t>カイ</t>
    </rPh>
    <phoneticPr fontId="1"/>
  </si>
  <si>
    <t>103回</t>
    <rPh sb="3" eb="4">
      <t>カイ</t>
    </rPh>
    <phoneticPr fontId="1"/>
  </si>
  <si>
    <t>104回</t>
    <rPh sb="3" eb="4">
      <t>カイ</t>
    </rPh>
    <phoneticPr fontId="1"/>
  </si>
  <si>
    <t>105回</t>
    <rPh sb="3" eb="4">
      <t>カイ</t>
    </rPh>
    <phoneticPr fontId="1"/>
  </si>
  <si>
    <t>106回</t>
    <rPh sb="3" eb="4">
      <t>カイ</t>
    </rPh>
    <phoneticPr fontId="1"/>
  </si>
  <si>
    <t>107回</t>
    <rPh sb="3" eb="4">
      <t>カイ</t>
    </rPh>
    <phoneticPr fontId="1"/>
  </si>
  <si>
    <t>108回</t>
    <rPh sb="3" eb="4">
      <t>カイ</t>
    </rPh>
    <phoneticPr fontId="1"/>
  </si>
  <si>
    <t>109回</t>
    <rPh sb="3" eb="4">
      <t>カイ</t>
    </rPh>
    <phoneticPr fontId="1"/>
  </si>
  <si>
    <t>110回</t>
    <rPh sb="3" eb="4">
      <t>カイ</t>
    </rPh>
    <phoneticPr fontId="1"/>
  </si>
  <si>
    <t>111回</t>
    <rPh sb="3" eb="4">
      <t>カイ</t>
    </rPh>
    <phoneticPr fontId="1"/>
  </si>
  <si>
    <t>112回</t>
    <rPh sb="3" eb="4">
      <t>カイ</t>
    </rPh>
    <phoneticPr fontId="1"/>
  </si>
  <si>
    <t>113回</t>
    <rPh sb="3" eb="4">
      <t>カイ</t>
    </rPh>
    <phoneticPr fontId="1"/>
  </si>
  <si>
    <t>114回</t>
    <rPh sb="3" eb="4">
      <t>カイ</t>
    </rPh>
    <phoneticPr fontId="1"/>
  </si>
  <si>
    <t>115回</t>
    <rPh sb="3" eb="4">
      <t>カイ</t>
    </rPh>
    <phoneticPr fontId="1"/>
  </si>
  <si>
    <t>116回</t>
    <rPh sb="3" eb="4">
      <t>カイ</t>
    </rPh>
    <phoneticPr fontId="1"/>
  </si>
  <si>
    <t>117回</t>
    <rPh sb="3" eb="4">
      <t>カイ</t>
    </rPh>
    <phoneticPr fontId="1"/>
  </si>
  <si>
    <t>118回</t>
    <rPh sb="3" eb="4">
      <t>カイ</t>
    </rPh>
    <phoneticPr fontId="1"/>
  </si>
  <si>
    <t>119回</t>
    <rPh sb="3" eb="4">
      <t>カイ</t>
    </rPh>
    <phoneticPr fontId="1"/>
  </si>
  <si>
    <t>120回</t>
    <rPh sb="3" eb="4">
      <t>カイ</t>
    </rPh>
    <phoneticPr fontId="1"/>
  </si>
  <si>
    <t>121回</t>
    <rPh sb="3" eb="4">
      <t>カイ</t>
    </rPh>
    <phoneticPr fontId="1"/>
  </si>
  <si>
    <t>122回</t>
    <rPh sb="3" eb="4">
      <t>カイ</t>
    </rPh>
    <phoneticPr fontId="1"/>
  </si>
  <si>
    <t>123回</t>
    <rPh sb="3" eb="4">
      <t>カイ</t>
    </rPh>
    <phoneticPr fontId="1"/>
  </si>
  <si>
    <t>124回</t>
    <rPh sb="3" eb="4">
      <t>カイ</t>
    </rPh>
    <phoneticPr fontId="1"/>
  </si>
  <si>
    <t>125回</t>
    <rPh sb="3" eb="4">
      <t>カイ</t>
    </rPh>
    <phoneticPr fontId="1"/>
  </si>
  <si>
    <t>126回</t>
    <rPh sb="3" eb="4">
      <t>カイ</t>
    </rPh>
    <phoneticPr fontId="1"/>
  </si>
  <si>
    <t>127回</t>
    <rPh sb="3" eb="4">
      <t>カイ</t>
    </rPh>
    <phoneticPr fontId="1"/>
  </si>
  <si>
    <t>128回</t>
    <rPh sb="3" eb="4">
      <t>カイ</t>
    </rPh>
    <phoneticPr fontId="1"/>
  </si>
  <si>
    <t>129回</t>
    <rPh sb="3" eb="4">
      <t>カイ</t>
    </rPh>
    <phoneticPr fontId="1"/>
  </si>
  <si>
    <t>130回</t>
    <rPh sb="3" eb="4">
      <t>カイ</t>
    </rPh>
    <phoneticPr fontId="1"/>
  </si>
  <si>
    <t>131回</t>
    <rPh sb="3" eb="4">
      <t>カイ</t>
    </rPh>
    <phoneticPr fontId="1"/>
  </si>
  <si>
    <t>132回</t>
    <rPh sb="3" eb="4">
      <t>カイ</t>
    </rPh>
    <phoneticPr fontId="1"/>
  </si>
  <si>
    <t>133回</t>
    <rPh sb="3" eb="4">
      <t>カイ</t>
    </rPh>
    <phoneticPr fontId="1"/>
  </si>
  <si>
    <t>134回</t>
    <rPh sb="3" eb="4">
      <t>カイ</t>
    </rPh>
    <phoneticPr fontId="1"/>
  </si>
  <si>
    <t>135回</t>
    <rPh sb="3" eb="4">
      <t>カイ</t>
    </rPh>
    <phoneticPr fontId="1"/>
  </si>
  <si>
    <t>136回</t>
    <rPh sb="3" eb="4">
      <t>カイ</t>
    </rPh>
    <phoneticPr fontId="1"/>
  </si>
  <si>
    <t>137回</t>
    <rPh sb="3" eb="4">
      <t>カイ</t>
    </rPh>
    <phoneticPr fontId="1"/>
  </si>
  <si>
    <t>138回</t>
    <rPh sb="3" eb="4">
      <t>カイ</t>
    </rPh>
    <phoneticPr fontId="1"/>
  </si>
  <si>
    <t>139回</t>
    <rPh sb="3" eb="4">
      <t>カイ</t>
    </rPh>
    <phoneticPr fontId="1"/>
  </si>
  <si>
    <t>140回</t>
    <rPh sb="3" eb="4">
      <t>カイ</t>
    </rPh>
    <phoneticPr fontId="1"/>
  </si>
  <si>
    <t>141回</t>
    <rPh sb="3" eb="4">
      <t>カイ</t>
    </rPh>
    <phoneticPr fontId="1"/>
  </si>
  <si>
    <t>142回</t>
    <rPh sb="3" eb="4">
      <t>カイ</t>
    </rPh>
    <phoneticPr fontId="1"/>
  </si>
  <si>
    <t>143回</t>
    <rPh sb="3" eb="4">
      <t>カイ</t>
    </rPh>
    <phoneticPr fontId="1"/>
  </si>
  <si>
    <t>144回</t>
    <rPh sb="3" eb="4">
      <t>カイ</t>
    </rPh>
    <phoneticPr fontId="1"/>
  </si>
  <si>
    <t>145回</t>
    <rPh sb="3" eb="4">
      <t>カイ</t>
    </rPh>
    <phoneticPr fontId="1"/>
  </si>
  <si>
    <t>146回</t>
    <rPh sb="3" eb="4">
      <t>カイ</t>
    </rPh>
    <phoneticPr fontId="1"/>
  </si>
  <si>
    <t>147回</t>
    <rPh sb="3" eb="4">
      <t>カイ</t>
    </rPh>
    <phoneticPr fontId="1"/>
  </si>
  <si>
    <t>148回</t>
    <rPh sb="3" eb="4">
      <t>カイ</t>
    </rPh>
    <phoneticPr fontId="1"/>
  </si>
  <si>
    <t>149回</t>
    <rPh sb="3" eb="4">
      <t>カイ</t>
    </rPh>
    <phoneticPr fontId="1"/>
  </si>
  <si>
    <t>150回</t>
    <rPh sb="3" eb="4">
      <t>カイ</t>
    </rPh>
    <phoneticPr fontId="1"/>
  </si>
  <si>
    <t>151回</t>
    <rPh sb="3" eb="4">
      <t>カイ</t>
    </rPh>
    <phoneticPr fontId="1"/>
  </si>
  <si>
    <t>152回</t>
    <rPh sb="3" eb="4">
      <t>カイ</t>
    </rPh>
    <phoneticPr fontId="1"/>
  </si>
  <si>
    <t>153回</t>
    <rPh sb="3" eb="4">
      <t>カイ</t>
    </rPh>
    <phoneticPr fontId="1"/>
  </si>
  <si>
    <t>154回</t>
    <rPh sb="3" eb="4">
      <t>カイ</t>
    </rPh>
    <phoneticPr fontId="1"/>
  </si>
  <si>
    <t>155回</t>
    <rPh sb="3" eb="4">
      <t>カイ</t>
    </rPh>
    <phoneticPr fontId="1"/>
  </si>
  <si>
    <t>156回</t>
    <rPh sb="3" eb="4">
      <t>カイ</t>
    </rPh>
    <phoneticPr fontId="1"/>
  </si>
  <si>
    <t>157回</t>
    <rPh sb="3" eb="4">
      <t>カイ</t>
    </rPh>
    <phoneticPr fontId="1"/>
  </si>
  <si>
    <t>158回</t>
    <rPh sb="3" eb="4">
      <t>カイ</t>
    </rPh>
    <phoneticPr fontId="1"/>
  </si>
  <si>
    <t>159回</t>
    <rPh sb="3" eb="4">
      <t>カイ</t>
    </rPh>
    <phoneticPr fontId="1"/>
  </si>
  <si>
    <t>160回</t>
    <rPh sb="3" eb="4">
      <t>カイ</t>
    </rPh>
    <phoneticPr fontId="1"/>
  </si>
  <si>
    <t>161回</t>
    <rPh sb="3" eb="4">
      <t>カイ</t>
    </rPh>
    <phoneticPr fontId="1"/>
  </si>
  <si>
    <t>162回</t>
    <rPh sb="3" eb="4">
      <t>カイ</t>
    </rPh>
    <phoneticPr fontId="1"/>
  </si>
  <si>
    <t>163回</t>
    <rPh sb="3" eb="4">
      <t>カイ</t>
    </rPh>
    <phoneticPr fontId="1"/>
  </si>
  <si>
    <t>164回</t>
    <rPh sb="3" eb="4">
      <t>カイ</t>
    </rPh>
    <phoneticPr fontId="1"/>
  </si>
  <si>
    <t>165回</t>
    <rPh sb="3" eb="4">
      <t>カイ</t>
    </rPh>
    <phoneticPr fontId="1"/>
  </si>
  <si>
    <t>166回</t>
    <rPh sb="3" eb="4">
      <t>カイ</t>
    </rPh>
    <phoneticPr fontId="1"/>
  </si>
  <si>
    <t>167回</t>
    <rPh sb="3" eb="4">
      <t>カイ</t>
    </rPh>
    <phoneticPr fontId="1"/>
  </si>
  <si>
    <t>168回</t>
    <rPh sb="3" eb="4">
      <t>カイ</t>
    </rPh>
    <phoneticPr fontId="1"/>
  </si>
  <si>
    <t>169回</t>
    <rPh sb="3" eb="4">
      <t>カイ</t>
    </rPh>
    <phoneticPr fontId="1"/>
  </si>
  <si>
    <t>170回</t>
    <rPh sb="3" eb="4">
      <t>カイ</t>
    </rPh>
    <phoneticPr fontId="1"/>
  </si>
  <si>
    <t>171回</t>
    <rPh sb="3" eb="4">
      <t>カイ</t>
    </rPh>
    <phoneticPr fontId="1"/>
  </si>
  <si>
    <t>172回</t>
    <rPh sb="3" eb="4">
      <t>カイ</t>
    </rPh>
    <phoneticPr fontId="1"/>
  </si>
  <si>
    <t>173回</t>
    <rPh sb="3" eb="4">
      <t>カイ</t>
    </rPh>
    <phoneticPr fontId="1"/>
  </si>
  <si>
    <t>174回</t>
    <rPh sb="3" eb="4">
      <t>カイ</t>
    </rPh>
    <phoneticPr fontId="1"/>
  </si>
  <si>
    <t>175回</t>
    <rPh sb="3" eb="4">
      <t>カイ</t>
    </rPh>
    <phoneticPr fontId="1"/>
  </si>
  <si>
    <t>176回</t>
    <rPh sb="3" eb="4">
      <t>カイ</t>
    </rPh>
    <phoneticPr fontId="1"/>
  </si>
  <si>
    <t>177回</t>
    <rPh sb="3" eb="4">
      <t>カイ</t>
    </rPh>
    <phoneticPr fontId="1"/>
  </si>
  <si>
    <t>178回</t>
    <rPh sb="3" eb="4">
      <t>カイ</t>
    </rPh>
    <phoneticPr fontId="1"/>
  </si>
  <si>
    <t>179回</t>
    <rPh sb="3" eb="4">
      <t>カイ</t>
    </rPh>
    <phoneticPr fontId="1"/>
  </si>
  <si>
    <t>180回</t>
    <rPh sb="3" eb="4">
      <t>カイ</t>
    </rPh>
    <phoneticPr fontId="1"/>
  </si>
  <si>
    <t>181回</t>
    <rPh sb="3" eb="4">
      <t>カイ</t>
    </rPh>
    <phoneticPr fontId="1"/>
  </si>
  <si>
    <t>182回</t>
    <rPh sb="3" eb="4">
      <t>カイ</t>
    </rPh>
    <phoneticPr fontId="1"/>
  </si>
  <si>
    <t>183回</t>
    <rPh sb="3" eb="4">
      <t>カイ</t>
    </rPh>
    <phoneticPr fontId="1"/>
  </si>
  <si>
    <t>184回</t>
    <rPh sb="3" eb="4">
      <t>カイ</t>
    </rPh>
    <phoneticPr fontId="1"/>
  </si>
  <si>
    <t>185回</t>
    <rPh sb="3" eb="4">
      <t>カイ</t>
    </rPh>
    <phoneticPr fontId="1"/>
  </si>
  <si>
    <t>186回</t>
    <rPh sb="3" eb="4">
      <t>カイ</t>
    </rPh>
    <phoneticPr fontId="1"/>
  </si>
  <si>
    <t>187回</t>
    <rPh sb="3" eb="4">
      <t>カイ</t>
    </rPh>
    <phoneticPr fontId="1"/>
  </si>
  <si>
    <t>188回</t>
    <rPh sb="3" eb="4">
      <t>カイ</t>
    </rPh>
    <phoneticPr fontId="1"/>
  </si>
  <si>
    <t>189回</t>
    <rPh sb="3" eb="4">
      <t>カイ</t>
    </rPh>
    <phoneticPr fontId="1"/>
  </si>
  <si>
    <t>190回</t>
    <rPh sb="3" eb="4">
      <t>カイ</t>
    </rPh>
    <phoneticPr fontId="1"/>
  </si>
  <si>
    <t>191回</t>
    <rPh sb="3" eb="4">
      <t>カイ</t>
    </rPh>
    <phoneticPr fontId="1"/>
  </si>
  <si>
    <t>192回</t>
    <rPh sb="3" eb="4">
      <t>カイ</t>
    </rPh>
    <phoneticPr fontId="1"/>
  </si>
  <si>
    <t>193回</t>
    <rPh sb="3" eb="4">
      <t>カイ</t>
    </rPh>
    <phoneticPr fontId="1"/>
  </si>
  <si>
    <t>194回</t>
    <rPh sb="3" eb="4">
      <t>カイ</t>
    </rPh>
    <phoneticPr fontId="1"/>
  </si>
  <si>
    <t>195回</t>
    <rPh sb="3" eb="4">
      <t>カイ</t>
    </rPh>
    <phoneticPr fontId="1"/>
  </si>
  <si>
    <t>196回</t>
    <rPh sb="3" eb="4">
      <t>カイ</t>
    </rPh>
    <phoneticPr fontId="1"/>
  </si>
  <si>
    <t>197回</t>
    <rPh sb="3" eb="4">
      <t>カイ</t>
    </rPh>
    <phoneticPr fontId="1"/>
  </si>
  <si>
    <t>198回</t>
    <rPh sb="3" eb="4">
      <t>カイ</t>
    </rPh>
    <phoneticPr fontId="1"/>
  </si>
  <si>
    <t>199回</t>
    <rPh sb="3" eb="4">
      <t>カイ</t>
    </rPh>
    <phoneticPr fontId="1"/>
  </si>
  <si>
    <t>200回</t>
    <rPh sb="3" eb="4">
      <t>カイ</t>
    </rPh>
    <phoneticPr fontId="1"/>
  </si>
  <si>
    <t>201回</t>
    <rPh sb="3" eb="4">
      <t>カイ</t>
    </rPh>
    <phoneticPr fontId="1"/>
  </si>
  <si>
    <t>202回</t>
    <rPh sb="3" eb="4">
      <t>カイ</t>
    </rPh>
    <phoneticPr fontId="1"/>
  </si>
  <si>
    <t>203回</t>
    <rPh sb="3" eb="4">
      <t>カイ</t>
    </rPh>
    <phoneticPr fontId="1"/>
  </si>
  <si>
    <t>204回</t>
    <rPh sb="3" eb="4">
      <t>カイ</t>
    </rPh>
    <phoneticPr fontId="1"/>
  </si>
  <si>
    <t>205回</t>
    <rPh sb="3" eb="4">
      <t>カイ</t>
    </rPh>
    <phoneticPr fontId="1"/>
  </si>
  <si>
    <t>206回</t>
    <rPh sb="3" eb="4">
      <t>カイ</t>
    </rPh>
    <phoneticPr fontId="1"/>
  </si>
  <si>
    <t>207回</t>
    <rPh sb="3" eb="4">
      <t>カイ</t>
    </rPh>
    <phoneticPr fontId="1"/>
  </si>
  <si>
    <t>208回</t>
    <rPh sb="3" eb="4">
      <t>カイ</t>
    </rPh>
    <phoneticPr fontId="1"/>
  </si>
  <si>
    <t>209回</t>
    <rPh sb="3" eb="4">
      <t>カイ</t>
    </rPh>
    <phoneticPr fontId="1"/>
  </si>
  <si>
    <t>210回</t>
    <rPh sb="3" eb="4">
      <t>カイ</t>
    </rPh>
    <phoneticPr fontId="1"/>
  </si>
  <si>
    <t>211回</t>
    <rPh sb="3" eb="4">
      <t>カイ</t>
    </rPh>
    <phoneticPr fontId="1"/>
  </si>
  <si>
    <t>212回</t>
    <rPh sb="3" eb="4">
      <t>カイ</t>
    </rPh>
    <phoneticPr fontId="1"/>
  </si>
  <si>
    <t>213回</t>
    <rPh sb="3" eb="4">
      <t>カイ</t>
    </rPh>
    <phoneticPr fontId="1"/>
  </si>
  <si>
    <t>214回</t>
    <rPh sb="3" eb="4">
      <t>カイ</t>
    </rPh>
    <phoneticPr fontId="1"/>
  </si>
  <si>
    <t>215回</t>
    <rPh sb="3" eb="4">
      <t>カイ</t>
    </rPh>
    <phoneticPr fontId="1"/>
  </si>
  <si>
    <t>216回</t>
    <rPh sb="3" eb="4">
      <t>カイ</t>
    </rPh>
    <phoneticPr fontId="1"/>
  </si>
  <si>
    <t>217回</t>
    <rPh sb="3" eb="4">
      <t>カイ</t>
    </rPh>
    <phoneticPr fontId="1"/>
  </si>
  <si>
    <t>218回</t>
    <rPh sb="3" eb="4">
      <t>カイ</t>
    </rPh>
    <phoneticPr fontId="1"/>
  </si>
  <si>
    <t>219回</t>
    <rPh sb="3" eb="4">
      <t>カイ</t>
    </rPh>
    <phoneticPr fontId="1"/>
  </si>
  <si>
    <t>220回</t>
    <rPh sb="3" eb="4">
      <t>カイ</t>
    </rPh>
    <phoneticPr fontId="1"/>
  </si>
  <si>
    <t>221回</t>
    <rPh sb="3" eb="4">
      <t>カイ</t>
    </rPh>
    <phoneticPr fontId="1"/>
  </si>
  <si>
    <t>222回</t>
    <rPh sb="3" eb="4">
      <t>カイ</t>
    </rPh>
    <phoneticPr fontId="1"/>
  </si>
  <si>
    <t>223回</t>
    <rPh sb="3" eb="4">
      <t>カイ</t>
    </rPh>
    <phoneticPr fontId="1"/>
  </si>
  <si>
    <t>224回</t>
    <rPh sb="3" eb="4">
      <t>カイ</t>
    </rPh>
    <phoneticPr fontId="1"/>
  </si>
  <si>
    <t>225回</t>
    <rPh sb="3" eb="4">
      <t>カイ</t>
    </rPh>
    <phoneticPr fontId="1"/>
  </si>
  <si>
    <t>226回</t>
    <rPh sb="3" eb="4">
      <t>カイ</t>
    </rPh>
    <phoneticPr fontId="1"/>
  </si>
  <si>
    <t>227回</t>
    <rPh sb="3" eb="4">
      <t>カイ</t>
    </rPh>
    <phoneticPr fontId="1"/>
  </si>
  <si>
    <t>228回</t>
    <rPh sb="3" eb="4">
      <t>カイ</t>
    </rPh>
    <phoneticPr fontId="1"/>
  </si>
  <si>
    <t>229回</t>
    <rPh sb="3" eb="4">
      <t>カイ</t>
    </rPh>
    <phoneticPr fontId="1"/>
  </si>
  <si>
    <t>230回</t>
    <rPh sb="3" eb="4">
      <t>カイ</t>
    </rPh>
    <phoneticPr fontId="1"/>
  </si>
  <si>
    <t>231回</t>
    <rPh sb="3" eb="4">
      <t>カイ</t>
    </rPh>
    <phoneticPr fontId="1"/>
  </si>
  <si>
    <t>232回</t>
    <rPh sb="3" eb="4">
      <t>カイ</t>
    </rPh>
    <phoneticPr fontId="1"/>
  </si>
  <si>
    <t>233回</t>
    <rPh sb="3" eb="4">
      <t>カイ</t>
    </rPh>
    <phoneticPr fontId="1"/>
  </si>
  <si>
    <t>234回</t>
    <rPh sb="3" eb="4">
      <t>カイ</t>
    </rPh>
    <phoneticPr fontId="1"/>
  </si>
  <si>
    <t>235回</t>
    <rPh sb="3" eb="4">
      <t>カイ</t>
    </rPh>
    <phoneticPr fontId="1"/>
  </si>
  <si>
    <t>236回</t>
    <rPh sb="3" eb="4">
      <t>カイ</t>
    </rPh>
    <phoneticPr fontId="1"/>
  </si>
  <si>
    <t>237回</t>
    <rPh sb="3" eb="4">
      <t>カイ</t>
    </rPh>
    <phoneticPr fontId="1"/>
  </si>
  <si>
    <t>238回</t>
    <rPh sb="3" eb="4">
      <t>カイ</t>
    </rPh>
    <phoneticPr fontId="1"/>
  </si>
  <si>
    <t>239回</t>
    <rPh sb="3" eb="4">
      <t>カイ</t>
    </rPh>
    <phoneticPr fontId="1"/>
  </si>
  <si>
    <t>240回</t>
    <rPh sb="3" eb="4">
      <t>カイ</t>
    </rPh>
    <phoneticPr fontId="1"/>
  </si>
  <si>
    <t>241回</t>
    <rPh sb="3" eb="4">
      <t>カイ</t>
    </rPh>
    <phoneticPr fontId="1"/>
  </si>
  <si>
    <t>242回</t>
    <rPh sb="3" eb="4">
      <t>カイ</t>
    </rPh>
    <phoneticPr fontId="1"/>
  </si>
  <si>
    <t>243回</t>
    <rPh sb="3" eb="4">
      <t>カイ</t>
    </rPh>
    <phoneticPr fontId="1"/>
  </si>
  <si>
    <t>244回</t>
    <rPh sb="3" eb="4">
      <t>カイ</t>
    </rPh>
    <phoneticPr fontId="1"/>
  </si>
  <si>
    <t>245回</t>
    <rPh sb="3" eb="4">
      <t>カイ</t>
    </rPh>
    <phoneticPr fontId="1"/>
  </si>
  <si>
    <t>246回</t>
    <rPh sb="3" eb="4">
      <t>カイ</t>
    </rPh>
    <phoneticPr fontId="1"/>
  </si>
  <si>
    <t>247回</t>
    <rPh sb="3" eb="4">
      <t>カイ</t>
    </rPh>
    <phoneticPr fontId="1"/>
  </si>
  <si>
    <t>248回</t>
    <rPh sb="3" eb="4">
      <t>カイ</t>
    </rPh>
    <phoneticPr fontId="1"/>
  </si>
  <si>
    <t>249回</t>
    <rPh sb="3" eb="4">
      <t>カイ</t>
    </rPh>
    <phoneticPr fontId="1"/>
  </si>
  <si>
    <t>250回</t>
    <rPh sb="3" eb="4">
      <t>カイ</t>
    </rPh>
    <phoneticPr fontId="1"/>
  </si>
  <si>
    <t>251回</t>
    <rPh sb="3" eb="4">
      <t>カイ</t>
    </rPh>
    <phoneticPr fontId="1"/>
  </si>
  <si>
    <t>252回</t>
    <rPh sb="3" eb="4">
      <t>カイ</t>
    </rPh>
    <phoneticPr fontId="1"/>
  </si>
  <si>
    <t>253回</t>
    <rPh sb="3" eb="4">
      <t>カイ</t>
    </rPh>
    <phoneticPr fontId="1"/>
  </si>
  <si>
    <t>254回</t>
    <rPh sb="3" eb="4">
      <t>カイ</t>
    </rPh>
    <phoneticPr fontId="1"/>
  </si>
  <si>
    <t>回数</t>
    <rPh sb="0" eb="2">
      <t>カイスウ</t>
    </rPh>
    <phoneticPr fontId="1"/>
  </si>
  <si>
    <t>獲得量</t>
    <rPh sb="0" eb="2">
      <t>カクトク</t>
    </rPh>
    <rPh sb="2" eb="3">
      <t>リョウ</t>
    </rPh>
    <phoneticPr fontId="1"/>
  </si>
  <si>
    <t>倍率</t>
    <rPh sb="0" eb="2">
      <t>バイリツ</t>
    </rPh>
    <phoneticPr fontId="1"/>
  </si>
  <si>
    <t>ブログトップ</t>
    <phoneticPr fontId="1"/>
  </si>
  <si>
    <t>吸収について</t>
    <rPh sb="0" eb="2">
      <t>キュウシュウ</t>
    </rPh>
    <phoneticPr fontId="1"/>
  </si>
  <si>
    <t>対人戦について</t>
    <rPh sb="0" eb="3">
      <t>タイジンセン</t>
    </rPh>
    <phoneticPr fontId="1"/>
  </si>
  <si>
    <t>転生について</t>
    <rPh sb="0" eb="2">
      <t>テンセイ</t>
    </rPh>
    <phoneticPr fontId="1"/>
  </si>
  <si>
    <t>育成について</t>
    <rPh sb="0" eb="2">
      <t>イクセイ</t>
    </rPh>
    <phoneticPr fontId="1"/>
  </si>
  <si>
    <t>当ブログについて</t>
  </si>
  <si>
    <t>当ブログについて</t>
    <rPh sb="0" eb="1">
      <t>トウ</t>
    </rPh>
    <phoneticPr fontId="1"/>
  </si>
  <si>
    <t>有用かもしれない話</t>
    <rPh sb="0" eb="2">
      <t>ユウヨウ</t>
    </rPh>
    <rPh sb="8" eb="9">
      <t>ハナシ</t>
    </rPh>
    <phoneticPr fontId="1"/>
  </si>
  <si>
    <t>その他</t>
    <rPh sb="2" eb="3">
      <t>タ</t>
    </rPh>
    <phoneticPr fontId="1"/>
  </si>
  <si>
    <t>独自基準による吸収素材実用性ランキング　物理編</t>
    <phoneticPr fontId="1"/>
  </si>
  <si>
    <t>独自基準による吸収素材実用性ランキング　魔法編</t>
  </si>
  <si>
    <t>歩行速度の向上の話　その1</t>
  </si>
  <si>
    <t>歩行速度の向上の話　その2</t>
    <phoneticPr fontId="1"/>
  </si>
  <si>
    <t>パーティーレベル別　育成周回ルート集</t>
    <phoneticPr fontId="1"/>
  </si>
  <si>
    <t>お問い合わせフォーム開設のお知らせ</t>
  </si>
  <si>
    <t>吸収シミュレータ公開</t>
  </si>
  <si>
    <t>転生周回の効率化をしよう　前編</t>
  </si>
  <si>
    <t>準備中</t>
    <rPh sb="0" eb="3">
      <t>ジュンビチュウ</t>
    </rPh>
    <phoneticPr fontId="1"/>
  </si>
  <si>
    <t>Excelで吸収シミュレーションを作る</t>
    <phoneticPr fontId="1"/>
  </si>
  <si>
    <t>バージョン2.0.3の変更点に関する考察(01/22段階)</t>
    <phoneticPr fontId="1"/>
  </si>
  <si>
    <t>カテゴリ</t>
    <phoneticPr fontId="1"/>
  </si>
  <si>
    <t>記事タイトル</t>
    <rPh sb="0" eb="2">
      <t>キジ</t>
    </rPh>
    <phoneticPr fontId="1"/>
  </si>
  <si>
    <t>概要</t>
    <rPh sb="0" eb="2">
      <t>ガイヨウ</t>
    </rPh>
    <phoneticPr fontId="1"/>
  </si>
  <si>
    <t>有用な素材となるモンスターをステータス基準で選出します</t>
    <rPh sb="0" eb="2">
      <t>ユウヨウ</t>
    </rPh>
    <rPh sb="3" eb="5">
      <t>ソザイ</t>
    </rPh>
    <rPh sb="19" eb="21">
      <t>キジュン</t>
    </rPh>
    <rPh sb="22" eb="24">
      <t>センシュツ</t>
    </rPh>
    <phoneticPr fontId="1"/>
  </si>
  <si>
    <t>LV1、LV99時点でのステータスを吸収前の値から算出します</t>
    <rPh sb="8" eb="10">
      <t>ジテン</t>
    </rPh>
    <rPh sb="18" eb="21">
      <t>キュウシュウマエ</t>
    </rPh>
    <rPh sb="22" eb="23">
      <t>アタイ</t>
    </rPh>
    <rPh sb="25" eb="27">
      <t>サンシュツ</t>
    </rPh>
    <phoneticPr fontId="1"/>
  </si>
  <si>
    <t>吸収シミュレータをスプレッドシートで配布します</t>
    <rPh sb="18" eb="20">
      <t>ハイフ</t>
    </rPh>
    <phoneticPr fontId="1"/>
  </si>
  <si>
    <t>効率的な転生周回ルートを紹介します</t>
    <rPh sb="0" eb="3">
      <t>コウリツテキ</t>
    </rPh>
    <rPh sb="4" eb="8">
      <t>テンセイシュウカイ</t>
    </rPh>
    <rPh sb="12" eb="14">
      <t>ショウカイ</t>
    </rPh>
    <phoneticPr fontId="1"/>
  </si>
  <si>
    <t>転生周回の効率化をしよう　後編</t>
    <rPh sb="13" eb="15">
      <t>コウヘン</t>
    </rPh>
    <phoneticPr fontId="1"/>
  </si>
  <si>
    <t>効率的な育成周回ルートを紹介します</t>
    <rPh sb="0" eb="3">
      <t>コウリツテキ</t>
    </rPh>
    <rPh sb="4" eb="6">
      <t>イクセイ</t>
    </rPh>
    <rPh sb="6" eb="8">
      <t>シュウカイ</t>
    </rPh>
    <rPh sb="12" eb="14">
      <t>ショウカイ</t>
    </rPh>
    <phoneticPr fontId="1"/>
  </si>
  <si>
    <t>方向キー移動の練習場所の話です</t>
    <rPh sb="0" eb="2">
      <t>ホウコウ</t>
    </rPh>
    <rPh sb="4" eb="6">
      <t>イドウ</t>
    </rPh>
    <rPh sb="7" eb="11">
      <t>レンシュウバショ</t>
    </rPh>
    <rPh sb="12" eb="13">
      <t>ハナ</t>
    </rPh>
    <phoneticPr fontId="1"/>
  </si>
  <si>
    <t>タップ移動に関する話です</t>
    <rPh sb="3" eb="5">
      <t>イドウ</t>
    </rPh>
    <rPh sb="6" eb="7">
      <t>カン</t>
    </rPh>
    <rPh sb="9" eb="10">
      <t>ハナシ</t>
    </rPh>
    <phoneticPr fontId="1"/>
  </si>
  <si>
    <t>2022年1月のアップデートの考察です</t>
    <rPh sb="4" eb="5">
      <t>ネン</t>
    </rPh>
    <rPh sb="6" eb="7">
      <t>ガツ</t>
    </rPh>
    <rPh sb="15" eb="17">
      <t>コウサツ</t>
    </rPh>
    <phoneticPr fontId="1"/>
  </si>
  <si>
    <t>ブログの詳細です</t>
    <rPh sb="4" eb="6">
      <t>ショウサイ</t>
    </rPh>
    <phoneticPr fontId="1"/>
  </si>
  <si>
    <t>お問い合わせフォーム(トップ画面右側に設置)の紹介です</t>
    <rPh sb="14" eb="16">
      <t>ガメン</t>
    </rPh>
    <rPh sb="16" eb="18">
      <t>ミギガワ</t>
    </rPh>
    <rPh sb="19" eb="21">
      <t>セッチ</t>
    </rPh>
    <rPh sb="23" eb="25">
      <t>ショウカイ</t>
    </rPh>
    <phoneticPr fontId="1"/>
  </si>
  <si>
    <t>リンク</t>
    <phoneticPr fontId="1"/>
  </si>
  <si>
    <t>https://fanashi.hatenablog.com/entry/2022/03/16/161827</t>
  </si>
  <si>
    <t>https://fanashi.hatenablog.com/entry/2022/03/06/221622</t>
  </si>
  <si>
    <t>https://fanashi.hatenablog.com/entry/2022/02/11/190741</t>
  </si>
  <si>
    <t>https://fanashi.hatenablog.com/entry/2022/01/29/231432</t>
  </si>
  <si>
    <t>https://fanashi.hatenablog.com/entry/2022/01/22/201813</t>
  </si>
  <si>
    <t>https://fanashi.hatenablog.com/entry/2021/12/23/193742</t>
    <phoneticPr fontId="1"/>
  </si>
  <si>
    <t>https://fanashi.hatenablog.com/entry/2021/12/15/193800</t>
  </si>
  <si>
    <t>https://fanashi.hatenablog.com/entry/2021/12/11/211017</t>
  </si>
  <si>
    <t>https://fanashi.hatenablog.com/entry/2021/11/15/215926</t>
  </si>
  <si>
    <t>https://fanashi.hatenablog.com/entry/2021/11/09/193654</t>
  </si>
  <si>
    <t>09:10.542</t>
    <phoneticPr fontId="1"/>
  </si>
  <si>
    <t>08:37.268</t>
    <phoneticPr fontId="1"/>
  </si>
  <si>
    <t>08:55.467</t>
    <phoneticPr fontId="1"/>
  </si>
  <si>
    <t>08:14.378</t>
    <phoneticPr fontId="1"/>
  </si>
  <si>
    <t>魔法型育成効率</t>
    <rPh sb="0" eb="2">
      <t>マホウ</t>
    </rPh>
    <rPh sb="2" eb="3">
      <t>ガタ</t>
    </rPh>
    <rPh sb="3" eb="7">
      <t>イクセイコウリツ</t>
    </rPh>
    <phoneticPr fontId="1"/>
  </si>
  <si>
    <t>魔法型育成効率       (全モンスター中順位)</t>
    <rPh sb="0" eb="2">
      <t>マホウ</t>
    </rPh>
    <rPh sb="15" eb="16">
      <t>ゼン</t>
    </rPh>
    <rPh sb="21" eb="22">
      <t>チュウ</t>
    </rPh>
    <rPh sb="22" eb="24">
      <t>ジュンイ</t>
    </rPh>
    <phoneticPr fontId="1"/>
  </si>
  <si>
    <t>物理型育成効率</t>
    <rPh sb="0" eb="2">
      <t>ブツリ</t>
    </rPh>
    <rPh sb="2" eb="3">
      <t>ガタ</t>
    </rPh>
    <rPh sb="3" eb="5">
      <t>イクセイ</t>
    </rPh>
    <rPh sb="5" eb="7">
      <t>コウリツ</t>
    </rPh>
    <phoneticPr fontId="1"/>
  </si>
  <si>
    <t>魔法型効率順位</t>
    <rPh sb="0" eb="2">
      <t>マホウ</t>
    </rPh>
    <rPh sb="3" eb="7">
      <t>コウリツジュンイ</t>
    </rPh>
    <phoneticPr fontId="1"/>
  </si>
  <si>
    <t>物理型効率順位</t>
    <rPh sb="0" eb="3">
      <t>ブツリガタ</t>
    </rPh>
    <rPh sb="3" eb="7">
      <t>コウリツジュンイ</t>
    </rPh>
    <phoneticPr fontId="1"/>
  </si>
  <si>
    <t>08:55.157</t>
  </si>
  <si>
    <t>毒消し草</t>
    <rPh sb="0" eb="2">
      <t>ドクケ</t>
    </rPh>
    <rPh sb="3" eb="4">
      <t>ソウ</t>
    </rPh>
    <phoneticPr fontId="1"/>
  </si>
  <si>
    <t>やくそう</t>
    <phoneticPr fontId="1"/>
  </si>
  <si>
    <t>眠り草</t>
    <rPh sb="0" eb="1">
      <t>ネム</t>
    </rPh>
    <rPh sb="2" eb="3">
      <t>クサ</t>
    </rPh>
    <phoneticPr fontId="1"/>
  </si>
  <si>
    <t>炎の玉</t>
    <rPh sb="0" eb="1">
      <t>ホノオ</t>
    </rPh>
    <rPh sb="2" eb="3">
      <t>タマ</t>
    </rPh>
    <phoneticPr fontId="1"/>
  </si>
  <si>
    <t>忘れ草</t>
    <rPh sb="0" eb="1">
      <t>ワス</t>
    </rPh>
    <rPh sb="2" eb="3">
      <t>クサ</t>
    </rPh>
    <phoneticPr fontId="1"/>
  </si>
  <si>
    <t>毒薬</t>
    <rPh sb="0" eb="2">
      <t>ドクヤク</t>
    </rPh>
    <phoneticPr fontId="1"/>
  </si>
  <si>
    <t>不思議な砂</t>
    <rPh sb="0" eb="3">
      <t>フシギ</t>
    </rPh>
    <rPh sb="4" eb="5">
      <t>スナ</t>
    </rPh>
    <phoneticPr fontId="1"/>
  </si>
  <si>
    <t>どこかにドア</t>
    <phoneticPr fontId="1"/>
  </si>
  <si>
    <t>強化剤</t>
    <rPh sb="0" eb="2">
      <t>キョウカ</t>
    </rPh>
    <rPh sb="2" eb="3">
      <t>ザイ</t>
    </rPh>
    <phoneticPr fontId="1"/>
  </si>
  <si>
    <t>不死鳥の羽</t>
    <rPh sb="0" eb="3">
      <t>フシチョウ</t>
    </rPh>
    <rPh sb="4" eb="5">
      <t>ハネ</t>
    </rPh>
    <phoneticPr fontId="1"/>
  </si>
  <si>
    <t>回復剤</t>
    <rPh sb="0" eb="3">
      <t>カイフクザイ</t>
    </rPh>
    <phoneticPr fontId="1"/>
  </si>
  <si>
    <t>コソコ草</t>
    <rPh sb="3" eb="4">
      <t>クサ</t>
    </rPh>
    <phoneticPr fontId="1"/>
  </si>
  <si>
    <t>リフレ草</t>
    <rPh sb="3" eb="4">
      <t>クサ</t>
    </rPh>
    <phoneticPr fontId="1"/>
  </si>
  <si>
    <t>ミワクルの札</t>
    <rPh sb="5" eb="6">
      <t>フダ</t>
    </rPh>
    <phoneticPr fontId="1"/>
  </si>
  <si>
    <t>ウラグルの札</t>
    <rPh sb="5" eb="6">
      <t>フダ</t>
    </rPh>
    <phoneticPr fontId="1"/>
  </si>
  <si>
    <t>ミワクーラの札</t>
    <rPh sb="6" eb="7">
      <t>フダ</t>
    </rPh>
    <phoneticPr fontId="1"/>
  </si>
  <si>
    <t>不思議な草</t>
    <rPh sb="0" eb="3">
      <t>フシギ</t>
    </rPh>
    <rPh sb="4" eb="5">
      <t>クサ</t>
    </rPh>
    <phoneticPr fontId="1"/>
  </si>
  <si>
    <t>ダク豆</t>
    <rPh sb="2" eb="3">
      <t>マメ</t>
    </rPh>
    <phoneticPr fontId="1"/>
  </si>
  <si>
    <t>契約の書</t>
    <rPh sb="0" eb="2">
      <t>ケイヤク</t>
    </rPh>
    <rPh sb="3" eb="4">
      <t>ショ</t>
    </rPh>
    <phoneticPr fontId="1"/>
  </si>
  <si>
    <t>精神の種</t>
    <rPh sb="0" eb="2">
      <t>セイシン</t>
    </rPh>
    <rPh sb="3" eb="4">
      <t>タネ</t>
    </rPh>
    <phoneticPr fontId="1"/>
  </si>
  <si>
    <t>力の種</t>
    <rPh sb="0" eb="1">
      <t>チカラ</t>
    </rPh>
    <rPh sb="2" eb="3">
      <t>タネ</t>
    </rPh>
    <phoneticPr fontId="1"/>
  </si>
  <si>
    <t>守りの種</t>
    <rPh sb="0" eb="1">
      <t>マモ</t>
    </rPh>
    <rPh sb="3" eb="4">
      <t>タネ</t>
    </rPh>
    <phoneticPr fontId="1"/>
  </si>
  <si>
    <t>素早さの種</t>
    <rPh sb="0" eb="2">
      <t>スバヤ</t>
    </rPh>
    <rPh sb="4" eb="5">
      <t>タネ</t>
    </rPh>
    <phoneticPr fontId="1"/>
  </si>
  <si>
    <t>魔力の種</t>
    <rPh sb="0" eb="2">
      <t>マリョク</t>
    </rPh>
    <rPh sb="3" eb="4">
      <t>タネ</t>
    </rPh>
    <phoneticPr fontId="1"/>
  </si>
  <si>
    <t>ウラグーラの札</t>
    <rPh sb="6" eb="7">
      <t>フダ</t>
    </rPh>
    <phoneticPr fontId="1"/>
  </si>
  <si>
    <t>キュアラ草</t>
    <rPh sb="4" eb="5">
      <t>クサ</t>
    </rPh>
    <phoneticPr fontId="1"/>
  </si>
  <si>
    <t>命の木の実</t>
    <rPh sb="0" eb="1">
      <t>イノチ</t>
    </rPh>
    <rPh sb="2" eb="3">
      <t>キ</t>
    </rPh>
    <rPh sb="4" eb="5">
      <t>ミ</t>
    </rPh>
    <phoneticPr fontId="1"/>
  </si>
  <si>
    <t>MP草</t>
    <rPh sb="2" eb="3">
      <t>クサ</t>
    </rPh>
    <phoneticPr fontId="1"/>
  </si>
  <si>
    <t>不思議な豆</t>
    <rPh sb="0" eb="3">
      <t>フシギ</t>
    </rPh>
    <rPh sb="4" eb="5">
      <t>マメ</t>
    </rPh>
    <phoneticPr fontId="1"/>
  </si>
  <si>
    <t>全快草</t>
    <rPh sb="0" eb="2">
      <t>ゼンカイ</t>
    </rPh>
    <rPh sb="2" eb="3">
      <t>クサ</t>
    </rPh>
    <phoneticPr fontId="1"/>
  </si>
  <si>
    <t>力の球根</t>
    <rPh sb="0" eb="1">
      <t>チカラ</t>
    </rPh>
    <rPh sb="2" eb="4">
      <t>キュウコン</t>
    </rPh>
    <phoneticPr fontId="1"/>
  </si>
  <si>
    <t>不死鳥の卵</t>
    <rPh sb="0" eb="3">
      <t>フシチョウ</t>
    </rPh>
    <rPh sb="4" eb="5">
      <t>タマゴ</t>
    </rPh>
    <phoneticPr fontId="1"/>
  </si>
  <si>
    <t>ドワープの札</t>
    <rPh sb="5" eb="6">
      <t>フダ</t>
    </rPh>
    <phoneticPr fontId="1"/>
  </si>
  <si>
    <t>えり草</t>
    <rPh sb="2" eb="3">
      <t>クサ</t>
    </rPh>
    <phoneticPr fontId="1"/>
  </si>
  <si>
    <t>命の実の房</t>
    <rPh sb="0" eb="1">
      <t>イノチ</t>
    </rPh>
    <rPh sb="2" eb="3">
      <t>ミ</t>
    </rPh>
    <rPh sb="4" eb="5">
      <t>フサ</t>
    </rPh>
    <phoneticPr fontId="1"/>
  </si>
  <si>
    <t>不思議な枝豆</t>
    <rPh sb="0" eb="3">
      <t>フシギ</t>
    </rPh>
    <rPh sb="4" eb="6">
      <t>エダマメ</t>
    </rPh>
    <phoneticPr fontId="1"/>
  </si>
  <si>
    <t>守りの球根</t>
    <rPh sb="0" eb="1">
      <t>マモ</t>
    </rPh>
    <rPh sb="3" eb="5">
      <t>キュウコン</t>
    </rPh>
    <phoneticPr fontId="1"/>
  </si>
  <si>
    <t>素早さの球根</t>
    <rPh sb="0" eb="2">
      <t>スバヤ</t>
    </rPh>
    <rPh sb="4" eb="6">
      <t>キュウコン</t>
    </rPh>
    <phoneticPr fontId="1"/>
  </si>
  <si>
    <t>魔力の球根</t>
    <rPh sb="0" eb="2">
      <t>マリョク</t>
    </rPh>
    <rPh sb="3" eb="5">
      <t>キュウコン</t>
    </rPh>
    <phoneticPr fontId="1"/>
  </si>
  <si>
    <t>精神の球根</t>
    <rPh sb="0" eb="2">
      <t>セイシン</t>
    </rPh>
    <rPh sb="3" eb="5">
      <t>キュウコン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</si>
</sst>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9"/>
      <color rgb="FF2A2A2A"/>
      <name val="Arial"/>
      <family val="2"/>
    </font>
    <font>
      <sz val="9"/>
      <color rgb="FF2A2A2A"/>
      <name val="ＭＳ ゴシック"/>
      <family val="3"/>
      <charset val="128"/>
    </font>
    <font>
      <b/>
      <sz val="11"/>
      <color theme="0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b/>
      <sz val="9"/>
      <color theme="0"/>
      <name val="游ゴシック"/>
      <family val="3"/>
      <charset val="128"/>
      <scheme val="minor"/>
    </font>
    <font>
      <b/>
      <sz val="12"/>
      <color theme="0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  <font>
      <u/>
      <sz val="11"/>
      <color theme="10"/>
      <name val="游ゴシック"/>
      <family val="2"/>
      <charset val="128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2" fillId="0" borderId="0" applyNumberFormat="0" applyFill="0" applyBorder="0" applyAlignment="0" applyProtection="0">
      <alignment vertical="center"/>
    </xf>
  </cellStyleXfs>
  <cellXfs count="73"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2" borderId="0" xfId="0" applyFont="1" applyFill="1">
      <alignment vertical="center"/>
    </xf>
    <xf numFmtId="0" fontId="4" fillId="4" borderId="0" xfId="0" applyFont="1" applyFill="1">
      <alignment vertical="center"/>
    </xf>
    <xf numFmtId="0" fontId="4" fillId="3" borderId="0" xfId="0" applyFont="1" applyFill="1">
      <alignment vertical="center"/>
    </xf>
    <xf numFmtId="0" fontId="4" fillId="5" borderId="0" xfId="0" applyFont="1" applyFill="1">
      <alignment vertical="center"/>
    </xf>
    <xf numFmtId="0" fontId="4" fillId="6" borderId="0" xfId="0" applyFont="1" applyFill="1">
      <alignment vertical="center"/>
    </xf>
    <xf numFmtId="0" fontId="4" fillId="7" borderId="0" xfId="0" applyFont="1" applyFill="1">
      <alignment vertical="center"/>
    </xf>
    <xf numFmtId="0" fontId="4" fillId="8" borderId="0" xfId="0" applyFont="1" applyFill="1">
      <alignment vertical="center"/>
    </xf>
    <xf numFmtId="0" fontId="4" fillId="0" borderId="0" xfId="0" applyFont="1" applyFill="1">
      <alignment vertical="center"/>
    </xf>
    <xf numFmtId="0" fontId="0" fillId="0" borderId="0" xfId="0" applyFill="1">
      <alignment vertical="center"/>
    </xf>
    <xf numFmtId="0" fontId="6" fillId="0" borderId="0" xfId="0" applyFont="1" applyFill="1">
      <alignment vertical="center"/>
    </xf>
    <xf numFmtId="0" fontId="7" fillId="2" borderId="0" xfId="0" applyFont="1" applyFill="1">
      <alignment vertical="center"/>
    </xf>
    <xf numFmtId="0" fontId="7" fillId="4" borderId="0" xfId="0" applyFont="1" applyFill="1">
      <alignment vertical="center"/>
    </xf>
    <xf numFmtId="0" fontId="7" fillId="3" borderId="0" xfId="0" applyFont="1" applyFill="1">
      <alignment vertical="center"/>
    </xf>
    <xf numFmtId="0" fontId="7" fillId="8" borderId="0" xfId="0" applyFont="1" applyFill="1">
      <alignment vertical="center"/>
    </xf>
    <xf numFmtId="0" fontId="7" fillId="5" borderId="0" xfId="0" applyFont="1" applyFill="1">
      <alignment vertical="center"/>
    </xf>
    <xf numFmtId="0" fontId="7" fillId="6" borderId="0" xfId="0" applyFont="1" applyFill="1">
      <alignment vertical="center"/>
    </xf>
    <xf numFmtId="0" fontId="7" fillId="7" borderId="0" xfId="0" applyFont="1" applyFill="1">
      <alignment vertical="center"/>
    </xf>
    <xf numFmtId="0" fontId="8" fillId="0" borderId="0" xfId="0" applyFont="1" applyAlignment="1">
      <alignment vertical="center" wrapText="1"/>
    </xf>
    <xf numFmtId="0" fontId="8" fillId="0" borderId="0" xfId="0" applyFont="1" applyFill="1">
      <alignment vertical="center"/>
    </xf>
    <xf numFmtId="0" fontId="8" fillId="0" borderId="0" xfId="0" applyFont="1">
      <alignment vertical="center"/>
    </xf>
    <xf numFmtId="0" fontId="5" fillId="0" borderId="0" xfId="0" applyFont="1" applyFill="1" applyBorder="1">
      <alignment vertical="center"/>
    </xf>
    <xf numFmtId="0" fontId="5" fillId="0" borderId="1" xfId="0" applyFont="1" applyFill="1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9" fillId="0" borderId="0" xfId="0" applyFont="1" applyFill="1" applyBorder="1">
      <alignment vertical="center"/>
    </xf>
    <xf numFmtId="0" fontId="10" fillId="0" borderId="0" xfId="0" applyFont="1">
      <alignment vertical="center"/>
    </xf>
    <xf numFmtId="0" fontId="9" fillId="0" borderId="1" xfId="0" applyFont="1" applyFill="1" applyBorder="1">
      <alignment vertical="center"/>
    </xf>
    <xf numFmtId="0" fontId="0" fillId="0" borderId="14" xfId="0" applyBorder="1">
      <alignment vertical="center"/>
    </xf>
    <xf numFmtId="0" fontId="0" fillId="0" borderId="16" xfId="0" applyBorder="1">
      <alignment vertical="center"/>
    </xf>
    <xf numFmtId="0" fontId="0" fillId="0" borderId="17" xfId="0" applyBorder="1">
      <alignment vertical="center"/>
    </xf>
    <xf numFmtId="0" fontId="11" fillId="9" borderId="10" xfId="0" applyFont="1" applyFill="1" applyBorder="1">
      <alignment vertical="center"/>
    </xf>
    <xf numFmtId="0" fontId="11" fillId="9" borderId="11" xfId="0" applyFont="1" applyFill="1" applyBorder="1">
      <alignment vertical="center"/>
    </xf>
    <xf numFmtId="0" fontId="11" fillId="9" borderId="12" xfId="0" applyFont="1" applyFill="1" applyBorder="1">
      <alignment vertical="center"/>
    </xf>
    <xf numFmtId="0" fontId="11" fillId="9" borderId="15" xfId="0" applyFont="1" applyFill="1" applyBorder="1">
      <alignment vertical="center"/>
    </xf>
    <xf numFmtId="0" fontId="0" fillId="0" borderId="0" xfId="0" quotePrefix="1">
      <alignment vertical="center"/>
    </xf>
    <xf numFmtId="0" fontId="9" fillId="10" borderId="18" xfId="0" applyFont="1" applyFill="1" applyBorder="1">
      <alignment vertical="center"/>
    </xf>
    <xf numFmtId="0" fontId="0" fillId="10" borderId="19" xfId="0" applyFill="1" applyBorder="1">
      <alignment vertical="center"/>
    </xf>
    <xf numFmtId="0" fontId="0" fillId="10" borderId="20" xfId="0" applyFill="1" applyBorder="1">
      <alignment vertical="center"/>
    </xf>
    <xf numFmtId="0" fontId="0" fillId="11" borderId="19" xfId="0" applyFill="1" applyBorder="1">
      <alignment vertical="center"/>
    </xf>
    <xf numFmtId="0" fontId="0" fillId="11" borderId="21" xfId="0" applyFill="1" applyBorder="1">
      <alignment vertical="center"/>
    </xf>
    <xf numFmtId="0" fontId="12" fillId="10" borderId="20" xfId="1" applyFill="1" applyBorder="1" applyAlignment="1">
      <alignment vertical="center" wrapText="1"/>
    </xf>
    <xf numFmtId="0" fontId="0" fillId="11" borderId="20" xfId="0" applyFill="1" applyBorder="1">
      <alignment vertical="center"/>
    </xf>
    <xf numFmtId="0" fontId="0" fillId="12" borderId="21" xfId="0" applyFill="1" applyBorder="1">
      <alignment vertical="center"/>
    </xf>
    <xf numFmtId="0" fontId="0" fillId="10" borderId="14" xfId="0" applyFill="1" applyBorder="1">
      <alignment vertical="center"/>
    </xf>
    <xf numFmtId="0" fontId="9" fillId="10" borderId="15" xfId="0" applyFont="1" applyFill="1" applyBorder="1">
      <alignment vertical="center"/>
    </xf>
    <xf numFmtId="0" fontId="9" fillId="11" borderId="15" xfId="0" applyFont="1" applyFill="1" applyBorder="1">
      <alignment vertical="center"/>
    </xf>
    <xf numFmtId="0" fontId="9" fillId="12" borderId="22" xfId="0" applyFont="1" applyFill="1" applyBorder="1">
      <alignment vertical="center"/>
    </xf>
    <xf numFmtId="0" fontId="9" fillId="10" borderId="23" xfId="0" applyFont="1" applyFill="1" applyBorder="1">
      <alignment vertical="center"/>
    </xf>
    <xf numFmtId="0" fontId="9" fillId="10" borderId="24" xfId="0" applyFont="1" applyFill="1" applyBorder="1">
      <alignment vertical="center"/>
    </xf>
    <xf numFmtId="0" fontId="0" fillId="12" borderId="20" xfId="0" applyFill="1" applyBorder="1">
      <alignment vertical="center"/>
    </xf>
    <xf numFmtId="0" fontId="0" fillId="12" borderId="24" xfId="0" applyFill="1" applyBorder="1">
      <alignment vertical="center"/>
    </xf>
    <xf numFmtId="0" fontId="9" fillId="11" borderId="14" xfId="0" applyFont="1" applyFill="1" applyBorder="1">
      <alignment vertical="center"/>
    </xf>
    <xf numFmtId="0" fontId="9" fillId="11" borderId="22" xfId="0" applyFont="1" applyFill="1" applyBorder="1">
      <alignment vertical="center"/>
    </xf>
    <xf numFmtId="0" fontId="0" fillId="11" borderId="0" xfId="0" applyFill="1">
      <alignment vertical="center"/>
    </xf>
    <xf numFmtId="0" fontId="0" fillId="10" borderId="0" xfId="0" applyFill="1">
      <alignment vertical="center"/>
    </xf>
    <xf numFmtId="49" fontId="0" fillId="0" borderId="0" xfId="0" applyNumberFormat="1">
      <alignment vertical="center"/>
    </xf>
    <xf numFmtId="0" fontId="9" fillId="10" borderId="23" xfId="0" applyFont="1" applyFill="1" applyBorder="1" applyAlignment="1">
      <alignment horizontal="left" vertical="center"/>
    </xf>
    <xf numFmtId="0" fontId="9" fillId="10" borderId="24" xfId="0" applyFont="1" applyFill="1" applyBorder="1" applyAlignment="1">
      <alignment horizontal="left" vertical="center"/>
    </xf>
    <xf numFmtId="0" fontId="9" fillId="10" borderId="13" xfId="0" applyFont="1" applyFill="1" applyBorder="1" applyAlignment="1">
      <alignment horizontal="left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ATK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度数分布!$H$2:$H$15</c:f>
              <c:numCache>
                <c:formatCode>General</c:formatCode>
                <c:ptCount val="14"/>
                <c:pt idx="0">
                  <c:v>50</c:v>
                </c:pt>
                <c:pt idx="1">
                  <c:v>75</c:v>
                </c:pt>
                <c:pt idx="2">
                  <c:v>100</c:v>
                </c:pt>
                <c:pt idx="3">
                  <c:v>125</c:v>
                </c:pt>
                <c:pt idx="4">
                  <c:v>150</c:v>
                </c:pt>
                <c:pt idx="5">
                  <c:v>175</c:v>
                </c:pt>
                <c:pt idx="6">
                  <c:v>200</c:v>
                </c:pt>
                <c:pt idx="7">
                  <c:v>225</c:v>
                </c:pt>
                <c:pt idx="8">
                  <c:v>250</c:v>
                </c:pt>
                <c:pt idx="9">
                  <c:v>275</c:v>
                </c:pt>
                <c:pt idx="10">
                  <c:v>300</c:v>
                </c:pt>
                <c:pt idx="11">
                  <c:v>325</c:v>
                </c:pt>
                <c:pt idx="12">
                  <c:v>350</c:v>
                </c:pt>
                <c:pt idx="13">
                  <c:v>375</c:v>
                </c:pt>
              </c:numCache>
            </c:numRef>
          </c:cat>
          <c:val>
            <c:numRef>
              <c:f>度数分布!$I$2:$I$15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0</c:v>
                </c:pt>
                <c:pt idx="4">
                  <c:v>4</c:v>
                </c:pt>
                <c:pt idx="5">
                  <c:v>15</c:v>
                </c:pt>
                <c:pt idx="6">
                  <c:v>27</c:v>
                </c:pt>
                <c:pt idx="7">
                  <c:v>32</c:v>
                </c:pt>
                <c:pt idx="8">
                  <c:v>34</c:v>
                </c:pt>
                <c:pt idx="9">
                  <c:v>11</c:v>
                </c:pt>
                <c:pt idx="10">
                  <c:v>13</c:v>
                </c:pt>
                <c:pt idx="11">
                  <c:v>10</c:v>
                </c:pt>
                <c:pt idx="12">
                  <c:v>7</c:v>
                </c:pt>
                <c:pt idx="1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20-44C5-8136-F1825610E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01627775"/>
        <c:axId val="1701625695"/>
      </c:barChart>
      <c:catAx>
        <c:axId val="170162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01625695"/>
        <c:crosses val="autoZero"/>
        <c:auto val="1"/>
        <c:lblAlgn val="ctr"/>
        <c:lblOffset val="100"/>
        <c:noMultiLvlLbl val="0"/>
      </c:catAx>
      <c:valAx>
        <c:axId val="170162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016277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DEF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度数分布!$H$2:$H$15</c:f>
              <c:numCache>
                <c:formatCode>General</c:formatCode>
                <c:ptCount val="14"/>
                <c:pt idx="0">
                  <c:v>50</c:v>
                </c:pt>
                <c:pt idx="1">
                  <c:v>75</c:v>
                </c:pt>
                <c:pt idx="2">
                  <c:v>100</c:v>
                </c:pt>
                <c:pt idx="3">
                  <c:v>125</c:v>
                </c:pt>
                <c:pt idx="4">
                  <c:v>150</c:v>
                </c:pt>
                <c:pt idx="5">
                  <c:v>175</c:v>
                </c:pt>
                <c:pt idx="6">
                  <c:v>200</c:v>
                </c:pt>
                <c:pt idx="7">
                  <c:v>225</c:v>
                </c:pt>
                <c:pt idx="8">
                  <c:v>250</c:v>
                </c:pt>
                <c:pt idx="9">
                  <c:v>275</c:v>
                </c:pt>
                <c:pt idx="10">
                  <c:v>300</c:v>
                </c:pt>
                <c:pt idx="11">
                  <c:v>325</c:v>
                </c:pt>
                <c:pt idx="12">
                  <c:v>350</c:v>
                </c:pt>
                <c:pt idx="13">
                  <c:v>375</c:v>
                </c:pt>
              </c:numCache>
            </c:numRef>
          </c:cat>
          <c:val>
            <c:numRef>
              <c:f>度数分布!$J$2:$J$15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4</c:v>
                </c:pt>
                <c:pt idx="4">
                  <c:v>17</c:v>
                </c:pt>
                <c:pt idx="5">
                  <c:v>27</c:v>
                </c:pt>
                <c:pt idx="6">
                  <c:v>47</c:v>
                </c:pt>
                <c:pt idx="7">
                  <c:v>26</c:v>
                </c:pt>
                <c:pt idx="8">
                  <c:v>23</c:v>
                </c:pt>
                <c:pt idx="9">
                  <c:v>2</c:v>
                </c:pt>
                <c:pt idx="10">
                  <c:v>3</c:v>
                </c:pt>
                <c:pt idx="11">
                  <c:v>4</c:v>
                </c:pt>
                <c:pt idx="12">
                  <c:v>3</c:v>
                </c:pt>
                <c:pt idx="1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1D-4698-8650-B29D9364E1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38518879"/>
        <c:axId val="1938518047"/>
      </c:barChart>
      <c:catAx>
        <c:axId val="1938518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38518047"/>
        <c:crosses val="autoZero"/>
        <c:auto val="1"/>
        <c:lblAlgn val="ctr"/>
        <c:lblOffset val="100"/>
        <c:noMultiLvlLbl val="0"/>
      </c:catAx>
      <c:valAx>
        <c:axId val="1938518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9385188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AGL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度数分布!$H$2:$H$15</c:f>
              <c:numCache>
                <c:formatCode>General</c:formatCode>
                <c:ptCount val="14"/>
                <c:pt idx="0">
                  <c:v>50</c:v>
                </c:pt>
                <c:pt idx="1">
                  <c:v>75</c:v>
                </c:pt>
                <c:pt idx="2">
                  <c:v>100</c:v>
                </c:pt>
                <c:pt idx="3">
                  <c:v>125</c:v>
                </c:pt>
                <c:pt idx="4">
                  <c:v>150</c:v>
                </c:pt>
                <c:pt idx="5">
                  <c:v>175</c:v>
                </c:pt>
                <c:pt idx="6">
                  <c:v>200</c:v>
                </c:pt>
                <c:pt idx="7">
                  <c:v>225</c:v>
                </c:pt>
                <c:pt idx="8">
                  <c:v>250</c:v>
                </c:pt>
                <c:pt idx="9">
                  <c:v>275</c:v>
                </c:pt>
                <c:pt idx="10">
                  <c:v>300</c:v>
                </c:pt>
                <c:pt idx="11">
                  <c:v>325</c:v>
                </c:pt>
                <c:pt idx="12">
                  <c:v>350</c:v>
                </c:pt>
                <c:pt idx="13">
                  <c:v>375</c:v>
                </c:pt>
              </c:numCache>
            </c:numRef>
          </c:cat>
          <c:val>
            <c:numRef>
              <c:f>度数分布!$K$2:$K$15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5</c:v>
                </c:pt>
                <c:pt idx="4">
                  <c:v>17</c:v>
                </c:pt>
                <c:pt idx="5">
                  <c:v>16</c:v>
                </c:pt>
                <c:pt idx="6">
                  <c:v>47</c:v>
                </c:pt>
                <c:pt idx="7">
                  <c:v>49</c:v>
                </c:pt>
                <c:pt idx="8">
                  <c:v>17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0E-4F32-909B-117D52A2C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34554223"/>
        <c:axId val="2034556303"/>
      </c:barChart>
      <c:catAx>
        <c:axId val="203455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34556303"/>
        <c:crosses val="autoZero"/>
        <c:auto val="1"/>
        <c:lblAlgn val="ctr"/>
        <c:lblOffset val="100"/>
        <c:noMultiLvlLbl val="0"/>
      </c:catAx>
      <c:valAx>
        <c:axId val="2034556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345542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MGC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度数分布!$H$2:$H$15</c:f>
              <c:numCache>
                <c:formatCode>General</c:formatCode>
                <c:ptCount val="14"/>
                <c:pt idx="0">
                  <c:v>50</c:v>
                </c:pt>
                <c:pt idx="1">
                  <c:v>75</c:v>
                </c:pt>
                <c:pt idx="2">
                  <c:v>100</c:v>
                </c:pt>
                <c:pt idx="3">
                  <c:v>125</c:v>
                </c:pt>
                <c:pt idx="4">
                  <c:v>150</c:v>
                </c:pt>
                <c:pt idx="5">
                  <c:v>175</c:v>
                </c:pt>
                <c:pt idx="6">
                  <c:v>200</c:v>
                </c:pt>
                <c:pt idx="7">
                  <c:v>225</c:v>
                </c:pt>
                <c:pt idx="8">
                  <c:v>250</c:v>
                </c:pt>
                <c:pt idx="9">
                  <c:v>275</c:v>
                </c:pt>
                <c:pt idx="10">
                  <c:v>300</c:v>
                </c:pt>
                <c:pt idx="11">
                  <c:v>325</c:v>
                </c:pt>
                <c:pt idx="12">
                  <c:v>350</c:v>
                </c:pt>
                <c:pt idx="13">
                  <c:v>375</c:v>
                </c:pt>
              </c:numCache>
            </c:numRef>
          </c:cat>
          <c:val>
            <c:numRef>
              <c:f>度数分布!$L$2:$L$15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</c:v>
                </c:pt>
                <c:pt idx="4">
                  <c:v>27</c:v>
                </c:pt>
                <c:pt idx="5">
                  <c:v>34</c:v>
                </c:pt>
                <c:pt idx="6">
                  <c:v>36</c:v>
                </c:pt>
                <c:pt idx="7">
                  <c:v>31</c:v>
                </c:pt>
                <c:pt idx="8">
                  <c:v>26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58-4ABF-93A2-2077F5BC8B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3923087"/>
        <c:axId val="2023923919"/>
      </c:barChart>
      <c:catAx>
        <c:axId val="202392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23923919"/>
        <c:crosses val="autoZero"/>
        <c:auto val="1"/>
        <c:lblAlgn val="ctr"/>
        <c:lblOffset val="100"/>
        <c:noMultiLvlLbl val="0"/>
      </c:catAx>
      <c:valAx>
        <c:axId val="2023923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20239230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ja-JP"/>
              <a:t>SPR</a:t>
            </a:r>
            <a:endParaRPr lang="ja-JP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度数分布!$H$2:$H$15</c:f>
              <c:numCache>
                <c:formatCode>General</c:formatCode>
                <c:ptCount val="14"/>
                <c:pt idx="0">
                  <c:v>50</c:v>
                </c:pt>
                <c:pt idx="1">
                  <c:v>75</c:v>
                </c:pt>
                <c:pt idx="2">
                  <c:v>100</c:v>
                </c:pt>
                <c:pt idx="3">
                  <c:v>125</c:v>
                </c:pt>
                <c:pt idx="4">
                  <c:v>150</c:v>
                </c:pt>
                <c:pt idx="5">
                  <c:v>175</c:v>
                </c:pt>
                <c:pt idx="6">
                  <c:v>200</c:v>
                </c:pt>
                <c:pt idx="7">
                  <c:v>225</c:v>
                </c:pt>
                <c:pt idx="8">
                  <c:v>250</c:v>
                </c:pt>
                <c:pt idx="9">
                  <c:v>275</c:v>
                </c:pt>
                <c:pt idx="10">
                  <c:v>300</c:v>
                </c:pt>
                <c:pt idx="11">
                  <c:v>325</c:v>
                </c:pt>
                <c:pt idx="12">
                  <c:v>350</c:v>
                </c:pt>
                <c:pt idx="13">
                  <c:v>375</c:v>
                </c:pt>
              </c:numCache>
            </c:numRef>
          </c:cat>
          <c:val>
            <c:numRef>
              <c:f>度数分布!$M$2:$M$15</c:f>
              <c:numCache>
                <c:formatCode>General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26</c:v>
                </c:pt>
                <c:pt idx="5">
                  <c:v>35</c:v>
                </c:pt>
                <c:pt idx="6">
                  <c:v>43</c:v>
                </c:pt>
                <c:pt idx="7">
                  <c:v>25</c:v>
                </c:pt>
                <c:pt idx="8">
                  <c:v>22</c:v>
                </c:pt>
                <c:pt idx="9">
                  <c:v>2</c:v>
                </c:pt>
                <c:pt idx="10">
                  <c:v>3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0E-4E10-A5B1-1FD12B15F5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10303567"/>
        <c:axId val="1710301903"/>
      </c:barChart>
      <c:catAx>
        <c:axId val="17103035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10301903"/>
        <c:crosses val="autoZero"/>
        <c:auto val="1"/>
        <c:lblAlgn val="ctr"/>
        <c:lblOffset val="100"/>
        <c:noMultiLvlLbl val="0"/>
      </c:catAx>
      <c:valAx>
        <c:axId val="17103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7103035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457200</xdr:colOff>
      <xdr:row>11</xdr:row>
      <xdr:rowOff>123825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15545DB3-DCBC-4A12-8CD3-4CDDA2B19F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11</xdr:row>
      <xdr:rowOff>123825</xdr:rowOff>
    </xdr:from>
    <xdr:to>
      <xdr:col>6</xdr:col>
      <xdr:colOff>457200</xdr:colOff>
      <xdr:row>23</xdr:row>
      <xdr:rowOff>9525</xdr:rowOff>
    </xdr:to>
    <xdr:graphicFrame macro="">
      <xdr:nvGraphicFramePr>
        <xdr:cNvPr id="3" name="グラフ 2">
          <a:extLst>
            <a:ext uri="{FF2B5EF4-FFF2-40B4-BE49-F238E27FC236}">
              <a16:creationId xmlns:a16="http://schemas.microsoft.com/office/drawing/2014/main" id="{E909A42A-95BA-4189-96D9-61CBD89D1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23</xdr:row>
      <xdr:rowOff>9525</xdr:rowOff>
    </xdr:from>
    <xdr:to>
      <xdr:col>6</xdr:col>
      <xdr:colOff>457200</xdr:colOff>
      <xdr:row>34</xdr:row>
      <xdr:rowOff>133350</xdr:rowOff>
    </xdr:to>
    <xdr:graphicFrame macro="">
      <xdr:nvGraphicFramePr>
        <xdr:cNvPr id="4" name="グラフ 3">
          <a:extLst>
            <a:ext uri="{FF2B5EF4-FFF2-40B4-BE49-F238E27FC236}">
              <a16:creationId xmlns:a16="http://schemas.microsoft.com/office/drawing/2014/main" id="{DF3413CC-8F7A-45A2-B34C-26E9131F9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34</xdr:row>
      <xdr:rowOff>133350</xdr:rowOff>
    </xdr:from>
    <xdr:to>
      <xdr:col>6</xdr:col>
      <xdr:colOff>457200</xdr:colOff>
      <xdr:row>46</xdr:row>
      <xdr:rowOff>19050</xdr:rowOff>
    </xdr:to>
    <xdr:graphicFrame macro="">
      <xdr:nvGraphicFramePr>
        <xdr:cNvPr id="5" name="グラフ 4">
          <a:extLst>
            <a:ext uri="{FF2B5EF4-FFF2-40B4-BE49-F238E27FC236}">
              <a16:creationId xmlns:a16="http://schemas.microsoft.com/office/drawing/2014/main" id="{070ABB86-41D2-4006-8C9B-8759CF56B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46</xdr:row>
      <xdr:rowOff>9525</xdr:rowOff>
    </xdr:from>
    <xdr:to>
      <xdr:col>6</xdr:col>
      <xdr:colOff>457200</xdr:colOff>
      <xdr:row>57</xdr:row>
      <xdr:rowOff>133350</xdr:rowOff>
    </xdr:to>
    <xdr:graphicFrame macro="">
      <xdr:nvGraphicFramePr>
        <xdr:cNvPr id="6" name="グラフ 5">
          <a:extLst>
            <a:ext uri="{FF2B5EF4-FFF2-40B4-BE49-F238E27FC236}">
              <a16:creationId xmlns:a16="http://schemas.microsoft.com/office/drawing/2014/main" id="{D85BE1A4-3B4B-4B5F-BE9E-21D9BB9E24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352425</xdr:colOff>
      <xdr:row>1</xdr:row>
      <xdr:rowOff>28575</xdr:rowOff>
    </xdr:from>
    <xdr:to>
      <xdr:col>5</xdr:col>
      <xdr:colOff>123825</xdr:colOff>
      <xdr:row>14</xdr:row>
      <xdr:rowOff>95250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DC625A5-898F-4927-823B-1C33581BE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266700"/>
          <a:ext cx="3200400" cy="316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542926</xdr:colOff>
      <xdr:row>4</xdr:row>
      <xdr:rowOff>104776</xdr:rowOff>
    </xdr:from>
    <xdr:to>
      <xdr:col>2</xdr:col>
      <xdr:colOff>85725</xdr:colOff>
      <xdr:row>5</xdr:row>
      <xdr:rowOff>76201</xdr:rowOff>
    </xdr:to>
    <xdr:sp macro="" textlink="">
      <xdr:nvSpPr>
        <xdr:cNvPr id="3" name="楕円 2">
          <a:extLst>
            <a:ext uri="{FF2B5EF4-FFF2-40B4-BE49-F238E27FC236}">
              <a16:creationId xmlns:a16="http://schemas.microsoft.com/office/drawing/2014/main" id="{E6E934C4-5B8A-4C55-A623-54BE26613E81}"/>
            </a:ext>
          </a:extLst>
        </xdr:cNvPr>
        <xdr:cNvSpPr/>
      </xdr:nvSpPr>
      <xdr:spPr>
        <a:xfrm>
          <a:off x="1228726" y="1057276"/>
          <a:ext cx="228599" cy="20955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257175</xdr:colOff>
      <xdr:row>1</xdr:row>
      <xdr:rowOff>28575</xdr:rowOff>
    </xdr:from>
    <xdr:to>
      <xdr:col>8</xdr:col>
      <xdr:colOff>523875</xdr:colOff>
      <xdr:row>20</xdr:row>
      <xdr:rowOff>152400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64669AF-EFD3-4DFE-8A99-679CC340E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6175" y="266700"/>
          <a:ext cx="2324100" cy="464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200025</xdr:colOff>
      <xdr:row>6</xdr:row>
      <xdr:rowOff>171450</xdr:rowOff>
    </xdr:from>
    <xdr:to>
      <xdr:col>8</xdr:col>
      <xdr:colOff>428624</xdr:colOff>
      <xdr:row>7</xdr:row>
      <xdr:rowOff>142875</xdr:rowOff>
    </xdr:to>
    <xdr:sp macro="" textlink="">
      <xdr:nvSpPr>
        <xdr:cNvPr id="5" name="楕円 4">
          <a:extLst>
            <a:ext uri="{FF2B5EF4-FFF2-40B4-BE49-F238E27FC236}">
              <a16:creationId xmlns:a16="http://schemas.microsoft.com/office/drawing/2014/main" id="{F35A2BCE-4A4D-4069-8162-CBC7599EA3C9}"/>
            </a:ext>
          </a:extLst>
        </xdr:cNvPr>
        <xdr:cNvSpPr/>
      </xdr:nvSpPr>
      <xdr:spPr>
        <a:xfrm>
          <a:off x="5686425" y="1600200"/>
          <a:ext cx="228599" cy="20955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8</xdr:col>
      <xdr:colOff>676275</xdr:colOff>
      <xdr:row>2</xdr:row>
      <xdr:rowOff>76200</xdr:rowOff>
    </xdr:from>
    <xdr:to>
      <xdr:col>13</xdr:col>
      <xdr:colOff>495300</xdr:colOff>
      <xdr:row>15</xdr:row>
      <xdr:rowOff>123825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6AF8350-A14C-4228-96F0-1968EDC55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552450"/>
          <a:ext cx="3248025" cy="3143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361949</xdr:colOff>
      <xdr:row>8</xdr:row>
      <xdr:rowOff>123825</xdr:rowOff>
    </xdr:from>
    <xdr:to>
      <xdr:col>9</xdr:col>
      <xdr:colOff>600074</xdr:colOff>
      <xdr:row>9</xdr:row>
      <xdr:rowOff>95250</xdr:rowOff>
    </xdr:to>
    <xdr:sp macro="" textlink="">
      <xdr:nvSpPr>
        <xdr:cNvPr id="7" name="フローチャート: 結合子 6">
          <a:extLst>
            <a:ext uri="{FF2B5EF4-FFF2-40B4-BE49-F238E27FC236}">
              <a16:creationId xmlns:a16="http://schemas.microsoft.com/office/drawing/2014/main" id="{C1AE3647-C430-4CBD-9657-CAE89718012C}"/>
            </a:ext>
          </a:extLst>
        </xdr:cNvPr>
        <xdr:cNvSpPr/>
      </xdr:nvSpPr>
      <xdr:spPr>
        <a:xfrm>
          <a:off x="6534149" y="2028825"/>
          <a:ext cx="238125" cy="209550"/>
        </a:xfrm>
        <a:prstGeom prst="flowChartConnector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476250</xdr:colOff>
      <xdr:row>32</xdr:row>
      <xdr:rowOff>209550</xdr:rowOff>
    </xdr:from>
    <xdr:to>
      <xdr:col>10</xdr:col>
      <xdr:colOff>590550</xdr:colOff>
      <xdr:row>43</xdr:row>
      <xdr:rowOff>9525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D5F5265-6C29-4C75-A4C1-12A9B71F1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" y="7829550"/>
          <a:ext cx="2857500" cy="2419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647700</xdr:colOff>
      <xdr:row>30</xdr:row>
      <xdr:rowOff>133350</xdr:rowOff>
    </xdr:from>
    <xdr:to>
      <xdr:col>6</xdr:col>
      <xdr:colOff>512931</xdr:colOff>
      <xdr:row>39</xdr:row>
      <xdr:rowOff>200025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E40C0E5-2418-49A5-ACE4-0FE536A486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19300" y="7277100"/>
          <a:ext cx="2608431" cy="2209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</xdr:colOff>
      <xdr:row>29</xdr:row>
      <xdr:rowOff>57150</xdr:rowOff>
    </xdr:from>
    <xdr:to>
      <xdr:col>2</xdr:col>
      <xdr:colOff>657750</xdr:colOff>
      <xdr:row>36</xdr:row>
      <xdr:rowOff>76200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112FB6E-702A-493D-A5F7-90553CD720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6962775"/>
          <a:ext cx="1991250" cy="1685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581025</xdr:colOff>
      <xdr:row>24</xdr:row>
      <xdr:rowOff>219075</xdr:rowOff>
    </xdr:from>
    <xdr:to>
      <xdr:col>15</xdr:col>
      <xdr:colOff>77025</xdr:colOff>
      <xdr:row>35</xdr:row>
      <xdr:rowOff>76200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C4977D2-B92C-4370-B5E5-1FE798548C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9025" y="5934075"/>
          <a:ext cx="2925000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571500</xdr:colOff>
      <xdr:row>21</xdr:row>
      <xdr:rowOff>66675</xdr:rowOff>
    </xdr:from>
    <xdr:to>
      <xdr:col>10</xdr:col>
      <xdr:colOff>590550</xdr:colOff>
      <xdr:row>28</xdr:row>
      <xdr:rowOff>180975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B47C74C-2C2D-461F-B8AD-39349D6262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86300" y="5067300"/>
          <a:ext cx="2762250" cy="1781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285749</xdr:colOff>
      <xdr:row>27</xdr:row>
      <xdr:rowOff>190500</xdr:rowOff>
    </xdr:from>
    <xdr:to>
      <xdr:col>10</xdr:col>
      <xdr:colOff>619125</xdr:colOff>
      <xdr:row>33</xdr:row>
      <xdr:rowOff>7694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239E6D9-FFC9-4A0C-A4D3-B73A21933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72149" y="6619875"/>
          <a:ext cx="1704976" cy="12459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247650</xdr:colOff>
      <xdr:row>28</xdr:row>
      <xdr:rowOff>142875</xdr:rowOff>
    </xdr:from>
    <xdr:to>
      <xdr:col>7</xdr:col>
      <xdr:colOff>295275</xdr:colOff>
      <xdr:row>30</xdr:row>
      <xdr:rowOff>161925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EEC13345-D23D-4F75-8A72-918DB9873B80}"/>
            </a:ext>
          </a:extLst>
        </xdr:cNvPr>
        <xdr:cNvCxnSpPr/>
      </xdr:nvCxnSpPr>
      <xdr:spPr>
        <a:xfrm flipV="1">
          <a:off x="4362450" y="6810375"/>
          <a:ext cx="733425" cy="495300"/>
        </a:xfrm>
        <a:prstGeom prst="lin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571500</xdr:colOff>
      <xdr:row>26</xdr:row>
      <xdr:rowOff>19050</xdr:rowOff>
    </xdr:from>
    <xdr:to>
      <xdr:col>8</xdr:col>
      <xdr:colOff>123825</xdr:colOff>
      <xdr:row>26</xdr:row>
      <xdr:rowOff>228600</xdr:rowOff>
    </xdr:to>
    <xdr:sp macro="" textlink="">
      <xdr:nvSpPr>
        <xdr:cNvPr id="17" name="フローチャート: 結合子 16">
          <a:extLst>
            <a:ext uri="{FF2B5EF4-FFF2-40B4-BE49-F238E27FC236}">
              <a16:creationId xmlns:a16="http://schemas.microsoft.com/office/drawing/2014/main" id="{FFF394A1-9C7A-45F2-BD5A-37A4210CA345}"/>
            </a:ext>
          </a:extLst>
        </xdr:cNvPr>
        <xdr:cNvSpPr/>
      </xdr:nvSpPr>
      <xdr:spPr>
        <a:xfrm>
          <a:off x="5372100" y="6210300"/>
          <a:ext cx="238125" cy="209550"/>
        </a:xfrm>
        <a:prstGeom prst="flowChartConnector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657225</xdr:colOff>
      <xdr:row>26</xdr:row>
      <xdr:rowOff>28575</xdr:rowOff>
    </xdr:from>
    <xdr:to>
      <xdr:col>9</xdr:col>
      <xdr:colOff>209550</xdr:colOff>
      <xdr:row>27</xdr:row>
      <xdr:rowOff>0</xdr:rowOff>
    </xdr:to>
    <xdr:sp macro="" textlink="">
      <xdr:nvSpPr>
        <xdr:cNvPr id="18" name="フローチャート: 結合子 17">
          <a:extLst>
            <a:ext uri="{FF2B5EF4-FFF2-40B4-BE49-F238E27FC236}">
              <a16:creationId xmlns:a16="http://schemas.microsoft.com/office/drawing/2014/main" id="{4EF17495-B534-40EC-BEC6-F4B217285E02}"/>
            </a:ext>
          </a:extLst>
        </xdr:cNvPr>
        <xdr:cNvSpPr/>
      </xdr:nvSpPr>
      <xdr:spPr>
        <a:xfrm>
          <a:off x="6143625" y="6219825"/>
          <a:ext cx="238125" cy="209550"/>
        </a:xfrm>
        <a:prstGeom prst="flowChartConnector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533400</xdr:colOff>
      <xdr:row>33</xdr:row>
      <xdr:rowOff>104775</xdr:rowOff>
    </xdr:from>
    <xdr:to>
      <xdr:col>2</xdr:col>
      <xdr:colOff>85725</xdr:colOff>
      <xdr:row>34</xdr:row>
      <xdr:rowOff>76200</xdr:rowOff>
    </xdr:to>
    <xdr:sp macro="" textlink="">
      <xdr:nvSpPr>
        <xdr:cNvPr id="20" name="フローチャート: 結合子 19">
          <a:extLst>
            <a:ext uri="{FF2B5EF4-FFF2-40B4-BE49-F238E27FC236}">
              <a16:creationId xmlns:a16="http://schemas.microsoft.com/office/drawing/2014/main" id="{B41202A8-58E7-4216-8BE4-491DF7C59ECB}"/>
            </a:ext>
          </a:extLst>
        </xdr:cNvPr>
        <xdr:cNvSpPr/>
      </xdr:nvSpPr>
      <xdr:spPr>
        <a:xfrm>
          <a:off x="1219200" y="7962900"/>
          <a:ext cx="238125" cy="209550"/>
        </a:xfrm>
        <a:prstGeom prst="flowChartConnector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76200</xdr:colOff>
      <xdr:row>33</xdr:row>
      <xdr:rowOff>142875</xdr:rowOff>
    </xdr:from>
    <xdr:to>
      <xdr:col>7</xdr:col>
      <xdr:colOff>304799</xdr:colOff>
      <xdr:row>34</xdr:row>
      <xdr:rowOff>114300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596C3ED2-F5B7-4A97-818E-EFA49F4FCF4F}"/>
            </a:ext>
          </a:extLst>
        </xdr:cNvPr>
        <xdr:cNvSpPr/>
      </xdr:nvSpPr>
      <xdr:spPr>
        <a:xfrm>
          <a:off x="4876800" y="8001000"/>
          <a:ext cx="228599" cy="20955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371475</xdr:colOff>
      <xdr:row>59</xdr:row>
      <xdr:rowOff>38100</xdr:rowOff>
    </xdr:from>
    <xdr:to>
      <xdr:col>6</xdr:col>
      <xdr:colOff>476250</xdr:colOff>
      <xdr:row>77</xdr:row>
      <xdr:rowOff>180975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62B89966-AC5E-486B-B68E-035DF82597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1475" y="14087475"/>
          <a:ext cx="4219575" cy="4429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542925</xdr:colOff>
      <xdr:row>60</xdr:row>
      <xdr:rowOff>200025</xdr:rowOff>
    </xdr:from>
    <xdr:to>
      <xdr:col>1</xdr:col>
      <xdr:colOff>95250</xdr:colOff>
      <xdr:row>61</xdr:row>
      <xdr:rowOff>171450</xdr:rowOff>
    </xdr:to>
    <xdr:sp macro="" textlink="">
      <xdr:nvSpPr>
        <xdr:cNvPr id="23" name="フローチャート: 結合子 22">
          <a:extLst>
            <a:ext uri="{FF2B5EF4-FFF2-40B4-BE49-F238E27FC236}">
              <a16:creationId xmlns:a16="http://schemas.microsoft.com/office/drawing/2014/main" id="{E2C35032-5F46-4996-B14D-AC435D15572B}"/>
            </a:ext>
          </a:extLst>
        </xdr:cNvPr>
        <xdr:cNvSpPr/>
      </xdr:nvSpPr>
      <xdr:spPr>
        <a:xfrm>
          <a:off x="542925" y="14487525"/>
          <a:ext cx="238125" cy="209550"/>
        </a:xfrm>
        <a:prstGeom prst="flowChartConnector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28575</xdr:colOff>
      <xdr:row>59</xdr:row>
      <xdr:rowOff>38100</xdr:rowOff>
    </xdr:from>
    <xdr:to>
      <xdr:col>13</xdr:col>
      <xdr:colOff>114300</xdr:colOff>
      <xdr:row>77</xdr:row>
      <xdr:rowOff>209550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6E3F722-5218-4699-9826-414C3C035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9175" y="14087475"/>
          <a:ext cx="4200525" cy="445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457200</xdr:colOff>
      <xdr:row>61</xdr:row>
      <xdr:rowOff>123825</xdr:rowOff>
    </xdr:from>
    <xdr:to>
      <xdr:col>8</xdr:col>
      <xdr:colOff>9525</xdr:colOff>
      <xdr:row>62</xdr:row>
      <xdr:rowOff>95250</xdr:rowOff>
    </xdr:to>
    <xdr:sp macro="" textlink="">
      <xdr:nvSpPr>
        <xdr:cNvPr id="25" name="フローチャート: 結合子 24">
          <a:extLst>
            <a:ext uri="{FF2B5EF4-FFF2-40B4-BE49-F238E27FC236}">
              <a16:creationId xmlns:a16="http://schemas.microsoft.com/office/drawing/2014/main" id="{8437B268-144F-480E-81DB-3AF0F1A68ECF}"/>
            </a:ext>
          </a:extLst>
        </xdr:cNvPr>
        <xdr:cNvSpPr/>
      </xdr:nvSpPr>
      <xdr:spPr>
        <a:xfrm>
          <a:off x="5257800" y="14649450"/>
          <a:ext cx="238125" cy="209550"/>
        </a:xfrm>
        <a:prstGeom prst="flowChartConnector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609600</xdr:colOff>
      <xdr:row>62</xdr:row>
      <xdr:rowOff>38100</xdr:rowOff>
    </xdr:from>
    <xdr:to>
      <xdr:col>8</xdr:col>
      <xdr:colOff>161925</xdr:colOff>
      <xdr:row>63</xdr:row>
      <xdr:rowOff>9525</xdr:rowOff>
    </xdr:to>
    <xdr:sp macro="" textlink="">
      <xdr:nvSpPr>
        <xdr:cNvPr id="26" name="フローチャート: 結合子 25">
          <a:extLst>
            <a:ext uri="{FF2B5EF4-FFF2-40B4-BE49-F238E27FC236}">
              <a16:creationId xmlns:a16="http://schemas.microsoft.com/office/drawing/2014/main" id="{D76709FF-0E71-4C38-B475-B63798C6F259}"/>
            </a:ext>
          </a:extLst>
        </xdr:cNvPr>
        <xdr:cNvSpPr/>
      </xdr:nvSpPr>
      <xdr:spPr>
        <a:xfrm>
          <a:off x="5410200" y="14801850"/>
          <a:ext cx="238125" cy="209550"/>
        </a:xfrm>
        <a:prstGeom prst="flowChartConnector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342900</xdr:colOff>
      <xdr:row>78</xdr:row>
      <xdr:rowOff>161925</xdr:rowOff>
    </xdr:from>
    <xdr:to>
      <xdr:col>6</xdr:col>
      <xdr:colOff>438150</xdr:colOff>
      <xdr:row>97</xdr:row>
      <xdr:rowOff>76200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76F6107-7A97-4048-AEA1-F5FF1BB8A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18735675"/>
          <a:ext cx="4210050" cy="443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19050</xdr:colOff>
      <xdr:row>78</xdr:row>
      <xdr:rowOff>114300</xdr:rowOff>
    </xdr:from>
    <xdr:to>
      <xdr:col>13</xdr:col>
      <xdr:colOff>114300</xdr:colOff>
      <xdr:row>97</xdr:row>
      <xdr:rowOff>9525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723C8611-07A4-4FFD-9133-445911F5F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19650" y="18688050"/>
          <a:ext cx="4210050" cy="441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247650</xdr:colOff>
      <xdr:row>81</xdr:row>
      <xdr:rowOff>152400</xdr:rowOff>
    </xdr:from>
    <xdr:to>
      <xdr:col>8</xdr:col>
      <xdr:colOff>485775</xdr:colOff>
      <xdr:row>82</xdr:row>
      <xdr:rowOff>123825</xdr:rowOff>
    </xdr:to>
    <xdr:sp macro="" textlink="">
      <xdr:nvSpPr>
        <xdr:cNvPr id="29" name="フローチャート: 結合子 28">
          <a:extLst>
            <a:ext uri="{FF2B5EF4-FFF2-40B4-BE49-F238E27FC236}">
              <a16:creationId xmlns:a16="http://schemas.microsoft.com/office/drawing/2014/main" id="{966437B0-7208-4CD5-A67E-BB9BDDF68D5A}"/>
            </a:ext>
          </a:extLst>
        </xdr:cNvPr>
        <xdr:cNvSpPr/>
      </xdr:nvSpPr>
      <xdr:spPr>
        <a:xfrm>
          <a:off x="5734050" y="19440525"/>
          <a:ext cx="238125" cy="209550"/>
        </a:xfrm>
        <a:prstGeom prst="flowChartConnector">
          <a:avLst/>
        </a:prstGeom>
      </xdr:spPr>
      <xdr:style>
        <a:lnRef idx="1">
          <a:schemeClr val="accent2"/>
        </a:lnRef>
        <a:fillRef idx="2">
          <a:schemeClr val="accent2"/>
        </a:fillRef>
        <a:effectRef idx="1">
          <a:schemeClr val="accent2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352425</xdr:colOff>
      <xdr:row>97</xdr:row>
      <xdr:rowOff>190500</xdr:rowOff>
    </xdr:from>
    <xdr:to>
      <xdr:col>6</xdr:col>
      <xdr:colOff>447675</xdr:colOff>
      <xdr:row>116</xdr:row>
      <xdr:rowOff>85725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6A3DF9EA-A41E-4C8F-9C18-D21AD878E8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2425" y="23288625"/>
          <a:ext cx="4210050" cy="441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514350</xdr:colOff>
      <xdr:row>88</xdr:row>
      <xdr:rowOff>114300</xdr:rowOff>
    </xdr:from>
    <xdr:to>
      <xdr:col>1</xdr:col>
      <xdr:colOff>57149</xdr:colOff>
      <xdr:row>89</xdr:row>
      <xdr:rowOff>85725</xdr:rowOff>
    </xdr:to>
    <xdr:sp macro="" textlink="">
      <xdr:nvSpPr>
        <xdr:cNvPr id="31" name="楕円 30">
          <a:extLst>
            <a:ext uri="{FF2B5EF4-FFF2-40B4-BE49-F238E27FC236}">
              <a16:creationId xmlns:a16="http://schemas.microsoft.com/office/drawing/2014/main" id="{137C7259-E39E-4165-93D9-0B1678C13F63}"/>
            </a:ext>
          </a:extLst>
        </xdr:cNvPr>
        <xdr:cNvSpPr/>
      </xdr:nvSpPr>
      <xdr:spPr>
        <a:xfrm>
          <a:off x="514350" y="21069300"/>
          <a:ext cx="228599" cy="20955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333375</xdr:colOff>
      <xdr:row>92</xdr:row>
      <xdr:rowOff>66675</xdr:rowOff>
    </xdr:from>
    <xdr:to>
      <xdr:col>10</xdr:col>
      <xdr:colOff>561974</xdr:colOff>
      <xdr:row>93</xdr:row>
      <xdr:rowOff>38100</xdr:rowOff>
    </xdr:to>
    <xdr:sp macro="" textlink="">
      <xdr:nvSpPr>
        <xdr:cNvPr id="32" name="楕円 31">
          <a:extLst>
            <a:ext uri="{FF2B5EF4-FFF2-40B4-BE49-F238E27FC236}">
              <a16:creationId xmlns:a16="http://schemas.microsoft.com/office/drawing/2014/main" id="{616AE5DD-A96E-4AE2-9AB7-759A7C356E62}"/>
            </a:ext>
          </a:extLst>
        </xdr:cNvPr>
        <xdr:cNvSpPr/>
      </xdr:nvSpPr>
      <xdr:spPr>
        <a:xfrm>
          <a:off x="7191375" y="21974175"/>
          <a:ext cx="228599" cy="20955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7F81D-69A4-490D-ADED-198EFBDF5637}">
  <dimension ref="A1:R170"/>
  <sheetViews>
    <sheetView tabSelected="1" topLeftCell="A141" zoomScale="70" zoomScaleNormal="70" workbookViewId="0">
      <selection activeCell="I168" sqref="I168"/>
    </sheetView>
  </sheetViews>
  <sheetFormatPr defaultRowHeight="18.75" x14ac:dyDescent="0.4"/>
  <cols>
    <col min="1" max="1" width="9" customWidth="1"/>
    <col min="2" max="2" width="20" customWidth="1"/>
    <col min="3" max="8" width="9" customWidth="1"/>
    <col min="9" max="9" width="14.5" customWidth="1"/>
    <col min="10" max="12" width="9" customWidth="1"/>
    <col min="13" max="13" width="10.125" customWidth="1"/>
    <col min="14" max="14" width="13.875" customWidth="1"/>
    <col min="15" max="15" width="18.875" customWidth="1"/>
  </cols>
  <sheetData>
    <row r="1" spans="1:17" ht="37.5" customHeight="1" x14ac:dyDescent="0.4">
      <c r="A1" t="s">
        <v>9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170</v>
      </c>
      <c r="M1" s="1" t="s">
        <v>207</v>
      </c>
      <c r="N1" s="1" t="s">
        <v>541</v>
      </c>
      <c r="O1" s="1" t="s">
        <v>542</v>
      </c>
      <c r="P1" s="1" t="s">
        <v>6</v>
      </c>
      <c r="Q1" s="1" t="s">
        <v>2</v>
      </c>
    </row>
    <row r="2" spans="1:17" x14ac:dyDescent="0.4">
      <c r="A2" s="4">
        <v>1</v>
      </c>
      <c r="B2" t="s">
        <v>10</v>
      </c>
      <c r="C2">
        <v>195</v>
      </c>
      <c r="D2">
        <v>157</v>
      </c>
      <c r="E2">
        <v>215</v>
      </c>
      <c r="F2">
        <v>166</v>
      </c>
      <c r="G2">
        <v>175</v>
      </c>
      <c r="H2">
        <v>209</v>
      </c>
      <c r="I2">
        <v>190</v>
      </c>
      <c r="J2">
        <f>SUM(C2:I2)</f>
        <v>1307</v>
      </c>
      <c r="K2" t="s">
        <v>171</v>
      </c>
      <c r="M2">
        <f>IF($K2="A",($H2+$G2),IF($K2="B",($H2+$G2),IF($K2="C",0.8*($H2+$G2),0.66*($H2+$G2))))</f>
        <v>384</v>
      </c>
      <c r="N2">
        <f>ROUND(M2+$J2/4,0)</f>
        <v>711</v>
      </c>
      <c r="O2">
        <f>RANK(N2,$N$2:$N$161)</f>
        <v>79</v>
      </c>
      <c r="P2">
        <f>RANK(H2,$H$2:$H$161)</f>
        <v>52</v>
      </c>
      <c r="Q2">
        <f>RANK(D2,$D$2:$D$161)</f>
        <v>96</v>
      </c>
    </row>
    <row r="3" spans="1:17" x14ac:dyDescent="0.4">
      <c r="A3" s="4">
        <v>2</v>
      </c>
      <c r="B3" t="s">
        <v>11</v>
      </c>
      <c r="C3">
        <v>176</v>
      </c>
      <c r="D3">
        <v>171</v>
      </c>
      <c r="E3">
        <v>206</v>
      </c>
      <c r="F3">
        <v>141</v>
      </c>
      <c r="G3">
        <v>204</v>
      </c>
      <c r="H3">
        <v>223</v>
      </c>
      <c r="I3">
        <v>228</v>
      </c>
      <c r="J3">
        <f t="shared" ref="J3:J66" si="0">SUM(C3:I3)</f>
        <v>1349</v>
      </c>
      <c r="K3" t="s">
        <v>171</v>
      </c>
      <c r="M3">
        <f t="shared" ref="M3:M66" si="1">IF($K3="A",($H3+$G3),IF($K3="B",($H3+$G3),IF($K3="C",0.8*($H3+$G3),0.66*($H3+$G3))))</f>
        <v>427</v>
      </c>
      <c r="N3">
        <f t="shared" ref="N3:N66" si="2">ROUND(M3+$J3/4,0)</f>
        <v>764</v>
      </c>
      <c r="O3">
        <f>RANK(N3,$N$2:$N$161)</f>
        <v>35</v>
      </c>
      <c r="P3">
        <f t="shared" ref="P3:P66" si="3">RANK(H3,$H$2:$H$161)</f>
        <v>30</v>
      </c>
      <c r="Q3">
        <f t="shared" ref="Q3:Q66" si="4">RANK(D3,$D$2:$D$161)</f>
        <v>78</v>
      </c>
    </row>
    <row r="4" spans="1:17" x14ac:dyDescent="0.4">
      <c r="A4" s="9">
        <v>3</v>
      </c>
      <c r="B4" t="s">
        <v>12</v>
      </c>
      <c r="C4">
        <v>155</v>
      </c>
      <c r="D4">
        <v>177</v>
      </c>
      <c r="E4">
        <v>195</v>
      </c>
      <c r="F4">
        <v>486</v>
      </c>
      <c r="G4">
        <v>235</v>
      </c>
      <c r="H4">
        <v>219</v>
      </c>
      <c r="I4">
        <v>240</v>
      </c>
      <c r="J4">
        <f t="shared" si="0"/>
        <v>1707</v>
      </c>
      <c r="K4" t="s">
        <v>172</v>
      </c>
      <c r="M4">
        <f t="shared" si="1"/>
        <v>363.20000000000005</v>
      </c>
      <c r="N4">
        <f t="shared" si="2"/>
        <v>790</v>
      </c>
      <c r="O4">
        <f t="shared" ref="O3:O66" si="5">RANK(N4,$N$2:$N$161)</f>
        <v>15</v>
      </c>
      <c r="P4">
        <f t="shared" si="3"/>
        <v>36</v>
      </c>
      <c r="Q4">
        <f t="shared" si="4"/>
        <v>68</v>
      </c>
    </row>
    <row r="5" spans="1:17" x14ac:dyDescent="0.4">
      <c r="A5" s="4">
        <v>4</v>
      </c>
      <c r="B5" t="s">
        <v>13</v>
      </c>
      <c r="C5">
        <v>202</v>
      </c>
      <c r="D5">
        <v>117</v>
      </c>
      <c r="E5">
        <v>234</v>
      </c>
      <c r="F5">
        <v>226</v>
      </c>
      <c r="G5">
        <v>195</v>
      </c>
      <c r="H5">
        <v>169</v>
      </c>
      <c r="I5">
        <v>130</v>
      </c>
      <c r="J5">
        <f t="shared" si="0"/>
        <v>1273</v>
      </c>
      <c r="K5" t="s">
        <v>171</v>
      </c>
      <c r="M5">
        <f t="shared" si="1"/>
        <v>364</v>
      </c>
      <c r="N5">
        <f t="shared" si="2"/>
        <v>682</v>
      </c>
      <c r="O5">
        <f t="shared" si="5"/>
        <v>96</v>
      </c>
      <c r="P5">
        <f t="shared" si="3"/>
        <v>102</v>
      </c>
      <c r="Q5">
        <f t="shared" si="4"/>
        <v>148</v>
      </c>
    </row>
    <row r="6" spans="1:17" x14ac:dyDescent="0.4">
      <c r="A6" s="4">
        <v>5</v>
      </c>
      <c r="B6" t="s">
        <v>14</v>
      </c>
      <c r="C6">
        <v>202</v>
      </c>
      <c r="D6">
        <v>107</v>
      </c>
      <c r="E6">
        <v>254</v>
      </c>
      <c r="F6">
        <v>226</v>
      </c>
      <c r="G6">
        <v>195</v>
      </c>
      <c r="H6">
        <v>159</v>
      </c>
      <c r="I6">
        <v>125</v>
      </c>
      <c r="J6">
        <f t="shared" si="0"/>
        <v>1268</v>
      </c>
      <c r="K6" t="s">
        <v>171</v>
      </c>
      <c r="M6">
        <f t="shared" si="1"/>
        <v>354</v>
      </c>
      <c r="N6">
        <f t="shared" si="2"/>
        <v>671</v>
      </c>
      <c r="O6">
        <f t="shared" si="5"/>
        <v>106</v>
      </c>
      <c r="P6">
        <f t="shared" si="3"/>
        <v>118</v>
      </c>
      <c r="Q6">
        <f t="shared" si="4"/>
        <v>156</v>
      </c>
    </row>
    <row r="7" spans="1:17" x14ac:dyDescent="0.4">
      <c r="A7" s="5">
        <v>6</v>
      </c>
      <c r="B7" t="s">
        <v>15</v>
      </c>
      <c r="C7">
        <v>202</v>
      </c>
      <c r="D7">
        <v>212</v>
      </c>
      <c r="E7">
        <v>156</v>
      </c>
      <c r="F7">
        <v>226</v>
      </c>
      <c r="G7">
        <v>195</v>
      </c>
      <c r="H7">
        <v>229</v>
      </c>
      <c r="I7">
        <v>178</v>
      </c>
      <c r="J7">
        <f t="shared" si="0"/>
        <v>1398</v>
      </c>
      <c r="K7" t="s">
        <v>171</v>
      </c>
      <c r="M7">
        <f t="shared" si="1"/>
        <v>424</v>
      </c>
      <c r="N7">
        <f t="shared" si="2"/>
        <v>774</v>
      </c>
      <c r="O7">
        <f t="shared" si="5"/>
        <v>27</v>
      </c>
      <c r="P7">
        <f t="shared" si="3"/>
        <v>18</v>
      </c>
      <c r="Q7">
        <f t="shared" si="4"/>
        <v>36</v>
      </c>
    </row>
    <row r="8" spans="1:17" x14ac:dyDescent="0.4">
      <c r="A8" s="5">
        <v>7</v>
      </c>
      <c r="B8" t="s">
        <v>16</v>
      </c>
      <c r="C8">
        <v>214</v>
      </c>
      <c r="D8">
        <v>107</v>
      </c>
      <c r="E8">
        <v>234</v>
      </c>
      <c r="F8">
        <v>231</v>
      </c>
      <c r="G8">
        <v>215</v>
      </c>
      <c r="H8">
        <v>159</v>
      </c>
      <c r="I8">
        <v>160</v>
      </c>
      <c r="J8">
        <f t="shared" si="0"/>
        <v>1320</v>
      </c>
      <c r="K8" t="s">
        <v>171</v>
      </c>
      <c r="M8">
        <f t="shared" si="1"/>
        <v>374</v>
      </c>
      <c r="N8">
        <f t="shared" si="2"/>
        <v>704</v>
      </c>
      <c r="O8">
        <f t="shared" si="5"/>
        <v>83</v>
      </c>
      <c r="P8">
        <f t="shared" si="3"/>
        <v>118</v>
      </c>
      <c r="Q8">
        <f t="shared" si="4"/>
        <v>156</v>
      </c>
    </row>
    <row r="9" spans="1:17" x14ac:dyDescent="0.4">
      <c r="A9" s="4">
        <v>8</v>
      </c>
      <c r="B9" t="s">
        <v>17</v>
      </c>
      <c r="C9">
        <v>232</v>
      </c>
      <c r="D9">
        <v>97</v>
      </c>
      <c r="E9">
        <v>261</v>
      </c>
      <c r="F9">
        <v>236</v>
      </c>
      <c r="G9">
        <v>175</v>
      </c>
      <c r="H9">
        <v>149</v>
      </c>
      <c r="I9">
        <v>145</v>
      </c>
      <c r="J9">
        <f t="shared" si="0"/>
        <v>1295</v>
      </c>
      <c r="K9" t="s">
        <v>171</v>
      </c>
      <c r="M9">
        <f t="shared" si="1"/>
        <v>324</v>
      </c>
      <c r="N9">
        <f t="shared" si="2"/>
        <v>648</v>
      </c>
      <c r="O9">
        <f t="shared" si="5"/>
        <v>118</v>
      </c>
      <c r="P9">
        <f t="shared" si="3"/>
        <v>131</v>
      </c>
      <c r="Q9">
        <f t="shared" si="4"/>
        <v>158</v>
      </c>
    </row>
    <row r="10" spans="1:17" x14ac:dyDescent="0.4">
      <c r="A10" s="5">
        <v>9</v>
      </c>
      <c r="B10" t="s">
        <v>18</v>
      </c>
      <c r="C10">
        <v>227</v>
      </c>
      <c r="D10">
        <v>216</v>
      </c>
      <c r="E10">
        <v>176</v>
      </c>
      <c r="F10">
        <v>226</v>
      </c>
      <c r="G10">
        <v>185</v>
      </c>
      <c r="H10">
        <v>219</v>
      </c>
      <c r="I10">
        <v>193</v>
      </c>
      <c r="J10">
        <f t="shared" si="0"/>
        <v>1442</v>
      </c>
      <c r="K10" t="s">
        <v>171</v>
      </c>
      <c r="M10">
        <f t="shared" si="1"/>
        <v>404</v>
      </c>
      <c r="N10">
        <f t="shared" si="2"/>
        <v>765</v>
      </c>
      <c r="O10">
        <f t="shared" si="5"/>
        <v>34</v>
      </c>
      <c r="P10">
        <f t="shared" si="3"/>
        <v>36</v>
      </c>
      <c r="Q10">
        <f t="shared" si="4"/>
        <v>33</v>
      </c>
    </row>
    <row r="11" spans="1:17" x14ac:dyDescent="0.4">
      <c r="A11" s="5">
        <v>10</v>
      </c>
      <c r="B11" t="s">
        <v>19</v>
      </c>
      <c r="C11">
        <v>237</v>
      </c>
      <c r="D11">
        <v>144</v>
      </c>
      <c r="E11">
        <v>194</v>
      </c>
      <c r="F11">
        <v>243</v>
      </c>
      <c r="G11">
        <v>195</v>
      </c>
      <c r="H11">
        <v>148</v>
      </c>
      <c r="I11">
        <v>149</v>
      </c>
      <c r="J11">
        <f t="shared" si="0"/>
        <v>1310</v>
      </c>
      <c r="K11" t="s">
        <v>171</v>
      </c>
      <c r="M11">
        <f t="shared" si="1"/>
        <v>343</v>
      </c>
      <c r="N11">
        <f t="shared" si="2"/>
        <v>671</v>
      </c>
      <c r="O11">
        <f t="shared" si="5"/>
        <v>106</v>
      </c>
      <c r="P11">
        <f t="shared" si="3"/>
        <v>138</v>
      </c>
      <c r="Q11">
        <f t="shared" si="4"/>
        <v>118</v>
      </c>
    </row>
    <row r="12" spans="1:17" x14ac:dyDescent="0.4">
      <c r="A12" s="5">
        <v>11</v>
      </c>
      <c r="B12" t="s">
        <v>20</v>
      </c>
      <c r="C12">
        <v>188</v>
      </c>
      <c r="D12">
        <v>191</v>
      </c>
      <c r="E12">
        <v>145</v>
      </c>
      <c r="F12">
        <v>244</v>
      </c>
      <c r="G12">
        <v>194</v>
      </c>
      <c r="H12">
        <v>195</v>
      </c>
      <c r="I12">
        <v>197</v>
      </c>
      <c r="J12">
        <f t="shared" si="0"/>
        <v>1354</v>
      </c>
      <c r="K12" t="s">
        <v>171</v>
      </c>
      <c r="M12">
        <f t="shared" si="1"/>
        <v>389</v>
      </c>
      <c r="N12">
        <f t="shared" si="2"/>
        <v>728</v>
      </c>
      <c r="O12">
        <f t="shared" si="5"/>
        <v>67</v>
      </c>
      <c r="P12">
        <f t="shared" si="3"/>
        <v>70</v>
      </c>
      <c r="Q12">
        <f t="shared" si="4"/>
        <v>54</v>
      </c>
    </row>
    <row r="13" spans="1:17" x14ac:dyDescent="0.4">
      <c r="A13" s="5">
        <v>12</v>
      </c>
      <c r="B13" t="s">
        <v>21</v>
      </c>
      <c r="C13">
        <v>344</v>
      </c>
      <c r="D13">
        <v>97</v>
      </c>
      <c r="E13">
        <v>339</v>
      </c>
      <c r="F13">
        <v>194</v>
      </c>
      <c r="G13">
        <v>96</v>
      </c>
      <c r="H13">
        <v>118</v>
      </c>
      <c r="I13">
        <v>140</v>
      </c>
      <c r="J13">
        <f t="shared" si="0"/>
        <v>1328</v>
      </c>
      <c r="K13" t="s">
        <v>172</v>
      </c>
      <c r="M13">
        <f t="shared" si="1"/>
        <v>171.20000000000002</v>
      </c>
      <c r="N13">
        <f t="shared" si="2"/>
        <v>503</v>
      </c>
      <c r="O13">
        <f t="shared" si="5"/>
        <v>160</v>
      </c>
      <c r="P13">
        <f t="shared" si="3"/>
        <v>159</v>
      </c>
      <c r="Q13">
        <f t="shared" si="4"/>
        <v>158</v>
      </c>
    </row>
    <row r="14" spans="1:17" x14ac:dyDescent="0.4">
      <c r="A14" s="5">
        <v>13</v>
      </c>
      <c r="B14" t="s">
        <v>22</v>
      </c>
      <c r="C14">
        <v>189</v>
      </c>
      <c r="D14">
        <v>142</v>
      </c>
      <c r="E14">
        <v>244</v>
      </c>
      <c r="F14">
        <v>305</v>
      </c>
      <c r="G14">
        <v>216</v>
      </c>
      <c r="H14">
        <v>132</v>
      </c>
      <c r="I14">
        <v>143</v>
      </c>
      <c r="J14">
        <f t="shared" si="0"/>
        <v>1371</v>
      </c>
      <c r="K14" t="s">
        <v>171</v>
      </c>
      <c r="M14">
        <f t="shared" si="1"/>
        <v>348</v>
      </c>
      <c r="N14">
        <f t="shared" si="2"/>
        <v>691</v>
      </c>
      <c r="O14">
        <f t="shared" si="5"/>
        <v>92</v>
      </c>
      <c r="P14">
        <f t="shared" si="3"/>
        <v>153</v>
      </c>
      <c r="Q14">
        <f t="shared" si="4"/>
        <v>124</v>
      </c>
    </row>
    <row r="15" spans="1:17" x14ac:dyDescent="0.4">
      <c r="A15" s="5">
        <v>14</v>
      </c>
      <c r="B15" t="s">
        <v>23</v>
      </c>
      <c r="C15">
        <v>189</v>
      </c>
      <c r="D15">
        <v>117</v>
      </c>
      <c r="E15">
        <v>252</v>
      </c>
      <c r="F15">
        <v>292</v>
      </c>
      <c r="G15">
        <v>204</v>
      </c>
      <c r="H15">
        <v>129</v>
      </c>
      <c r="I15">
        <v>143</v>
      </c>
      <c r="J15">
        <f t="shared" si="0"/>
        <v>1326</v>
      </c>
      <c r="K15" t="s">
        <v>171</v>
      </c>
      <c r="M15">
        <f t="shared" si="1"/>
        <v>333</v>
      </c>
      <c r="N15">
        <f t="shared" si="2"/>
        <v>665</v>
      </c>
      <c r="O15">
        <f t="shared" si="5"/>
        <v>114</v>
      </c>
      <c r="P15">
        <f t="shared" si="3"/>
        <v>156</v>
      </c>
      <c r="Q15">
        <f t="shared" si="4"/>
        <v>148</v>
      </c>
    </row>
    <row r="16" spans="1:17" x14ac:dyDescent="0.4">
      <c r="A16" s="5">
        <v>15</v>
      </c>
      <c r="B16" t="s">
        <v>24</v>
      </c>
      <c r="C16">
        <v>197</v>
      </c>
      <c r="D16">
        <v>122</v>
      </c>
      <c r="E16">
        <v>252</v>
      </c>
      <c r="F16">
        <v>325</v>
      </c>
      <c r="G16">
        <v>214</v>
      </c>
      <c r="H16">
        <v>119</v>
      </c>
      <c r="I16">
        <v>129</v>
      </c>
      <c r="J16">
        <f t="shared" si="0"/>
        <v>1358</v>
      </c>
      <c r="K16" t="s">
        <v>171</v>
      </c>
      <c r="M16">
        <f t="shared" si="1"/>
        <v>333</v>
      </c>
      <c r="N16">
        <f t="shared" si="2"/>
        <v>673</v>
      </c>
      <c r="O16">
        <f t="shared" si="5"/>
        <v>105</v>
      </c>
      <c r="P16">
        <f t="shared" si="3"/>
        <v>158</v>
      </c>
      <c r="Q16">
        <f t="shared" si="4"/>
        <v>147</v>
      </c>
    </row>
    <row r="17" spans="1:17" x14ac:dyDescent="0.4">
      <c r="A17" s="6">
        <v>16</v>
      </c>
      <c r="B17" t="s">
        <v>25</v>
      </c>
      <c r="C17">
        <v>172</v>
      </c>
      <c r="D17">
        <v>212</v>
      </c>
      <c r="E17">
        <v>164</v>
      </c>
      <c r="F17">
        <v>168</v>
      </c>
      <c r="G17">
        <v>232</v>
      </c>
      <c r="H17">
        <v>245</v>
      </c>
      <c r="I17">
        <v>259</v>
      </c>
      <c r="J17">
        <f t="shared" si="0"/>
        <v>1452</v>
      </c>
      <c r="K17" t="s">
        <v>171</v>
      </c>
      <c r="M17">
        <f t="shared" si="1"/>
        <v>477</v>
      </c>
      <c r="N17">
        <f t="shared" si="2"/>
        <v>840</v>
      </c>
      <c r="O17">
        <f t="shared" si="5"/>
        <v>2</v>
      </c>
      <c r="P17">
        <f t="shared" si="3"/>
        <v>9</v>
      </c>
      <c r="Q17">
        <f t="shared" si="4"/>
        <v>36</v>
      </c>
    </row>
    <row r="18" spans="1:17" x14ac:dyDescent="0.4">
      <c r="A18" s="6">
        <v>17</v>
      </c>
      <c r="B18" t="s">
        <v>27</v>
      </c>
      <c r="C18">
        <v>208</v>
      </c>
      <c r="D18">
        <v>161</v>
      </c>
      <c r="E18">
        <v>258</v>
      </c>
      <c r="F18">
        <v>309</v>
      </c>
      <c r="G18">
        <v>204</v>
      </c>
      <c r="H18">
        <v>143</v>
      </c>
      <c r="I18">
        <v>148</v>
      </c>
      <c r="J18">
        <f t="shared" si="0"/>
        <v>1431</v>
      </c>
      <c r="K18" t="s">
        <v>171</v>
      </c>
      <c r="M18">
        <f t="shared" si="1"/>
        <v>347</v>
      </c>
      <c r="N18">
        <f t="shared" si="2"/>
        <v>705</v>
      </c>
      <c r="O18">
        <f t="shared" si="5"/>
        <v>82</v>
      </c>
      <c r="P18">
        <f t="shared" si="3"/>
        <v>143</v>
      </c>
      <c r="Q18">
        <f t="shared" si="4"/>
        <v>92</v>
      </c>
    </row>
    <row r="19" spans="1:17" x14ac:dyDescent="0.4">
      <c r="A19" s="6">
        <v>18</v>
      </c>
      <c r="B19" t="s">
        <v>26</v>
      </c>
      <c r="C19">
        <v>180</v>
      </c>
      <c r="D19">
        <v>171</v>
      </c>
      <c r="E19">
        <v>238</v>
      </c>
      <c r="F19">
        <v>343</v>
      </c>
      <c r="G19">
        <v>194</v>
      </c>
      <c r="H19">
        <v>163</v>
      </c>
      <c r="I19">
        <v>171</v>
      </c>
      <c r="J19">
        <f t="shared" si="0"/>
        <v>1460</v>
      </c>
      <c r="K19" t="s">
        <v>171</v>
      </c>
      <c r="M19">
        <f t="shared" si="1"/>
        <v>357</v>
      </c>
      <c r="N19">
        <f t="shared" si="2"/>
        <v>722</v>
      </c>
      <c r="O19">
        <f t="shared" si="5"/>
        <v>71</v>
      </c>
      <c r="P19">
        <f t="shared" si="3"/>
        <v>116</v>
      </c>
      <c r="Q19">
        <f t="shared" si="4"/>
        <v>78</v>
      </c>
    </row>
    <row r="20" spans="1:17" x14ac:dyDescent="0.4">
      <c r="A20" s="4">
        <v>19</v>
      </c>
      <c r="B20" t="s">
        <v>28</v>
      </c>
      <c r="C20">
        <v>230</v>
      </c>
      <c r="D20">
        <v>171</v>
      </c>
      <c r="E20">
        <v>197</v>
      </c>
      <c r="F20">
        <v>121</v>
      </c>
      <c r="G20">
        <v>101</v>
      </c>
      <c r="H20">
        <v>208</v>
      </c>
      <c r="I20">
        <v>202</v>
      </c>
      <c r="J20">
        <f t="shared" si="0"/>
        <v>1230</v>
      </c>
      <c r="K20" t="s">
        <v>171</v>
      </c>
      <c r="M20">
        <f t="shared" si="1"/>
        <v>309</v>
      </c>
      <c r="N20">
        <f t="shared" si="2"/>
        <v>617</v>
      </c>
      <c r="O20">
        <f t="shared" si="5"/>
        <v>135</v>
      </c>
      <c r="P20">
        <f t="shared" si="3"/>
        <v>53</v>
      </c>
      <c r="Q20">
        <f t="shared" si="4"/>
        <v>78</v>
      </c>
    </row>
    <row r="21" spans="1:17" x14ac:dyDescent="0.4">
      <c r="A21" s="4">
        <v>20</v>
      </c>
      <c r="B21" t="s">
        <v>29</v>
      </c>
      <c r="C21">
        <v>220</v>
      </c>
      <c r="D21">
        <v>151</v>
      </c>
      <c r="E21">
        <v>217</v>
      </c>
      <c r="F21">
        <v>151</v>
      </c>
      <c r="G21">
        <v>101</v>
      </c>
      <c r="H21">
        <v>158</v>
      </c>
      <c r="I21">
        <v>172</v>
      </c>
      <c r="J21">
        <f t="shared" si="0"/>
        <v>1170</v>
      </c>
      <c r="K21" t="s">
        <v>171</v>
      </c>
      <c r="M21">
        <f t="shared" si="1"/>
        <v>259</v>
      </c>
      <c r="N21">
        <f t="shared" si="2"/>
        <v>552</v>
      </c>
      <c r="O21">
        <f t="shared" si="5"/>
        <v>158</v>
      </c>
      <c r="P21">
        <f t="shared" si="3"/>
        <v>123</v>
      </c>
      <c r="Q21">
        <f t="shared" si="4"/>
        <v>107</v>
      </c>
    </row>
    <row r="22" spans="1:17" x14ac:dyDescent="0.4">
      <c r="A22" s="5">
        <v>21</v>
      </c>
      <c r="B22" t="s">
        <v>30</v>
      </c>
      <c r="C22">
        <v>336</v>
      </c>
      <c r="D22">
        <v>163</v>
      </c>
      <c r="E22">
        <v>212</v>
      </c>
      <c r="F22">
        <v>127</v>
      </c>
      <c r="G22">
        <v>99</v>
      </c>
      <c r="H22">
        <v>198</v>
      </c>
      <c r="I22">
        <v>198</v>
      </c>
      <c r="J22">
        <f t="shared" si="0"/>
        <v>1333</v>
      </c>
      <c r="K22" t="s">
        <v>172</v>
      </c>
      <c r="M22">
        <f t="shared" si="1"/>
        <v>237.60000000000002</v>
      </c>
      <c r="N22">
        <f t="shared" si="2"/>
        <v>571</v>
      </c>
      <c r="O22">
        <f t="shared" si="5"/>
        <v>152</v>
      </c>
      <c r="P22">
        <f t="shared" si="3"/>
        <v>61</v>
      </c>
      <c r="Q22">
        <f t="shared" si="4"/>
        <v>89</v>
      </c>
    </row>
    <row r="23" spans="1:17" x14ac:dyDescent="0.4">
      <c r="A23" s="4">
        <v>22</v>
      </c>
      <c r="B23" t="s">
        <v>31</v>
      </c>
      <c r="C23">
        <v>258</v>
      </c>
      <c r="D23">
        <v>154</v>
      </c>
      <c r="E23">
        <v>206</v>
      </c>
      <c r="F23">
        <v>121</v>
      </c>
      <c r="G23">
        <v>89</v>
      </c>
      <c r="H23">
        <v>188</v>
      </c>
      <c r="I23">
        <v>208</v>
      </c>
      <c r="J23">
        <f t="shared" si="0"/>
        <v>1224</v>
      </c>
      <c r="K23" t="s">
        <v>171</v>
      </c>
      <c r="M23">
        <f t="shared" si="1"/>
        <v>277</v>
      </c>
      <c r="N23">
        <f t="shared" si="2"/>
        <v>583</v>
      </c>
      <c r="O23">
        <f t="shared" si="5"/>
        <v>146</v>
      </c>
      <c r="P23">
        <f t="shared" si="3"/>
        <v>72</v>
      </c>
      <c r="Q23">
        <f t="shared" si="4"/>
        <v>102</v>
      </c>
    </row>
    <row r="24" spans="1:17" x14ac:dyDescent="0.4">
      <c r="A24" s="5">
        <v>23</v>
      </c>
      <c r="B24" t="s">
        <v>32</v>
      </c>
      <c r="C24">
        <v>315</v>
      </c>
      <c r="D24">
        <v>171</v>
      </c>
      <c r="E24">
        <v>192</v>
      </c>
      <c r="F24">
        <v>137</v>
      </c>
      <c r="G24">
        <v>128</v>
      </c>
      <c r="H24">
        <v>216</v>
      </c>
      <c r="I24">
        <v>207</v>
      </c>
      <c r="J24">
        <f t="shared" si="0"/>
        <v>1366</v>
      </c>
      <c r="K24" t="s">
        <v>173</v>
      </c>
      <c r="M24">
        <f t="shared" si="1"/>
        <v>227.04000000000002</v>
      </c>
      <c r="N24">
        <f t="shared" si="2"/>
        <v>569</v>
      </c>
      <c r="O24">
        <f t="shared" si="5"/>
        <v>154</v>
      </c>
      <c r="P24">
        <f t="shared" si="3"/>
        <v>45</v>
      </c>
      <c r="Q24">
        <f t="shared" si="4"/>
        <v>78</v>
      </c>
    </row>
    <row r="25" spans="1:17" x14ac:dyDescent="0.4">
      <c r="A25" s="5">
        <v>24</v>
      </c>
      <c r="B25" t="s">
        <v>33</v>
      </c>
      <c r="C25">
        <v>346</v>
      </c>
      <c r="D25">
        <v>158</v>
      </c>
      <c r="E25">
        <v>206</v>
      </c>
      <c r="F25">
        <v>146</v>
      </c>
      <c r="G25">
        <v>139</v>
      </c>
      <c r="H25">
        <v>158</v>
      </c>
      <c r="I25">
        <v>183</v>
      </c>
      <c r="J25">
        <f t="shared" si="0"/>
        <v>1336</v>
      </c>
      <c r="K25" t="s">
        <v>172</v>
      </c>
      <c r="M25">
        <f t="shared" si="1"/>
        <v>237.60000000000002</v>
      </c>
      <c r="N25">
        <f t="shared" si="2"/>
        <v>572</v>
      </c>
      <c r="O25">
        <f t="shared" si="5"/>
        <v>151</v>
      </c>
      <c r="P25">
        <f t="shared" si="3"/>
        <v>123</v>
      </c>
      <c r="Q25">
        <f t="shared" si="4"/>
        <v>95</v>
      </c>
    </row>
    <row r="26" spans="1:17" x14ac:dyDescent="0.4">
      <c r="A26" s="4">
        <v>25</v>
      </c>
      <c r="B26" t="s">
        <v>34</v>
      </c>
      <c r="C26">
        <v>199</v>
      </c>
      <c r="D26">
        <v>138</v>
      </c>
      <c r="E26">
        <v>213</v>
      </c>
      <c r="F26">
        <v>204</v>
      </c>
      <c r="G26">
        <v>191</v>
      </c>
      <c r="H26">
        <v>179</v>
      </c>
      <c r="I26">
        <v>169</v>
      </c>
      <c r="J26">
        <f t="shared" si="0"/>
        <v>1293</v>
      </c>
      <c r="K26" t="s">
        <v>171</v>
      </c>
      <c r="M26">
        <f t="shared" si="1"/>
        <v>370</v>
      </c>
      <c r="N26">
        <f t="shared" si="2"/>
        <v>693</v>
      </c>
      <c r="O26">
        <f t="shared" si="5"/>
        <v>90</v>
      </c>
      <c r="P26">
        <f t="shared" si="3"/>
        <v>83</v>
      </c>
      <c r="Q26">
        <f t="shared" si="4"/>
        <v>129</v>
      </c>
    </row>
    <row r="27" spans="1:17" x14ac:dyDescent="0.4">
      <c r="A27" s="5">
        <v>26</v>
      </c>
      <c r="B27" t="s">
        <v>35</v>
      </c>
      <c r="C27">
        <v>195</v>
      </c>
      <c r="D27">
        <v>142</v>
      </c>
      <c r="E27">
        <v>204</v>
      </c>
      <c r="F27">
        <v>220</v>
      </c>
      <c r="G27">
        <v>184</v>
      </c>
      <c r="H27">
        <v>176</v>
      </c>
      <c r="I27">
        <v>181</v>
      </c>
      <c r="J27">
        <f t="shared" si="0"/>
        <v>1302</v>
      </c>
      <c r="K27" t="s">
        <v>171</v>
      </c>
      <c r="M27">
        <f t="shared" si="1"/>
        <v>360</v>
      </c>
      <c r="N27">
        <f t="shared" si="2"/>
        <v>686</v>
      </c>
      <c r="O27">
        <f t="shared" si="5"/>
        <v>95</v>
      </c>
      <c r="P27">
        <f t="shared" si="3"/>
        <v>94</v>
      </c>
      <c r="Q27">
        <f t="shared" si="4"/>
        <v>124</v>
      </c>
    </row>
    <row r="28" spans="1:17" x14ac:dyDescent="0.4">
      <c r="A28" s="5">
        <v>27</v>
      </c>
      <c r="B28" t="s">
        <v>36</v>
      </c>
      <c r="C28">
        <v>186</v>
      </c>
      <c r="D28">
        <v>175</v>
      </c>
      <c r="E28">
        <v>223</v>
      </c>
      <c r="F28">
        <v>245</v>
      </c>
      <c r="G28">
        <v>201</v>
      </c>
      <c r="H28">
        <v>167</v>
      </c>
      <c r="I28">
        <v>193</v>
      </c>
      <c r="J28">
        <f t="shared" si="0"/>
        <v>1390</v>
      </c>
      <c r="K28" t="s">
        <v>171</v>
      </c>
      <c r="M28">
        <f t="shared" si="1"/>
        <v>368</v>
      </c>
      <c r="N28">
        <f t="shared" si="2"/>
        <v>716</v>
      </c>
      <c r="O28">
        <f t="shared" si="5"/>
        <v>77</v>
      </c>
      <c r="P28">
        <f t="shared" si="3"/>
        <v>113</v>
      </c>
      <c r="Q28">
        <f t="shared" si="4"/>
        <v>69</v>
      </c>
    </row>
    <row r="29" spans="1:17" x14ac:dyDescent="0.4">
      <c r="A29" s="5">
        <v>28</v>
      </c>
      <c r="B29" t="s">
        <v>37</v>
      </c>
      <c r="C29">
        <v>182</v>
      </c>
      <c r="D29">
        <v>186</v>
      </c>
      <c r="E29">
        <v>216</v>
      </c>
      <c r="F29">
        <v>240</v>
      </c>
      <c r="G29">
        <v>206</v>
      </c>
      <c r="H29">
        <v>169</v>
      </c>
      <c r="I29">
        <v>198</v>
      </c>
      <c r="J29">
        <f t="shared" si="0"/>
        <v>1397</v>
      </c>
      <c r="K29" t="s">
        <v>171</v>
      </c>
      <c r="M29">
        <f t="shared" si="1"/>
        <v>375</v>
      </c>
      <c r="N29">
        <f t="shared" si="2"/>
        <v>724</v>
      </c>
      <c r="O29">
        <f t="shared" si="5"/>
        <v>70</v>
      </c>
      <c r="P29">
        <f t="shared" si="3"/>
        <v>102</v>
      </c>
      <c r="Q29">
        <f t="shared" si="4"/>
        <v>60</v>
      </c>
    </row>
    <row r="30" spans="1:17" x14ac:dyDescent="0.4">
      <c r="A30" s="6">
        <v>29</v>
      </c>
      <c r="B30" t="s">
        <v>38</v>
      </c>
      <c r="C30">
        <v>220</v>
      </c>
      <c r="D30">
        <v>180</v>
      </c>
      <c r="E30">
        <v>232</v>
      </c>
      <c r="F30">
        <v>225</v>
      </c>
      <c r="G30">
        <v>196</v>
      </c>
      <c r="H30">
        <v>176</v>
      </c>
      <c r="I30">
        <v>202</v>
      </c>
      <c r="J30">
        <f t="shared" si="0"/>
        <v>1431</v>
      </c>
      <c r="K30" t="s">
        <v>171</v>
      </c>
      <c r="M30">
        <f t="shared" si="1"/>
        <v>372</v>
      </c>
      <c r="N30">
        <f t="shared" si="2"/>
        <v>730</v>
      </c>
      <c r="O30">
        <f t="shared" si="5"/>
        <v>65</v>
      </c>
      <c r="P30">
        <f t="shared" si="3"/>
        <v>94</v>
      </c>
      <c r="Q30">
        <f t="shared" si="4"/>
        <v>65</v>
      </c>
    </row>
    <row r="31" spans="1:17" x14ac:dyDescent="0.4">
      <c r="A31" s="6">
        <v>30</v>
      </c>
      <c r="B31" t="s">
        <v>39</v>
      </c>
      <c r="C31">
        <v>240</v>
      </c>
      <c r="D31">
        <v>190</v>
      </c>
      <c r="E31">
        <v>237</v>
      </c>
      <c r="F31">
        <v>220</v>
      </c>
      <c r="G31">
        <v>201</v>
      </c>
      <c r="H31">
        <v>178</v>
      </c>
      <c r="I31">
        <v>199</v>
      </c>
      <c r="J31">
        <f t="shared" si="0"/>
        <v>1465</v>
      </c>
      <c r="K31" t="s">
        <v>172</v>
      </c>
      <c r="M31">
        <f t="shared" si="1"/>
        <v>303.2</v>
      </c>
      <c r="N31">
        <f t="shared" si="2"/>
        <v>669</v>
      </c>
      <c r="O31">
        <f t="shared" si="5"/>
        <v>110</v>
      </c>
      <c r="P31">
        <f t="shared" si="3"/>
        <v>87</v>
      </c>
      <c r="Q31">
        <f t="shared" si="4"/>
        <v>57</v>
      </c>
    </row>
    <row r="32" spans="1:17" x14ac:dyDescent="0.4">
      <c r="A32" s="10">
        <v>31</v>
      </c>
      <c r="B32" t="s">
        <v>40</v>
      </c>
      <c r="C32">
        <v>263</v>
      </c>
      <c r="D32">
        <v>175</v>
      </c>
      <c r="E32">
        <v>300</v>
      </c>
      <c r="F32">
        <v>224</v>
      </c>
      <c r="G32">
        <v>205</v>
      </c>
      <c r="H32">
        <v>168</v>
      </c>
      <c r="I32">
        <v>188</v>
      </c>
      <c r="J32">
        <f t="shared" si="0"/>
        <v>1523</v>
      </c>
      <c r="K32" t="s">
        <v>172</v>
      </c>
      <c r="M32">
        <f t="shared" si="1"/>
        <v>298.40000000000003</v>
      </c>
      <c r="N32">
        <f t="shared" si="2"/>
        <v>679</v>
      </c>
      <c r="O32">
        <f t="shared" si="5"/>
        <v>101</v>
      </c>
      <c r="P32">
        <f t="shared" si="3"/>
        <v>107</v>
      </c>
      <c r="Q32">
        <f t="shared" si="4"/>
        <v>69</v>
      </c>
    </row>
    <row r="33" spans="1:17" x14ac:dyDescent="0.4">
      <c r="A33" s="5">
        <v>32</v>
      </c>
      <c r="B33" t="s">
        <v>41</v>
      </c>
      <c r="C33">
        <v>210</v>
      </c>
      <c r="D33">
        <v>201</v>
      </c>
      <c r="E33">
        <v>186</v>
      </c>
      <c r="F33">
        <v>187</v>
      </c>
      <c r="G33">
        <v>176</v>
      </c>
      <c r="H33">
        <v>198</v>
      </c>
      <c r="I33">
        <v>218</v>
      </c>
      <c r="J33">
        <f t="shared" si="0"/>
        <v>1376</v>
      </c>
      <c r="K33" t="s">
        <v>172</v>
      </c>
      <c r="M33">
        <f t="shared" si="1"/>
        <v>299.2</v>
      </c>
      <c r="N33">
        <f t="shared" si="2"/>
        <v>643</v>
      </c>
      <c r="O33">
        <f t="shared" si="5"/>
        <v>122</v>
      </c>
      <c r="P33">
        <f t="shared" si="3"/>
        <v>61</v>
      </c>
      <c r="Q33">
        <f t="shared" si="4"/>
        <v>46</v>
      </c>
    </row>
    <row r="34" spans="1:17" x14ac:dyDescent="0.4">
      <c r="A34" s="6">
        <v>33</v>
      </c>
      <c r="B34" t="s">
        <v>42</v>
      </c>
      <c r="C34">
        <v>228</v>
      </c>
      <c r="D34">
        <v>194</v>
      </c>
      <c r="E34">
        <v>208</v>
      </c>
      <c r="F34">
        <v>191</v>
      </c>
      <c r="G34">
        <v>184</v>
      </c>
      <c r="H34">
        <v>220</v>
      </c>
      <c r="I34">
        <v>232</v>
      </c>
      <c r="J34">
        <f t="shared" si="0"/>
        <v>1457</v>
      </c>
      <c r="K34" t="s">
        <v>171</v>
      </c>
      <c r="M34">
        <f t="shared" si="1"/>
        <v>404</v>
      </c>
      <c r="N34">
        <f t="shared" si="2"/>
        <v>768</v>
      </c>
      <c r="O34">
        <f t="shared" si="5"/>
        <v>31</v>
      </c>
      <c r="P34">
        <f t="shared" si="3"/>
        <v>35</v>
      </c>
      <c r="Q34">
        <f t="shared" si="4"/>
        <v>48</v>
      </c>
    </row>
    <row r="35" spans="1:17" x14ac:dyDescent="0.4">
      <c r="A35" s="6">
        <v>34</v>
      </c>
      <c r="B35" t="s">
        <v>43</v>
      </c>
      <c r="C35">
        <v>242</v>
      </c>
      <c r="D35">
        <v>171</v>
      </c>
      <c r="E35">
        <v>231</v>
      </c>
      <c r="F35">
        <v>195</v>
      </c>
      <c r="G35">
        <v>198</v>
      </c>
      <c r="H35">
        <v>188</v>
      </c>
      <c r="I35">
        <v>198</v>
      </c>
      <c r="J35">
        <f t="shared" si="0"/>
        <v>1423</v>
      </c>
      <c r="K35" t="s">
        <v>171</v>
      </c>
      <c r="M35">
        <f t="shared" si="1"/>
        <v>386</v>
      </c>
      <c r="N35">
        <f t="shared" si="2"/>
        <v>742</v>
      </c>
      <c r="O35">
        <f t="shared" si="5"/>
        <v>48</v>
      </c>
      <c r="P35">
        <f t="shared" si="3"/>
        <v>72</v>
      </c>
      <c r="Q35">
        <f t="shared" si="4"/>
        <v>78</v>
      </c>
    </row>
    <row r="36" spans="1:17" x14ac:dyDescent="0.4">
      <c r="A36" s="5">
        <v>35</v>
      </c>
      <c r="B36" t="s">
        <v>44</v>
      </c>
      <c r="C36">
        <v>215</v>
      </c>
      <c r="D36">
        <v>203</v>
      </c>
      <c r="E36">
        <v>156</v>
      </c>
      <c r="F36">
        <v>192</v>
      </c>
      <c r="G36">
        <v>127</v>
      </c>
      <c r="H36">
        <v>213</v>
      </c>
      <c r="I36">
        <v>207</v>
      </c>
      <c r="J36">
        <f t="shared" si="0"/>
        <v>1313</v>
      </c>
      <c r="K36" t="s">
        <v>171</v>
      </c>
      <c r="M36">
        <f t="shared" si="1"/>
        <v>340</v>
      </c>
      <c r="N36">
        <f t="shared" si="2"/>
        <v>668</v>
      </c>
      <c r="O36">
        <f t="shared" si="5"/>
        <v>111</v>
      </c>
      <c r="P36">
        <f t="shared" si="3"/>
        <v>47</v>
      </c>
      <c r="Q36">
        <f t="shared" si="4"/>
        <v>42</v>
      </c>
    </row>
    <row r="37" spans="1:17" x14ac:dyDescent="0.4">
      <c r="A37" s="5">
        <v>36</v>
      </c>
      <c r="B37" t="s">
        <v>45</v>
      </c>
      <c r="C37">
        <v>215</v>
      </c>
      <c r="D37">
        <v>203</v>
      </c>
      <c r="E37">
        <v>156</v>
      </c>
      <c r="F37">
        <v>172</v>
      </c>
      <c r="G37">
        <v>156</v>
      </c>
      <c r="H37">
        <v>213</v>
      </c>
      <c r="I37">
        <v>207</v>
      </c>
      <c r="J37">
        <f t="shared" si="0"/>
        <v>1322</v>
      </c>
      <c r="K37" t="s">
        <v>171</v>
      </c>
      <c r="M37">
        <f t="shared" si="1"/>
        <v>369</v>
      </c>
      <c r="N37">
        <f t="shared" si="2"/>
        <v>700</v>
      </c>
      <c r="O37">
        <f t="shared" si="5"/>
        <v>85</v>
      </c>
      <c r="P37">
        <f t="shared" si="3"/>
        <v>47</v>
      </c>
      <c r="Q37">
        <f t="shared" si="4"/>
        <v>42</v>
      </c>
    </row>
    <row r="38" spans="1:17" x14ac:dyDescent="0.4">
      <c r="A38" s="5">
        <v>37</v>
      </c>
      <c r="B38" t="s">
        <v>46</v>
      </c>
      <c r="C38">
        <v>330</v>
      </c>
      <c r="D38">
        <v>202</v>
      </c>
      <c r="E38">
        <v>180</v>
      </c>
      <c r="F38">
        <v>118</v>
      </c>
      <c r="G38">
        <v>114</v>
      </c>
      <c r="H38">
        <v>210</v>
      </c>
      <c r="I38">
        <v>198</v>
      </c>
      <c r="J38">
        <f t="shared" si="0"/>
        <v>1352</v>
      </c>
      <c r="K38" t="s">
        <v>172</v>
      </c>
      <c r="M38">
        <f t="shared" si="1"/>
        <v>259.2</v>
      </c>
      <c r="N38">
        <f t="shared" si="2"/>
        <v>597</v>
      </c>
      <c r="O38">
        <f t="shared" si="5"/>
        <v>142</v>
      </c>
      <c r="P38">
        <f t="shared" si="3"/>
        <v>51</v>
      </c>
      <c r="Q38">
        <f t="shared" si="4"/>
        <v>45</v>
      </c>
    </row>
    <row r="39" spans="1:17" x14ac:dyDescent="0.4">
      <c r="A39" s="4">
        <v>38</v>
      </c>
      <c r="B39" t="s">
        <v>47</v>
      </c>
      <c r="C39">
        <v>161</v>
      </c>
      <c r="D39">
        <v>200</v>
      </c>
      <c r="E39">
        <v>153</v>
      </c>
      <c r="F39">
        <v>135</v>
      </c>
      <c r="G39">
        <v>224</v>
      </c>
      <c r="H39">
        <v>188</v>
      </c>
      <c r="I39">
        <v>226</v>
      </c>
      <c r="J39">
        <f t="shared" si="0"/>
        <v>1287</v>
      </c>
      <c r="K39" t="s">
        <v>171</v>
      </c>
      <c r="M39">
        <f t="shared" si="1"/>
        <v>412</v>
      </c>
      <c r="N39">
        <f t="shared" si="2"/>
        <v>734</v>
      </c>
      <c r="O39">
        <f t="shared" si="5"/>
        <v>57</v>
      </c>
      <c r="P39">
        <f t="shared" si="3"/>
        <v>72</v>
      </c>
      <c r="Q39">
        <f t="shared" si="4"/>
        <v>47</v>
      </c>
    </row>
    <row r="40" spans="1:17" x14ac:dyDescent="0.4">
      <c r="A40" s="6">
        <v>39</v>
      </c>
      <c r="B40" t="s">
        <v>48</v>
      </c>
      <c r="C40">
        <v>280</v>
      </c>
      <c r="D40">
        <v>191</v>
      </c>
      <c r="E40">
        <v>193</v>
      </c>
      <c r="F40">
        <v>175</v>
      </c>
      <c r="G40">
        <v>214</v>
      </c>
      <c r="H40">
        <v>208</v>
      </c>
      <c r="I40">
        <v>220</v>
      </c>
      <c r="J40">
        <f t="shared" si="0"/>
        <v>1481</v>
      </c>
      <c r="K40" t="s">
        <v>172</v>
      </c>
      <c r="M40">
        <f t="shared" si="1"/>
        <v>337.6</v>
      </c>
      <c r="N40">
        <f t="shared" si="2"/>
        <v>708</v>
      </c>
      <c r="O40">
        <f t="shared" si="5"/>
        <v>80</v>
      </c>
      <c r="P40">
        <f t="shared" si="3"/>
        <v>53</v>
      </c>
      <c r="Q40">
        <f t="shared" si="4"/>
        <v>54</v>
      </c>
    </row>
    <row r="41" spans="1:17" x14ac:dyDescent="0.4">
      <c r="A41" s="10">
        <v>40</v>
      </c>
      <c r="B41" t="s">
        <v>49</v>
      </c>
      <c r="C41">
        <v>310</v>
      </c>
      <c r="D41">
        <v>211</v>
      </c>
      <c r="E41">
        <v>233</v>
      </c>
      <c r="F41">
        <v>155</v>
      </c>
      <c r="G41">
        <v>214</v>
      </c>
      <c r="H41">
        <v>218</v>
      </c>
      <c r="I41">
        <v>198</v>
      </c>
      <c r="J41">
        <f t="shared" si="0"/>
        <v>1539</v>
      </c>
      <c r="K41" t="s">
        <v>172</v>
      </c>
      <c r="M41">
        <f t="shared" si="1"/>
        <v>345.6</v>
      </c>
      <c r="N41">
        <f t="shared" si="2"/>
        <v>730</v>
      </c>
      <c r="O41">
        <f t="shared" si="5"/>
        <v>65</v>
      </c>
      <c r="P41">
        <f t="shared" si="3"/>
        <v>38</v>
      </c>
      <c r="Q41">
        <f t="shared" si="4"/>
        <v>40</v>
      </c>
    </row>
    <row r="42" spans="1:17" x14ac:dyDescent="0.4">
      <c r="A42" s="5">
        <v>41</v>
      </c>
      <c r="B42" t="s">
        <v>50</v>
      </c>
      <c r="C42">
        <v>161</v>
      </c>
      <c r="D42">
        <v>229</v>
      </c>
      <c r="E42">
        <v>140</v>
      </c>
      <c r="F42">
        <v>160</v>
      </c>
      <c r="G42">
        <v>241</v>
      </c>
      <c r="H42">
        <v>215</v>
      </c>
      <c r="I42">
        <v>213</v>
      </c>
      <c r="J42">
        <f t="shared" si="0"/>
        <v>1359</v>
      </c>
      <c r="K42" t="s">
        <v>171</v>
      </c>
      <c r="M42">
        <f t="shared" si="1"/>
        <v>456</v>
      </c>
      <c r="N42">
        <f t="shared" si="2"/>
        <v>796</v>
      </c>
      <c r="O42">
        <f t="shared" si="5"/>
        <v>13</v>
      </c>
      <c r="P42">
        <f t="shared" si="3"/>
        <v>46</v>
      </c>
      <c r="Q42">
        <f t="shared" si="4"/>
        <v>27</v>
      </c>
    </row>
    <row r="43" spans="1:17" x14ac:dyDescent="0.4">
      <c r="A43" s="5">
        <v>42</v>
      </c>
      <c r="B43" t="s">
        <v>51</v>
      </c>
      <c r="C43">
        <v>251</v>
      </c>
      <c r="D43">
        <v>110</v>
      </c>
      <c r="E43">
        <v>223</v>
      </c>
      <c r="F43">
        <v>186</v>
      </c>
      <c r="G43">
        <v>268</v>
      </c>
      <c r="H43">
        <v>164</v>
      </c>
      <c r="I43">
        <v>139</v>
      </c>
      <c r="J43">
        <f t="shared" si="0"/>
        <v>1341</v>
      </c>
      <c r="K43" t="s">
        <v>171</v>
      </c>
      <c r="M43">
        <f t="shared" si="1"/>
        <v>432</v>
      </c>
      <c r="N43">
        <f t="shared" si="2"/>
        <v>767</v>
      </c>
      <c r="O43">
        <f t="shared" si="5"/>
        <v>33</v>
      </c>
      <c r="P43">
        <f t="shared" si="3"/>
        <v>115</v>
      </c>
      <c r="Q43">
        <f t="shared" si="4"/>
        <v>155</v>
      </c>
    </row>
    <row r="44" spans="1:17" x14ac:dyDescent="0.4">
      <c r="A44" s="5">
        <v>43</v>
      </c>
      <c r="B44" t="s">
        <v>52</v>
      </c>
      <c r="C44">
        <v>273</v>
      </c>
      <c r="D44">
        <v>115</v>
      </c>
      <c r="E44">
        <v>232</v>
      </c>
      <c r="F44">
        <v>176</v>
      </c>
      <c r="G44">
        <v>233</v>
      </c>
      <c r="H44">
        <v>154</v>
      </c>
      <c r="I44">
        <v>129</v>
      </c>
      <c r="J44">
        <f t="shared" si="0"/>
        <v>1312</v>
      </c>
      <c r="K44" t="s">
        <v>172</v>
      </c>
      <c r="M44">
        <f t="shared" si="1"/>
        <v>309.60000000000002</v>
      </c>
      <c r="N44">
        <f t="shared" si="2"/>
        <v>638</v>
      </c>
      <c r="O44">
        <f t="shared" si="5"/>
        <v>124</v>
      </c>
      <c r="P44">
        <f t="shared" si="3"/>
        <v>129</v>
      </c>
      <c r="Q44">
        <f t="shared" si="4"/>
        <v>152</v>
      </c>
    </row>
    <row r="45" spans="1:17" x14ac:dyDescent="0.4">
      <c r="A45" s="4">
        <v>44</v>
      </c>
      <c r="B45" t="s">
        <v>53</v>
      </c>
      <c r="C45">
        <v>255</v>
      </c>
      <c r="D45">
        <v>180</v>
      </c>
      <c r="E45">
        <v>212</v>
      </c>
      <c r="F45">
        <v>184</v>
      </c>
      <c r="G45">
        <v>155</v>
      </c>
      <c r="H45">
        <v>135</v>
      </c>
      <c r="I45">
        <v>170</v>
      </c>
      <c r="J45">
        <f t="shared" si="0"/>
        <v>1291</v>
      </c>
      <c r="K45" t="s">
        <v>171</v>
      </c>
      <c r="M45">
        <f t="shared" si="1"/>
        <v>290</v>
      </c>
      <c r="N45">
        <f t="shared" si="2"/>
        <v>613</v>
      </c>
      <c r="O45">
        <f t="shared" si="5"/>
        <v>136</v>
      </c>
      <c r="P45">
        <f t="shared" si="3"/>
        <v>151</v>
      </c>
      <c r="Q45">
        <f t="shared" si="4"/>
        <v>65</v>
      </c>
    </row>
    <row r="46" spans="1:17" x14ac:dyDescent="0.4">
      <c r="A46" s="10">
        <v>45</v>
      </c>
      <c r="B46" t="s">
        <v>54</v>
      </c>
      <c r="C46">
        <v>250</v>
      </c>
      <c r="D46">
        <v>163</v>
      </c>
      <c r="E46">
        <v>290</v>
      </c>
      <c r="F46">
        <v>203</v>
      </c>
      <c r="G46">
        <v>236</v>
      </c>
      <c r="H46">
        <v>177</v>
      </c>
      <c r="I46">
        <v>206</v>
      </c>
      <c r="J46">
        <f t="shared" si="0"/>
        <v>1525</v>
      </c>
      <c r="K46" t="s">
        <v>171</v>
      </c>
      <c r="M46">
        <f t="shared" si="1"/>
        <v>413</v>
      </c>
      <c r="N46">
        <f t="shared" si="2"/>
        <v>794</v>
      </c>
      <c r="O46">
        <f t="shared" si="5"/>
        <v>14</v>
      </c>
      <c r="P46">
        <f t="shared" si="3"/>
        <v>93</v>
      </c>
      <c r="Q46">
        <f t="shared" si="4"/>
        <v>89</v>
      </c>
    </row>
    <row r="47" spans="1:17" x14ac:dyDescent="0.4">
      <c r="A47" s="5">
        <v>46</v>
      </c>
      <c r="B47" t="s">
        <v>55</v>
      </c>
      <c r="C47">
        <v>192</v>
      </c>
      <c r="D47">
        <v>155</v>
      </c>
      <c r="E47">
        <v>271</v>
      </c>
      <c r="F47">
        <v>175</v>
      </c>
      <c r="G47">
        <v>233</v>
      </c>
      <c r="H47">
        <v>149</v>
      </c>
      <c r="I47">
        <v>150</v>
      </c>
      <c r="J47">
        <f t="shared" si="0"/>
        <v>1325</v>
      </c>
      <c r="K47" t="s">
        <v>171</v>
      </c>
      <c r="M47">
        <f t="shared" si="1"/>
        <v>382</v>
      </c>
      <c r="N47">
        <f t="shared" si="2"/>
        <v>713</v>
      </c>
      <c r="O47">
        <f t="shared" si="5"/>
        <v>78</v>
      </c>
      <c r="P47">
        <f t="shared" si="3"/>
        <v>131</v>
      </c>
      <c r="Q47">
        <f t="shared" si="4"/>
        <v>98</v>
      </c>
    </row>
    <row r="48" spans="1:17" x14ac:dyDescent="0.4">
      <c r="A48" s="5">
        <v>47</v>
      </c>
      <c r="B48" t="s">
        <v>56</v>
      </c>
      <c r="C48">
        <v>182</v>
      </c>
      <c r="D48">
        <v>165</v>
      </c>
      <c r="E48">
        <v>281</v>
      </c>
      <c r="F48">
        <v>155</v>
      </c>
      <c r="G48">
        <v>243</v>
      </c>
      <c r="H48">
        <v>159</v>
      </c>
      <c r="I48">
        <v>140</v>
      </c>
      <c r="J48">
        <f t="shared" si="0"/>
        <v>1325</v>
      </c>
      <c r="K48" t="s">
        <v>172</v>
      </c>
      <c r="M48">
        <f t="shared" si="1"/>
        <v>321.60000000000002</v>
      </c>
      <c r="N48">
        <f t="shared" si="2"/>
        <v>653</v>
      </c>
      <c r="O48">
        <f t="shared" si="5"/>
        <v>117</v>
      </c>
      <c r="P48">
        <f t="shared" si="3"/>
        <v>118</v>
      </c>
      <c r="Q48">
        <f t="shared" si="4"/>
        <v>83</v>
      </c>
    </row>
    <row r="49" spans="1:17" x14ac:dyDescent="0.4">
      <c r="A49" s="5">
        <v>48</v>
      </c>
      <c r="B49" t="s">
        <v>57</v>
      </c>
      <c r="C49">
        <v>241</v>
      </c>
      <c r="D49">
        <v>145</v>
      </c>
      <c r="E49">
        <v>291</v>
      </c>
      <c r="F49">
        <v>145</v>
      </c>
      <c r="G49">
        <v>293</v>
      </c>
      <c r="H49">
        <v>139</v>
      </c>
      <c r="I49">
        <v>130</v>
      </c>
      <c r="J49">
        <f t="shared" si="0"/>
        <v>1384</v>
      </c>
      <c r="K49" t="s">
        <v>172</v>
      </c>
      <c r="M49">
        <f t="shared" si="1"/>
        <v>345.6</v>
      </c>
      <c r="N49">
        <f t="shared" si="2"/>
        <v>692</v>
      </c>
      <c r="O49">
        <f t="shared" si="5"/>
        <v>91</v>
      </c>
      <c r="P49">
        <f t="shared" si="3"/>
        <v>145</v>
      </c>
      <c r="Q49">
        <f t="shared" si="4"/>
        <v>112</v>
      </c>
    </row>
    <row r="50" spans="1:17" x14ac:dyDescent="0.4">
      <c r="A50" s="6">
        <v>49</v>
      </c>
      <c r="B50" t="s">
        <v>58</v>
      </c>
      <c r="C50">
        <v>256</v>
      </c>
      <c r="D50">
        <v>139</v>
      </c>
      <c r="E50">
        <v>305</v>
      </c>
      <c r="F50">
        <v>140</v>
      </c>
      <c r="G50">
        <v>324</v>
      </c>
      <c r="H50">
        <v>132</v>
      </c>
      <c r="I50">
        <v>144</v>
      </c>
      <c r="J50">
        <f t="shared" si="0"/>
        <v>1440</v>
      </c>
      <c r="K50" t="s">
        <v>172</v>
      </c>
      <c r="M50">
        <f t="shared" si="1"/>
        <v>364.8</v>
      </c>
      <c r="N50">
        <f t="shared" si="2"/>
        <v>725</v>
      </c>
      <c r="O50">
        <f t="shared" si="5"/>
        <v>69</v>
      </c>
      <c r="P50">
        <f t="shared" si="3"/>
        <v>153</v>
      </c>
      <c r="Q50">
        <f t="shared" si="4"/>
        <v>128</v>
      </c>
    </row>
    <row r="51" spans="1:17" x14ac:dyDescent="0.4">
      <c r="A51" s="5">
        <v>50</v>
      </c>
      <c r="B51" t="s">
        <v>59</v>
      </c>
      <c r="C51">
        <v>266</v>
      </c>
      <c r="D51">
        <v>135</v>
      </c>
      <c r="E51">
        <v>242</v>
      </c>
      <c r="F51">
        <v>177</v>
      </c>
      <c r="G51">
        <v>224</v>
      </c>
      <c r="H51">
        <v>138</v>
      </c>
      <c r="I51">
        <v>159</v>
      </c>
      <c r="J51">
        <f t="shared" si="0"/>
        <v>1341</v>
      </c>
      <c r="K51" t="s">
        <v>172</v>
      </c>
      <c r="M51">
        <f t="shared" si="1"/>
        <v>289.60000000000002</v>
      </c>
      <c r="N51">
        <f t="shared" si="2"/>
        <v>625</v>
      </c>
      <c r="O51">
        <f t="shared" si="5"/>
        <v>129</v>
      </c>
      <c r="P51">
        <f t="shared" si="3"/>
        <v>149</v>
      </c>
      <c r="Q51">
        <f t="shared" si="4"/>
        <v>131</v>
      </c>
    </row>
    <row r="52" spans="1:17" x14ac:dyDescent="0.4">
      <c r="A52" s="5">
        <v>51</v>
      </c>
      <c r="B52" t="s">
        <v>60</v>
      </c>
      <c r="C52">
        <v>294</v>
      </c>
      <c r="D52">
        <v>135</v>
      </c>
      <c r="E52">
        <v>261</v>
      </c>
      <c r="F52">
        <v>176</v>
      </c>
      <c r="G52">
        <v>214</v>
      </c>
      <c r="H52">
        <v>158</v>
      </c>
      <c r="I52">
        <v>159</v>
      </c>
      <c r="J52">
        <f t="shared" si="0"/>
        <v>1397</v>
      </c>
      <c r="K52" t="s">
        <v>172</v>
      </c>
      <c r="M52">
        <f t="shared" si="1"/>
        <v>297.60000000000002</v>
      </c>
      <c r="N52">
        <f t="shared" si="2"/>
        <v>647</v>
      </c>
      <c r="O52">
        <f t="shared" si="5"/>
        <v>119</v>
      </c>
      <c r="P52">
        <f t="shared" si="3"/>
        <v>123</v>
      </c>
      <c r="Q52">
        <f t="shared" si="4"/>
        <v>131</v>
      </c>
    </row>
    <row r="53" spans="1:17" x14ac:dyDescent="0.4">
      <c r="A53" s="5">
        <v>52</v>
      </c>
      <c r="B53" t="s">
        <v>61</v>
      </c>
      <c r="C53">
        <v>344</v>
      </c>
      <c r="D53">
        <v>123</v>
      </c>
      <c r="E53">
        <v>252</v>
      </c>
      <c r="F53">
        <v>166</v>
      </c>
      <c r="G53">
        <v>138</v>
      </c>
      <c r="H53">
        <v>149</v>
      </c>
      <c r="I53">
        <v>155</v>
      </c>
      <c r="J53">
        <f t="shared" si="0"/>
        <v>1327</v>
      </c>
      <c r="K53" t="s">
        <v>172</v>
      </c>
      <c r="M53">
        <f t="shared" si="1"/>
        <v>229.60000000000002</v>
      </c>
      <c r="N53">
        <f t="shared" si="2"/>
        <v>561</v>
      </c>
      <c r="O53">
        <f t="shared" si="5"/>
        <v>156</v>
      </c>
      <c r="P53">
        <f t="shared" si="3"/>
        <v>131</v>
      </c>
      <c r="Q53">
        <f t="shared" si="4"/>
        <v>145</v>
      </c>
    </row>
    <row r="54" spans="1:17" x14ac:dyDescent="0.4">
      <c r="A54" s="10">
        <v>53</v>
      </c>
      <c r="B54" t="s">
        <v>62</v>
      </c>
      <c r="C54">
        <v>335</v>
      </c>
      <c r="D54">
        <v>212</v>
      </c>
      <c r="E54">
        <v>249</v>
      </c>
      <c r="F54">
        <v>147</v>
      </c>
      <c r="G54">
        <v>148</v>
      </c>
      <c r="H54">
        <v>213</v>
      </c>
      <c r="I54">
        <v>213</v>
      </c>
      <c r="J54">
        <f t="shared" si="0"/>
        <v>1517</v>
      </c>
      <c r="K54" t="s">
        <v>172</v>
      </c>
      <c r="M54">
        <f t="shared" si="1"/>
        <v>288.8</v>
      </c>
      <c r="N54">
        <f t="shared" si="2"/>
        <v>668</v>
      </c>
      <c r="O54">
        <f t="shared" si="5"/>
        <v>111</v>
      </c>
      <c r="P54">
        <f t="shared" si="3"/>
        <v>47</v>
      </c>
      <c r="Q54">
        <f t="shared" si="4"/>
        <v>36</v>
      </c>
    </row>
    <row r="55" spans="1:17" x14ac:dyDescent="0.4">
      <c r="A55" s="4">
        <v>54</v>
      </c>
      <c r="B55" t="s">
        <v>63</v>
      </c>
      <c r="C55">
        <v>194</v>
      </c>
      <c r="D55">
        <v>123</v>
      </c>
      <c r="E55">
        <v>196</v>
      </c>
      <c r="F55">
        <v>166</v>
      </c>
      <c r="G55">
        <v>167</v>
      </c>
      <c r="H55">
        <v>149</v>
      </c>
      <c r="I55">
        <v>154</v>
      </c>
      <c r="J55">
        <f t="shared" si="0"/>
        <v>1149</v>
      </c>
      <c r="K55" t="s">
        <v>171</v>
      </c>
      <c r="M55">
        <f t="shared" si="1"/>
        <v>316</v>
      </c>
      <c r="N55">
        <f t="shared" si="2"/>
        <v>603</v>
      </c>
      <c r="O55">
        <f t="shared" si="5"/>
        <v>140</v>
      </c>
      <c r="P55">
        <f t="shared" si="3"/>
        <v>131</v>
      </c>
      <c r="Q55">
        <f t="shared" si="4"/>
        <v>145</v>
      </c>
    </row>
    <row r="56" spans="1:17" x14ac:dyDescent="0.4">
      <c r="A56" s="5">
        <v>55</v>
      </c>
      <c r="B56" t="s">
        <v>64</v>
      </c>
      <c r="C56">
        <v>175</v>
      </c>
      <c r="D56">
        <v>192</v>
      </c>
      <c r="E56">
        <v>196</v>
      </c>
      <c r="F56">
        <v>147</v>
      </c>
      <c r="G56">
        <v>177</v>
      </c>
      <c r="H56">
        <v>213</v>
      </c>
      <c r="I56">
        <v>213</v>
      </c>
      <c r="J56">
        <f t="shared" si="0"/>
        <v>1313</v>
      </c>
      <c r="K56" t="s">
        <v>171</v>
      </c>
      <c r="M56">
        <f t="shared" si="1"/>
        <v>390</v>
      </c>
      <c r="N56">
        <f t="shared" si="2"/>
        <v>718</v>
      </c>
      <c r="O56">
        <f t="shared" si="5"/>
        <v>74</v>
      </c>
      <c r="P56">
        <f t="shared" si="3"/>
        <v>47</v>
      </c>
      <c r="Q56">
        <f t="shared" si="4"/>
        <v>52</v>
      </c>
    </row>
    <row r="57" spans="1:17" x14ac:dyDescent="0.4">
      <c r="A57" s="5">
        <v>56</v>
      </c>
      <c r="B57" t="s">
        <v>65</v>
      </c>
      <c r="C57">
        <v>190</v>
      </c>
      <c r="D57">
        <v>182</v>
      </c>
      <c r="E57">
        <v>183</v>
      </c>
      <c r="F57">
        <v>187</v>
      </c>
      <c r="G57">
        <v>214</v>
      </c>
      <c r="H57">
        <v>217</v>
      </c>
      <c r="I57">
        <v>202</v>
      </c>
      <c r="J57">
        <f t="shared" si="0"/>
        <v>1375</v>
      </c>
      <c r="K57" t="s">
        <v>171</v>
      </c>
      <c r="M57">
        <f t="shared" si="1"/>
        <v>431</v>
      </c>
      <c r="N57">
        <f t="shared" si="2"/>
        <v>775</v>
      </c>
      <c r="O57">
        <f t="shared" si="5"/>
        <v>26</v>
      </c>
      <c r="P57">
        <f t="shared" si="3"/>
        <v>41</v>
      </c>
      <c r="Q57">
        <f t="shared" si="4"/>
        <v>62</v>
      </c>
    </row>
    <row r="58" spans="1:17" x14ac:dyDescent="0.4">
      <c r="A58" s="6">
        <v>57</v>
      </c>
      <c r="B58" t="s">
        <v>66</v>
      </c>
      <c r="C58">
        <v>208</v>
      </c>
      <c r="D58">
        <v>154</v>
      </c>
      <c r="E58">
        <v>276</v>
      </c>
      <c r="F58">
        <v>171</v>
      </c>
      <c r="G58">
        <v>227</v>
      </c>
      <c r="H58">
        <v>178</v>
      </c>
      <c r="I58">
        <v>197</v>
      </c>
      <c r="J58">
        <f t="shared" si="0"/>
        <v>1411</v>
      </c>
      <c r="K58" t="s">
        <v>171</v>
      </c>
      <c r="M58">
        <f t="shared" si="1"/>
        <v>405</v>
      </c>
      <c r="N58">
        <f t="shared" si="2"/>
        <v>758</v>
      </c>
      <c r="O58">
        <f t="shared" si="5"/>
        <v>37</v>
      </c>
      <c r="P58">
        <f t="shared" si="3"/>
        <v>87</v>
      </c>
      <c r="Q58">
        <f t="shared" si="4"/>
        <v>102</v>
      </c>
    </row>
    <row r="59" spans="1:17" x14ac:dyDescent="0.4">
      <c r="A59" s="5">
        <v>58</v>
      </c>
      <c r="B59" t="s">
        <v>67</v>
      </c>
      <c r="C59">
        <v>181</v>
      </c>
      <c r="D59">
        <v>192</v>
      </c>
      <c r="E59">
        <v>173</v>
      </c>
      <c r="F59">
        <v>177</v>
      </c>
      <c r="G59">
        <v>214</v>
      </c>
      <c r="H59">
        <v>227</v>
      </c>
      <c r="I59">
        <v>221</v>
      </c>
      <c r="J59">
        <f t="shared" si="0"/>
        <v>1385</v>
      </c>
      <c r="K59" t="s">
        <v>171</v>
      </c>
      <c r="M59">
        <f t="shared" si="1"/>
        <v>441</v>
      </c>
      <c r="N59">
        <f t="shared" si="2"/>
        <v>787</v>
      </c>
      <c r="O59">
        <f t="shared" si="5"/>
        <v>19</v>
      </c>
      <c r="P59">
        <f t="shared" si="3"/>
        <v>21</v>
      </c>
      <c r="Q59">
        <f t="shared" si="4"/>
        <v>52</v>
      </c>
    </row>
    <row r="60" spans="1:17" x14ac:dyDescent="0.4">
      <c r="A60" s="6">
        <v>59</v>
      </c>
      <c r="B60" t="s">
        <v>68</v>
      </c>
      <c r="C60">
        <v>231</v>
      </c>
      <c r="D60">
        <v>190</v>
      </c>
      <c r="E60">
        <v>205</v>
      </c>
      <c r="F60">
        <v>189</v>
      </c>
      <c r="G60">
        <v>229</v>
      </c>
      <c r="H60">
        <v>225</v>
      </c>
      <c r="I60">
        <v>209</v>
      </c>
      <c r="J60">
        <f t="shared" si="0"/>
        <v>1478</v>
      </c>
      <c r="K60" t="s">
        <v>171</v>
      </c>
      <c r="M60">
        <f t="shared" si="1"/>
        <v>454</v>
      </c>
      <c r="N60">
        <f t="shared" si="2"/>
        <v>824</v>
      </c>
      <c r="O60">
        <f t="shared" si="5"/>
        <v>3</v>
      </c>
      <c r="P60">
        <f t="shared" si="3"/>
        <v>29</v>
      </c>
      <c r="Q60">
        <f t="shared" si="4"/>
        <v>57</v>
      </c>
    </row>
    <row r="61" spans="1:17" x14ac:dyDescent="0.4">
      <c r="A61" s="10">
        <v>60</v>
      </c>
      <c r="B61" t="s">
        <v>69</v>
      </c>
      <c r="C61">
        <v>241</v>
      </c>
      <c r="D61">
        <v>188</v>
      </c>
      <c r="E61">
        <v>289</v>
      </c>
      <c r="F61">
        <v>185</v>
      </c>
      <c r="G61">
        <v>246</v>
      </c>
      <c r="H61">
        <v>187</v>
      </c>
      <c r="I61">
        <v>209</v>
      </c>
      <c r="J61">
        <f t="shared" si="0"/>
        <v>1545</v>
      </c>
      <c r="K61" t="s">
        <v>171</v>
      </c>
      <c r="M61">
        <f t="shared" si="1"/>
        <v>433</v>
      </c>
      <c r="N61">
        <f t="shared" si="2"/>
        <v>819</v>
      </c>
      <c r="O61">
        <f t="shared" si="5"/>
        <v>4</v>
      </c>
      <c r="P61">
        <f t="shared" si="3"/>
        <v>79</v>
      </c>
      <c r="Q61">
        <f t="shared" si="4"/>
        <v>59</v>
      </c>
    </row>
    <row r="62" spans="1:17" x14ac:dyDescent="0.4">
      <c r="A62" s="6">
        <v>61</v>
      </c>
      <c r="B62" t="s">
        <v>70</v>
      </c>
      <c r="C62">
        <v>354</v>
      </c>
      <c r="D62">
        <v>125</v>
      </c>
      <c r="E62">
        <v>347</v>
      </c>
      <c r="F62">
        <v>184</v>
      </c>
      <c r="G62">
        <v>145</v>
      </c>
      <c r="H62">
        <v>128</v>
      </c>
      <c r="I62">
        <v>128</v>
      </c>
      <c r="J62">
        <f t="shared" si="0"/>
        <v>1411</v>
      </c>
      <c r="K62" t="s">
        <v>172</v>
      </c>
      <c r="M62">
        <f t="shared" si="1"/>
        <v>218.4</v>
      </c>
      <c r="N62">
        <f t="shared" si="2"/>
        <v>571</v>
      </c>
      <c r="O62">
        <f t="shared" si="5"/>
        <v>152</v>
      </c>
      <c r="P62">
        <f t="shared" si="3"/>
        <v>157</v>
      </c>
      <c r="Q62">
        <f t="shared" si="4"/>
        <v>140</v>
      </c>
    </row>
    <row r="63" spans="1:17" x14ac:dyDescent="0.4">
      <c r="A63" s="9">
        <v>62</v>
      </c>
      <c r="B63" t="s">
        <v>71</v>
      </c>
      <c r="C63">
        <v>365</v>
      </c>
      <c r="D63">
        <v>242</v>
      </c>
      <c r="E63">
        <v>345</v>
      </c>
      <c r="F63">
        <v>193</v>
      </c>
      <c r="G63">
        <v>190</v>
      </c>
      <c r="H63">
        <v>196</v>
      </c>
      <c r="I63">
        <v>210</v>
      </c>
      <c r="J63">
        <f t="shared" si="0"/>
        <v>1741</v>
      </c>
      <c r="K63" t="s">
        <v>172</v>
      </c>
      <c r="M63">
        <f t="shared" si="1"/>
        <v>308.8</v>
      </c>
      <c r="N63">
        <f t="shared" si="2"/>
        <v>744</v>
      </c>
      <c r="O63">
        <f t="shared" si="5"/>
        <v>45</v>
      </c>
      <c r="P63">
        <f t="shared" si="3"/>
        <v>67</v>
      </c>
      <c r="Q63">
        <f t="shared" si="4"/>
        <v>16</v>
      </c>
    </row>
    <row r="64" spans="1:17" x14ac:dyDescent="0.4">
      <c r="A64" s="5">
        <v>63</v>
      </c>
      <c r="B64" t="s">
        <v>72</v>
      </c>
      <c r="C64">
        <v>228</v>
      </c>
      <c r="D64">
        <v>134</v>
      </c>
      <c r="E64">
        <v>204</v>
      </c>
      <c r="F64">
        <v>206</v>
      </c>
      <c r="G64">
        <v>206</v>
      </c>
      <c r="H64">
        <v>169</v>
      </c>
      <c r="I64">
        <v>179</v>
      </c>
      <c r="J64">
        <f t="shared" si="0"/>
        <v>1326</v>
      </c>
      <c r="K64" t="s">
        <v>171</v>
      </c>
      <c r="M64">
        <f t="shared" si="1"/>
        <v>375</v>
      </c>
      <c r="N64">
        <f t="shared" si="2"/>
        <v>707</v>
      </c>
      <c r="O64">
        <f t="shared" si="5"/>
        <v>81</v>
      </c>
      <c r="P64">
        <f t="shared" si="3"/>
        <v>102</v>
      </c>
      <c r="Q64">
        <f t="shared" si="4"/>
        <v>134</v>
      </c>
    </row>
    <row r="65" spans="1:17" x14ac:dyDescent="0.4">
      <c r="A65" s="5">
        <v>64</v>
      </c>
      <c r="B65" t="s">
        <v>73</v>
      </c>
      <c r="C65">
        <v>219</v>
      </c>
      <c r="D65">
        <v>164</v>
      </c>
      <c r="E65">
        <v>195</v>
      </c>
      <c r="F65">
        <v>196</v>
      </c>
      <c r="G65">
        <v>216</v>
      </c>
      <c r="H65">
        <v>188</v>
      </c>
      <c r="I65">
        <v>178</v>
      </c>
      <c r="J65">
        <f t="shared" si="0"/>
        <v>1356</v>
      </c>
      <c r="K65" t="s">
        <v>171</v>
      </c>
      <c r="M65">
        <f t="shared" si="1"/>
        <v>404</v>
      </c>
      <c r="N65">
        <f t="shared" si="2"/>
        <v>743</v>
      </c>
      <c r="O65">
        <f t="shared" si="5"/>
        <v>47</v>
      </c>
      <c r="P65">
        <f t="shared" si="3"/>
        <v>72</v>
      </c>
      <c r="Q65">
        <f t="shared" si="4"/>
        <v>87</v>
      </c>
    </row>
    <row r="66" spans="1:17" x14ac:dyDescent="0.4">
      <c r="A66" s="5">
        <v>65</v>
      </c>
      <c r="B66" t="s">
        <v>75</v>
      </c>
      <c r="C66">
        <v>219</v>
      </c>
      <c r="D66">
        <v>182</v>
      </c>
      <c r="E66">
        <v>195</v>
      </c>
      <c r="F66">
        <v>186</v>
      </c>
      <c r="G66">
        <v>216</v>
      </c>
      <c r="H66">
        <v>187</v>
      </c>
      <c r="I66">
        <v>187</v>
      </c>
      <c r="J66">
        <f t="shared" si="0"/>
        <v>1372</v>
      </c>
      <c r="K66" t="s">
        <v>171</v>
      </c>
      <c r="M66">
        <f t="shared" si="1"/>
        <v>403</v>
      </c>
      <c r="N66">
        <f t="shared" si="2"/>
        <v>746</v>
      </c>
      <c r="O66">
        <f t="shared" si="5"/>
        <v>43</v>
      </c>
      <c r="P66">
        <f t="shared" si="3"/>
        <v>79</v>
      </c>
      <c r="Q66">
        <f t="shared" si="4"/>
        <v>62</v>
      </c>
    </row>
    <row r="67" spans="1:17" x14ac:dyDescent="0.4">
      <c r="A67" s="4">
        <v>66</v>
      </c>
      <c r="B67" t="s">
        <v>76</v>
      </c>
      <c r="C67">
        <v>269</v>
      </c>
      <c r="D67">
        <v>132</v>
      </c>
      <c r="E67">
        <v>218</v>
      </c>
      <c r="F67">
        <v>232</v>
      </c>
      <c r="G67">
        <v>117</v>
      </c>
      <c r="H67">
        <v>139</v>
      </c>
      <c r="I67">
        <v>159</v>
      </c>
      <c r="J67">
        <f t="shared" ref="J67:J130" si="6">SUM(C67:I67)</f>
        <v>1266</v>
      </c>
      <c r="K67" t="s">
        <v>171</v>
      </c>
      <c r="M67">
        <f t="shared" ref="M67:M130" si="7">IF($K67="A",($H67+$G67),IF($K67="B",($H67+$G67),IF($K67="C",0.8*($H67+$G67),0.66*($H67+$G67))))</f>
        <v>256</v>
      </c>
      <c r="N67">
        <f t="shared" ref="N67:N130" si="8">ROUND(M67+$J67/4,0)</f>
        <v>573</v>
      </c>
      <c r="O67">
        <f t="shared" ref="O67:O130" si="9">RANK(N67,$N$2:$N$161)</f>
        <v>149</v>
      </c>
      <c r="P67">
        <f t="shared" ref="P67:P130" si="10">RANK(H67,$H$2:$H$161)</f>
        <v>145</v>
      </c>
      <c r="Q67">
        <f t="shared" ref="Q67:Q130" si="11">RANK(D67,$D$2:$D$161)</f>
        <v>137</v>
      </c>
    </row>
    <row r="68" spans="1:17" x14ac:dyDescent="0.4">
      <c r="A68" s="4">
        <v>67</v>
      </c>
      <c r="B68" t="s">
        <v>77</v>
      </c>
      <c r="C68">
        <v>265</v>
      </c>
      <c r="D68">
        <v>136</v>
      </c>
      <c r="E68">
        <v>223</v>
      </c>
      <c r="F68">
        <v>230</v>
      </c>
      <c r="G68">
        <v>126</v>
      </c>
      <c r="H68">
        <v>134</v>
      </c>
      <c r="I68">
        <v>163</v>
      </c>
      <c r="J68">
        <f t="shared" si="6"/>
        <v>1277</v>
      </c>
      <c r="K68" t="s">
        <v>171</v>
      </c>
      <c r="M68">
        <f t="shared" si="7"/>
        <v>260</v>
      </c>
      <c r="N68">
        <f t="shared" si="8"/>
        <v>579</v>
      </c>
      <c r="O68">
        <f t="shared" si="9"/>
        <v>147</v>
      </c>
      <c r="P68">
        <f t="shared" si="10"/>
        <v>152</v>
      </c>
      <c r="Q68">
        <f t="shared" si="11"/>
        <v>130</v>
      </c>
    </row>
    <row r="69" spans="1:17" x14ac:dyDescent="0.4">
      <c r="A69" s="5">
        <v>68</v>
      </c>
      <c r="B69" t="s">
        <v>78</v>
      </c>
      <c r="C69">
        <v>284</v>
      </c>
      <c r="D69">
        <v>134</v>
      </c>
      <c r="E69">
        <v>237</v>
      </c>
      <c r="F69">
        <v>232</v>
      </c>
      <c r="G69">
        <v>131</v>
      </c>
      <c r="H69">
        <v>144</v>
      </c>
      <c r="I69">
        <v>163</v>
      </c>
      <c r="J69">
        <f t="shared" si="6"/>
        <v>1325</v>
      </c>
      <c r="K69" t="s">
        <v>172</v>
      </c>
      <c r="M69">
        <f t="shared" si="7"/>
        <v>220</v>
      </c>
      <c r="N69">
        <f t="shared" si="8"/>
        <v>551</v>
      </c>
      <c r="O69">
        <f t="shared" si="9"/>
        <v>159</v>
      </c>
      <c r="P69">
        <f t="shared" si="10"/>
        <v>142</v>
      </c>
      <c r="Q69">
        <f t="shared" si="11"/>
        <v>134</v>
      </c>
    </row>
    <row r="70" spans="1:17" x14ac:dyDescent="0.4">
      <c r="A70" s="5">
        <v>69</v>
      </c>
      <c r="B70" t="s">
        <v>79</v>
      </c>
      <c r="C70">
        <v>280</v>
      </c>
      <c r="D70">
        <v>143</v>
      </c>
      <c r="E70">
        <v>242</v>
      </c>
      <c r="F70">
        <v>222</v>
      </c>
      <c r="G70">
        <v>145</v>
      </c>
      <c r="H70">
        <v>139</v>
      </c>
      <c r="I70">
        <v>158</v>
      </c>
      <c r="J70">
        <f t="shared" si="6"/>
        <v>1329</v>
      </c>
      <c r="K70" t="s">
        <v>172</v>
      </c>
      <c r="M70">
        <f t="shared" si="7"/>
        <v>227.20000000000002</v>
      </c>
      <c r="N70">
        <f t="shared" si="8"/>
        <v>559</v>
      </c>
      <c r="O70">
        <f t="shared" si="9"/>
        <v>157</v>
      </c>
      <c r="P70">
        <f t="shared" si="10"/>
        <v>145</v>
      </c>
      <c r="Q70">
        <f t="shared" si="11"/>
        <v>122</v>
      </c>
    </row>
    <row r="71" spans="1:17" x14ac:dyDescent="0.4">
      <c r="A71" s="6">
        <v>70</v>
      </c>
      <c r="B71" t="s">
        <v>80</v>
      </c>
      <c r="C71">
        <v>303</v>
      </c>
      <c r="D71">
        <v>145</v>
      </c>
      <c r="E71">
        <v>310</v>
      </c>
      <c r="F71">
        <v>214</v>
      </c>
      <c r="G71">
        <v>175</v>
      </c>
      <c r="H71">
        <v>149</v>
      </c>
      <c r="I71">
        <v>169</v>
      </c>
      <c r="J71">
        <f t="shared" si="6"/>
        <v>1465</v>
      </c>
      <c r="K71" t="s">
        <v>172</v>
      </c>
      <c r="M71">
        <f t="shared" si="7"/>
        <v>259.2</v>
      </c>
      <c r="N71">
        <f t="shared" si="8"/>
        <v>625</v>
      </c>
      <c r="O71">
        <f t="shared" si="9"/>
        <v>129</v>
      </c>
      <c r="P71">
        <f t="shared" si="10"/>
        <v>131</v>
      </c>
      <c r="Q71">
        <f t="shared" si="11"/>
        <v>112</v>
      </c>
    </row>
    <row r="72" spans="1:17" x14ac:dyDescent="0.4">
      <c r="A72" s="7">
        <v>71</v>
      </c>
      <c r="B72" t="s">
        <v>81</v>
      </c>
      <c r="C72">
        <v>327</v>
      </c>
      <c r="D72">
        <v>193</v>
      </c>
      <c r="E72">
        <v>322</v>
      </c>
      <c r="F72">
        <v>247</v>
      </c>
      <c r="G72">
        <v>184</v>
      </c>
      <c r="H72">
        <v>168</v>
      </c>
      <c r="I72">
        <v>158</v>
      </c>
      <c r="J72">
        <f t="shared" si="6"/>
        <v>1599</v>
      </c>
      <c r="K72" t="s">
        <v>172</v>
      </c>
      <c r="M72">
        <f t="shared" si="7"/>
        <v>281.60000000000002</v>
      </c>
      <c r="N72">
        <f t="shared" si="8"/>
        <v>681</v>
      </c>
      <c r="O72">
        <f t="shared" si="9"/>
        <v>98</v>
      </c>
      <c r="P72">
        <f t="shared" si="10"/>
        <v>107</v>
      </c>
      <c r="Q72">
        <f t="shared" si="11"/>
        <v>50</v>
      </c>
    </row>
    <row r="73" spans="1:17" x14ac:dyDescent="0.4">
      <c r="A73" s="7">
        <v>72</v>
      </c>
      <c r="B73" t="s">
        <v>82</v>
      </c>
      <c r="C73">
        <v>225</v>
      </c>
      <c r="D73">
        <v>239</v>
      </c>
      <c r="E73">
        <v>227</v>
      </c>
      <c r="F73">
        <v>198</v>
      </c>
      <c r="G73">
        <v>208</v>
      </c>
      <c r="H73">
        <v>222</v>
      </c>
      <c r="I73">
        <v>250</v>
      </c>
      <c r="J73">
        <f t="shared" si="6"/>
        <v>1569</v>
      </c>
      <c r="K73" t="s">
        <v>172</v>
      </c>
      <c r="M73">
        <f t="shared" si="7"/>
        <v>344</v>
      </c>
      <c r="N73">
        <f t="shared" si="8"/>
        <v>736</v>
      </c>
      <c r="O73">
        <f t="shared" si="9"/>
        <v>52</v>
      </c>
      <c r="P73">
        <f t="shared" si="10"/>
        <v>31</v>
      </c>
      <c r="Q73">
        <f t="shared" si="11"/>
        <v>20</v>
      </c>
    </row>
    <row r="74" spans="1:17" x14ac:dyDescent="0.4">
      <c r="A74" s="6">
        <v>73</v>
      </c>
      <c r="B74" t="s">
        <v>83</v>
      </c>
      <c r="C74">
        <v>220</v>
      </c>
      <c r="D74">
        <v>191</v>
      </c>
      <c r="E74">
        <v>166</v>
      </c>
      <c r="F74">
        <v>167</v>
      </c>
      <c r="G74">
        <v>235</v>
      </c>
      <c r="H74">
        <v>218</v>
      </c>
      <c r="I74">
        <v>225</v>
      </c>
      <c r="J74">
        <f t="shared" si="6"/>
        <v>1422</v>
      </c>
      <c r="K74" t="s">
        <v>171</v>
      </c>
      <c r="M74">
        <f t="shared" si="7"/>
        <v>453</v>
      </c>
      <c r="N74">
        <f t="shared" si="8"/>
        <v>809</v>
      </c>
      <c r="O74">
        <f t="shared" si="9"/>
        <v>8</v>
      </c>
      <c r="P74">
        <f t="shared" si="10"/>
        <v>38</v>
      </c>
      <c r="Q74">
        <f t="shared" si="11"/>
        <v>54</v>
      </c>
    </row>
    <row r="75" spans="1:17" x14ac:dyDescent="0.4">
      <c r="A75" s="5">
        <v>74</v>
      </c>
      <c r="B75" t="s">
        <v>84</v>
      </c>
      <c r="C75">
        <v>247</v>
      </c>
      <c r="D75">
        <v>161</v>
      </c>
      <c r="E75">
        <v>226</v>
      </c>
      <c r="F75">
        <v>185</v>
      </c>
      <c r="G75">
        <v>206</v>
      </c>
      <c r="H75">
        <v>178</v>
      </c>
      <c r="I75">
        <v>188</v>
      </c>
      <c r="J75">
        <f t="shared" si="6"/>
        <v>1391</v>
      </c>
      <c r="K75" t="s">
        <v>171</v>
      </c>
      <c r="M75">
        <f t="shared" si="7"/>
        <v>384</v>
      </c>
      <c r="N75">
        <f t="shared" si="8"/>
        <v>732</v>
      </c>
      <c r="O75">
        <f t="shared" si="9"/>
        <v>60</v>
      </c>
      <c r="P75">
        <f t="shared" si="10"/>
        <v>87</v>
      </c>
      <c r="Q75">
        <f t="shared" si="11"/>
        <v>92</v>
      </c>
    </row>
    <row r="76" spans="1:17" x14ac:dyDescent="0.4">
      <c r="A76" s="6">
        <v>75</v>
      </c>
      <c r="B76" t="s">
        <v>85</v>
      </c>
      <c r="C76">
        <v>257</v>
      </c>
      <c r="D76">
        <v>222</v>
      </c>
      <c r="E76">
        <v>166</v>
      </c>
      <c r="F76">
        <v>196</v>
      </c>
      <c r="G76">
        <v>156</v>
      </c>
      <c r="H76">
        <v>248</v>
      </c>
      <c r="I76">
        <v>189</v>
      </c>
      <c r="J76">
        <f t="shared" si="6"/>
        <v>1434</v>
      </c>
      <c r="K76" t="s">
        <v>172</v>
      </c>
      <c r="M76">
        <f t="shared" si="7"/>
        <v>323.20000000000005</v>
      </c>
      <c r="N76">
        <f t="shared" si="8"/>
        <v>682</v>
      </c>
      <c r="O76">
        <f t="shared" si="9"/>
        <v>96</v>
      </c>
      <c r="P76">
        <f t="shared" si="10"/>
        <v>7</v>
      </c>
      <c r="Q76">
        <f t="shared" si="11"/>
        <v>30</v>
      </c>
    </row>
    <row r="77" spans="1:17" x14ac:dyDescent="0.4">
      <c r="A77" s="5">
        <v>76</v>
      </c>
      <c r="B77" t="s">
        <v>74</v>
      </c>
      <c r="C77">
        <v>200</v>
      </c>
      <c r="D77">
        <v>241</v>
      </c>
      <c r="E77">
        <v>146</v>
      </c>
      <c r="F77">
        <v>177</v>
      </c>
      <c r="G77">
        <v>196</v>
      </c>
      <c r="H77">
        <v>238</v>
      </c>
      <c r="I77">
        <v>198</v>
      </c>
      <c r="J77">
        <f t="shared" si="6"/>
        <v>1396</v>
      </c>
      <c r="K77" t="s">
        <v>171</v>
      </c>
      <c r="M77">
        <f t="shared" si="7"/>
        <v>434</v>
      </c>
      <c r="N77">
        <f t="shared" si="8"/>
        <v>783</v>
      </c>
      <c r="O77">
        <f t="shared" si="9"/>
        <v>21</v>
      </c>
      <c r="P77">
        <f t="shared" si="10"/>
        <v>14</v>
      </c>
      <c r="Q77">
        <f t="shared" si="11"/>
        <v>17</v>
      </c>
    </row>
    <row r="78" spans="1:17" x14ac:dyDescent="0.4">
      <c r="A78" s="6">
        <v>77</v>
      </c>
      <c r="B78" t="s">
        <v>86</v>
      </c>
      <c r="C78">
        <v>211</v>
      </c>
      <c r="D78">
        <v>232</v>
      </c>
      <c r="E78">
        <v>156</v>
      </c>
      <c r="F78">
        <v>168</v>
      </c>
      <c r="G78">
        <v>167</v>
      </c>
      <c r="H78">
        <v>239</v>
      </c>
      <c r="I78">
        <v>228</v>
      </c>
      <c r="J78">
        <f t="shared" si="6"/>
        <v>1401</v>
      </c>
      <c r="K78" t="s">
        <v>171</v>
      </c>
      <c r="M78">
        <f t="shared" si="7"/>
        <v>406</v>
      </c>
      <c r="N78">
        <f t="shared" si="8"/>
        <v>756</v>
      </c>
      <c r="O78">
        <f t="shared" si="9"/>
        <v>38</v>
      </c>
      <c r="P78">
        <f t="shared" si="10"/>
        <v>11</v>
      </c>
      <c r="Q78">
        <f t="shared" si="11"/>
        <v>26</v>
      </c>
    </row>
    <row r="79" spans="1:17" x14ac:dyDescent="0.4">
      <c r="A79" s="6">
        <v>78</v>
      </c>
      <c r="B79" t="s">
        <v>87</v>
      </c>
      <c r="C79">
        <v>225</v>
      </c>
      <c r="D79">
        <v>237</v>
      </c>
      <c r="E79">
        <v>185</v>
      </c>
      <c r="F79">
        <v>162</v>
      </c>
      <c r="G79">
        <v>176</v>
      </c>
      <c r="H79">
        <v>228</v>
      </c>
      <c r="I79">
        <v>209</v>
      </c>
      <c r="J79">
        <f t="shared" si="6"/>
        <v>1422</v>
      </c>
      <c r="K79" t="s">
        <v>171</v>
      </c>
      <c r="M79">
        <f t="shared" si="7"/>
        <v>404</v>
      </c>
      <c r="N79">
        <f t="shared" si="8"/>
        <v>760</v>
      </c>
      <c r="O79">
        <f t="shared" si="9"/>
        <v>36</v>
      </c>
      <c r="P79">
        <f t="shared" si="10"/>
        <v>20</v>
      </c>
      <c r="Q79">
        <f t="shared" si="11"/>
        <v>23</v>
      </c>
    </row>
    <row r="80" spans="1:17" x14ac:dyDescent="0.4">
      <c r="A80" s="7">
        <v>79</v>
      </c>
      <c r="B80" t="s">
        <v>88</v>
      </c>
      <c r="C80">
        <v>311</v>
      </c>
      <c r="D80">
        <v>277</v>
      </c>
      <c r="E80">
        <v>165</v>
      </c>
      <c r="F80">
        <v>190</v>
      </c>
      <c r="G80">
        <v>176</v>
      </c>
      <c r="H80">
        <v>235</v>
      </c>
      <c r="I80">
        <v>202</v>
      </c>
      <c r="J80">
        <f t="shared" si="6"/>
        <v>1556</v>
      </c>
      <c r="K80" t="s">
        <v>172</v>
      </c>
      <c r="M80">
        <f t="shared" si="7"/>
        <v>328.8</v>
      </c>
      <c r="N80">
        <f t="shared" si="8"/>
        <v>718</v>
      </c>
      <c r="O80">
        <f t="shared" si="9"/>
        <v>74</v>
      </c>
      <c r="P80">
        <f t="shared" si="10"/>
        <v>17</v>
      </c>
      <c r="Q80">
        <f t="shared" si="11"/>
        <v>8</v>
      </c>
    </row>
    <row r="81" spans="1:17" x14ac:dyDescent="0.4">
      <c r="A81" s="7">
        <v>80</v>
      </c>
      <c r="B81" t="s">
        <v>89</v>
      </c>
      <c r="C81">
        <v>343</v>
      </c>
      <c r="D81">
        <v>295</v>
      </c>
      <c r="E81">
        <v>176</v>
      </c>
      <c r="F81">
        <v>175</v>
      </c>
      <c r="G81">
        <v>139</v>
      </c>
      <c r="H81">
        <v>222</v>
      </c>
      <c r="I81">
        <v>210</v>
      </c>
      <c r="J81">
        <f t="shared" si="6"/>
        <v>1560</v>
      </c>
      <c r="K81" t="s">
        <v>173</v>
      </c>
      <c r="M81">
        <f t="shared" si="7"/>
        <v>238.26000000000002</v>
      </c>
      <c r="N81">
        <f t="shared" si="8"/>
        <v>628</v>
      </c>
      <c r="O81">
        <f t="shared" si="9"/>
        <v>126</v>
      </c>
      <c r="P81">
        <f t="shared" si="10"/>
        <v>31</v>
      </c>
      <c r="Q81">
        <f t="shared" si="11"/>
        <v>4</v>
      </c>
    </row>
    <row r="82" spans="1:17" x14ac:dyDescent="0.4">
      <c r="A82" s="4">
        <v>81</v>
      </c>
      <c r="B82" t="s">
        <v>90</v>
      </c>
      <c r="C82">
        <v>211</v>
      </c>
      <c r="D82">
        <v>116</v>
      </c>
      <c r="E82">
        <v>244</v>
      </c>
      <c r="F82">
        <v>128</v>
      </c>
      <c r="G82">
        <v>224</v>
      </c>
      <c r="H82">
        <v>179</v>
      </c>
      <c r="I82">
        <v>193</v>
      </c>
      <c r="J82">
        <f t="shared" si="6"/>
        <v>1295</v>
      </c>
      <c r="K82" t="s">
        <v>171</v>
      </c>
      <c r="M82">
        <f t="shared" si="7"/>
        <v>403</v>
      </c>
      <c r="N82">
        <f t="shared" si="8"/>
        <v>727</v>
      </c>
      <c r="O82">
        <f t="shared" si="9"/>
        <v>68</v>
      </c>
      <c r="P82">
        <f t="shared" si="10"/>
        <v>83</v>
      </c>
      <c r="Q82">
        <f t="shared" si="11"/>
        <v>151</v>
      </c>
    </row>
    <row r="83" spans="1:17" x14ac:dyDescent="0.4">
      <c r="A83" s="4">
        <v>82</v>
      </c>
      <c r="B83" t="s">
        <v>91</v>
      </c>
      <c r="C83">
        <v>202</v>
      </c>
      <c r="D83">
        <v>172</v>
      </c>
      <c r="E83">
        <v>175</v>
      </c>
      <c r="F83">
        <v>138</v>
      </c>
      <c r="G83">
        <v>175</v>
      </c>
      <c r="H83">
        <v>208</v>
      </c>
      <c r="I83">
        <v>178</v>
      </c>
      <c r="J83">
        <f t="shared" si="6"/>
        <v>1248</v>
      </c>
      <c r="K83" t="s">
        <v>171</v>
      </c>
      <c r="M83">
        <f t="shared" si="7"/>
        <v>383</v>
      </c>
      <c r="N83">
        <f t="shared" si="8"/>
        <v>695</v>
      </c>
      <c r="O83">
        <f t="shared" si="9"/>
        <v>88</v>
      </c>
      <c r="P83">
        <f t="shared" si="10"/>
        <v>53</v>
      </c>
      <c r="Q83">
        <f t="shared" si="11"/>
        <v>73</v>
      </c>
    </row>
    <row r="84" spans="1:17" x14ac:dyDescent="0.4">
      <c r="A84" s="4">
        <v>83</v>
      </c>
      <c r="B84" t="s">
        <v>92</v>
      </c>
      <c r="C84">
        <v>238</v>
      </c>
      <c r="D84">
        <v>163</v>
      </c>
      <c r="E84">
        <v>193</v>
      </c>
      <c r="F84">
        <v>151</v>
      </c>
      <c r="G84">
        <v>184</v>
      </c>
      <c r="H84">
        <v>188</v>
      </c>
      <c r="I84">
        <v>169</v>
      </c>
      <c r="J84">
        <f t="shared" si="6"/>
        <v>1286</v>
      </c>
      <c r="K84" t="s">
        <v>172</v>
      </c>
      <c r="M84">
        <f t="shared" si="7"/>
        <v>297.60000000000002</v>
      </c>
      <c r="N84">
        <f t="shared" si="8"/>
        <v>619</v>
      </c>
      <c r="O84">
        <f t="shared" si="9"/>
        <v>132</v>
      </c>
      <c r="P84">
        <f t="shared" si="10"/>
        <v>72</v>
      </c>
      <c r="Q84">
        <f t="shared" si="11"/>
        <v>89</v>
      </c>
    </row>
    <row r="85" spans="1:17" x14ac:dyDescent="0.4">
      <c r="A85" s="5">
        <v>84</v>
      </c>
      <c r="B85" t="s">
        <v>93</v>
      </c>
      <c r="C85">
        <v>247</v>
      </c>
      <c r="D85">
        <v>173</v>
      </c>
      <c r="E85">
        <v>202</v>
      </c>
      <c r="F85">
        <v>169</v>
      </c>
      <c r="G85">
        <v>184</v>
      </c>
      <c r="H85">
        <v>178</v>
      </c>
      <c r="I85">
        <v>169</v>
      </c>
      <c r="J85">
        <f t="shared" si="6"/>
        <v>1322</v>
      </c>
      <c r="K85" t="s">
        <v>172</v>
      </c>
      <c r="M85">
        <f t="shared" si="7"/>
        <v>289.60000000000002</v>
      </c>
      <c r="N85">
        <f t="shared" si="8"/>
        <v>620</v>
      </c>
      <c r="O85">
        <f t="shared" si="9"/>
        <v>131</v>
      </c>
      <c r="P85">
        <f t="shared" si="10"/>
        <v>87</v>
      </c>
      <c r="Q85">
        <f t="shared" si="11"/>
        <v>72</v>
      </c>
    </row>
    <row r="86" spans="1:17" x14ac:dyDescent="0.4">
      <c r="A86" s="5">
        <v>85</v>
      </c>
      <c r="B86" t="s">
        <v>94</v>
      </c>
      <c r="C86">
        <v>213</v>
      </c>
      <c r="D86">
        <v>185</v>
      </c>
      <c r="E86">
        <v>224</v>
      </c>
      <c r="F86">
        <v>335</v>
      </c>
      <c r="G86">
        <v>97</v>
      </c>
      <c r="H86">
        <v>153</v>
      </c>
      <c r="I86">
        <v>163</v>
      </c>
      <c r="J86">
        <f t="shared" si="6"/>
        <v>1370</v>
      </c>
      <c r="K86" t="s">
        <v>171</v>
      </c>
      <c r="M86">
        <f t="shared" si="7"/>
        <v>250</v>
      </c>
      <c r="N86">
        <f t="shared" si="8"/>
        <v>593</v>
      </c>
      <c r="O86">
        <f t="shared" si="9"/>
        <v>144</v>
      </c>
      <c r="P86">
        <f t="shared" si="10"/>
        <v>130</v>
      </c>
      <c r="Q86">
        <f t="shared" si="11"/>
        <v>61</v>
      </c>
    </row>
    <row r="87" spans="1:17" x14ac:dyDescent="0.4">
      <c r="A87" s="7">
        <v>86</v>
      </c>
      <c r="B87" t="s">
        <v>95</v>
      </c>
      <c r="C87">
        <v>320</v>
      </c>
      <c r="D87">
        <v>218</v>
      </c>
      <c r="E87">
        <v>262</v>
      </c>
      <c r="F87">
        <v>295</v>
      </c>
      <c r="G87">
        <v>135</v>
      </c>
      <c r="H87">
        <v>172</v>
      </c>
      <c r="I87">
        <v>181</v>
      </c>
      <c r="J87">
        <f t="shared" si="6"/>
        <v>1583</v>
      </c>
      <c r="K87" t="s">
        <v>173</v>
      </c>
      <c r="M87">
        <f t="shared" si="7"/>
        <v>202.62</v>
      </c>
      <c r="N87">
        <f t="shared" si="8"/>
        <v>598</v>
      </c>
      <c r="O87">
        <f t="shared" si="9"/>
        <v>141</v>
      </c>
      <c r="P87">
        <f t="shared" si="10"/>
        <v>98</v>
      </c>
      <c r="Q87">
        <f t="shared" si="11"/>
        <v>32</v>
      </c>
    </row>
    <row r="88" spans="1:17" x14ac:dyDescent="0.4">
      <c r="A88" s="4">
        <v>87</v>
      </c>
      <c r="B88" t="s">
        <v>96</v>
      </c>
      <c r="C88">
        <v>250</v>
      </c>
      <c r="D88">
        <v>144</v>
      </c>
      <c r="E88">
        <v>203</v>
      </c>
      <c r="F88">
        <v>136</v>
      </c>
      <c r="G88">
        <v>193</v>
      </c>
      <c r="H88">
        <v>159</v>
      </c>
      <c r="I88">
        <v>188</v>
      </c>
      <c r="J88">
        <f t="shared" si="6"/>
        <v>1273</v>
      </c>
      <c r="K88" t="s">
        <v>171</v>
      </c>
      <c r="M88">
        <f t="shared" si="7"/>
        <v>352</v>
      </c>
      <c r="N88">
        <f t="shared" si="8"/>
        <v>670</v>
      </c>
      <c r="O88">
        <f t="shared" si="9"/>
        <v>109</v>
      </c>
      <c r="P88">
        <f t="shared" si="10"/>
        <v>118</v>
      </c>
      <c r="Q88">
        <f t="shared" si="11"/>
        <v>118</v>
      </c>
    </row>
    <row r="89" spans="1:17" x14ac:dyDescent="0.4">
      <c r="A89" s="4">
        <v>88</v>
      </c>
      <c r="B89" t="s">
        <v>97</v>
      </c>
      <c r="C89">
        <v>260</v>
      </c>
      <c r="D89">
        <v>154</v>
      </c>
      <c r="E89">
        <v>213</v>
      </c>
      <c r="F89">
        <v>145</v>
      </c>
      <c r="G89">
        <v>183</v>
      </c>
      <c r="H89">
        <v>149</v>
      </c>
      <c r="I89">
        <v>178</v>
      </c>
      <c r="J89">
        <f t="shared" si="6"/>
        <v>1282</v>
      </c>
      <c r="K89" t="s">
        <v>172</v>
      </c>
      <c r="M89">
        <f t="shared" si="7"/>
        <v>265.60000000000002</v>
      </c>
      <c r="N89">
        <f t="shared" si="8"/>
        <v>586</v>
      </c>
      <c r="O89">
        <f t="shared" si="9"/>
        <v>145</v>
      </c>
      <c r="P89">
        <f t="shared" si="10"/>
        <v>131</v>
      </c>
      <c r="Q89">
        <f t="shared" si="11"/>
        <v>102</v>
      </c>
    </row>
    <row r="90" spans="1:17" x14ac:dyDescent="0.4">
      <c r="A90" s="5">
        <v>89</v>
      </c>
      <c r="B90" t="s">
        <v>98</v>
      </c>
      <c r="C90">
        <v>360</v>
      </c>
      <c r="D90">
        <v>172</v>
      </c>
      <c r="E90">
        <v>234</v>
      </c>
      <c r="F90">
        <v>127</v>
      </c>
      <c r="G90">
        <v>128</v>
      </c>
      <c r="H90">
        <v>168</v>
      </c>
      <c r="I90">
        <v>203</v>
      </c>
      <c r="J90">
        <f t="shared" si="6"/>
        <v>1392</v>
      </c>
      <c r="K90" t="s">
        <v>171</v>
      </c>
      <c r="M90">
        <f t="shared" si="7"/>
        <v>296</v>
      </c>
      <c r="N90">
        <f t="shared" si="8"/>
        <v>644</v>
      </c>
      <c r="O90">
        <f t="shared" si="9"/>
        <v>120</v>
      </c>
      <c r="P90">
        <f t="shared" si="10"/>
        <v>107</v>
      </c>
      <c r="Q90">
        <f t="shared" si="11"/>
        <v>73</v>
      </c>
    </row>
    <row r="91" spans="1:17" x14ac:dyDescent="0.4">
      <c r="A91" s="10">
        <v>90</v>
      </c>
      <c r="B91" t="s">
        <v>99</v>
      </c>
      <c r="C91">
        <v>400</v>
      </c>
      <c r="D91">
        <v>143</v>
      </c>
      <c r="E91">
        <v>290</v>
      </c>
      <c r="F91">
        <v>196</v>
      </c>
      <c r="G91">
        <v>156</v>
      </c>
      <c r="H91">
        <v>168</v>
      </c>
      <c r="I91">
        <v>187</v>
      </c>
      <c r="J91">
        <f t="shared" si="6"/>
        <v>1540</v>
      </c>
      <c r="K91" t="s">
        <v>172</v>
      </c>
      <c r="M91">
        <f t="shared" si="7"/>
        <v>259.2</v>
      </c>
      <c r="N91">
        <f t="shared" si="8"/>
        <v>644</v>
      </c>
      <c r="O91">
        <f t="shared" si="9"/>
        <v>120</v>
      </c>
      <c r="P91">
        <f t="shared" si="10"/>
        <v>107</v>
      </c>
      <c r="Q91">
        <f t="shared" si="11"/>
        <v>122</v>
      </c>
    </row>
    <row r="92" spans="1:17" x14ac:dyDescent="0.4">
      <c r="A92" s="4">
        <v>91</v>
      </c>
      <c r="B92" t="s">
        <v>100</v>
      </c>
      <c r="C92">
        <v>189</v>
      </c>
      <c r="D92">
        <v>161</v>
      </c>
      <c r="E92">
        <v>164</v>
      </c>
      <c r="F92">
        <v>145</v>
      </c>
      <c r="G92">
        <v>214</v>
      </c>
      <c r="H92">
        <v>178</v>
      </c>
      <c r="I92">
        <v>197</v>
      </c>
      <c r="J92">
        <f t="shared" si="6"/>
        <v>1248</v>
      </c>
      <c r="K92" t="s">
        <v>171</v>
      </c>
      <c r="M92">
        <f t="shared" si="7"/>
        <v>392</v>
      </c>
      <c r="N92">
        <f t="shared" si="8"/>
        <v>704</v>
      </c>
      <c r="O92">
        <f t="shared" si="9"/>
        <v>83</v>
      </c>
      <c r="P92">
        <f t="shared" si="10"/>
        <v>87</v>
      </c>
      <c r="Q92">
        <f t="shared" si="11"/>
        <v>92</v>
      </c>
    </row>
    <row r="93" spans="1:17" x14ac:dyDescent="0.4">
      <c r="A93" s="4">
        <v>92</v>
      </c>
      <c r="B93" t="s">
        <v>101</v>
      </c>
      <c r="C93">
        <v>198</v>
      </c>
      <c r="D93">
        <v>151</v>
      </c>
      <c r="E93">
        <v>173</v>
      </c>
      <c r="F93">
        <v>164</v>
      </c>
      <c r="G93">
        <v>205</v>
      </c>
      <c r="H93">
        <v>169</v>
      </c>
      <c r="I93">
        <v>198</v>
      </c>
      <c r="J93">
        <f t="shared" si="6"/>
        <v>1258</v>
      </c>
      <c r="K93" t="s">
        <v>171</v>
      </c>
      <c r="M93">
        <f t="shared" si="7"/>
        <v>374</v>
      </c>
      <c r="N93">
        <f t="shared" si="8"/>
        <v>689</v>
      </c>
      <c r="O93">
        <f t="shared" si="9"/>
        <v>94</v>
      </c>
      <c r="P93">
        <f t="shared" si="10"/>
        <v>102</v>
      </c>
      <c r="Q93">
        <f t="shared" si="11"/>
        <v>107</v>
      </c>
    </row>
    <row r="94" spans="1:17" x14ac:dyDescent="0.4">
      <c r="A94" s="10">
        <v>93</v>
      </c>
      <c r="B94" t="s">
        <v>102</v>
      </c>
      <c r="C94">
        <v>225</v>
      </c>
      <c r="D94">
        <v>239</v>
      </c>
      <c r="E94">
        <v>198</v>
      </c>
      <c r="F94">
        <v>198</v>
      </c>
      <c r="G94">
        <v>208</v>
      </c>
      <c r="H94">
        <v>222</v>
      </c>
      <c r="I94">
        <v>250</v>
      </c>
      <c r="J94">
        <f t="shared" si="6"/>
        <v>1540</v>
      </c>
      <c r="K94" t="s">
        <v>171</v>
      </c>
      <c r="M94">
        <f t="shared" si="7"/>
        <v>430</v>
      </c>
      <c r="N94">
        <f t="shared" si="8"/>
        <v>815</v>
      </c>
      <c r="O94">
        <f t="shared" si="9"/>
        <v>7</v>
      </c>
      <c r="P94">
        <f t="shared" si="10"/>
        <v>31</v>
      </c>
      <c r="Q94">
        <f t="shared" si="11"/>
        <v>20</v>
      </c>
    </row>
    <row r="95" spans="1:17" x14ac:dyDescent="0.4">
      <c r="A95" s="4">
        <v>94</v>
      </c>
      <c r="B95" t="s">
        <v>103</v>
      </c>
      <c r="C95">
        <v>143</v>
      </c>
      <c r="D95">
        <v>145</v>
      </c>
      <c r="E95">
        <v>144</v>
      </c>
      <c r="F95">
        <v>144</v>
      </c>
      <c r="G95">
        <v>244</v>
      </c>
      <c r="H95">
        <v>196</v>
      </c>
      <c r="I95">
        <v>198</v>
      </c>
      <c r="J95">
        <f t="shared" si="6"/>
        <v>1214</v>
      </c>
      <c r="K95" t="s">
        <v>174</v>
      </c>
      <c r="M95">
        <f t="shared" si="7"/>
        <v>440</v>
      </c>
      <c r="N95">
        <f t="shared" si="8"/>
        <v>744</v>
      </c>
      <c r="O95">
        <f t="shared" si="9"/>
        <v>45</v>
      </c>
      <c r="P95">
        <f t="shared" si="10"/>
        <v>67</v>
      </c>
      <c r="Q95">
        <f t="shared" si="11"/>
        <v>112</v>
      </c>
    </row>
    <row r="96" spans="1:17" x14ac:dyDescent="0.4">
      <c r="A96" s="5">
        <v>95</v>
      </c>
      <c r="B96" t="s">
        <v>104</v>
      </c>
      <c r="C96">
        <v>239</v>
      </c>
      <c r="D96">
        <v>145</v>
      </c>
      <c r="E96">
        <v>242</v>
      </c>
      <c r="F96">
        <v>194</v>
      </c>
      <c r="G96">
        <v>195</v>
      </c>
      <c r="H96">
        <v>198</v>
      </c>
      <c r="I96">
        <v>149</v>
      </c>
      <c r="J96">
        <f t="shared" si="6"/>
        <v>1362</v>
      </c>
      <c r="K96" t="s">
        <v>171</v>
      </c>
      <c r="M96">
        <f t="shared" si="7"/>
        <v>393</v>
      </c>
      <c r="N96">
        <f t="shared" si="8"/>
        <v>734</v>
      </c>
      <c r="O96">
        <f t="shared" si="9"/>
        <v>57</v>
      </c>
      <c r="P96">
        <f t="shared" si="10"/>
        <v>61</v>
      </c>
      <c r="Q96">
        <f t="shared" si="11"/>
        <v>112</v>
      </c>
    </row>
    <row r="97" spans="1:17" x14ac:dyDescent="0.4">
      <c r="A97" s="6">
        <v>96</v>
      </c>
      <c r="B97" t="s">
        <v>105</v>
      </c>
      <c r="C97">
        <v>325</v>
      </c>
      <c r="D97">
        <v>145</v>
      </c>
      <c r="E97">
        <v>291</v>
      </c>
      <c r="F97">
        <v>194</v>
      </c>
      <c r="G97">
        <v>185</v>
      </c>
      <c r="H97">
        <v>198</v>
      </c>
      <c r="I97">
        <v>149</v>
      </c>
      <c r="J97">
        <f t="shared" si="6"/>
        <v>1487</v>
      </c>
      <c r="K97" t="s">
        <v>172</v>
      </c>
      <c r="M97">
        <f t="shared" si="7"/>
        <v>306.40000000000003</v>
      </c>
      <c r="N97">
        <f t="shared" si="8"/>
        <v>678</v>
      </c>
      <c r="O97">
        <f t="shared" si="9"/>
        <v>102</v>
      </c>
      <c r="P97">
        <f t="shared" si="10"/>
        <v>61</v>
      </c>
      <c r="Q97">
        <f t="shared" si="11"/>
        <v>112</v>
      </c>
    </row>
    <row r="98" spans="1:17" x14ac:dyDescent="0.4">
      <c r="A98" s="5">
        <v>97</v>
      </c>
      <c r="B98" t="s">
        <v>106</v>
      </c>
      <c r="C98">
        <v>219</v>
      </c>
      <c r="D98">
        <v>155</v>
      </c>
      <c r="E98">
        <v>232</v>
      </c>
      <c r="F98">
        <v>194</v>
      </c>
      <c r="G98">
        <v>205</v>
      </c>
      <c r="H98">
        <v>218</v>
      </c>
      <c r="I98">
        <v>169</v>
      </c>
      <c r="J98">
        <f t="shared" si="6"/>
        <v>1392</v>
      </c>
      <c r="K98" t="s">
        <v>171</v>
      </c>
      <c r="M98">
        <f t="shared" si="7"/>
        <v>423</v>
      </c>
      <c r="N98">
        <f t="shared" si="8"/>
        <v>771</v>
      </c>
      <c r="O98">
        <f t="shared" si="9"/>
        <v>29</v>
      </c>
      <c r="P98">
        <f t="shared" si="10"/>
        <v>38</v>
      </c>
      <c r="Q98">
        <f t="shared" si="11"/>
        <v>98</v>
      </c>
    </row>
    <row r="99" spans="1:17" x14ac:dyDescent="0.4">
      <c r="A99" s="6">
        <v>98</v>
      </c>
      <c r="B99" t="s">
        <v>107</v>
      </c>
      <c r="C99">
        <v>225</v>
      </c>
      <c r="D99">
        <v>172</v>
      </c>
      <c r="E99">
        <v>248</v>
      </c>
      <c r="F99">
        <v>217</v>
      </c>
      <c r="G99">
        <v>186</v>
      </c>
      <c r="H99">
        <v>207</v>
      </c>
      <c r="I99">
        <v>158</v>
      </c>
      <c r="J99">
        <f t="shared" si="6"/>
        <v>1413</v>
      </c>
      <c r="K99" t="s">
        <v>171</v>
      </c>
      <c r="M99">
        <f t="shared" si="7"/>
        <v>393</v>
      </c>
      <c r="N99">
        <f t="shared" si="8"/>
        <v>746</v>
      </c>
      <c r="O99">
        <f t="shared" si="9"/>
        <v>43</v>
      </c>
      <c r="P99">
        <f t="shared" si="10"/>
        <v>59</v>
      </c>
      <c r="Q99">
        <f t="shared" si="11"/>
        <v>73</v>
      </c>
    </row>
    <row r="100" spans="1:17" x14ac:dyDescent="0.4">
      <c r="A100" s="6">
        <v>99</v>
      </c>
      <c r="B100" t="s">
        <v>108</v>
      </c>
      <c r="C100">
        <v>215</v>
      </c>
      <c r="D100">
        <v>172</v>
      </c>
      <c r="E100">
        <v>228</v>
      </c>
      <c r="F100">
        <v>232</v>
      </c>
      <c r="G100">
        <v>201</v>
      </c>
      <c r="H100">
        <v>197</v>
      </c>
      <c r="I100">
        <v>168</v>
      </c>
      <c r="J100">
        <f t="shared" si="6"/>
        <v>1413</v>
      </c>
      <c r="K100" t="s">
        <v>171</v>
      </c>
      <c r="M100">
        <f t="shared" si="7"/>
        <v>398</v>
      </c>
      <c r="N100">
        <f t="shared" si="8"/>
        <v>751</v>
      </c>
      <c r="O100">
        <f t="shared" si="9"/>
        <v>40</v>
      </c>
      <c r="P100">
        <f t="shared" si="10"/>
        <v>65</v>
      </c>
      <c r="Q100">
        <f t="shared" si="11"/>
        <v>73</v>
      </c>
    </row>
    <row r="101" spans="1:17" x14ac:dyDescent="0.4">
      <c r="A101" s="4">
        <v>100</v>
      </c>
      <c r="B101" t="s">
        <v>109</v>
      </c>
      <c r="C101">
        <v>143</v>
      </c>
      <c r="D101">
        <v>145</v>
      </c>
      <c r="E101">
        <v>163</v>
      </c>
      <c r="F101">
        <v>144</v>
      </c>
      <c r="G101">
        <v>195</v>
      </c>
      <c r="H101">
        <v>196</v>
      </c>
      <c r="I101">
        <v>227</v>
      </c>
      <c r="J101">
        <f t="shared" si="6"/>
        <v>1213</v>
      </c>
      <c r="K101" t="s">
        <v>174</v>
      </c>
      <c r="M101">
        <f t="shared" si="7"/>
        <v>391</v>
      </c>
      <c r="N101">
        <f t="shared" si="8"/>
        <v>694</v>
      </c>
      <c r="O101">
        <f t="shared" si="9"/>
        <v>89</v>
      </c>
      <c r="P101">
        <f t="shared" si="10"/>
        <v>67</v>
      </c>
      <c r="Q101">
        <f t="shared" si="11"/>
        <v>112</v>
      </c>
    </row>
    <row r="102" spans="1:17" x14ac:dyDescent="0.4">
      <c r="A102" s="8">
        <v>101</v>
      </c>
      <c r="B102" t="s">
        <v>110</v>
      </c>
      <c r="C102">
        <v>350</v>
      </c>
      <c r="D102">
        <v>203</v>
      </c>
      <c r="E102">
        <v>281</v>
      </c>
      <c r="F102">
        <v>214</v>
      </c>
      <c r="G102">
        <v>215</v>
      </c>
      <c r="H102">
        <v>217</v>
      </c>
      <c r="I102">
        <v>208</v>
      </c>
      <c r="J102">
        <f t="shared" si="6"/>
        <v>1688</v>
      </c>
      <c r="K102" t="s">
        <v>172</v>
      </c>
      <c r="M102">
        <f t="shared" si="7"/>
        <v>345.6</v>
      </c>
      <c r="N102">
        <f t="shared" si="8"/>
        <v>768</v>
      </c>
      <c r="O102">
        <f t="shared" si="9"/>
        <v>31</v>
      </c>
      <c r="P102">
        <f t="shared" si="10"/>
        <v>41</v>
      </c>
      <c r="Q102">
        <f t="shared" si="11"/>
        <v>42</v>
      </c>
    </row>
    <row r="103" spans="1:17" x14ac:dyDescent="0.4">
      <c r="A103" s="8">
        <v>102</v>
      </c>
      <c r="B103" t="s">
        <v>111</v>
      </c>
      <c r="C103">
        <v>341</v>
      </c>
      <c r="D103">
        <v>194</v>
      </c>
      <c r="E103">
        <v>271</v>
      </c>
      <c r="F103">
        <v>204</v>
      </c>
      <c r="G103">
        <v>205</v>
      </c>
      <c r="H103">
        <v>207</v>
      </c>
      <c r="I103">
        <v>188</v>
      </c>
      <c r="J103">
        <f t="shared" si="6"/>
        <v>1610</v>
      </c>
      <c r="K103" t="s">
        <v>172</v>
      </c>
      <c r="M103">
        <f t="shared" si="7"/>
        <v>329.6</v>
      </c>
      <c r="N103">
        <f t="shared" si="8"/>
        <v>732</v>
      </c>
      <c r="O103">
        <f t="shared" si="9"/>
        <v>60</v>
      </c>
      <c r="P103">
        <f t="shared" si="10"/>
        <v>59</v>
      </c>
      <c r="Q103">
        <f t="shared" si="11"/>
        <v>48</v>
      </c>
    </row>
    <row r="104" spans="1:17" x14ac:dyDescent="0.4">
      <c r="A104" s="7">
        <v>103</v>
      </c>
      <c r="B104" t="s">
        <v>112</v>
      </c>
      <c r="C104">
        <v>315</v>
      </c>
      <c r="D104">
        <v>135</v>
      </c>
      <c r="E104">
        <v>360</v>
      </c>
      <c r="F104">
        <v>194</v>
      </c>
      <c r="G104">
        <v>234</v>
      </c>
      <c r="H104">
        <v>179</v>
      </c>
      <c r="I104">
        <v>159</v>
      </c>
      <c r="J104">
        <f t="shared" si="6"/>
        <v>1576</v>
      </c>
      <c r="K104" t="s">
        <v>171</v>
      </c>
      <c r="M104">
        <f t="shared" si="7"/>
        <v>413</v>
      </c>
      <c r="N104">
        <f t="shared" si="8"/>
        <v>807</v>
      </c>
      <c r="O104">
        <f t="shared" si="9"/>
        <v>9</v>
      </c>
      <c r="P104">
        <f t="shared" si="10"/>
        <v>83</v>
      </c>
      <c r="Q104">
        <f t="shared" si="11"/>
        <v>131</v>
      </c>
    </row>
    <row r="105" spans="1:17" x14ac:dyDescent="0.4">
      <c r="A105" s="8">
        <v>104</v>
      </c>
      <c r="B105" t="s">
        <v>113</v>
      </c>
      <c r="C105">
        <v>376</v>
      </c>
      <c r="D105">
        <v>144</v>
      </c>
      <c r="E105">
        <v>291</v>
      </c>
      <c r="F105">
        <v>224</v>
      </c>
      <c r="G105">
        <v>185</v>
      </c>
      <c r="H105">
        <v>217</v>
      </c>
      <c r="I105">
        <v>198</v>
      </c>
      <c r="J105">
        <f t="shared" si="6"/>
        <v>1635</v>
      </c>
      <c r="K105" t="s">
        <v>173</v>
      </c>
      <c r="M105">
        <f t="shared" si="7"/>
        <v>265.32</v>
      </c>
      <c r="N105">
        <f t="shared" si="8"/>
        <v>674</v>
      </c>
      <c r="O105">
        <f t="shared" si="9"/>
        <v>104</v>
      </c>
      <c r="P105">
        <f t="shared" si="10"/>
        <v>41</v>
      </c>
      <c r="Q105">
        <f t="shared" si="11"/>
        <v>118</v>
      </c>
    </row>
    <row r="106" spans="1:17" x14ac:dyDescent="0.4">
      <c r="A106" s="7">
        <v>105</v>
      </c>
      <c r="B106" t="s">
        <v>114</v>
      </c>
      <c r="C106">
        <v>335</v>
      </c>
      <c r="D106">
        <v>125</v>
      </c>
      <c r="E106">
        <v>369</v>
      </c>
      <c r="F106">
        <v>194</v>
      </c>
      <c r="G106">
        <v>225</v>
      </c>
      <c r="H106">
        <v>169</v>
      </c>
      <c r="I106">
        <v>139</v>
      </c>
      <c r="J106">
        <f t="shared" si="6"/>
        <v>1556</v>
      </c>
      <c r="K106" t="s">
        <v>171</v>
      </c>
      <c r="M106">
        <f t="shared" si="7"/>
        <v>394</v>
      </c>
      <c r="N106">
        <f t="shared" si="8"/>
        <v>783</v>
      </c>
      <c r="O106">
        <f t="shared" si="9"/>
        <v>21</v>
      </c>
      <c r="P106">
        <f t="shared" si="10"/>
        <v>102</v>
      </c>
      <c r="Q106">
        <f t="shared" si="11"/>
        <v>140</v>
      </c>
    </row>
    <row r="107" spans="1:17" x14ac:dyDescent="0.4">
      <c r="A107" s="7">
        <v>106</v>
      </c>
      <c r="B107" t="s">
        <v>115</v>
      </c>
      <c r="C107">
        <v>368</v>
      </c>
      <c r="D107">
        <v>155</v>
      </c>
      <c r="E107">
        <v>311</v>
      </c>
      <c r="F107">
        <v>263</v>
      </c>
      <c r="G107">
        <v>155</v>
      </c>
      <c r="H107">
        <v>178</v>
      </c>
      <c r="I107">
        <v>149</v>
      </c>
      <c r="J107">
        <f t="shared" si="6"/>
        <v>1579</v>
      </c>
      <c r="K107" t="s">
        <v>172</v>
      </c>
      <c r="M107">
        <f t="shared" si="7"/>
        <v>266.40000000000003</v>
      </c>
      <c r="N107">
        <f t="shared" si="8"/>
        <v>661</v>
      </c>
      <c r="O107">
        <f t="shared" si="9"/>
        <v>116</v>
      </c>
      <c r="P107">
        <f t="shared" si="10"/>
        <v>87</v>
      </c>
      <c r="Q107">
        <f t="shared" si="11"/>
        <v>98</v>
      </c>
    </row>
    <row r="108" spans="1:17" x14ac:dyDescent="0.4">
      <c r="A108" s="7">
        <v>107</v>
      </c>
      <c r="B108" t="s">
        <v>116</v>
      </c>
      <c r="C108">
        <v>359</v>
      </c>
      <c r="D108">
        <v>165</v>
      </c>
      <c r="E108">
        <v>301</v>
      </c>
      <c r="F108">
        <v>244</v>
      </c>
      <c r="G108">
        <v>165</v>
      </c>
      <c r="H108">
        <v>188</v>
      </c>
      <c r="I108">
        <v>159</v>
      </c>
      <c r="J108">
        <f t="shared" si="6"/>
        <v>1581</v>
      </c>
      <c r="K108" t="s">
        <v>172</v>
      </c>
      <c r="M108">
        <f t="shared" si="7"/>
        <v>282.40000000000003</v>
      </c>
      <c r="N108">
        <f t="shared" si="8"/>
        <v>678</v>
      </c>
      <c r="O108">
        <f t="shared" si="9"/>
        <v>102</v>
      </c>
      <c r="P108">
        <f t="shared" si="10"/>
        <v>72</v>
      </c>
      <c r="Q108">
        <f t="shared" si="11"/>
        <v>83</v>
      </c>
    </row>
    <row r="109" spans="1:17" x14ac:dyDescent="0.4">
      <c r="A109" s="8">
        <v>108</v>
      </c>
      <c r="B109" t="s">
        <v>117</v>
      </c>
      <c r="C109">
        <v>387</v>
      </c>
      <c r="D109">
        <v>175</v>
      </c>
      <c r="E109">
        <v>321</v>
      </c>
      <c r="F109">
        <v>292</v>
      </c>
      <c r="G109">
        <v>136</v>
      </c>
      <c r="H109">
        <v>168</v>
      </c>
      <c r="I109">
        <v>139</v>
      </c>
      <c r="J109">
        <f t="shared" si="6"/>
        <v>1618</v>
      </c>
      <c r="K109" t="s">
        <v>173</v>
      </c>
      <c r="M109">
        <f t="shared" si="7"/>
        <v>200.64000000000001</v>
      </c>
      <c r="N109">
        <f t="shared" si="8"/>
        <v>605</v>
      </c>
      <c r="O109">
        <f t="shared" si="9"/>
        <v>139</v>
      </c>
      <c r="P109">
        <f t="shared" si="10"/>
        <v>107</v>
      </c>
      <c r="Q109">
        <f t="shared" si="11"/>
        <v>69</v>
      </c>
    </row>
    <row r="110" spans="1:17" x14ac:dyDescent="0.4">
      <c r="A110" s="6">
        <v>109</v>
      </c>
      <c r="B110" t="s">
        <v>118</v>
      </c>
      <c r="C110">
        <v>410</v>
      </c>
      <c r="D110">
        <v>115</v>
      </c>
      <c r="E110">
        <v>331</v>
      </c>
      <c r="F110">
        <v>204</v>
      </c>
      <c r="G110">
        <v>115</v>
      </c>
      <c r="H110">
        <v>148</v>
      </c>
      <c r="I110">
        <v>129</v>
      </c>
      <c r="J110">
        <f t="shared" si="6"/>
        <v>1452</v>
      </c>
      <c r="K110" t="s">
        <v>172</v>
      </c>
      <c r="M110">
        <f t="shared" si="7"/>
        <v>210.4</v>
      </c>
      <c r="N110">
        <f t="shared" si="8"/>
        <v>573</v>
      </c>
      <c r="O110">
        <f t="shared" si="9"/>
        <v>149</v>
      </c>
      <c r="P110">
        <f t="shared" si="10"/>
        <v>138</v>
      </c>
      <c r="Q110">
        <f t="shared" si="11"/>
        <v>152</v>
      </c>
    </row>
    <row r="111" spans="1:17" x14ac:dyDescent="0.4">
      <c r="A111" s="7">
        <v>110</v>
      </c>
      <c r="B111" t="s">
        <v>119</v>
      </c>
      <c r="C111">
        <v>392</v>
      </c>
      <c r="D111">
        <v>144</v>
      </c>
      <c r="E111">
        <v>340</v>
      </c>
      <c r="F111">
        <v>214</v>
      </c>
      <c r="G111">
        <v>145</v>
      </c>
      <c r="H111">
        <v>158</v>
      </c>
      <c r="I111">
        <v>159</v>
      </c>
      <c r="J111">
        <f t="shared" si="6"/>
        <v>1552</v>
      </c>
      <c r="K111" t="s">
        <v>172</v>
      </c>
      <c r="M111">
        <f t="shared" si="7"/>
        <v>242.4</v>
      </c>
      <c r="N111">
        <f t="shared" si="8"/>
        <v>630</v>
      </c>
      <c r="O111">
        <f t="shared" si="9"/>
        <v>125</v>
      </c>
      <c r="P111">
        <f t="shared" si="10"/>
        <v>123</v>
      </c>
      <c r="Q111">
        <f t="shared" si="11"/>
        <v>118</v>
      </c>
    </row>
    <row r="112" spans="1:17" x14ac:dyDescent="0.4">
      <c r="A112" s="6">
        <v>111</v>
      </c>
      <c r="B112" t="s">
        <v>120</v>
      </c>
      <c r="C112">
        <v>145</v>
      </c>
      <c r="D112">
        <v>224</v>
      </c>
      <c r="E112">
        <v>172</v>
      </c>
      <c r="F112">
        <v>166</v>
      </c>
      <c r="G112">
        <v>224</v>
      </c>
      <c r="H112">
        <v>237</v>
      </c>
      <c r="I112">
        <v>237</v>
      </c>
      <c r="J112">
        <f t="shared" si="6"/>
        <v>1405</v>
      </c>
      <c r="K112" t="s">
        <v>172</v>
      </c>
      <c r="M112">
        <f t="shared" si="7"/>
        <v>368.8</v>
      </c>
      <c r="N112">
        <f t="shared" si="8"/>
        <v>720</v>
      </c>
      <c r="O112">
        <f t="shared" si="9"/>
        <v>73</v>
      </c>
      <c r="P112">
        <f t="shared" si="10"/>
        <v>15</v>
      </c>
      <c r="Q112">
        <f t="shared" si="11"/>
        <v>29</v>
      </c>
    </row>
    <row r="113" spans="1:17" x14ac:dyDescent="0.4">
      <c r="A113" s="6">
        <v>112</v>
      </c>
      <c r="B113" t="s">
        <v>121</v>
      </c>
      <c r="C113">
        <v>145</v>
      </c>
      <c r="D113">
        <v>237</v>
      </c>
      <c r="E113">
        <v>177</v>
      </c>
      <c r="F113">
        <v>156</v>
      </c>
      <c r="G113">
        <v>224</v>
      </c>
      <c r="H113">
        <v>246</v>
      </c>
      <c r="I113">
        <v>249</v>
      </c>
      <c r="J113">
        <f t="shared" si="6"/>
        <v>1434</v>
      </c>
      <c r="K113" t="s">
        <v>172</v>
      </c>
      <c r="M113">
        <f t="shared" si="7"/>
        <v>376</v>
      </c>
      <c r="N113">
        <f t="shared" si="8"/>
        <v>735</v>
      </c>
      <c r="O113">
        <f t="shared" si="9"/>
        <v>56</v>
      </c>
      <c r="P113">
        <f t="shared" si="10"/>
        <v>8</v>
      </c>
      <c r="Q113">
        <f t="shared" si="11"/>
        <v>23</v>
      </c>
    </row>
    <row r="114" spans="1:17" x14ac:dyDescent="0.4">
      <c r="A114" s="8">
        <v>113</v>
      </c>
      <c r="B114" t="s">
        <v>122</v>
      </c>
      <c r="C114">
        <v>405</v>
      </c>
      <c r="D114">
        <v>165</v>
      </c>
      <c r="E114">
        <v>321</v>
      </c>
      <c r="F114">
        <v>194</v>
      </c>
      <c r="G114">
        <v>185</v>
      </c>
      <c r="H114">
        <v>208</v>
      </c>
      <c r="I114">
        <v>188</v>
      </c>
      <c r="J114">
        <f t="shared" si="6"/>
        <v>1666</v>
      </c>
      <c r="K114" t="s">
        <v>172</v>
      </c>
      <c r="M114">
        <f t="shared" si="7"/>
        <v>314.40000000000003</v>
      </c>
      <c r="N114">
        <f t="shared" si="8"/>
        <v>731</v>
      </c>
      <c r="O114">
        <f t="shared" si="9"/>
        <v>63</v>
      </c>
      <c r="P114">
        <f t="shared" si="10"/>
        <v>53</v>
      </c>
      <c r="Q114">
        <f t="shared" si="11"/>
        <v>83</v>
      </c>
    </row>
    <row r="115" spans="1:17" x14ac:dyDescent="0.4">
      <c r="A115" s="9">
        <v>114</v>
      </c>
      <c r="B115" t="s">
        <v>123</v>
      </c>
      <c r="C115">
        <v>335</v>
      </c>
      <c r="D115">
        <v>215</v>
      </c>
      <c r="E115">
        <v>311</v>
      </c>
      <c r="F115">
        <v>204</v>
      </c>
      <c r="G115">
        <v>243</v>
      </c>
      <c r="H115">
        <v>208</v>
      </c>
      <c r="I115">
        <v>198</v>
      </c>
      <c r="J115">
        <f t="shared" si="6"/>
        <v>1714</v>
      </c>
      <c r="K115" t="s">
        <v>172</v>
      </c>
      <c r="M115">
        <f t="shared" si="7"/>
        <v>360.8</v>
      </c>
      <c r="N115">
        <f t="shared" si="8"/>
        <v>789</v>
      </c>
      <c r="O115">
        <f t="shared" si="9"/>
        <v>17</v>
      </c>
      <c r="P115">
        <f t="shared" si="10"/>
        <v>53</v>
      </c>
      <c r="Q115">
        <f t="shared" si="11"/>
        <v>34</v>
      </c>
    </row>
    <row r="116" spans="1:17" x14ac:dyDescent="0.4">
      <c r="A116" s="9">
        <v>115</v>
      </c>
      <c r="B116" t="s">
        <v>124</v>
      </c>
      <c r="C116">
        <v>344</v>
      </c>
      <c r="D116">
        <v>234</v>
      </c>
      <c r="E116">
        <v>350</v>
      </c>
      <c r="F116">
        <v>233</v>
      </c>
      <c r="G116">
        <v>223</v>
      </c>
      <c r="H116">
        <v>227</v>
      </c>
      <c r="I116">
        <v>218</v>
      </c>
      <c r="J116">
        <f t="shared" si="6"/>
        <v>1829</v>
      </c>
      <c r="K116" t="s">
        <v>172</v>
      </c>
      <c r="M116">
        <f t="shared" si="7"/>
        <v>360</v>
      </c>
      <c r="N116">
        <f t="shared" si="8"/>
        <v>817</v>
      </c>
      <c r="O116">
        <f t="shared" si="9"/>
        <v>5</v>
      </c>
      <c r="P116">
        <f t="shared" si="10"/>
        <v>21</v>
      </c>
      <c r="Q116">
        <f t="shared" si="11"/>
        <v>25</v>
      </c>
    </row>
    <row r="117" spans="1:17" x14ac:dyDescent="0.4">
      <c r="A117" s="9">
        <v>116</v>
      </c>
      <c r="B117" t="s">
        <v>125</v>
      </c>
      <c r="C117">
        <v>450</v>
      </c>
      <c r="D117">
        <v>247</v>
      </c>
      <c r="E117">
        <v>324</v>
      </c>
      <c r="F117">
        <v>246</v>
      </c>
      <c r="G117">
        <v>170</v>
      </c>
      <c r="H117">
        <v>165</v>
      </c>
      <c r="I117">
        <v>194</v>
      </c>
      <c r="J117">
        <f t="shared" si="6"/>
        <v>1796</v>
      </c>
      <c r="K117" t="s">
        <v>172</v>
      </c>
      <c r="M117">
        <f t="shared" si="7"/>
        <v>268</v>
      </c>
      <c r="N117">
        <f t="shared" si="8"/>
        <v>717</v>
      </c>
      <c r="O117">
        <f t="shared" si="9"/>
        <v>76</v>
      </c>
      <c r="P117">
        <f t="shared" si="10"/>
        <v>114</v>
      </c>
      <c r="Q117">
        <f t="shared" si="11"/>
        <v>10</v>
      </c>
    </row>
    <row r="118" spans="1:17" x14ac:dyDescent="0.4">
      <c r="A118" s="9">
        <v>117</v>
      </c>
      <c r="B118" t="s">
        <v>126</v>
      </c>
      <c r="C118">
        <v>350</v>
      </c>
      <c r="D118">
        <v>240</v>
      </c>
      <c r="E118">
        <v>280</v>
      </c>
      <c r="F118">
        <v>200</v>
      </c>
      <c r="G118">
        <v>220</v>
      </c>
      <c r="H118">
        <v>237</v>
      </c>
      <c r="I118">
        <v>230</v>
      </c>
      <c r="J118">
        <f t="shared" si="6"/>
        <v>1757</v>
      </c>
      <c r="K118" t="s">
        <v>173</v>
      </c>
      <c r="M118">
        <f t="shared" si="7"/>
        <v>301.62</v>
      </c>
      <c r="N118">
        <f t="shared" si="8"/>
        <v>741</v>
      </c>
      <c r="O118">
        <f t="shared" si="9"/>
        <v>49</v>
      </c>
      <c r="P118">
        <f t="shared" si="10"/>
        <v>15</v>
      </c>
      <c r="Q118">
        <f t="shared" si="11"/>
        <v>19</v>
      </c>
    </row>
    <row r="119" spans="1:17" x14ac:dyDescent="0.4">
      <c r="A119" s="10">
        <v>118</v>
      </c>
      <c r="B119" t="s">
        <v>127</v>
      </c>
      <c r="C119">
        <v>315</v>
      </c>
      <c r="D119">
        <v>165</v>
      </c>
      <c r="E119">
        <v>281</v>
      </c>
      <c r="F119">
        <v>184</v>
      </c>
      <c r="G119">
        <v>185</v>
      </c>
      <c r="H119">
        <v>208</v>
      </c>
      <c r="I119">
        <v>169</v>
      </c>
      <c r="J119">
        <f t="shared" si="6"/>
        <v>1507</v>
      </c>
      <c r="K119" t="s">
        <v>172</v>
      </c>
      <c r="M119">
        <f t="shared" si="7"/>
        <v>314.40000000000003</v>
      </c>
      <c r="N119">
        <f t="shared" si="8"/>
        <v>691</v>
      </c>
      <c r="O119">
        <f t="shared" si="9"/>
        <v>92</v>
      </c>
      <c r="P119">
        <f t="shared" si="10"/>
        <v>53</v>
      </c>
      <c r="Q119">
        <f t="shared" si="11"/>
        <v>83</v>
      </c>
    </row>
    <row r="120" spans="1:17" x14ac:dyDescent="0.4">
      <c r="A120" s="5">
        <v>119</v>
      </c>
      <c r="B120" t="s">
        <v>128</v>
      </c>
      <c r="C120">
        <v>190</v>
      </c>
      <c r="D120">
        <v>209</v>
      </c>
      <c r="E120">
        <v>193</v>
      </c>
      <c r="F120">
        <v>176</v>
      </c>
      <c r="G120">
        <v>215</v>
      </c>
      <c r="H120">
        <v>188</v>
      </c>
      <c r="I120">
        <v>178</v>
      </c>
      <c r="J120">
        <f t="shared" si="6"/>
        <v>1349</v>
      </c>
      <c r="K120" t="s">
        <v>171</v>
      </c>
      <c r="M120">
        <f t="shared" si="7"/>
        <v>403</v>
      </c>
      <c r="N120">
        <f t="shared" si="8"/>
        <v>740</v>
      </c>
      <c r="O120">
        <f t="shared" si="9"/>
        <v>50</v>
      </c>
      <c r="P120">
        <f t="shared" si="10"/>
        <v>72</v>
      </c>
      <c r="Q120">
        <f t="shared" si="11"/>
        <v>41</v>
      </c>
    </row>
    <row r="121" spans="1:17" x14ac:dyDescent="0.4">
      <c r="A121" s="5">
        <v>120</v>
      </c>
      <c r="B121" t="s">
        <v>129</v>
      </c>
      <c r="C121">
        <v>180</v>
      </c>
      <c r="D121">
        <v>213</v>
      </c>
      <c r="E121">
        <v>211</v>
      </c>
      <c r="F121">
        <v>165</v>
      </c>
      <c r="G121">
        <v>214</v>
      </c>
      <c r="H121">
        <v>197</v>
      </c>
      <c r="I121">
        <v>187</v>
      </c>
      <c r="J121">
        <f t="shared" si="6"/>
        <v>1367</v>
      </c>
      <c r="K121" t="s">
        <v>171</v>
      </c>
      <c r="M121">
        <f t="shared" si="7"/>
        <v>411</v>
      </c>
      <c r="N121">
        <f t="shared" si="8"/>
        <v>753</v>
      </c>
      <c r="O121">
        <f t="shared" si="9"/>
        <v>39</v>
      </c>
      <c r="P121">
        <f t="shared" si="10"/>
        <v>65</v>
      </c>
      <c r="Q121">
        <f t="shared" si="11"/>
        <v>35</v>
      </c>
    </row>
    <row r="122" spans="1:17" x14ac:dyDescent="0.4">
      <c r="A122" s="7">
        <v>121</v>
      </c>
      <c r="B122" t="s">
        <v>130</v>
      </c>
      <c r="C122">
        <v>375</v>
      </c>
      <c r="D122">
        <v>94</v>
      </c>
      <c r="E122">
        <v>347</v>
      </c>
      <c r="F122">
        <v>335</v>
      </c>
      <c r="G122">
        <v>137</v>
      </c>
      <c r="H122">
        <v>118</v>
      </c>
      <c r="I122">
        <v>157</v>
      </c>
      <c r="J122">
        <f t="shared" si="6"/>
        <v>1563</v>
      </c>
      <c r="K122" t="s">
        <v>172</v>
      </c>
      <c r="M122">
        <f t="shared" si="7"/>
        <v>204</v>
      </c>
      <c r="N122">
        <f t="shared" si="8"/>
        <v>595</v>
      </c>
      <c r="O122">
        <f t="shared" si="9"/>
        <v>143</v>
      </c>
      <c r="P122">
        <f t="shared" si="10"/>
        <v>159</v>
      </c>
      <c r="Q122">
        <f t="shared" si="11"/>
        <v>160</v>
      </c>
    </row>
    <row r="123" spans="1:17" x14ac:dyDescent="0.4">
      <c r="A123" s="5">
        <v>122</v>
      </c>
      <c r="B123" t="s">
        <v>131</v>
      </c>
      <c r="C123">
        <v>166</v>
      </c>
      <c r="D123">
        <v>241</v>
      </c>
      <c r="E123">
        <v>98</v>
      </c>
      <c r="F123">
        <v>117</v>
      </c>
      <c r="G123">
        <v>219</v>
      </c>
      <c r="H123">
        <v>239</v>
      </c>
      <c r="I123">
        <v>246</v>
      </c>
      <c r="J123">
        <f t="shared" si="6"/>
        <v>1326</v>
      </c>
      <c r="K123" t="s">
        <v>171</v>
      </c>
      <c r="M123">
        <f t="shared" si="7"/>
        <v>458</v>
      </c>
      <c r="N123">
        <f t="shared" si="8"/>
        <v>790</v>
      </c>
      <c r="O123">
        <f t="shared" si="9"/>
        <v>15</v>
      </c>
      <c r="P123">
        <f t="shared" si="10"/>
        <v>11</v>
      </c>
      <c r="Q123">
        <f t="shared" si="11"/>
        <v>17</v>
      </c>
    </row>
    <row r="124" spans="1:17" x14ac:dyDescent="0.4">
      <c r="A124" s="5">
        <v>123</v>
      </c>
      <c r="B124" t="s">
        <v>132</v>
      </c>
      <c r="C124">
        <v>175</v>
      </c>
      <c r="D124">
        <v>212</v>
      </c>
      <c r="E124">
        <v>98</v>
      </c>
      <c r="F124">
        <v>98</v>
      </c>
      <c r="G124">
        <v>219</v>
      </c>
      <c r="H124">
        <v>253</v>
      </c>
      <c r="I124">
        <v>246</v>
      </c>
      <c r="J124">
        <f t="shared" si="6"/>
        <v>1301</v>
      </c>
      <c r="K124" t="s">
        <v>171</v>
      </c>
      <c r="M124">
        <f t="shared" si="7"/>
        <v>472</v>
      </c>
      <c r="N124">
        <f t="shared" si="8"/>
        <v>797</v>
      </c>
      <c r="O124">
        <f t="shared" si="9"/>
        <v>12</v>
      </c>
      <c r="P124">
        <f t="shared" si="10"/>
        <v>2</v>
      </c>
      <c r="Q124">
        <f t="shared" si="11"/>
        <v>36</v>
      </c>
    </row>
    <row r="125" spans="1:17" x14ac:dyDescent="0.4">
      <c r="A125" s="5">
        <v>124</v>
      </c>
      <c r="B125" t="s">
        <v>133</v>
      </c>
      <c r="C125">
        <v>194</v>
      </c>
      <c r="D125">
        <v>193</v>
      </c>
      <c r="E125">
        <v>98</v>
      </c>
      <c r="F125">
        <v>166</v>
      </c>
      <c r="G125">
        <v>170</v>
      </c>
      <c r="H125">
        <v>249</v>
      </c>
      <c r="I125">
        <v>246</v>
      </c>
      <c r="J125">
        <f t="shared" si="6"/>
        <v>1316</v>
      </c>
      <c r="K125" t="s">
        <v>171</v>
      </c>
      <c r="M125">
        <f t="shared" si="7"/>
        <v>419</v>
      </c>
      <c r="N125">
        <f t="shared" si="8"/>
        <v>748</v>
      </c>
      <c r="O125">
        <f>RANK(N125,$N$2:$N$161)</f>
        <v>42</v>
      </c>
      <c r="P125">
        <f t="shared" si="10"/>
        <v>6</v>
      </c>
      <c r="Q125">
        <f t="shared" si="11"/>
        <v>50</v>
      </c>
    </row>
    <row r="126" spans="1:17" x14ac:dyDescent="0.4">
      <c r="A126" s="5">
        <v>125</v>
      </c>
      <c r="B126" t="s">
        <v>134</v>
      </c>
      <c r="C126">
        <v>185</v>
      </c>
      <c r="D126">
        <v>222</v>
      </c>
      <c r="E126">
        <v>98</v>
      </c>
      <c r="F126">
        <v>98</v>
      </c>
      <c r="G126">
        <v>245</v>
      </c>
      <c r="H126">
        <v>229</v>
      </c>
      <c r="I126">
        <v>246</v>
      </c>
      <c r="J126">
        <f t="shared" si="6"/>
        <v>1323</v>
      </c>
      <c r="K126" t="s">
        <v>171</v>
      </c>
      <c r="M126">
        <f t="shared" si="7"/>
        <v>474</v>
      </c>
      <c r="N126">
        <f t="shared" si="8"/>
        <v>805</v>
      </c>
      <c r="O126">
        <f t="shared" si="9"/>
        <v>10</v>
      </c>
      <c r="P126">
        <f t="shared" si="10"/>
        <v>18</v>
      </c>
      <c r="Q126">
        <f t="shared" si="11"/>
        <v>30</v>
      </c>
    </row>
    <row r="127" spans="1:17" x14ac:dyDescent="0.4">
      <c r="A127" s="7">
        <v>126</v>
      </c>
      <c r="B127" t="s">
        <v>135</v>
      </c>
      <c r="C127">
        <v>312</v>
      </c>
      <c r="D127">
        <v>245</v>
      </c>
      <c r="E127">
        <v>194</v>
      </c>
      <c r="F127">
        <v>174</v>
      </c>
      <c r="G127">
        <v>194</v>
      </c>
      <c r="H127">
        <v>227</v>
      </c>
      <c r="I127">
        <v>250</v>
      </c>
      <c r="J127">
        <f t="shared" si="6"/>
        <v>1596</v>
      </c>
      <c r="K127" t="s">
        <v>172</v>
      </c>
      <c r="M127">
        <f t="shared" si="7"/>
        <v>336.8</v>
      </c>
      <c r="N127">
        <f t="shared" si="8"/>
        <v>736</v>
      </c>
      <c r="O127">
        <f t="shared" si="9"/>
        <v>52</v>
      </c>
      <c r="P127">
        <f t="shared" si="10"/>
        <v>21</v>
      </c>
      <c r="Q127">
        <f t="shared" si="11"/>
        <v>11</v>
      </c>
    </row>
    <row r="128" spans="1:17" x14ac:dyDescent="0.4">
      <c r="A128" s="7">
        <v>127</v>
      </c>
      <c r="B128" t="s">
        <v>136</v>
      </c>
      <c r="C128">
        <v>332</v>
      </c>
      <c r="D128">
        <v>245</v>
      </c>
      <c r="E128">
        <v>184</v>
      </c>
      <c r="F128">
        <v>164</v>
      </c>
      <c r="G128">
        <v>194</v>
      </c>
      <c r="H128">
        <v>227</v>
      </c>
      <c r="I128">
        <v>250</v>
      </c>
      <c r="J128">
        <f t="shared" si="6"/>
        <v>1596</v>
      </c>
      <c r="K128" t="s">
        <v>172</v>
      </c>
      <c r="M128">
        <f t="shared" si="7"/>
        <v>336.8</v>
      </c>
      <c r="N128">
        <f t="shared" si="8"/>
        <v>736</v>
      </c>
      <c r="O128">
        <f t="shared" si="9"/>
        <v>52</v>
      </c>
      <c r="P128">
        <f t="shared" si="10"/>
        <v>21</v>
      </c>
      <c r="Q128">
        <f t="shared" si="11"/>
        <v>11</v>
      </c>
    </row>
    <row r="129" spans="1:17" x14ac:dyDescent="0.4">
      <c r="A129" s="8">
        <v>128</v>
      </c>
      <c r="B129" t="s">
        <v>137</v>
      </c>
      <c r="C129">
        <v>322</v>
      </c>
      <c r="D129">
        <v>275</v>
      </c>
      <c r="E129">
        <v>184</v>
      </c>
      <c r="F129">
        <v>164</v>
      </c>
      <c r="G129">
        <v>214</v>
      </c>
      <c r="H129">
        <v>217</v>
      </c>
      <c r="I129">
        <v>250</v>
      </c>
      <c r="J129">
        <f t="shared" si="6"/>
        <v>1626</v>
      </c>
      <c r="K129" t="s">
        <v>172</v>
      </c>
      <c r="M129">
        <f t="shared" si="7"/>
        <v>344.8</v>
      </c>
      <c r="N129">
        <f t="shared" si="8"/>
        <v>751</v>
      </c>
      <c r="O129">
        <f t="shared" si="9"/>
        <v>40</v>
      </c>
      <c r="P129">
        <f t="shared" si="10"/>
        <v>41</v>
      </c>
      <c r="Q129">
        <f t="shared" si="11"/>
        <v>9</v>
      </c>
    </row>
    <row r="130" spans="1:17" x14ac:dyDescent="0.4">
      <c r="A130" s="7">
        <v>129</v>
      </c>
      <c r="B130" t="s">
        <v>138</v>
      </c>
      <c r="C130">
        <v>322</v>
      </c>
      <c r="D130">
        <v>245</v>
      </c>
      <c r="E130">
        <v>184</v>
      </c>
      <c r="F130">
        <v>174</v>
      </c>
      <c r="G130">
        <v>194</v>
      </c>
      <c r="H130">
        <v>227</v>
      </c>
      <c r="I130">
        <v>250</v>
      </c>
      <c r="J130">
        <f t="shared" si="6"/>
        <v>1596</v>
      </c>
      <c r="K130" t="s">
        <v>172</v>
      </c>
      <c r="M130">
        <f t="shared" si="7"/>
        <v>336.8</v>
      </c>
      <c r="N130">
        <f t="shared" si="8"/>
        <v>736</v>
      </c>
      <c r="O130">
        <f t="shared" si="9"/>
        <v>52</v>
      </c>
      <c r="P130">
        <f t="shared" si="10"/>
        <v>21</v>
      </c>
      <c r="Q130">
        <f t="shared" si="11"/>
        <v>11</v>
      </c>
    </row>
    <row r="131" spans="1:17" x14ac:dyDescent="0.4">
      <c r="A131" s="4">
        <v>130</v>
      </c>
      <c r="B131" t="s">
        <v>139</v>
      </c>
      <c r="C131">
        <v>260</v>
      </c>
      <c r="D131">
        <v>125</v>
      </c>
      <c r="E131">
        <v>211</v>
      </c>
      <c r="F131">
        <v>185</v>
      </c>
      <c r="G131">
        <v>193</v>
      </c>
      <c r="H131">
        <v>130</v>
      </c>
      <c r="I131">
        <v>158</v>
      </c>
      <c r="J131">
        <f t="shared" ref="J131:J161" si="12">SUM(C131:I131)</f>
        <v>1262</v>
      </c>
      <c r="K131" t="s">
        <v>171</v>
      </c>
      <c r="M131">
        <f t="shared" ref="M131:M161" si="13">IF($K131="A",($H131+$G131),IF($K131="B",($H131+$G131),IF($K131="C",0.8*($H131+$G131),0.66*($H131+$G131))))</f>
        <v>323</v>
      </c>
      <c r="N131">
        <f t="shared" ref="N131:N161" si="14">ROUND(M131+$J131/4,0)</f>
        <v>639</v>
      </c>
      <c r="O131">
        <f t="shared" ref="O131:O161" si="15">RANK(N131,$N$2:$N$161)</f>
        <v>123</v>
      </c>
      <c r="P131">
        <f t="shared" ref="P131:P161" si="16">RANK(H131,$H$2:$H$161)</f>
        <v>155</v>
      </c>
      <c r="Q131">
        <f t="shared" ref="Q131:Q161" si="17">RANK(D131,$D$2:$D$161)</f>
        <v>140</v>
      </c>
    </row>
    <row r="132" spans="1:17" x14ac:dyDescent="0.4">
      <c r="A132" s="5">
        <v>131</v>
      </c>
      <c r="B132" t="s">
        <v>140</v>
      </c>
      <c r="C132">
        <v>242</v>
      </c>
      <c r="D132">
        <v>155</v>
      </c>
      <c r="E132">
        <v>192</v>
      </c>
      <c r="F132">
        <v>175</v>
      </c>
      <c r="G132">
        <v>213</v>
      </c>
      <c r="H132">
        <v>158</v>
      </c>
      <c r="I132">
        <v>177</v>
      </c>
      <c r="J132">
        <f>SUM(C132:I132)</f>
        <v>1312</v>
      </c>
      <c r="K132" t="s">
        <v>171</v>
      </c>
      <c r="M132">
        <f t="shared" si="13"/>
        <v>371</v>
      </c>
      <c r="N132">
        <f t="shared" si="14"/>
        <v>699</v>
      </c>
      <c r="O132">
        <f t="shared" si="15"/>
        <v>86</v>
      </c>
      <c r="P132">
        <f t="shared" si="16"/>
        <v>123</v>
      </c>
      <c r="Q132">
        <f t="shared" si="17"/>
        <v>98</v>
      </c>
    </row>
    <row r="133" spans="1:17" x14ac:dyDescent="0.4">
      <c r="A133" s="4">
        <v>132</v>
      </c>
      <c r="B133" t="s">
        <v>141</v>
      </c>
      <c r="C133">
        <v>260</v>
      </c>
      <c r="D133">
        <v>125</v>
      </c>
      <c r="E133">
        <v>231</v>
      </c>
      <c r="F133">
        <v>220</v>
      </c>
      <c r="G133">
        <v>165</v>
      </c>
      <c r="H133">
        <v>140</v>
      </c>
      <c r="I133">
        <v>148</v>
      </c>
      <c r="J133">
        <f t="shared" si="12"/>
        <v>1289</v>
      </c>
      <c r="K133" t="s">
        <v>171</v>
      </c>
      <c r="M133">
        <f t="shared" si="13"/>
        <v>305</v>
      </c>
      <c r="N133">
        <f t="shared" si="14"/>
        <v>627</v>
      </c>
      <c r="O133">
        <f t="shared" si="15"/>
        <v>127</v>
      </c>
      <c r="P133">
        <f t="shared" si="16"/>
        <v>144</v>
      </c>
      <c r="Q133">
        <f t="shared" si="17"/>
        <v>140</v>
      </c>
    </row>
    <row r="134" spans="1:17" x14ac:dyDescent="0.4">
      <c r="A134" s="5">
        <v>133</v>
      </c>
      <c r="B134" t="s">
        <v>142</v>
      </c>
      <c r="C134">
        <v>303</v>
      </c>
      <c r="D134">
        <v>132</v>
      </c>
      <c r="E134">
        <v>250</v>
      </c>
      <c r="F134">
        <v>201</v>
      </c>
      <c r="G134">
        <v>183</v>
      </c>
      <c r="H134">
        <v>148</v>
      </c>
      <c r="I134">
        <v>168</v>
      </c>
      <c r="J134">
        <f t="shared" si="12"/>
        <v>1385</v>
      </c>
      <c r="K134" t="s">
        <v>172</v>
      </c>
      <c r="M134">
        <f t="shared" si="13"/>
        <v>264.8</v>
      </c>
      <c r="N134">
        <f t="shared" si="14"/>
        <v>611</v>
      </c>
      <c r="O134">
        <f t="shared" si="15"/>
        <v>137</v>
      </c>
      <c r="P134">
        <f t="shared" si="16"/>
        <v>138</v>
      </c>
      <c r="Q134">
        <f t="shared" si="17"/>
        <v>137</v>
      </c>
    </row>
    <row r="135" spans="1:17" x14ac:dyDescent="0.4">
      <c r="A135" s="5">
        <v>134</v>
      </c>
      <c r="B135" t="s">
        <v>143</v>
      </c>
      <c r="C135">
        <v>292</v>
      </c>
      <c r="D135">
        <v>111</v>
      </c>
      <c r="E135">
        <v>253</v>
      </c>
      <c r="F135">
        <v>232</v>
      </c>
      <c r="G135">
        <v>147</v>
      </c>
      <c r="H135">
        <v>139</v>
      </c>
      <c r="I135">
        <v>174</v>
      </c>
      <c r="J135">
        <f t="shared" si="12"/>
        <v>1348</v>
      </c>
      <c r="K135" t="s">
        <v>172</v>
      </c>
      <c r="M135">
        <f t="shared" si="13"/>
        <v>228.8</v>
      </c>
      <c r="N135">
        <f t="shared" si="14"/>
        <v>566</v>
      </c>
      <c r="O135">
        <f t="shared" si="15"/>
        <v>155</v>
      </c>
      <c r="P135">
        <f t="shared" si="16"/>
        <v>145</v>
      </c>
      <c r="Q135">
        <f t="shared" si="17"/>
        <v>154</v>
      </c>
    </row>
    <row r="136" spans="1:17" x14ac:dyDescent="0.4">
      <c r="A136" s="6">
        <v>135</v>
      </c>
      <c r="B136" t="s">
        <v>144</v>
      </c>
      <c r="C136">
        <v>323</v>
      </c>
      <c r="D136">
        <v>153</v>
      </c>
      <c r="E136">
        <v>291</v>
      </c>
      <c r="F136">
        <v>213</v>
      </c>
      <c r="G136">
        <v>166</v>
      </c>
      <c r="H136">
        <v>149</v>
      </c>
      <c r="I136">
        <v>178</v>
      </c>
      <c r="J136">
        <f t="shared" si="12"/>
        <v>1473</v>
      </c>
      <c r="K136" t="s">
        <v>173</v>
      </c>
      <c r="M136">
        <f t="shared" si="13"/>
        <v>207.9</v>
      </c>
      <c r="N136">
        <f t="shared" si="14"/>
        <v>576</v>
      </c>
      <c r="O136">
        <f t="shared" si="15"/>
        <v>148</v>
      </c>
      <c r="P136">
        <f t="shared" si="16"/>
        <v>131</v>
      </c>
      <c r="Q136">
        <f t="shared" si="17"/>
        <v>106</v>
      </c>
    </row>
    <row r="137" spans="1:17" x14ac:dyDescent="0.4">
      <c r="A137" s="4">
        <v>136</v>
      </c>
      <c r="B137" t="s">
        <v>145</v>
      </c>
      <c r="C137">
        <v>212</v>
      </c>
      <c r="D137">
        <v>117</v>
      </c>
      <c r="E137">
        <v>244</v>
      </c>
      <c r="F137">
        <v>226</v>
      </c>
      <c r="G137">
        <v>185</v>
      </c>
      <c r="H137">
        <v>159</v>
      </c>
      <c r="I137">
        <v>140</v>
      </c>
      <c r="J137">
        <f t="shared" si="12"/>
        <v>1283</v>
      </c>
      <c r="K137" t="s">
        <v>171</v>
      </c>
      <c r="M137">
        <f t="shared" si="13"/>
        <v>344</v>
      </c>
      <c r="N137">
        <f t="shared" si="14"/>
        <v>665</v>
      </c>
      <c r="O137">
        <f t="shared" si="15"/>
        <v>114</v>
      </c>
      <c r="P137">
        <f t="shared" si="16"/>
        <v>118</v>
      </c>
      <c r="Q137">
        <f t="shared" si="17"/>
        <v>148</v>
      </c>
    </row>
    <row r="138" spans="1:17" x14ac:dyDescent="0.4">
      <c r="A138" s="4">
        <v>137</v>
      </c>
      <c r="B138" t="s">
        <v>146</v>
      </c>
      <c r="C138">
        <v>202</v>
      </c>
      <c r="D138">
        <v>124</v>
      </c>
      <c r="E138">
        <v>234</v>
      </c>
      <c r="F138">
        <v>206</v>
      </c>
      <c r="G138">
        <v>184</v>
      </c>
      <c r="H138">
        <v>168</v>
      </c>
      <c r="I138">
        <v>158</v>
      </c>
      <c r="J138">
        <f t="shared" si="12"/>
        <v>1276</v>
      </c>
      <c r="K138" t="s">
        <v>171</v>
      </c>
      <c r="M138">
        <f t="shared" si="13"/>
        <v>352</v>
      </c>
      <c r="N138">
        <f t="shared" si="14"/>
        <v>671</v>
      </c>
      <c r="O138">
        <f t="shared" si="15"/>
        <v>106</v>
      </c>
      <c r="P138">
        <f t="shared" si="16"/>
        <v>107</v>
      </c>
      <c r="Q138">
        <f t="shared" si="17"/>
        <v>144</v>
      </c>
    </row>
    <row r="139" spans="1:17" x14ac:dyDescent="0.4">
      <c r="A139" s="4">
        <v>138</v>
      </c>
      <c r="B139" t="s">
        <v>147</v>
      </c>
      <c r="C139">
        <v>198</v>
      </c>
      <c r="D139">
        <v>130</v>
      </c>
      <c r="E139">
        <v>221</v>
      </c>
      <c r="F139">
        <v>214</v>
      </c>
      <c r="G139">
        <v>189</v>
      </c>
      <c r="H139">
        <v>161</v>
      </c>
      <c r="I139">
        <v>154</v>
      </c>
      <c r="J139">
        <f t="shared" si="12"/>
        <v>1267</v>
      </c>
      <c r="K139" t="s">
        <v>171</v>
      </c>
      <c r="M139">
        <f t="shared" si="13"/>
        <v>350</v>
      </c>
      <c r="N139">
        <f t="shared" si="14"/>
        <v>667</v>
      </c>
      <c r="O139">
        <f t="shared" si="15"/>
        <v>113</v>
      </c>
      <c r="P139">
        <f t="shared" si="16"/>
        <v>117</v>
      </c>
      <c r="Q139">
        <f t="shared" si="17"/>
        <v>139</v>
      </c>
    </row>
    <row r="140" spans="1:17" x14ac:dyDescent="0.4">
      <c r="A140" s="4">
        <v>139</v>
      </c>
      <c r="B140" t="s">
        <v>148</v>
      </c>
      <c r="C140">
        <v>193</v>
      </c>
      <c r="D140">
        <v>142</v>
      </c>
      <c r="E140">
        <v>215</v>
      </c>
      <c r="F140">
        <v>196</v>
      </c>
      <c r="G140">
        <v>190</v>
      </c>
      <c r="H140">
        <v>172</v>
      </c>
      <c r="I140">
        <v>167</v>
      </c>
      <c r="J140">
        <f t="shared" si="12"/>
        <v>1275</v>
      </c>
      <c r="K140" t="s">
        <v>171</v>
      </c>
      <c r="M140">
        <f t="shared" si="13"/>
        <v>362</v>
      </c>
      <c r="N140">
        <f t="shared" si="14"/>
        <v>681</v>
      </c>
      <c r="O140">
        <f t="shared" si="15"/>
        <v>98</v>
      </c>
      <c r="P140">
        <f t="shared" si="16"/>
        <v>98</v>
      </c>
      <c r="Q140">
        <f t="shared" si="17"/>
        <v>124</v>
      </c>
    </row>
    <row r="141" spans="1:17" x14ac:dyDescent="0.4">
      <c r="A141" s="5">
        <v>140</v>
      </c>
      <c r="B141" t="s">
        <v>149</v>
      </c>
      <c r="C141">
        <v>217</v>
      </c>
      <c r="D141">
        <v>147</v>
      </c>
      <c r="E141">
        <v>231</v>
      </c>
      <c r="F141">
        <v>233</v>
      </c>
      <c r="G141">
        <v>185</v>
      </c>
      <c r="H141">
        <v>170</v>
      </c>
      <c r="I141">
        <v>157</v>
      </c>
      <c r="J141">
        <f t="shared" si="12"/>
        <v>1340</v>
      </c>
      <c r="K141" t="s">
        <v>172</v>
      </c>
      <c r="M141">
        <f t="shared" si="13"/>
        <v>284</v>
      </c>
      <c r="N141">
        <f t="shared" si="14"/>
        <v>619</v>
      </c>
      <c r="O141">
        <f t="shared" si="15"/>
        <v>132</v>
      </c>
      <c r="P141">
        <f t="shared" si="16"/>
        <v>101</v>
      </c>
      <c r="Q141">
        <f t="shared" si="17"/>
        <v>111</v>
      </c>
    </row>
    <row r="142" spans="1:17" x14ac:dyDescent="0.4">
      <c r="A142" s="5">
        <v>141</v>
      </c>
      <c r="B142" t="s">
        <v>150</v>
      </c>
      <c r="C142">
        <v>231</v>
      </c>
      <c r="D142">
        <v>157</v>
      </c>
      <c r="E142">
        <v>243</v>
      </c>
      <c r="F142">
        <v>247</v>
      </c>
      <c r="G142">
        <v>195</v>
      </c>
      <c r="H142">
        <v>157</v>
      </c>
      <c r="I142">
        <v>148</v>
      </c>
      <c r="J142">
        <f t="shared" si="12"/>
        <v>1378</v>
      </c>
      <c r="K142" t="s">
        <v>172</v>
      </c>
      <c r="M142">
        <f t="shared" si="13"/>
        <v>281.60000000000002</v>
      </c>
      <c r="N142">
        <f t="shared" si="14"/>
        <v>626</v>
      </c>
      <c r="O142">
        <f t="shared" si="15"/>
        <v>128</v>
      </c>
      <c r="P142">
        <f t="shared" si="16"/>
        <v>128</v>
      </c>
      <c r="Q142">
        <f t="shared" si="17"/>
        <v>96</v>
      </c>
    </row>
    <row r="143" spans="1:17" x14ac:dyDescent="0.4">
      <c r="A143" s="5">
        <v>142</v>
      </c>
      <c r="B143" t="s">
        <v>151</v>
      </c>
      <c r="C143">
        <v>220</v>
      </c>
      <c r="D143">
        <v>154</v>
      </c>
      <c r="E143">
        <v>248</v>
      </c>
      <c r="F143">
        <v>242</v>
      </c>
      <c r="G143">
        <v>206</v>
      </c>
      <c r="H143">
        <v>147</v>
      </c>
      <c r="I143">
        <v>128</v>
      </c>
      <c r="J143">
        <f t="shared" si="12"/>
        <v>1345</v>
      </c>
      <c r="K143" t="s">
        <v>172</v>
      </c>
      <c r="M143">
        <f t="shared" si="13"/>
        <v>282.40000000000003</v>
      </c>
      <c r="N143">
        <f t="shared" si="14"/>
        <v>619</v>
      </c>
      <c r="O143">
        <f t="shared" si="15"/>
        <v>132</v>
      </c>
      <c r="P143">
        <f t="shared" si="16"/>
        <v>141</v>
      </c>
      <c r="Q143">
        <f t="shared" si="17"/>
        <v>102</v>
      </c>
    </row>
    <row r="144" spans="1:17" x14ac:dyDescent="0.4">
      <c r="A144" s="5">
        <v>143</v>
      </c>
      <c r="B144" t="s">
        <v>152</v>
      </c>
      <c r="C144">
        <v>248</v>
      </c>
      <c r="D144">
        <v>164</v>
      </c>
      <c r="E144">
        <v>248</v>
      </c>
      <c r="F144">
        <v>256</v>
      </c>
      <c r="G144">
        <v>197</v>
      </c>
      <c r="H144">
        <v>137</v>
      </c>
      <c r="I144">
        <v>127</v>
      </c>
      <c r="J144">
        <f t="shared" si="12"/>
        <v>1377</v>
      </c>
      <c r="K144" t="s">
        <v>172</v>
      </c>
      <c r="M144">
        <f t="shared" si="13"/>
        <v>267.2</v>
      </c>
      <c r="N144">
        <f t="shared" si="14"/>
        <v>611</v>
      </c>
      <c r="O144">
        <f t="shared" si="15"/>
        <v>137</v>
      </c>
      <c r="P144">
        <f t="shared" si="16"/>
        <v>150</v>
      </c>
      <c r="Q144">
        <f t="shared" si="17"/>
        <v>87</v>
      </c>
    </row>
    <row r="145" spans="1:17" x14ac:dyDescent="0.4">
      <c r="A145" s="9">
        <v>144</v>
      </c>
      <c r="B145" t="s">
        <v>153</v>
      </c>
      <c r="C145">
        <v>494</v>
      </c>
      <c r="D145">
        <v>314</v>
      </c>
      <c r="E145">
        <v>239</v>
      </c>
      <c r="F145">
        <v>192</v>
      </c>
      <c r="G145">
        <v>189</v>
      </c>
      <c r="H145">
        <v>250</v>
      </c>
      <c r="I145">
        <v>314</v>
      </c>
      <c r="J145">
        <f t="shared" si="12"/>
        <v>1992</v>
      </c>
      <c r="K145" t="s">
        <v>173</v>
      </c>
      <c r="M145">
        <f t="shared" si="13"/>
        <v>289.74</v>
      </c>
      <c r="N145">
        <f t="shared" si="14"/>
        <v>788</v>
      </c>
      <c r="O145">
        <f t="shared" si="15"/>
        <v>18</v>
      </c>
      <c r="P145">
        <f t="shared" si="16"/>
        <v>3</v>
      </c>
      <c r="Q145">
        <f t="shared" si="17"/>
        <v>3</v>
      </c>
    </row>
    <row r="146" spans="1:17" x14ac:dyDescent="0.4">
      <c r="A146" s="9">
        <v>145</v>
      </c>
      <c r="B146" t="s">
        <v>154</v>
      </c>
      <c r="C146">
        <v>480</v>
      </c>
      <c r="D146">
        <v>329</v>
      </c>
      <c r="E146">
        <v>242</v>
      </c>
      <c r="F146">
        <v>185</v>
      </c>
      <c r="G146">
        <v>182</v>
      </c>
      <c r="H146">
        <v>255</v>
      </c>
      <c r="I146">
        <v>294</v>
      </c>
      <c r="J146">
        <f t="shared" si="12"/>
        <v>1967</v>
      </c>
      <c r="K146" t="s">
        <v>173</v>
      </c>
      <c r="M146">
        <f t="shared" si="13"/>
        <v>288.42</v>
      </c>
      <c r="N146">
        <f t="shared" si="14"/>
        <v>780</v>
      </c>
      <c r="O146">
        <f t="shared" si="15"/>
        <v>23</v>
      </c>
      <c r="P146">
        <f t="shared" si="16"/>
        <v>1</v>
      </c>
      <c r="Q146">
        <f t="shared" si="17"/>
        <v>2</v>
      </c>
    </row>
    <row r="147" spans="1:17" x14ac:dyDescent="0.4">
      <c r="A147" s="9">
        <v>146</v>
      </c>
      <c r="B147" t="s">
        <v>155</v>
      </c>
      <c r="C147">
        <v>595</v>
      </c>
      <c r="D147">
        <v>330</v>
      </c>
      <c r="E147">
        <v>231</v>
      </c>
      <c r="F147">
        <v>222</v>
      </c>
      <c r="G147">
        <v>165</v>
      </c>
      <c r="H147">
        <v>244</v>
      </c>
      <c r="I147">
        <v>274</v>
      </c>
      <c r="J147">
        <f t="shared" si="12"/>
        <v>2061</v>
      </c>
      <c r="K147" t="s">
        <v>173</v>
      </c>
      <c r="M147">
        <f t="shared" si="13"/>
        <v>269.94</v>
      </c>
      <c r="N147">
        <f t="shared" si="14"/>
        <v>785</v>
      </c>
      <c r="O147">
        <f t="shared" si="15"/>
        <v>20</v>
      </c>
      <c r="P147">
        <f t="shared" si="16"/>
        <v>10</v>
      </c>
      <c r="Q147">
        <f t="shared" si="17"/>
        <v>1</v>
      </c>
    </row>
    <row r="148" spans="1:17" x14ac:dyDescent="0.4">
      <c r="A148" s="9">
        <v>147</v>
      </c>
      <c r="B148" t="s">
        <v>156</v>
      </c>
      <c r="C148">
        <v>530</v>
      </c>
      <c r="D148">
        <v>294</v>
      </c>
      <c r="E148">
        <v>247</v>
      </c>
      <c r="F148">
        <v>210</v>
      </c>
      <c r="G148">
        <v>180</v>
      </c>
      <c r="H148">
        <v>239</v>
      </c>
      <c r="I148">
        <v>284</v>
      </c>
      <c r="J148">
        <f t="shared" si="12"/>
        <v>1984</v>
      </c>
      <c r="K148" t="s">
        <v>173</v>
      </c>
      <c r="M148">
        <f t="shared" si="13"/>
        <v>276.54000000000002</v>
      </c>
      <c r="N148">
        <f>ROUND(M148+$J148/4,0)</f>
        <v>773</v>
      </c>
      <c r="O148">
        <f t="shared" si="15"/>
        <v>28</v>
      </c>
      <c r="P148">
        <f t="shared" si="16"/>
        <v>11</v>
      </c>
      <c r="Q148">
        <f t="shared" si="17"/>
        <v>5</v>
      </c>
    </row>
    <row r="149" spans="1:17" x14ac:dyDescent="0.4">
      <c r="A149" s="8">
        <v>148</v>
      </c>
      <c r="B149" t="s">
        <v>157</v>
      </c>
      <c r="C149">
        <v>347</v>
      </c>
      <c r="D149">
        <v>228</v>
      </c>
      <c r="E149">
        <v>308</v>
      </c>
      <c r="F149">
        <v>301</v>
      </c>
      <c r="G149">
        <v>145</v>
      </c>
      <c r="H149">
        <v>180</v>
      </c>
      <c r="I149">
        <v>172</v>
      </c>
      <c r="J149">
        <f t="shared" si="12"/>
        <v>1681</v>
      </c>
      <c r="K149" t="s">
        <v>172</v>
      </c>
      <c r="M149">
        <f t="shared" si="13"/>
        <v>260</v>
      </c>
      <c r="N149">
        <f t="shared" si="14"/>
        <v>680</v>
      </c>
      <c r="O149">
        <f t="shared" si="15"/>
        <v>100</v>
      </c>
      <c r="P149">
        <f t="shared" si="16"/>
        <v>82</v>
      </c>
      <c r="Q149">
        <f t="shared" si="17"/>
        <v>28</v>
      </c>
    </row>
    <row r="150" spans="1:17" x14ac:dyDescent="0.4">
      <c r="A150" s="5">
        <v>149</v>
      </c>
      <c r="B150" t="s">
        <v>158</v>
      </c>
      <c r="C150">
        <v>220</v>
      </c>
      <c r="D150">
        <v>142</v>
      </c>
      <c r="E150">
        <v>204</v>
      </c>
      <c r="F150">
        <v>198</v>
      </c>
      <c r="G150">
        <v>213</v>
      </c>
      <c r="H150">
        <v>176</v>
      </c>
      <c r="I150">
        <v>178</v>
      </c>
      <c r="J150">
        <f t="shared" si="12"/>
        <v>1331</v>
      </c>
      <c r="K150" t="s">
        <v>171</v>
      </c>
      <c r="M150">
        <f t="shared" si="13"/>
        <v>389</v>
      </c>
      <c r="N150">
        <f t="shared" si="14"/>
        <v>722</v>
      </c>
      <c r="O150">
        <f t="shared" si="15"/>
        <v>71</v>
      </c>
      <c r="P150">
        <f t="shared" si="16"/>
        <v>94</v>
      </c>
      <c r="Q150">
        <f t="shared" si="17"/>
        <v>124</v>
      </c>
    </row>
    <row r="151" spans="1:17" x14ac:dyDescent="0.4">
      <c r="A151" s="5">
        <v>150</v>
      </c>
      <c r="B151" t="s">
        <v>159</v>
      </c>
      <c r="C151">
        <v>211</v>
      </c>
      <c r="D151">
        <v>172</v>
      </c>
      <c r="E151">
        <v>195</v>
      </c>
      <c r="F151">
        <v>188</v>
      </c>
      <c r="G151">
        <v>215</v>
      </c>
      <c r="H151">
        <v>187</v>
      </c>
      <c r="I151">
        <v>185</v>
      </c>
      <c r="J151">
        <f t="shared" si="12"/>
        <v>1353</v>
      </c>
      <c r="K151" t="s">
        <v>171</v>
      </c>
      <c r="M151">
        <f t="shared" si="13"/>
        <v>402</v>
      </c>
      <c r="N151">
        <f t="shared" si="14"/>
        <v>740</v>
      </c>
      <c r="O151">
        <f t="shared" si="15"/>
        <v>50</v>
      </c>
      <c r="P151">
        <f t="shared" si="16"/>
        <v>79</v>
      </c>
      <c r="Q151">
        <f t="shared" si="17"/>
        <v>73</v>
      </c>
    </row>
    <row r="152" spans="1:17" x14ac:dyDescent="0.4">
      <c r="A152" s="5">
        <v>151</v>
      </c>
      <c r="B152" t="s">
        <v>160</v>
      </c>
      <c r="C152">
        <v>234</v>
      </c>
      <c r="D152">
        <v>134</v>
      </c>
      <c r="E152">
        <v>214</v>
      </c>
      <c r="F152">
        <v>208</v>
      </c>
      <c r="G152">
        <v>220</v>
      </c>
      <c r="H152">
        <v>171</v>
      </c>
      <c r="I152">
        <v>183</v>
      </c>
      <c r="J152">
        <f t="shared" si="12"/>
        <v>1364</v>
      </c>
      <c r="K152" t="s">
        <v>171</v>
      </c>
      <c r="M152">
        <f t="shared" si="13"/>
        <v>391</v>
      </c>
      <c r="N152">
        <f t="shared" si="14"/>
        <v>732</v>
      </c>
      <c r="O152">
        <f t="shared" si="15"/>
        <v>60</v>
      </c>
      <c r="P152">
        <f t="shared" si="16"/>
        <v>100</v>
      </c>
      <c r="Q152">
        <f t="shared" si="17"/>
        <v>134</v>
      </c>
    </row>
    <row r="153" spans="1:17" x14ac:dyDescent="0.4">
      <c r="A153" s="6">
        <v>152</v>
      </c>
      <c r="B153" t="s">
        <v>161</v>
      </c>
      <c r="C153">
        <v>227</v>
      </c>
      <c r="D153">
        <v>179</v>
      </c>
      <c r="E153">
        <v>205</v>
      </c>
      <c r="F153">
        <v>194</v>
      </c>
      <c r="G153">
        <v>230</v>
      </c>
      <c r="H153">
        <v>192</v>
      </c>
      <c r="I153">
        <v>187</v>
      </c>
      <c r="J153">
        <f t="shared" si="12"/>
        <v>1414</v>
      </c>
      <c r="K153" t="s">
        <v>171</v>
      </c>
      <c r="M153">
        <f t="shared" si="13"/>
        <v>422</v>
      </c>
      <c r="N153">
        <f t="shared" si="14"/>
        <v>776</v>
      </c>
      <c r="O153">
        <f t="shared" si="15"/>
        <v>25</v>
      </c>
      <c r="P153">
        <f t="shared" si="16"/>
        <v>71</v>
      </c>
      <c r="Q153">
        <f t="shared" si="17"/>
        <v>67</v>
      </c>
    </row>
    <row r="154" spans="1:17" x14ac:dyDescent="0.4">
      <c r="A154" s="5">
        <v>153</v>
      </c>
      <c r="B154" t="s">
        <v>162</v>
      </c>
      <c r="C154">
        <v>228</v>
      </c>
      <c r="D154">
        <v>148</v>
      </c>
      <c r="E154">
        <v>213</v>
      </c>
      <c r="F154">
        <v>197</v>
      </c>
      <c r="G154">
        <v>186</v>
      </c>
      <c r="H154">
        <v>179</v>
      </c>
      <c r="I154">
        <v>179</v>
      </c>
      <c r="J154">
        <f t="shared" si="12"/>
        <v>1330</v>
      </c>
      <c r="K154" t="s">
        <v>171</v>
      </c>
      <c r="M154">
        <f t="shared" si="13"/>
        <v>365</v>
      </c>
      <c r="N154">
        <f t="shared" si="14"/>
        <v>698</v>
      </c>
      <c r="O154">
        <f t="shared" si="15"/>
        <v>87</v>
      </c>
      <c r="P154">
        <f t="shared" si="16"/>
        <v>83</v>
      </c>
      <c r="Q154">
        <f t="shared" si="17"/>
        <v>110</v>
      </c>
    </row>
    <row r="155" spans="1:17" x14ac:dyDescent="0.4">
      <c r="A155" s="6">
        <v>154</v>
      </c>
      <c r="B155" t="s">
        <v>163</v>
      </c>
      <c r="C155">
        <v>231</v>
      </c>
      <c r="D155">
        <v>182</v>
      </c>
      <c r="E155">
        <v>196</v>
      </c>
      <c r="F155">
        <v>188</v>
      </c>
      <c r="G155">
        <v>187</v>
      </c>
      <c r="H155">
        <v>226</v>
      </c>
      <c r="I155">
        <v>217</v>
      </c>
      <c r="J155">
        <f t="shared" si="12"/>
        <v>1427</v>
      </c>
      <c r="K155" t="s">
        <v>171</v>
      </c>
      <c r="M155">
        <f t="shared" si="13"/>
        <v>413</v>
      </c>
      <c r="N155">
        <f t="shared" si="14"/>
        <v>770</v>
      </c>
      <c r="O155">
        <f t="shared" si="15"/>
        <v>30</v>
      </c>
      <c r="P155">
        <f t="shared" si="16"/>
        <v>28</v>
      </c>
      <c r="Q155">
        <f t="shared" si="17"/>
        <v>62</v>
      </c>
    </row>
    <row r="156" spans="1:17" x14ac:dyDescent="0.4">
      <c r="A156" s="5">
        <v>155</v>
      </c>
      <c r="B156" t="s">
        <v>164</v>
      </c>
      <c r="C156">
        <v>220</v>
      </c>
      <c r="D156">
        <v>150</v>
      </c>
      <c r="E156">
        <v>203</v>
      </c>
      <c r="F156">
        <v>176</v>
      </c>
      <c r="G156">
        <v>268</v>
      </c>
      <c r="H156">
        <v>174</v>
      </c>
      <c r="I156">
        <v>159</v>
      </c>
      <c r="J156">
        <f t="shared" si="12"/>
        <v>1350</v>
      </c>
      <c r="K156" t="s">
        <v>171</v>
      </c>
      <c r="M156">
        <f t="shared" si="13"/>
        <v>442</v>
      </c>
      <c r="N156">
        <f t="shared" si="14"/>
        <v>780</v>
      </c>
      <c r="O156">
        <f t="shared" si="15"/>
        <v>23</v>
      </c>
      <c r="P156">
        <f t="shared" si="16"/>
        <v>97</v>
      </c>
      <c r="Q156">
        <f t="shared" si="17"/>
        <v>109</v>
      </c>
    </row>
    <row r="157" spans="1:17" x14ac:dyDescent="0.4">
      <c r="A157" s="7">
        <v>156</v>
      </c>
      <c r="B157" t="s">
        <v>165</v>
      </c>
      <c r="C157">
        <v>228</v>
      </c>
      <c r="D157">
        <v>239</v>
      </c>
      <c r="E157">
        <v>208</v>
      </c>
      <c r="F157">
        <v>218</v>
      </c>
      <c r="G157">
        <v>203</v>
      </c>
      <c r="H157">
        <v>222</v>
      </c>
      <c r="I157">
        <v>250</v>
      </c>
      <c r="J157">
        <f t="shared" si="12"/>
        <v>1568</v>
      </c>
      <c r="K157" t="s">
        <v>171</v>
      </c>
      <c r="M157">
        <f t="shared" si="13"/>
        <v>425</v>
      </c>
      <c r="N157">
        <f t="shared" si="14"/>
        <v>817</v>
      </c>
      <c r="O157">
        <f t="shared" si="15"/>
        <v>5</v>
      </c>
      <c r="P157">
        <f t="shared" si="16"/>
        <v>31</v>
      </c>
      <c r="Q157">
        <f t="shared" si="17"/>
        <v>20</v>
      </c>
    </row>
    <row r="158" spans="1:17" x14ac:dyDescent="0.4">
      <c r="A158" s="7">
        <v>157</v>
      </c>
      <c r="B158" t="s">
        <v>166</v>
      </c>
      <c r="C158">
        <v>232</v>
      </c>
      <c r="D158">
        <v>245</v>
      </c>
      <c r="E158">
        <v>204</v>
      </c>
      <c r="F158">
        <v>194</v>
      </c>
      <c r="G158">
        <v>204</v>
      </c>
      <c r="H158">
        <v>227</v>
      </c>
      <c r="I158">
        <v>250</v>
      </c>
      <c r="J158">
        <f t="shared" si="12"/>
        <v>1556</v>
      </c>
      <c r="K158" t="s">
        <v>172</v>
      </c>
      <c r="M158">
        <f t="shared" si="13"/>
        <v>344.8</v>
      </c>
      <c r="N158">
        <f t="shared" si="14"/>
        <v>734</v>
      </c>
      <c r="O158">
        <f t="shared" si="15"/>
        <v>57</v>
      </c>
      <c r="P158">
        <f t="shared" si="16"/>
        <v>21</v>
      </c>
      <c r="Q158">
        <f t="shared" si="17"/>
        <v>11</v>
      </c>
    </row>
    <row r="159" spans="1:17" x14ac:dyDescent="0.4">
      <c r="A159" s="10">
        <v>158</v>
      </c>
      <c r="B159" t="s">
        <v>167</v>
      </c>
      <c r="C159">
        <v>242</v>
      </c>
      <c r="D159">
        <v>245</v>
      </c>
      <c r="E159">
        <v>194</v>
      </c>
      <c r="F159">
        <v>184</v>
      </c>
      <c r="G159">
        <v>204</v>
      </c>
      <c r="H159">
        <v>227</v>
      </c>
      <c r="I159">
        <v>250</v>
      </c>
      <c r="J159">
        <f t="shared" si="12"/>
        <v>1546</v>
      </c>
      <c r="K159" t="s">
        <v>172</v>
      </c>
      <c r="M159">
        <f t="shared" si="13"/>
        <v>344.8</v>
      </c>
      <c r="N159">
        <f t="shared" si="14"/>
        <v>731</v>
      </c>
      <c r="O159">
        <f t="shared" si="15"/>
        <v>63</v>
      </c>
      <c r="P159">
        <f t="shared" si="16"/>
        <v>21</v>
      </c>
      <c r="Q159">
        <f t="shared" si="17"/>
        <v>11</v>
      </c>
    </row>
    <row r="160" spans="1:17" x14ac:dyDescent="0.4">
      <c r="A160" s="9">
        <v>159</v>
      </c>
      <c r="B160" t="s">
        <v>168</v>
      </c>
      <c r="C160">
        <v>210</v>
      </c>
      <c r="D160">
        <v>280</v>
      </c>
      <c r="E160">
        <v>224</v>
      </c>
      <c r="F160">
        <v>195</v>
      </c>
      <c r="G160">
        <v>245</v>
      </c>
      <c r="H160">
        <v>250</v>
      </c>
      <c r="I160">
        <v>315</v>
      </c>
      <c r="J160">
        <f t="shared" si="12"/>
        <v>1719</v>
      </c>
      <c r="K160" t="s">
        <v>171</v>
      </c>
      <c r="M160">
        <f t="shared" si="13"/>
        <v>495</v>
      </c>
      <c r="N160">
        <f t="shared" si="14"/>
        <v>925</v>
      </c>
      <c r="O160">
        <f t="shared" si="15"/>
        <v>1</v>
      </c>
      <c r="P160">
        <f t="shared" si="16"/>
        <v>3</v>
      </c>
      <c r="Q160">
        <f t="shared" si="17"/>
        <v>6</v>
      </c>
    </row>
    <row r="161" spans="1:18" x14ac:dyDescent="0.4">
      <c r="A161" s="9">
        <v>160</v>
      </c>
      <c r="B161" t="s">
        <v>169</v>
      </c>
      <c r="C161">
        <v>217</v>
      </c>
      <c r="D161">
        <v>280</v>
      </c>
      <c r="E161">
        <v>232</v>
      </c>
      <c r="F161">
        <v>214</v>
      </c>
      <c r="G161">
        <v>217</v>
      </c>
      <c r="H161">
        <v>250</v>
      </c>
      <c r="I161">
        <v>295</v>
      </c>
      <c r="J161">
        <f t="shared" si="12"/>
        <v>1705</v>
      </c>
      <c r="K161" t="s">
        <v>172</v>
      </c>
      <c r="M161">
        <f t="shared" si="13"/>
        <v>373.6</v>
      </c>
      <c r="N161">
        <f t="shared" si="14"/>
        <v>800</v>
      </c>
      <c r="O161">
        <f t="shared" si="15"/>
        <v>11</v>
      </c>
      <c r="P161">
        <f t="shared" si="16"/>
        <v>3</v>
      </c>
      <c r="Q161">
        <f t="shared" si="17"/>
        <v>6</v>
      </c>
    </row>
    <row r="163" spans="1:18" x14ac:dyDescent="0.4">
      <c r="K163" s="4" t="s">
        <v>200</v>
      </c>
      <c r="L163" s="5" t="s">
        <v>201</v>
      </c>
      <c r="M163" s="6" t="s">
        <v>202</v>
      </c>
      <c r="N163" s="10" t="s">
        <v>203</v>
      </c>
      <c r="O163" s="7" t="s">
        <v>206</v>
      </c>
      <c r="P163" s="8" t="s">
        <v>204</v>
      </c>
      <c r="Q163" s="9" t="s">
        <v>205</v>
      </c>
      <c r="R163" s="11"/>
    </row>
    <row r="167" spans="1:18" x14ac:dyDescent="0.4">
      <c r="B167" t="s">
        <v>112</v>
      </c>
    </row>
    <row r="168" spans="1:18" x14ac:dyDescent="0.4">
      <c r="B168" t="s">
        <v>114</v>
      </c>
    </row>
    <row r="169" spans="1:18" x14ac:dyDescent="0.4">
      <c r="B169" t="s">
        <v>69</v>
      </c>
    </row>
    <row r="170" spans="1:18" x14ac:dyDescent="0.4">
      <c r="B170" t="s">
        <v>124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DEB92-9326-4CB9-9BD6-512EF9E5407E}">
  <dimension ref="A1:R169"/>
  <sheetViews>
    <sheetView topLeftCell="A130" zoomScale="85" zoomScaleNormal="85" workbookViewId="0">
      <selection sqref="A1:P161"/>
    </sheetView>
  </sheetViews>
  <sheetFormatPr defaultRowHeight="18.75" x14ac:dyDescent="0.4"/>
  <cols>
    <col min="1" max="1" width="13.5" customWidth="1"/>
    <col min="2" max="2" width="20" customWidth="1"/>
    <col min="3" max="8" width="9" customWidth="1"/>
    <col min="9" max="9" width="14.5" customWidth="1"/>
    <col min="11" max="12" width="9" customWidth="1"/>
    <col min="13" max="13" width="10.125" customWidth="1"/>
    <col min="14" max="14" width="13.875" customWidth="1"/>
    <col min="15" max="15" width="7.75" customWidth="1"/>
  </cols>
  <sheetData>
    <row r="1" spans="1:16" ht="37.5" customHeight="1" x14ac:dyDescent="0.4">
      <c r="A1" s="22" t="s">
        <v>9</v>
      </c>
      <c r="B1" s="23" t="s">
        <v>0</v>
      </c>
      <c r="C1" s="23" t="s">
        <v>1</v>
      </c>
      <c r="D1" s="23" t="s">
        <v>2</v>
      </c>
      <c r="E1" s="23" t="s">
        <v>3</v>
      </c>
      <c r="F1" s="23" t="s">
        <v>4</v>
      </c>
      <c r="G1" s="23" t="s">
        <v>5</v>
      </c>
      <c r="H1" s="23" t="s">
        <v>6</v>
      </c>
      <c r="I1" s="23" t="s">
        <v>7</v>
      </c>
      <c r="K1" s="23" t="s">
        <v>170</v>
      </c>
      <c r="L1" s="23"/>
      <c r="M1" s="21" t="s">
        <v>175</v>
      </c>
      <c r="N1" s="21" t="s">
        <v>176</v>
      </c>
      <c r="O1" s="21" t="s">
        <v>215</v>
      </c>
      <c r="P1" s="23" t="s">
        <v>8</v>
      </c>
    </row>
    <row r="2" spans="1:16" x14ac:dyDescent="0.4">
      <c r="A2" s="8">
        <v>1</v>
      </c>
      <c r="B2" t="s">
        <v>10</v>
      </c>
      <c r="C2">
        <v>195</v>
      </c>
      <c r="D2">
        <v>157</v>
      </c>
      <c r="E2">
        <v>215</v>
      </c>
      <c r="F2">
        <v>166</v>
      </c>
      <c r="G2">
        <v>175</v>
      </c>
      <c r="H2">
        <v>209</v>
      </c>
      <c r="I2">
        <v>190</v>
      </c>
      <c r="K2" t="s">
        <v>171</v>
      </c>
      <c r="M2">
        <f>IF(K2="A",(E2+G2),IF(K2="B",(E2+G2),IF(K2="C",0.8*(E2+G2),0.66*(E2+G2))))</f>
        <v>390</v>
      </c>
      <c r="N2">
        <f>ROUND(M2+P2/4,0)</f>
        <v>717</v>
      </c>
      <c r="O2">
        <f>RANK(N2,$N$2:$N$161)</f>
        <v>94</v>
      </c>
      <c r="P2">
        <f>SUM(C2:I2)</f>
        <v>1307</v>
      </c>
    </row>
    <row r="3" spans="1:16" x14ac:dyDescent="0.4">
      <c r="A3" s="7">
        <v>2</v>
      </c>
      <c r="B3" t="s">
        <v>11</v>
      </c>
      <c r="C3">
        <v>176</v>
      </c>
      <c r="D3">
        <v>171</v>
      </c>
      <c r="E3">
        <v>206</v>
      </c>
      <c r="F3">
        <v>141</v>
      </c>
      <c r="G3">
        <v>204</v>
      </c>
      <c r="H3">
        <v>223</v>
      </c>
      <c r="I3">
        <v>228</v>
      </c>
      <c r="K3" t="s">
        <v>171</v>
      </c>
      <c r="M3">
        <f>IF(K3="A",(E3+G3),IF(K3="B",(E3+G3),IF(K3="C",0.8*(E3+G3),0.66*(E3+G3))))</f>
        <v>410</v>
      </c>
      <c r="N3">
        <f>ROUND(M3+P3/4,0)</f>
        <v>747</v>
      </c>
      <c r="O3">
        <f>RANK(N3,$N$2:$N$161)</f>
        <v>69</v>
      </c>
      <c r="P3">
        <f>SUM(C3:I3)</f>
        <v>1349</v>
      </c>
    </row>
    <row r="4" spans="1:16" x14ac:dyDescent="0.4">
      <c r="A4" s="10">
        <v>3</v>
      </c>
      <c r="B4" t="s">
        <v>12</v>
      </c>
      <c r="C4">
        <v>155</v>
      </c>
      <c r="D4">
        <v>177</v>
      </c>
      <c r="E4">
        <v>195</v>
      </c>
      <c r="F4">
        <v>486</v>
      </c>
      <c r="G4">
        <v>235</v>
      </c>
      <c r="H4">
        <v>219</v>
      </c>
      <c r="I4">
        <v>240</v>
      </c>
      <c r="K4" t="s">
        <v>172</v>
      </c>
      <c r="M4">
        <f>IF(K4="A",(E4+G4),IF(K4="B",(E4+G4),IF(K4="C",0.8*(E4+G4),0.66*(E4+G4))))</f>
        <v>344</v>
      </c>
      <c r="N4">
        <f>ROUND(M4+P4/4,0)</f>
        <v>771</v>
      </c>
      <c r="O4">
        <f>RANK(N4,$N$2:$N$161)</f>
        <v>49</v>
      </c>
      <c r="P4">
        <f>SUM(C4:I4)</f>
        <v>1707</v>
      </c>
    </row>
    <row r="5" spans="1:16" x14ac:dyDescent="0.4">
      <c r="A5" s="7">
        <v>4</v>
      </c>
      <c r="B5" t="s">
        <v>13</v>
      </c>
      <c r="C5">
        <v>202</v>
      </c>
      <c r="D5">
        <v>117</v>
      </c>
      <c r="E5">
        <v>234</v>
      </c>
      <c r="F5">
        <v>226</v>
      </c>
      <c r="G5">
        <v>195</v>
      </c>
      <c r="H5">
        <v>169</v>
      </c>
      <c r="I5">
        <v>130</v>
      </c>
      <c r="K5" t="s">
        <v>171</v>
      </c>
      <c r="M5">
        <f>IF(K5="A",(E5+G5),IF(K5="B",(E5+G5),IF(K5="C",0.8*(E5+G5),0.66*(E5+G5))))</f>
        <v>429</v>
      </c>
      <c r="N5">
        <f>ROUND(M5+P5/4,0)</f>
        <v>747</v>
      </c>
      <c r="O5">
        <f>RANK(N5,$N$2:$N$161)</f>
        <v>69</v>
      </c>
      <c r="P5">
        <f>SUM(C5:I5)</f>
        <v>1273</v>
      </c>
    </row>
    <row r="6" spans="1:16" x14ac:dyDescent="0.4">
      <c r="A6" s="7">
        <v>5</v>
      </c>
      <c r="B6" t="s">
        <v>14</v>
      </c>
      <c r="C6">
        <v>202</v>
      </c>
      <c r="D6">
        <v>107</v>
      </c>
      <c r="E6">
        <v>254</v>
      </c>
      <c r="F6">
        <v>226</v>
      </c>
      <c r="G6">
        <v>195</v>
      </c>
      <c r="H6">
        <v>159</v>
      </c>
      <c r="I6">
        <v>125</v>
      </c>
      <c r="K6" t="s">
        <v>171</v>
      </c>
      <c r="M6">
        <f>IF(K6="A",(E6+G6),IF(K6="B",(E6+G6),IF(K6="C",0.8*(E6+G6),0.66*(E6+G6))))</f>
        <v>449</v>
      </c>
      <c r="N6">
        <f>ROUND(M6+P6/4,0)</f>
        <v>766</v>
      </c>
      <c r="O6">
        <f>RANK(N6,$N$2:$N$161)</f>
        <v>55</v>
      </c>
      <c r="P6">
        <f>SUM(C6:I6)</f>
        <v>1268</v>
      </c>
    </row>
    <row r="7" spans="1:16" x14ac:dyDescent="0.4">
      <c r="A7" s="9">
        <v>6</v>
      </c>
      <c r="B7" t="s">
        <v>15</v>
      </c>
      <c r="C7">
        <v>202</v>
      </c>
      <c r="D7">
        <v>212</v>
      </c>
      <c r="E7">
        <v>156</v>
      </c>
      <c r="F7">
        <v>226</v>
      </c>
      <c r="G7">
        <v>195</v>
      </c>
      <c r="H7">
        <v>229</v>
      </c>
      <c r="I7">
        <v>178</v>
      </c>
      <c r="K7" t="s">
        <v>171</v>
      </c>
      <c r="M7">
        <f>IF(K7="A",(E7+G7),IF(K7="B",(E7+G7),IF(K7="C",0.8*(E7+G7),0.66*(E7+G7))))</f>
        <v>351</v>
      </c>
      <c r="N7">
        <f>ROUND(M7+P7/4,0)</f>
        <v>701</v>
      </c>
      <c r="O7">
        <f>RANK(N7,$N$2:$N$161)</f>
        <v>106</v>
      </c>
      <c r="P7">
        <f>SUM(C7:I7)</f>
        <v>1398</v>
      </c>
    </row>
    <row r="8" spans="1:16" x14ac:dyDescent="0.4">
      <c r="A8" s="10">
        <v>7</v>
      </c>
      <c r="B8" t="s">
        <v>16</v>
      </c>
      <c r="C8">
        <v>214</v>
      </c>
      <c r="D8">
        <v>107</v>
      </c>
      <c r="E8">
        <v>234</v>
      </c>
      <c r="F8">
        <v>231</v>
      </c>
      <c r="G8">
        <v>215</v>
      </c>
      <c r="H8">
        <v>159</v>
      </c>
      <c r="I8">
        <v>160</v>
      </c>
      <c r="K8" t="s">
        <v>171</v>
      </c>
      <c r="M8">
        <f>IF(K8="A",(E8+G8),IF(K8="B",(E8+G8),IF(K8="C",0.8*(E8+G8),0.66*(E8+G8))))</f>
        <v>449</v>
      </c>
      <c r="N8">
        <f>ROUND(M8+P8/4,0)</f>
        <v>779</v>
      </c>
      <c r="O8">
        <f>RANK(N8,$N$2:$N$161)</f>
        <v>40</v>
      </c>
      <c r="P8">
        <f>SUM(C8:I8)</f>
        <v>1320</v>
      </c>
    </row>
    <row r="9" spans="1:16" x14ac:dyDescent="0.4">
      <c r="A9" s="7">
        <v>8</v>
      </c>
      <c r="B9" t="s">
        <v>17</v>
      </c>
      <c r="C9">
        <v>232</v>
      </c>
      <c r="D9">
        <v>97</v>
      </c>
      <c r="E9">
        <v>261</v>
      </c>
      <c r="F9">
        <v>236</v>
      </c>
      <c r="G9">
        <v>175</v>
      </c>
      <c r="H9">
        <v>149</v>
      </c>
      <c r="I9">
        <v>145</v>
      </c>
      <c r="K9" t="s">
        <v>171</v>
      </c>
      <c r="M9">
        <f>IF(K9="A",(E9+G9),IF(K9="B",(E9+G9),IF(K9="C",0.8*(E9+G9),0.66*(E9+G9))))</f>
        <v>436</v>
      </c>
      <c r="N9">
        <f>ROUND(M9+P9/4,0)</f>
        <v>760</v>
      </c>
      <c r="O9">
        <f>RANK(N9,$N$2:$N$161)</f>
        <v>56</v>
      </c>
      <c r="P9">
        <f>SUM(C9:I9)</f>
        <v>1295</v>
      </c>
    </row>
    <row r="10" spans="1:16" x14ac:dyDescent="0.4">
      <c r="A10" s="8">
        <v>9</v>
      </c>
      <c r="B10" t="s">
        <v>18</v>
      </c>
      <c r="C10">
        <v>227</v>
      </c>
      <c r="D10">
        <v>216</v>
      </c>
      <c r="E10">
        <v>176</v>
      </c>
      <c r="F10">
        <v>226</v>
      </c>
      <c r="G10">
        <v>185</v>
      </c>
      <c r="H10">
        <v>219</v>
      </c>
      <c r="I10">
        <v>193</v>
      </c>
      <c r="K10" t="s">
        <v>171</v>
      </c>
      <c r="M10">
        <f>IF(K10="A",(E10+G10),IF(K10="B",(E10+G10),IF(K10="C",0.8*(E10+G10),0.66*(E10+G10))))</f>
        <v>361</v>
      </c>
      <c r="N10">
        <f>ROUND(M10+P10/4,0)</f>
        <v>722</v>
      </c>
      <c r="O10">
        <f>RANK(N10,$N$2:$N$161)</f>
        <v>89</v>
      </c>
      <c r="P10">
        <f>SUM(C10:I10)</f>
        <v>1442</v>
      </c>
    </row>
    <row r="11" spans="1:16" x14ac:dyDescent="0.4">
      <c r="A11" s="8">
        <v>10</v>
      </c>
      <c r="B11" t="s">
        <v>19</v>
      </c>
      <c r="C11">
        <v>237</v>
      </c>
      <c r="D11">
        <v>144</v>
      </c>
      <c r="E11">
        <v>194</v>
      </c>
      <c r="F11">
        <v>243</v>
      </c>
      <c r="G11">
        <v>195</v>
      </c>
      <c r="H11">
        <v>148</v>
      </c>
      <c r="I11">
        <v>149</v>
      </c>
      <c r="K11" t="s">
        <v>171</v>
      </c>
      <c r="M11">
        <f>IF(K11="A",(E11+G11),IF(K11="B",(E11+G11),IF(K11="C",0.8*(E11+G11),0.66*(E11+G11))))</f>
        <v>389</v>
      </c>
      <c r="N11">
        <f>ROUND(M11+P11/4,0)</f>
        <v>717</v>
      </c>
      <c r="O11">
        <f>RANK(N11,$N$2:$N$161)</f>
        <v>94</v>
      </c>
      <c r="P11">
        <f>SUM(C11:I11)</f>
        <v>1310</v>
      </c>
    </row>
    <row r="12" spans="1:16" x14ac:dyDescent="0.4">
      <c r="A12" s="9">
        <v>11</v>
      </c>
      <c r="B12" t="s">
        <v>20</v>
      </c>
      <c r="C12">
        <v>188</v>
      </c>
      <c r="D12">
        <v>191</v>
      </c>
      <c r="E12">
        <v>145</v>
      </c>
      <c r="F12">
        <v>244</v>
      </c>
      <c r="G12">
        <v>194</v>
      </c>
      <c r="H12">
        <v>195</v>
      </c>
      <c r="I12">
        <v>197</v>
      </c>
      <c r="K12" t="s">
        <v>171</v>
      </c>
      <c r="M12">
        <f>IF(K12="A",(E12+G12),IF(K12="B",(E12+G12),IF(K12="C",0.8*(E12+G12),0.66*(E12+G12))))</f>
        <v>339</v>
      </c>
      <c r="N12">
        <f>ROUND(M12+P12/4,0)</f>
        <v>678</v>
      </c>
      <c r="O12">
        <f>RANK(N12,$N$2:$N$161)</f>
        <v>125</v>
      </c>
      <c r="P12">
        <f>SUM(C12:I12)</f>
        <v>1354</v>
      </c>
    </row>
    <row r="13" spans="1:16" x14ac:dyDescent="0.4">
      <c r="A13" s="9">
        <v>12</v>
      </c>
      <c r="B13" t="s">
        <v>21</v>
      </c>
      <c r="C13">
        <v>344</v>
      </c>
      <c r="D13">
        <v>97</v>
      </c>
      <c r="E13">
        <v>339</v>
      </c>
      <c r="F13">
        <v>194</v>
      </c>
      <c r="G13">
        <v>96</v>
      </c>
      <c r="H13">
        <v>118</v>
      </c>
      <c r="I13">
        <v>140</v>
      </c>
      <c r="K13" t="s">
        <v>172</v>
      </c>
      <c r="M13">
        <f>IF(K13="A",(E13+G13),IF(K13="B",(E13+G13),IF(K13="C",0.8*(E13+G13),0.66*(E13+G13))))</f>
        <v>348</v>
      </c>
      <c r="N13">
        <f>ROUND(M13+P13/4,0)</f>
        <v>680</v>
      </c>
      <c r="O13">
        <f>RANK(N13,$N$2:$N$161)</f>
        <v>123</v>
      </c>
      <c r="P13">
        <f>SUM(C13:I13)</f>
        <v>1328</v>
      </c>
    </row>
    <row r="14" spans="1:16" x14ac:dyDescent="0.4">
      <c r="A14" s="6">
        <v>13</v>
      </c>
      <c r="B14" t="s">
        <v>22</v>
      </c>
      <c r="C14">
        <v>189</v>
      </c>
      <c r="D14">
        <v>142</v>
      </c>
      <c r="E14">
        <v>244</v>
      </c>
      <c r="F14">
        <v>305</v>
      </c>
      <c r="G14">
        <v>216</v>
      </c>
      <c r="H14">
        <v>132</v>
      </c>
      <c r="I14">
        <v>143</v>
      </c>
      <c r="K14" t="s">
        <v>171</v>
      </c>
      <c r="M14">
        <f>IF(K14="A",(E14+G14),IF(K14="B",(E14+G14),IF(K14="C",0.8*(E14+G14),0.66*(E14+G14))))</f>
        <v>460</v>
      </c>
      <c r="N14">
        <f>ROUND(M14+P14/4,0)</f>
        <v>803</v>
      </c>
      <c r="O14">
        <f>RANK(N14,$N$2:$N$161)</f>
        <v>22</v>
      </c>
      <c r="P14">
        <f>SUM(C14:I14)</f>
        <v>1371</v>
      </c>
    </row>
    <row r="15" spans="1:16" x14ac:dyDescent="0.4">
      <c r="A15" s="6">
        <v>14</v>
      </c>
      <c r="B15" t="s">
        <v>23</v>
      </c>
      <c r="C15">
        <v>189</v>
      </c>
      <c r="D15">
        <v>117</v>
      </c>
      <c r="E15">
        <v>252</v>
      </c>
      <c r="F15">
        <v>292</v>
      </c>
      <c r="G15">
        <v>204</v>
      </c>
      <c r="H15">
        <v>129</v>
      </c>
      <c r="I15">
        <v>143</v>
      </c>
      <c r="K15" t="s">
        <v>171</v>
      </c>
      <c r="M15">
        <f>IF(K15="A",(E15+G15),IF(K15="B",(E15+G15),IF(K15="C",0.8*(E15+G15),0.66*(E15+G15))))</f>
        <v>456</v>
      </c>
      <c r="N15">
        <f>ROUND(M15+P15/4,0)</f>
        <v>788</v>
      </c>
      <c r="O15">
        <f>RANK(N15,$N$2:$N$161)</f>
        <v>28</v>
      </c>
      <c r="P15">
        <f>SUM(C15:I15)</f>
        <v>1326</v>
      </c>
    </row>
    <row r="16" spans="1:16" x14ac:dyDescent="0.4">
      <c r="A16" s="5">
        <v>15</v>
      </c>
      <c r="B16" t="s">
        <v>24</v>
      </c>
      <c r="C16">
        <v>197</v>
      </c>
      <c r="D16">
        <v>122</v>
      </c>
      <c r="E16">
        <v>252</v>
      </c>
      <c r="F16">
        <v>325</v>
      </c>
      <c r="G16">
        <v>214</v>
      </c>
      <c r="H16">
        <v>119</v>
      </c>
      <c r="I16">
        <v>129</v>
      </c>
      <c r="K16" t="s">
        <v>171</v>
      </c>
      <c r="M16">
        <f>IF(K16="A",(E16+G16),IF(K16="B",(E16+G16),IF(K16="C",0.8*(E16+G16),0.66*(E16+G16))))</f>
        <v>466</v>
      </c>
      <c r="N16">
        <f>ROUND(M16+P16/4,0)</f>
        <v>806</v>
      </c>
      <c r="O16">
        <f>RANK(N16,$N$2:$N$161)</f>
        <v>19</v>
      </c>
      <c r="P16">
        <f>SUM(C16:I16)</f>
        <v>1358</v>
      </c>
    </row>
    <row r="17" spans="1:16" x14ac:dyDescent="0.4">
      <c r="A17" s="7">
        <v>16</v>
      </c>
      <c r="B17" t="s">
        <v>25</v>
      </c>
      <c r="C17">
        <v>172</v>
      </c>
      <c r="D17">
        <v>212</v>
      </c>
      <c r="E17">
        <v>164</v>
      </c>
      <c r="F17">
        <v>168</v>
      </c>
      <c r="G17">
        <v>232</v>
      </c>
      <c r="H17">
        <v>245</v>
      </c>
      <c r="I17">
        <v>259</v>
      </c>
      <c r="K17" t="s">
        <v>171</v>
      </c>
      <c r="M17">
        <f>IF(K17="A",(E17+G17),IF(K17="B",(E17+G17),IF(K17="C",0.8*(E17+G17),0.66*(E17+G17))))</f>
        <v>396</v>
      </c>
      <c r="N17">
        <f>ROUND(M17+P17/4,0)</f>
        <v>759</v>
      </c>
      <c r="O17">
        <f>RANK(N17,$N$2:$N$161)</f>
        <v>57</v>
      </c>
      <c r="P17">
        <f>SUM(C17:I17)</f>
        <v>1452</v>
      </c>
    </row>
    <row r="18" spans="1:16" x14ac:dyDescent="0.4">
      <c r="A18" s="5">
        <v>17</v>
      </c>
      <c r="B18" t="s">
        <v>27</v>
      </c>
      <c r="C18">
        <v>208</v>
      </c>
      <c r="D18">
        <v>161</v>
      </c>
      <c r="E18">
        <v>258</v>
      </c>
      <c r="F18">
        <v>309</v>
      </c>
      <c r="G18">
        <v>204</v>
      </c>
      <c r="H18">
        <v>143</v>
      </c>
      <c r="I18">
        <v>148</v>
      </c>
      <c r="K18" t="s">
        <v>171</v>
      </c>
      <c r="M18">
        <f>IF(K18="A",(E18+G18),IF(K18="B",(E18+G18),IF(K18="C",0.8*(E18+G18),0.66*(E18+G18))))</f>
        <v>462</v>
      </c>
      <c r="N18">
        <f>ROUND(M18+P18/4,0)</f>
        <v>820</v>
      </c>
      <c r="O18">
        <f>RANK(N18,$N$2:$N$161)</f>
        <v>15</v>
      </c>
      <c r="P18">
        <f>SUM(C18:I18)</f>
        <v>1431</v>
      </c>
    </row>
    <row r="19" spans="1:16" x14ac:dyDescent="0.4">
      <c r="A19" s="6">
        <v>18</v>
      </c>
      <c r="B19" t="s">
        <v>26</v>
      </c>
      <c r="C19">
        <v>180</v>
      </c>
      <c r="D19">
        <v>171</v>
      </c>
      <c r="E19">
        <v>238</v>
      </c>
      <c r="F19">
        <v>343</v>
      </c>
      <c r="G19">
        <v>194</v>
      </c>
      <c r="H19">
        <v>163</v>
      </c>
      <c r="I19">
        <v>171</v>
      </c>
      <c r="K19" t="s">
        <v>171</v>
      </c>
      <c r="M19">
        <f>IF(K19="A",(E19+G19),IF(K19="B",(E19+G19),IF(K19="C",0.8*(E19+G19),0.66*(E19+G19))))</f>
        <v>432</v>
      </c>
      <c r="N19">
        <f>ROUND(M19+P19/4,0)</f>
        <v>797</v>
      </c>
      <c r="O19">
        <f>RANK(N19,$N$2:$N$161)</f>
        <v>24</v>
      </c>
      <c r="P19">
        <f>SUM(C19:I19)</f>
        <v>1460</v>
      </c>
    </row>
    <row r="20" spans="1:16" x14ac:dyDescent="0.4">
      <c r="A20" s="9">
        <v>19</v>
      </c>
      <c r="B20" t="s">
        <v>28</v>
      </c>
      <c r="C20">
        <v>230</v>
      </c>
      <c r="D20">
        <v>171</v>
      </c>
      <c r="E20">
        <v>197</v>
      </c>
      <c r="F20">
        <v>121</v>
      </c>
      <c r="G20">
        <v>101</v>
      </c>
      <c r="H20">
        <v>208</v>
      </c>
      <c r="I20">
        <v>202</v>
      </c>
      <c r="K20" t="s">
        <v>171</v>
      </c>
      <c r="M20">
        <f>IF(K20="A",(E20+G20),IF(K20="B",(E20+G20),IF(K20="C",0.8*(E20+G20),0.66*(E20+G20))))</f>
        <v>298</v>
      </c>
      <c r="N20">
        <f>ROUND(M20+P20/4,0)</f>
        <v>606</v>
      </c>
      <c r="O20">
        <f>RANK(N20,$N$2:$N$161)</f>
        <v>154</v>
      </c>
      <c r="P20">
        <f>SUM(C20:I20)</f>
        <v>1230</v>
      </c>
    </row>
    <row r="21" spans="1:16" x14ac:dyDescent="0.4">
      <c r="A21" s="9">
        <v>20</v>
      </c>
      <c r="B21" t="s">
        <v>29</v>
      </c>
      <c r="C21">
        <v>220</v>
      </c>
      <c r="D21">
        <v>151</v>
      </c>
      <c r="E21">
        <v>217</v>
      </c>
      <c r="F21">
        <v>151</v>
      </c>
      <c r="G21">
        <v>101</v>
      </c>
      <c r="H21">
        <v>158</v>
      </c>
      <c r="I21">
        <v>172</v>
      </c>
      <c r="K21" t="s">
        <v>171</v>
      </c>
      <c r="M21">
        <f>IF(K21="A",(E21+G21),IF(K21="B",(E21+G21),IF(K21="C",0.8*(E21+G21),0.66*(E21+G21))))</f>
        <v>318</v>
      </c>
      <c r="N21">
        <f>ROUND(M21+P21/4,0)</f>
        <v>611</v>
      </c>
      <c r="O21">
        <f>RANK(N21,$N$2:$N$161)</f>
        <v>151</v>
      </c>
      <c r="P21">
        <f>SUM(C21:I21)</f>
        <v>1170</v>
      </c>
    </row>
    <row r="22" spans="1:16" x14ac:dyDescent="0.4">
      <c r="A22" s="9">
        <v>21</v>
      </c>
      <c r="B22" t="s">
        <v>30</v>
      </c>
      <c r="C22">
        <v>336</v>
      </c>
      <c r="D22">
        <v>163</v>
      </c>
      <c r="E22">
        <v>212</v>
      </c>
      <c r="F22">
        <v>127</v>
      </c>
      <c r="G22">
        <v>99</v>
      </c>
      <c r="H22">
        <v>198</v>
      </c>
      <c r="I22">
        <v>198</v>
      </c>
      <c r="K22" t="s">
        <v>172</v>
      </c>
      <c r="M22">
        <f>IF(K22="A",(E22+G22),IF(K22="B",(E22+G22),IF(K22="C",0.8*(E22+G22),0.66*(E22+G22))))</f>
        <v>248.8</v>
      </c>
      <c r="N22">
        <f>ROUND(M22+P22/4,0)</f>
        <v>582</v>
      </c>
      <c r="O22">
        <f>RANK(N22,$N$2:$N$161)</f>
        <v>158</v>
      </c>
      <c r="P22">
        <f>SUM(C22:I22)</f>
        <v>1333</v>
      </c>
    </row>
    <row r="23" spans="1:16" x14ac:dyDescent="0.4">
      <c r="A23" s="9">
        <v>22</v>
      </c>
      <c r="B23" t="s">
        <v>31</v>
      </c>
      <c r="C23">
        <v>258</v>
      </c>
      <c r="D23">
        <v>154</v>
      </c>
      <c r="E23">
        <v>206</v>
      </c>
      <c r="F23">
        <v>121</v>
      </c>
      <c r="G23">
        <v>89</v>
      </c>
      <c r="H23">
        <v>188</v>
      </c>
      <c r="I23">
        <v>208</v>
      </c>
      <c r="K23" t="s">
        <v>171</v>
      </c>
      <c r="M23">
        <f>IF(K23="A",(E23+G23),IF(K23="B",(E23+G23),IF(K23="C",0.8*(E23+G23),0.66*(E23+G23))))</f>
        <v>295</v>
      </c>
      <c r="N23">
        <f>ROUND(M23+P23/4,0)</f>
        <v>601</v>
      </c>
      <c r="O23">
        <f>RANK(N23,$N$2:$N$161)</f>
        <v>155</v>
      </c>
      <c r="P23">
        <f>SUM(C23:I23)</f>
        <v>1224</v>
      </c>
    </row>
    <row r="24" spans="1:16" x14ac:dyDescent="0.4">
      <c r="A24" s="9">
        <v>23</v>
      </c>
      <c r="B24" t="s">
        <v>32</v>
      </c>
      <c r="C24">
        <v>315</v>
      </c>
      <c r="D24">
        <v>171</v>
      </c>
      <c r="E24">
        <v>192</v>
      </c>
      <c r="F24">
        <v>137</v>
      </c>
      <c r="G24">
        <v>128</v>
      </c>
      <c r="H24">
        <v>216</v>
      </c>
      <c r="I24">
        <v>207</v>
      </c>
      <c r="K24" t="s">
        <v>173</v>
      </c>
      <c r="M24">
        <f>IF(K24="A",(E24+G24),IF(K24="B",(E24+G24),IF(K24="C",0.8*(E24+G24),0.66*(E24+G24))))</f>
        <v>211.20000000000002</v>
      </c>
      <c r="N24">
        <f>ROUND(M24+P24/4,0)</f>
        <v>553</v>
      </c>
      <c r="O24">
        <f>RANK(N24,$N$2:$N$161)</f>
        <v>160</v>
      </c>
      <c r="P24">
        <f>SUM(C24:I24)</f>
        <v>1366</v>
      </c>
    </row>
    <row r="25" spans="1:16" x14ac:dyDescent="0.4">
      <c r="A25" s="9">
        <v>24</v>
      </c>
      <c r="B25" t="s">
        <v>33</v>
      </c>
      <c r="C25">
        <v>346</v>
      </c>
      <c r="D25">
        <v>158</v>
      </c>
      <c r="E25">
        <v>206</v>
      </c>
      <c r="F25">
        <v>146</v>
      </c>
      <c r="G25">
        <v>139</v>
      </c>
      <c r="H25">
        <v>158</v>
      </c>
      <c r="I25">
        <v>183</v>
      </c>
      <c r="K25" t="s">
        <v>172</v>
      </c>
      <c r="M25">
        <f>IF(K25="A",(E25+G25),IF(K25="B",(E25+G25),IF(K25="C",0.8*(E25+G25),0.66*(E25+G25))))</f>
        <v>276</v>
      </c>
      <c r="N25">
        <f>ROUND(M25+P25/4,0)</f>
        <v>610</v>
      </c>
      <c r="O25">
        <f>RANK(N25,$N$2:$N$161)</f>
        <v>153</v>
      </c>
      <c r="P25">
        <f>SUM(C25:I25)</f>
        <v>1336</v>
      </c>
    </row>
    <row r="26" spans="1:16" x14ac:dyDescent="0.4">
      <c r="A26" s="8">
        <v>25</v>
      </c>
      <c r="B26" t="s">
        <v>34</v>
      </c>
      <c r="C26">
        <v>199</v>
      </c>
      <c r="D26">
        <v>138</v>
      </c>
      <c r="E26">
        <v>213</v>
      </c>
      <c r="F26">
        <v>204</v>
      </c>
      <c r="G26">
        <v>191</v>
      </c>
      <c r="H26">
        <v>179</v>
      </c>
      <c r="I26">
        <v>169</v>
      </c>
      <c r="K26" t="s">
        <v>171</v>
      </c>
      <c r="M26">
        <f>IF(K26="A",(E26+G26),IF(K26="B",(E26+G26),IF(K26="C",0.8*(E26+G26),0.66*(E26+G26))))</f>
        <v>404</v>
      </c>
      <c r="N26">
        <f>ROUND(M26+P26/4,0)</f>
        <v>727</v>
      </c>
      <c r="O26">
        <f>RANK(N26,$N$2:$N$161)</f>
        <v>84</v>
      </c>
      <c r="P26">
        <f>SUM(C26:I26)</f>
        <v>1293</v>
      </c>
    </row>
    <row r="27" spans="1:16" x14ac:dyDescent="0.4">
      <c r="A27" s="8">
        <v>26</v>
      </c>
      <c r="B27" t="s">
        <v>35</v>
      </c>
      <c r="C27">
        <v>195</v>
      </c>
      <c r="D27">
        <v>142</v>
      </c>
      <c r="E27">
        <v>204</v>
      </c>
      <c r="F27">
        <v>220</v>
      </c>
      <c r="G27">
        <v>184</v>
      </c>
      <c r="H27">
        <v>176</v>
      </c>
      <c r="I27">
        <v>181</v>
      </c>
      <c r="K27" t="s">
        <v>171</v>
      </c>
      <c r="M27">
        <f>IF(K27="A",(E27+G27),IF(K27="B",(E27+G27),IF(K27="C",0.8*(E27+G27),0.66*(E27+G27))))</f>
        <v>388</v>
      </c>
      <c r="N27">
        <f>ROUND(M27+P27/4,0)</f>
        <v>714</v>
      </c>
      <c r="O27">
        <f>RANK(N27,$N$2:$N$161)</f>
        <v>99</v>
      </c>
      <c r="P27">
        <f>SUM(C27:I27)</f>
        <v>1302</v>
      </c>
    </row>
    <row r="28" spans="1:16" x14ac:dyDescent="0.4">
      <c r="A28" s="10">
        <v>27</v>
      </c>
      <c r="B28" t="s">
        <v>36</v>
      </c>
      <c r="C28">
        <v>186</v>
      </c>
      <c r="D28">
        <v>175</v>
      </c>
      <c r="E28">
        <v>223</v>
      </c>
      <c r="F28">
        <v>245</v>
      </c>
      <c r="G28">
        <v>201</v>
      </c>
      <c r="H28">
        <v>167</v>
      </c>
      <c r="I28">
        <v>193</v>
      </c>
      <c r="K28" t="s">
        <v>171</v>
      </c>
      <c r="M28">
        <f>IF(K28="A",(E28+G28),IF(K28="B",(E28+G28),IF(K28="C",0.8*(E28+G28),0.66*(E28+G28))))</f>
        <v>424</v>
      </c>
      <c r="N28">
        <f>ROUND(M28+P28/4,0)</f>
        <v>772</v>
      </c>
      <c r="O28">
        <f>RANK(N28,$N$2:$N$161)</f>
        <v>47</v>
      </c>
      <c r="P28">
        <f>SUM(C28:I28)</f>
        <v>1390</v>
      </c>
    </row>
    <row r="29" spans="1:16" x14ac:dyDescent="0.4">
      <c r="A29" s="10">
        <v>28</v>
      </c>
      <c r="B29" t="s">
        <v>37</v>
      </c>
      <c r="C29">
        <v>182</v>
      </c>
      <c r="D29">
        <v>186</v>
      </c>
      <c r="E29">
        <v>216</v>
      </c>
      <c r="F29">
        <v>240</v>
      </c>
      <c r="G29">
        <v>206</v>
      </c>
      <c r="H29">
        <v>169</v>
      </c>
      <c r="I29">
        <v>198</v>
      </c>
      <c r="K29" t="s">
        <v>171</v>
      </c>
      <c r="M29">
        <f>IF(K29="A",(E29+G29),IF(K29="B",(E29+G29),IF(K29="C",0.8*(E29+G29),0.66*(E29+G29))))</f>
        <v>422</v>
      </c>
      <c r="N29">
        <f>ROUND(M29+P29/4,0)</f>
        <v>771</v>
      </c>
      <c r="O29">
        <f>RANK(N29,$N$2:$N$161)</f>
        <v>49</v>
      </c>
      <c r="P29">
        <f>SUM(C29:I29)</f>
        <v>1397</v>
      </c>
    </row>
    <row r="30" spans="1:16" x14ac:dyDescent="0.4">
      <c r="A30" s="6">
        <v>29</v>
      </c>
      <c r="B30" t="s">
        <v>38</v>
      </c>
      <c r="C30">
        <v>220</v>
      </c>
      <c r="D30">
        <v>180</v>
      </c>
      <c r="E30">
        <v>232</v>
      </c>
      <c r="F30">
        <v>225</v>
      </c>
      <c r="G30">
        <v>196</v>
      </c>
      <c r="H30">
        <v>176</v>
      </c>
      <c r="I30">
        <v>202</v>
      </c>
      <c r="K30" t="s">
        <v>171</v>
      </c>
      <c r="M30">
        <f>IF(K30="A",(E30+G30),IF(K30="B",(E30+G30),IF(K30="C",0.8*(E30+G30),0.66*(E30+G30))))</f>
        <v>428</v>
      </c>
      <c r="N30">
        <f>ROUND(M30+P30/4,0)</f>
        <v>786</v>
      </c>
      <c r="O30">
        <f>RANK(N30,$N$2:$N$161)</f>
        <v>30</v>
      </c>
      <c r="P30">
        <f>SUM(C30:I30)</f>
        <v>1431</v>
      </c>
    </row>
    <row r="31" spans="1:16" x14ac:dyDescent="0.4">
      <c r="A31" s="8">
        <v>30</v>
      </c>
      <c r="B31" t="s">
        <v>39</v>
      </c>
      <c r="C31">
        <v>240</v>
      </c>
      <c r="D31">
        <v>190</v>
      </c>
      <c r="E31">
        <v>237</v>
      </c>
      <c r="F31">
        <v>220</v>
      </c>
      <c r="G31">
        <v>201</v>
      </c>
      <c r="H31">
        <v>178</v>
      </c>
      <c r="I31">
        <v>199</v>
      </c>
      <c r="K31" t="s">
        <v>172</v>
      </c>
      <c r="M31">
        <f>IF(K31="A",(E31+G31),IF(K31="B",(E31+G31),IF(K31="C",0.8*(E31+G31),0.66*(E31+G31))))</f>
        <v>350.40000000000003</v>
      </c>
      <c r="N31">
        <f>ROUND(M31+P31/4,0)</f>
        <v>717</v>
      </c>
      <c r="O31">
        <f>RANK(N31,$N$2:$N$161)</f>
        <v>94</v>
      </c>
      <c r="P31">
        <f>SUM(C31:I31)</f>
        <v>1465</v>
      </c>
    </row>
    <row r="32" spans="1:16" x14ac:dyDescent="0.4">
      <c r="A32" s="10">
        <v>31</v>
      </c>
      <c r="B32" t="s">
        <v>40</v>
      </c>
      <c r="C32">
        <v>263</v>
      </c>
      <c r="D32">
        <v>175</v>
      </c>
      <c r="E32">
        <v>300</v>
      </c>
      <c r="F32">
        <v>224</v>
      </c>
      <c r="G32">
        <v>205</v>
      </c>
      <c r="H32">
        <v>168</v>
      </c>
      <c r="I32">
        <v>188</v>
      </c>
      <c r="K32" t="s">
        <v>172</v>
      </c>
      <c r="M32">
        <f>IF(K32="A",(E32+G32),IF(K32="B",(E32+G32),IF(K32="C",0.8*(E32+G32),0.66*(E32+G32))))</f>
        <v>404</v>
      </c>
      <c r="N32">
        <f>ROUND(M32+P32/4,0)</f>
        <v>785</v>
      </c>
      <c r="O32">
        <f>RANK(N32,$N$2:$N$161)</f>
        <v>31</v>
      </c>
      <c r="P32">
        <f>SUM(C32:I32)</f>
        <v>1523</v>
      </c>
    </row>
    <row r="33" spans="1:16" x14ac:dyDescent="0.4">
      <c r="A33" s="9">
        <v>32</v>
      </c>
      <c r="B33" t="s">
        <v>41</v>
      </c>
      <c r="C33">
        <v>210</v>
      </c>
      <c r="D33">
        <v>201</v>
      </c>
      <c r="E33">
        <v>186</v>
      </c>
      <c r="F33">
        <v>187</v>
      </c>
      <c r="G33">
        <v>176</v>
      </c>
      <c r="H33">
        <v>198</v>
      </c>
      <c r="I33">
        <v>218</v>
      </c>
      <c r="K33" t="s">
        <v>172</v>
      </c>
      <c r="M33">
        <f>IF(K33="A",(E33+G33),IF(K33="B",(E33+G33),IF(K33="C",0.8*(E33+G33),0.66*(E33+G33))))</f>
        <v>289.60000000000002</v>
      </c>
      <c r="N33">
        <f>ROUND(M33+P33/4,0)</f>
        <v>634</v>
      </c>
      <c r="O33">
        <f>RANK(N33,$N$2:$N$161)</f>
        <v>147</v>
      </c>
      <c r="P33">
        <f>SUM(C33:I33)</f>
        <v>1376</v>
      </c>
    </row>
    <row r="34" spans="1:16" x14ac:dyDescent="0.4">
      <c r="A34" s="7">
        <v>33</v>
      </c>
      <c r="B34" t="s">
        <v>42</v>
      </c>
      <c r="C34">
        <v>228</v>
      </c>
      <c r="D34">
        <v>194</v>
      </c>
      <c r="E34">
        <v>208</v>
      </c>
      <c r="F34">
        <v>191</v>
      </c>
      <c r="G34">
        <v>184</v>
      </c>
      <c r="H34">
        <v>220</v>
      </c>
      <c r="I34">
        <v>232</v>
      </c>
      <c r="K34" t="s">
        <v>171</v>
      </c>
      <c r="M34">
        <f>IF(K34="A",(E34+G34),IF(K34="B",(E34+G34),IF(K34="C",0.8*(E34+G34),0.66*(E34+G34))))</f>
        <v>392</v>
      </c>
      <c r="N34">
        <f>ROUND(M34+P34/4,0)</f>
        <v>756</v>
      </c>
      <c r="O34">
        <f>RANK(N34,$N$2:$N$161)</f>
        <v>59</v>
      </c>
      <c r="P34">
        <f>SUM(C34:I34)</f>
        <v>1457</v>
      </c>
    </row>
    <row r="35" spans="1:16" x14ac:dyDescent="0.4">
      <c r="A35" s="10">
        <v>34</v>
      </c>
      <c r="B35" t="s">
        <v>43</v>
      </c>
      <c r="C35">
        <v>242</v>
      </c>
      <c r="D35">
        <v>171</v>
      </c>
      <c r="E35">
        <v>231</v>
      </c>
      <c r="F35">
        <v>195</v>
      </c>
      <c r="G35">
        <v>198</v>
      </c>
      <c r="H35">
        <v>188</v>
      </c>
      <c r="I35">
        <v>198</v>
      </c>
      <c r="K35" t="s">
        <v>171</v>
      </c>
      <c r="M35">
        <f>IF(K35="A",(E35+G35),IF(K35="B",(E35+G35),IF(K35="C",0.8*(E35+G35),0.66*(E35+G35))))</f>
        <v>429</v>
      </c>
      <c r="N35">
        <f>ROUND(M35+P35/4,0)</f>
        <v>785</v>
      </c>
      <c r="O35">
        <f>RANK(N35,$N$2:$N$161)</f>
        <v>31</v>
      </c>
      <c r="P35">
        <f>SUM(C35:I35)</f>
        <v>1423</v>
      </c>
    </row>
    <row r="36" spans="1:16" x14ac:dyDescent="0.4">
      <c r="A36" s="9">
        <v>35</v>
      </c>
      <c r="B36" t="s">
        <v>44</v>
      </c>
      <c r="C36">
        <v>215</v>
      </c>
      <c r="D36">
        <v>203</v>
      </c>
      <c r="E36">
        <v>156</v>
      </c>
      <c r="F36">
        <v>192</v>
      </c>
      <c r="G36">
        <v>127</v>
      </c>
      <c r="H36">
        <v>213</v>
      </c>
      <c r="I36">
        <v>207</v>
      </c>
      <c r="K36" t="s">
        <v>171</v>
      </c>
      <c r="M36">
        <f>IF(K36="A",(E36+G36),IF(K36="B",(E36+G36),IF(K36="C",0.8*(E36+G36),0.66*(E36+G36))))</f>
        <v>283</v>
      </c>
      <c r="N36">
        <f>ROUND(M36+P36/4,0)</f>
        <v>611</v>
      </c>
      <c r="O36">
        <f>RANK(N36,$N$2:$N$161)</f>
        <v>151</v>
      </c>
      <c r="P36">
        <f>SUM(C36:I36)</f>
        <v>1313</v>
      </c>
    </row>
    <row r="37" spans="1:16" x14ac:dyDescent="0.4">
      <c r="A37" s="9">
        <v>36</v>
      </c>
      <c r="B37" t="s">
        <v>45</v>
      </c>
      <c r="C37">
        <v>215</v>
      </c>
      <c r="D37">
        <v>203</v>
      </c>
      <c r="E37">
        <v>156</v>
      </c>
      <c r="F37">
        <v>172</v>
      </c>
      <c r="G37">
        <v>156</v>
      </c>
      <c r="H37">
        <v>213</v>
      </c>
      <c r="I37">
        <v>207</v>
      </c>
      <c r="K37" t="s">
        <v>171</v>
      </c>
      <c r="M37">
        <f>IF(K37="A",(E37+G37),IF(K37="B",(E37+G37),IF(K37="C",0.8*(E37+G37),0.66*(E37+G37))))</f>
        <v>312</v>
      </c>
      <c r="N37">
        <f>ROUND(M37+P37/4,0)</f>
        <v>643</v>
      </c>
      <c r="O37">
        <f>RANK(N37,$N$2:$N$161)</f>
        <v>142</v>
      </c>
      <c r="P37">
        <f>SUM(C37:I37)</f>
        <v>1322</v>
      </c>
    </row>
    <row r="38" spans="1:16" x14ac:dyDescent="0.4">
      <c r="A38" s="9">
        <v>37</v>
      </c>
      <c r="B38" t="s">
        <v>46</v>
      </c>
      <c r="C38">
        <v>330</v>
      </c>
      <c r="D38">
        <v>202</v>
      </c>
      <c r="E38">
        <v>180</v>
      </c>
      <c r="F38">
        <v>118</v>
      </c>
      <c r="G38">
        <v>114</v>
      </c>
      <c r="H38">
        <v>210</v>
      </c>
      <c r="I38">
        <v>198</v>
      </c>
      <c r="K38" t="s">
        <v>172</v>
      </c>
      <c r="M38">
        <f>IF(K38="A",(E38+G38),IF(K38="B",(E38+G38),IF(K38="C",0.8*(E38+G38),0.66*(E38+G38))))</f>
        <v>235.20000000000002</v>
      </c>
      <c r="N38">
        <f>ROUND(M38+P38/4,0)</f>
        <v>573</v>
      </c>
      <c r="O38">
        <f>RANK(N38,$N$2:$N$161)</f>
        <v>159</v>
      </c>
      <c r="P38">
        <f>SUM(C38:I38)</f>
        <v>1352</v>
      </c>
    </row>
    <row r="39" spans="1:16" x14ac:dyDescent="0.4">
      <c r="A39" s="9">
        <v>38</v>
      </c>
      <c r="B39" t="s">
        <v>47</v>
      </c>
      <c r="C39">
        <v>161</v>
      </c>
      <c r="D39">
        <v>200</v>
      </c>
      <c r="E39">
        <v>153</v>
      </c>
      <c r="F39">
        <v>135</v>
      </c>
      <c r="G39">
        <v>224</v>
      </c>
      <c r="H39">
        <v>188</v>
      </c>
      <c r="I39">
        <v>226</v>
      </c>
      <c r="K39" t="s">
        <v>171</v>
      </c>
      <c r="M39">
        <f>IF(K39="A",(E39+G39),IF(K39="B",(E39+G39),IF(K39="C",0.8*(E39+G39),0.66*(E39+G39))))</f>
        <v>377</v>
      </c>
      <c r="N39">
        <f>ROUND(M39+P39/4,0)</f>
        <v>699</v>
      </c>
      <c r="O39">
        <f>RANK(N39,$N$2:$N$161)</f>
        <v>112</v>
      </c>
      <c r="P39">
        <f>SUM(C39:I39)</f>
        <v>1287</v>
      </c>
    </row>
    <row r="40" spans="1:16" x14ac:dyDescent="0.4">
      <c r="A40" s="9">
        <v>39</v>
      </c>
      <c r="B40" t="s">
        <v>48</v>
      </c>
      <c r="C40">
        <v>280</v>
      </c>
      <c r="D40">
        <v>191</v>
      </c>
      <c r="E40">
        <v>193</v>
      </c>
      <c r="F40">
        <v>175</v>
      </c>
      <c r="G40">
        <v>214</v>
      </c>
      <c r="H40">
        <v>208</v>
      </c>
      <c r="I40">
        <v>220</v>
      </c>
      <c r="K40" t="s">
        <v>172</v>
      </c>
      <c r="M40">
        <f>IF(K40="A",(E40+G40),IF(K40="B",(E40+G40),IF(K40="C",0.8*(E40+G40),0.66*(E40+G40))))</f>
        <v>325.60000000000002</v>
      </c>
      <c r="N40">
        <f>ROUND(M40+P40/4,0)</f>
        <v>696</v>
      </c>
      <c r="O40">
        <f>RANK(N40,$N$2:$N$161)</f>
        <v>115</v>
      </c>
      <c r="P40">
        <f>SUM(C40:I40)</f>
        <v>1481</v>
      </c>
    </row>
    <row r="41" spans="1:16" x14ac:dyDescent="0.4">
      <c r="A41" s="8">
        <v>40</v>
      </c>
      <c r="B41" t="s">
        <v>49</v>
      </c>
      <c r="C41">
        <v>310</v>
      </c>
      <c r="D41">
        <v>211</v>
      </c>
      <c r="E41">
        <v>233</v>
      </c>
      <c r="F41">
        <v>155</v>
      </c>
      <c r="G41">
        <v>214</v>
      </c>
      <c r="H41">
        <v>218</v>
      </c>
      <c r="I41">
        <v>198</v>
      </c>
      <c r="K41" t="s">
        <v>172</v>
      </c>
      <c r="M41">
        <f>IF(K41="A",(E41+G41),IF(K41="B",(E41+G41),IF(K41="C",0.8*(E41+G41),0.66*(E41+G41))))</f>
        <v>357.6</v>
      </c>
      <c r="N41">
        <f>ROUND(M41+P41/4,0)</f>
        <v>742</v>
      </c>
      <c r="O41">
        <f>RANK(N41,$N$2:$N$161)</f>
        <v>73</v>
      </c>
      <c r="P41">
        <f>SUM(C41:I41)</f>
        <v>1539</v>
      </c>
    </row>
    <row r="42" spans="1:16" x14ac:dyDescent="0.4">
      <c r="A42" s="8">
        <v>41</v>
      </c>
      <c r="B42" t="s">
        <v>50</v>
      </c>
      <c r="C42">
        <v>161</v>
      </c>
      <c r="D42">
        <v>229</v>
      </c>
      <c r="E42">
        <v>140</v>
      </c>
      <c r="F42">
        <v>160</v>
      </c>
      <c r="G42">
        <v>241</v>
      </c>
      <c r="H42">
        <v>215</v>
      </c>
      <c r="I42">
        <v>213</v>
      </c>
      <c r="K42" t="s">
        <v>171</v>
      </c>
      <c r="M42">
        <f>IF(K42="A",(E42+G42),IF(K42="B",(E42+G42),IF(K42="C",0.8*(E42+G42),0.66*(E42+G42))))</f>
        <v>381</v>
      </c>
      <c r="N42">
        <f>ROUND(M42+P42/4,0)</f>
        <v>721</v>
      </c>
      <c r="O42">
        <f>RANK(N42,$N$2:$N$161)</f>
        <v>90</v>
      </c>
      <c r="P42">
        <f>SUM(C42:I42)</f>
        <v>1359</v>
      </c>
    </row>
    <row r="43" spans="1:16" x14ac:dyDescent="0.4">
      <c r="A43" s="5">
        <v>42</v>
      </c>
      <c r="B43" t="s">
        <v>51</v>
      </c>
      <c r="C43">
        <v>251</v>
      </c>
      <c r="D43">
        <v>110</v>
      </c>
      <c r="E43">
        <v>223</v>
      </c>
      <c r="F43">
        <v>186</v>
      </c>
      <c r="G43">
        <v>268</v>
      </c>
      <c r="H43">
        <v>164</v>
      </c>
      <c r="I43">
        <v>139</v>
      </c>
      <c r="K43" t="s">
        <v>171</v>
      </c>
      <c r="M43">
        <f>IF(K43="A",(E43+G43),IF(K43="B",(E43+G43),IF(K43="C",0.8*(E43+G43),0.66*(E43+G43))))</f>
        <v>491</v>
      </c>
      <c r="N43">
        <f>ROUND(M43+P43/4,0)</f>
        <v>826</v>
      </c>
      <c r="O43">
        <f>RANK(N43,$N$2:$N$161)</f>
        <v>13</v>
      </c>
      <c r="P43">
        <f>SUM(C43:I43)</f>
        <v>1341</v>
      </c>
    </row>
    <row r="44" spans="1:16" x14ac:dyDescent="0.4">
      <c r="A44" s="9">
        <v>43</v>
      </c>
      <c r="B44" t="s">
        <v>52</v>
      </c>
      <c r="C44">
        <v>273</v>
      </c>
      <c r="D44">
        <v>115</v>
      </c>
      <c r="E44">
        <v>232</v>
      </c>
      <c r="F44">
        <v>176</v>
      </c>
      <c r="G44">
        <v>233</v>
      </c>
      <c r="H44">
        <v>154</v>
      </c>
      <c r="I44">
        <v>129</v>
      </c>
      <c r="K44" t="s">
        <v>172</v>
      </c>
      <c r="M44">
        <f>IF(K44="A",(E44+G44),IF(K44="B",(E44+G44),IF(K44="C",0.8*(E44+G44),0.66*(E44+G44))))</f>
        <v>372</v>
      </c>
      <c r="N44">
        <f>ROUND(M44+P44/4,0)</f>
        <v>700</v>
      </c>
      <c r="O44">
        <f>RANK(N44,$N$2:$N$161)</f>
        <v>110</v>
      </c>
      <c r="P44">
        <f>SUM(C44:I44)</f>
        <v>1312</v>
      </c>
    </row>
    <row r="45" spans="1:16" x14ac:dyDescent="0.4">
      <c r="A45" s="9">
        <v>44</v>
      </c>
      <c r="B45" t="s">
        <v>53</v>
      </c>
      <c r="C45">
        <v>255</v>
      </c>
      <c r="D45">
        <v>180</v>
      </c>
      <c r="E45">
        <v>212</v>
      </c>
      <c r="F45">
        <v>184</v>
      </c>
      <c r="G45">
        <v>155</v>
      </c>
      <c r="H45">
        <v>135</v>
      </c>
      <c r="I45">
        <v>170</v>
      </c>
      <c r="K45" t="s">
        <v>171</v>
      </c>
      <c r="M45">
        <f>IF(K45="A",(E45+G45),IF(K45="B",(E45+G45),IF(K45="C",0.8*(E45+G45),0.66*(E45+G45))))</f>
        <v>367</v>
      </c>
      <c r="N45">
        <f>ROUND(M45+P45/4,0)</f>
        <v>690</v>
      </c>
      <c r="O45">
        <f>RANK(N45,$N$2:$N$161)</f>
        <v>121</v>
      </c>
      <c r="P45">
        <f>SUM(C45:I45)</f>
        <v>1291</v>
      </c>
    </row>
    <row r="46" spans="1:16" x14ac:dyDescent="0.4">
      <c r="A46" s="4">
        <v>45</v>
      </c>
      <c r="B46" t="s">
        <v>54</v>
      </c>
      <c r="C46">
        <v>250</v>
      </c>
      <c r="D46">
        <v>163</v>
      </c>
      <c r="E46">
        <v>290</v>
      </c>
      <c r="F46">
        <v>203</v>
      </c>
      <c r="G46">
        <v>236</v>
      </c>
      <c r="H46">
        <v>177</v>
      </c>
      <c r="I46">
        <v>206</v>
      </c>
      <c r="K46" t="s">
        <v>171</v>
      </c>
      <c r="M46">
        <f>IF(K46="A",(E46+G46),IF(K46="B",(E46+G46),IF(K46="C",0.8*(E46+G46),0.66*(E46+G46))))</f>
        <v>526</v>
      </c>
      <c r="N46">
        <f>ROUND(M46+P46/4,0)</f>
        <v>907</v>
      </c>
      <c r="O46">
        <f>RANK(N46,$N$2:$N$161)</f>
        <v>5</v>
      </c>
      <c r="P46">
        <f>SUM(C46:I46)</f>
        <v>1525</v>
      </c>
    </row>
    <row r="47" spans="1:16" x14ac:dyDescent="0.4">
      <c r="A47" s="5">
        <v>46</v>
      </c>
      <c r="B47" t="s">
        <v>55</v>
      </c>
      <c r="C47">
        <v>192</v>
      </c>
      <c r="D47">
        <v>155</v>
      </c>
      <c r="E47">
        <v>271</v>
      </c>
      <c r="F47">
        <v>175</v>
      </c>
      <c r="G47">
        <v>233</v>
      </c>
      <c r="H47">
        <v>149</v>
      </c>
      <c r="I47">
        <v>150</v>
      </c>
      <c r="K47" t="s">
        <v>171</v>
      </c>
      <c r="M47">
        <f>IF(K47="A",(E47+G47),IF(K47="B",(E47+G47),IF(K47="C",0.8*(E47+G47),0.66*(E47+G47))))</f>
        <v>504</v>
      </c>
      <c r="N47">
        <f>ROUND(M47+P47/4,0)</f>
        <v>835</v>
      </c>
      <c r="O47">
        <f>RANK(N47,$N$2:$N$161)</f>
        <v>12</v>
      </c>
      <c r="P47">
        <f>SUM(C47:I47)</f>
        <v>1325</v>
      </c>
    </row>
    <row r="48" spans="1:16" x14ac:dyDescent="0.4">
      <c r="A48" s="7">
        <v>47</v>
      </c>
      <c r="B48" t="s">
        <v>56</v>
      </c>
      <c r="C48">
        <v>182</v>
      </c>
      <c r="D48">
        <v>165</v>
      </c>
      <c r="E48">
        <v>281</v>
      </c>
      <c r="F48">
        <v>155</v>
      </c>
      <c r="G48">
        <v>243</v>
      </c>
      <c r="H48">
        <v>159</v>
      </c>
      <c r="I48">
        <v>140</v>
      </c>
      <c r="K48" t="s">
        <v>172</v>
      </c>
      <c r="M48">
        <f>IF(K48="A",(E48+G48),IF(K48="B",(E48+G48),IF(K48="C",0.8*(E48+G48),0.66*(E48+G48))))</f>
        <v>419.20000000000005</v>
      </c>
      <c r="N48">
        <f>ROUND(M48+P48/4,0)</f>
        <v>750</v>
      </c>
      <c r="O48">
        <f>RANK(N48,$N$2:$N$161)</f>
        <v>63</v>
      </c>
      <c r="P48">
        <f>SUM(C48:I48)</f>
        <v>1325</v>
      </c>
    </row>
    <row r="49" spans="1:16" x14ac:dyDescent="0.4">
      <c r="A49" s="5">
        <v>48</v>
      </c>
      <c r="B49" t="s">
        <v>57</v>
      </c>
      <c r="C49">
        <v>241</v>
      </c>
      <c r="D49">
        <v>145</v>
      </c>
      <c r="E49">
        <v>291</v>
      </c>
      <c r="F49">
        <v>145</v>
      </c>
      <c r="G49">
        <v>293</v>
      </c>
      <c r="H49">
        <v>139</v>
      </c>
      <c r="I49">
        <v>130</v>
      </c>
      <c r="K49" t="s">
        <v>172</v>
      </c>
      <c r="M49">
        <f>IF(K49="A",(E49+G49),IF(K49="B",(E49+G49),IF(K49="C",0.8*(E49+G49),0.66*(E49+G49))))</f>
        <v>467.20000000000005</v>
      </c>
      <c r="N49">
        <f>ROUND(M49+P49/4,0)</f>
        <v>813</v>
      </c>
      <c r="O49">
        <f>RANK(N49,$N$2:$N$161)</f>
        <v>17</v>
      </c>
      <c r="P49">
        <f>SUM(C49:I49)</f>
        <v>1384</v>
      </c>
    </row>
    <row r="50" spans="1:16" x14ac:dyDescent="0.4">
      <c r="A50" s="4">
        <v>49</v>
      </c>
      <c r="B50" t="s">
        <v>58</v>
      </c>
      <c r="C50">
        <v>256</v>
      </c>
      <c r="D50">
        <v>139</v>
      </c>
      <c r="E50">
        <v>305</v>
      </c>
      <c r="F50">
        <v>140</v>
      </c>
      <c r="G50">
        <v>324</v>
      </c>
      <c r="H50">
        <v>132</v>
      </c>
      <c r="I50">
        <v>144</v>
      </c>
      <c r="K50" t="s">
        <v>172</v>
      </c>
      <c r="M50">
        <f>IF(K50="A",(E50+G50),IF(K50="B",(E50+G50),IF(K50="C",0.8*(E50+G50),0.66*(E50+G50))))</f>
        <v>503.20000000000005</v>
      </c>
      <c r="N50">
        <f>ROUND(M50+P50/4,0)</f>
        <v>863</v>
      </c>
      <c r="O50">
        <f>RANK(N50,$N$2:$N$161)</f>
        <v>8</v>
      </c>
      <c r="P50">
        <f>SUM(C50:I50)</f>
        <v>1440</v>
      </c>
    </row>
    <row r="51" spans="1:16" x14ac:dyDescent="0.4">
      <c r="A51" s="9">
        <v>50</v>
      </c>
      <c r="B51" t="s">
        <v>59</v>
      </c>
      <c r="C51">
        <v>266</v>
      </c>
      <c r="D51">
        <v>135</v>
      </c>
      <c r="E51">
        <v>242</v>
      </c>
      <c r="F51">
        <v>177</v>
      </c>
      <c r="G51">
        <v>224</v>
      </c>
      <c r="H51">
        <v>138</v>
      </c>
      <c r="I51">
        <v>159</v>
      </c>
      <c r="K51" t="s">
        <v>172</v>
      </c>
      <c r="M51">
        <f>IF(K51="A",(E51+G51),IF(K51="B",(E51+G51),IF(K51="C",0.8*(E51+G51),0.66*(E51+G51))))</f>
        <v>372.8</v>
      </c>
      <c r="N51">
        <f>ROUND(M51+P51/4,0)</f>
        <v>708</v>
      </c>
      <c r="O51">
        <f>RANK(N51,$N$2:$N$161)</f>
        <v>103</v>
      </c>
      <c r="P51">
        <f>SUM(C51:I51)</f>
        <v>1341</v>
      </c>
    </row>
    <row r="52" spans="1:16" x14ac:dyDescent="0.4">
      <c r="A52" s="8">
        <v>51</v>
      </c>
      <c r="B52" t="s">
        <v>60</v>
      </c>
      <c r="C52">
        <v>294</v>
      </c>
      <c r="D52">
        <v>135</v>
      </c>
      <c r="E52">
        <v>261</v>
      </c>
      <c r="F52">
        <v>176</v>
      </c>
      <c r="G52">
        <v>214</v>
      </c>
      <c r="H52">
        <v>158</v>
      </c>
      <c r="I52">
        <v>159</v>
      </c>
      <c r="K52" t="s">
        <v>172</v>
      </c>
      <c r="M52">
        <f>IF(K52="A",(E52+G52),IF(K52="B",(E52+G52),IF(K52="C",0.8*(E52+G52),0.66*(E52+G52))))</f>
        <v>380</v>
      </c>
      <c r="N52">
        <f>ROUND(M52+P52/4,0)</f>
        <v>729</v>
      </c>
      <c r="O52">
        <f>RANK(N52,$N$2:$N$161)</f>
        <v>83</v>
      </c>
      <c r="P52">
        <f>SUM(C52:I52)</f>
        <v>1397</v>
      </c>
    </row>
    <row r="53" spans="1:16" x14ac:dyDescent="0.4">
      <c r="A53" s="9">
        <v>52</v>
      </c>
      <c r="B53" t="s">
        <v>61</v>
      </c>
      <c r="C53">
        <v>344</v>
      </c>
      <c r="D53">
        <v>123</v>
      </c>
      <c r="E53">
        <v>252</v>
      </c>
      <c r="F53">
        <v>166</v>
      </c>
      <c r="G53">
        <v>138</v>
      </c>
      <c r="H53">
        <v>149</v>
      </c>
      <c r="I53">
        <v>155</v>
      </c>
      <c r="K53" t="s">
        <v>172</v>
      </c>
      <c r="M53">
        <f>IF(K53="A",(E53+G53),IF(K53="B",(E53+G53),IF(K53="C",0.8*(E53+G53),0.66*(E53+G53))))</f>
        <v>312</v>
      </c>
      <c r="N53">
        <f>ROUND(M53+P53/4,0)</f>
        <v>644</v>
      </c>
      <c r="O53">
        <f>RANK(N53,$N$2:$N$161)</f>
        <v>141</v>
      </c>
      <c r="P53">
        <f>SUM(C53:I53)</f>
        <v>1327</v>
      </c>
    </row>
    <row r="54" spans="1:16" x14ac:dyDescent="0.4">
      <c r="A54" s="9">
        <v>53</v>
      </c>
      <c r="B54" t="s">
        <v>62</v>
      </c>
      <c r="C54">
        <v>335</v>
      </c>
      <c r="D54">
        <v>212</v>
      </c>
      <c r="E54">
        <v>249</v>
      </c>
      <c r="F54">
        <v>147</v>
      </c>
      <c r="G54">
        <v>148</v>
      </c>
      <c r="H54">
        <v>213</v>
      </c>
      <c r="I54">
        <v>213</v>
      </c>
      <c r="K54" t="s">
        <v>172</v>
      </c>
      <c r="M54">
        <f>IF(K54="A",(E54+G54),IF(K54="B",(E54+G54),IF(K54="C",0.8*(E54+G54),0.66*(E54+G54))))</f>
        <v>317.60000000000002</v>
      </c>
      <c r="N54">
        <f>ROUND(M54+P54/4,0)</f>
        <v>697</v>
      </c>
      <c r="O54">
        <f>RANK(N54,$N$2:$N$161)</f>
        <v>114</v>
      </c>
      <c r="P54">
        <f>SUM(C54:I54)</f>
        <v>1517</v>
      </c>
    </row>
    <row r="55" spans="1:16" x14ac:dyDescent="0.4">
      <c r="A55" s="9">
        <v>54</v>
      </c>
      <c r="B55" t="s">
        <v>63</v>
      </c>
      <c r="C55">
        <v>194</v>
      </c>
      <c r="D55">
        <v>123</v>
      </c>
      <c r="E55">
        <v>196</v>
      </c>
      <c r="F55">
        <v>166</v>
      </c>
      <c r="G55">
        <v>167</v>
      </c>
      <c r="H55">
        <v>149</v>
      </c>
      <c r="I55">
        <v>154</v>
      </c>
      <c r="K55" t="s">
        <v>171</v>
      </c>
      <c r="M55">
        <f>IF(K55="A",(E55+G55),IF(K55="B",(E55+G55),IF(K55="C",0.8*(E55+G55),0.66*(E55+G55))))</f>
        <v>363</v>
      </c>
      <c r="N55">
        <f>ROUND(M55+P55/4,0)</f>
        <v>650</v>
      </c>
      <c r="O55">
        <f>RANK(N55,$N$2:$N$161)</f>
        <v>139</v>
      </c>
      <c r="P55">
        <f>SUM(C55:I55)</f>
        <v>1149</v>
      </c>
    </row>
    <row r="56" spans="1:16" x14ac:dyDescent="0.4">
      <c r="A56" s="9">
        <v>55</v>
      </c>
      <c r="B56" t="s">
        <v>64</v>
      </c>
      <c r="C56">
        <v>175</v>
      </c>
      <c r="D56">
        <v>192</v>
      </c>
      <c r="E56">
        <v>196</v>
      </c>
      <c r="F56">
        <v>147</v>
      </c>
      <c r="G56">
        <v>177</v>
      </c>
      <c r="H56">
        <v>213</v>
      </c>
      <c r="I56">
        <v>213</v>
      </c>
      <c r="K56" t="s">
        <v>171</v>
      </c>
      <c r="M56">
        <f>IF(K56="A",(E56+G56),IF(K56="B",(E56+G56),IF(K56="C",0.8*(E56+G56),0.66*(E56+G56))))</f>
        <v>373</v>
      </c>
      <c r="N56">
        <f>ROUND(M56+P56/4,0)</f>
        <v>701</v>
      </c>
      <c r="O56">
        <f>RANK(N56,$N$2:$N$161)</f>
        <v>106</v>
      </c>
      <c r="P56">
        <f>SUM(C56:I56)</f>
        <v>1313</v>
      </c>
    </row>
    <row r="57" spans="1:16" x14ac:dyDescent="0.4">
      <c r="A57" s="8">
        <v>56</v>
      </c>
      <c r="B57" t="s">
        <v>65</v>
      </c>
      <c r="C57">
        <v>190</v>
      </c>
      <c r="D57">
        <v>182</v>
      </c>
      <c r="E57">
        <v>183</v>
      </c>
      <c r="F57">
        <v>187</v>
      </c>
      <c r="G57">
        <v>214</v>
      </c>
      <c r="H57">
        <v>217</v>
      </c>
      <c r="I57">
        <v>202</v>
      </c>
      <c r="K57" t="s">
        <v>171</v>
      </c>
      <c r="M57">
        <f>IF(K57="A",(E57+G57),IF(K57="B",(E57+G57),IF(K57="C",0.8*(E57+G57),0.66*(E57+G57))))</f>
        <v>397</v>
      </c>
      <c r="N57">
        <f>ROUND(M57+P57/4,0)</f>
        <v>741</v>
      </c>
      <c r="O57">
        <f>RANK(N57,$N$2:$N$161)</f>
        <v>76</v>
      </c>
      <c r="P57">
        <f>SUM(C57:I57)</f>
        <v>1375</v>
      </c>
    </row>
    <row r="58" spans="1:16" x14ac:dyDescent="0.4">
      <c r="A58" s="4">
        <v>57</v>
      </c>
      <c r="B58" t="s">
        <v>66</v>
      </c>
      <c r="C58">
        <v>208</v>
      </c>
      <c r="D58">
        <v>154</v>
      </c>
      <c r="E58">
        <v>276</v>
      </c>
      <c r="F58">
        <v>171</v>
      </c>
      <c r="G58">
        <v>227</v>
      </c>
      <c r="H58">
        <v>178</v>
      </c>
      <c r="I58">
        <v>197</v>
      </c>
      <c r="K58" t="s">
        <v>171</v>
      </c>
      <c r="M58">
        <f>IF(K58="A",(E58+G58),IF(K58="B",(E58+G58),IF(K58="C",0.8*(E58+G58),0.66*(E58+G58))))</f>
        <v>503</v>
      </c>
      <c r="N58">
        <f>ROUND(M58+P58/4,0)</f>
        <v>856</v>
      </c>
      <c r="O58">
        <f>RANK(N58,$N$2:$N$161)</f>
        <v>10</v>
      </c>
      <c r="P58">
        <f>SUM(C58:I58)</f>
        <v>1411</v>
      </c>
    </row>
    <row r="59" spans="1:16" x14ac:dyDescent="0.4">
      <c r="A59" s="8">
        <v>58</v>
      </c>
      <c r="B59" t="s">
        <v>67</v>
      </c>
      <c r="C59">
        <v>181</v>
      </c>
      <c r="D59">
        <v>192</v>
      </c>
      <c r="E59">
        <v>173</v>
      </c>
      <c r="F59">
        <v>177</v>
      </c>
      <c r="G59">
        <v>214</v>
      </c>
      <c r="H59">
        <v>227</v>
      </c>
      <c r="I59">
        <v>221</v>
      </c>
      <c r="K59" t="s">
        <v>171</v>
      </c>
      <c r="M59">
        <f>IF(K59="A",(E59+G59),IF(K59="B",(E59+G59),IF(K59="C",0.8*(E59+G59),0.66*(E59+G59))))</f>
        <v>387</v>
      </c>
      <c r="N59">
        <f>ROUND(M59+P59/4,0)</f>
        <v>733</v>
      </c>
      <c r="O59">
        <f>RANK(N59,$N$2:$N$161)</f>
        <v>80</v>
      </c>
      <c r="P59">
        <f>SUM(C59:I59)</f>
        <v>1385</v>
      </c>
    </row>
    <row r="60" spans="1:16" x14ac:dyDescent="0.4">
      <c r="A60" s="6">
        <v>59</v>
      </c>
      <c r="B60" t="s">
        <v>68</v>
      </c>
      <c r="C60">
        <v>231</v>
      </c>
      <c r="D60">
        <v>190</v>
      </c>
      <c r="E60">
        <v>205</v>
      </c>
      <c r="F60">
        <v>189</v>
      </c>
      <c r="G60">
        <v>229</v>
      </c>
      <c r="H60">
        <v>225</v>
      </c>
      <c r="I60">
        <v>209</v>
      </c>
      <c r="K60" t="s">
        <v>171</v>
      </c>
      <c r="M60">
        <f>IF(K60="A",(E60+G60),IF(K60="B",(E60+G60),IF(K60="C",0.8*(E60+G60),0.66*(E60+G60))))</f>
        <v>434</v>
      </c>
      <c r="N60">
        <f>ROUND(M60+P60/4,0)</f>
        <v>804</v>
      </c>
      <c r="O60">
        <f>RANK(N60,$N$2:$N$161)</f>
        <v>21</v>
      </c>
      <c r="P60">
        <f>SUM(C60:I60)</f>
        <v>1478</v>
      </c>
    </row>
    <row r="61" spans="1:16" x14ac:dyDescent="0.4">
      <c r="A61" s="4">
        <v>60</v>
      </c>
      <c r="B61" t="s">
        <v>69</v>
      </c>
      <c r="C61">
        <v>241</v>
      </c>
      <c r="D61">
        <v>188</v>
      </c>
      <c r="E61">
        <v>289</v>
      </c>
      <c r="F61">
        <v>185</v>
      </c>
      <c r="G61">
        <v>246</v>
      </c>
      <c r="H61">
        <v>187</v>
      </c>
      <c r="I61">
        <v>209</v>
      </c>
      <c r="K61" t="s">
        <v>171</v>
      </c>
      <c r="M61">
        <f>IF(K61="A",(E61+G61),IF(K61="B",(E61+G61),IF(K61="C",0.8*(E61+G61),0.66*(E61+G61))))</f>
        <v>535</v>
      </c>
      <c r="N61">
        <f>ROUND(M61+P61/4,0)</f>
        <v>921</v>
      </c>
      <c r="O61">
        <f>RANK(N61,$N$2:$N$161)</f>
        <v>3</v>
      </c>
      <c r="P61">
        <f>SUM(C61:I61)</f>
        <v>1545</v>
      </c>
    </row>
    <row r="62" spans="1:16" x14ac:dyDescent="0.4">
      <c r="A62" s="8">
        <v>61</v>
      </c>
      <c r="B62" t="s">
        <v>70</v>
      </c>
      <c r="C62">
        <v>354</v>
      </c>
      <c r="D62">
        <v>125</v>
      </c>
      <c r="E62">
        <v>347</v>
      </c>
      <c r="F62">
        <v>184</v>
      </c>
      <c r="G62">
        <v>145</v>
      </c>
      <c r="H62">
        <v>128</v>
      </c>
      <c r="I62">
        <v>128</v>
      </c>
      <c r="K62" t="s">
        <v>172</v>
      </c>
      <c r="M62">
        <f>IF(K62="A",(E62+G62),IF(K62="B",(E62+G62),IF(K62="C",0.8*(E62+G62),0.66*(E62+G62))))</f>
        <v>393.6</v>
      </c>
      <c r="N62">
        <f>ROUND(M62+P62/4,0)</f>
        <v>746</v>
      </c>
      <c r="O62">
        <f>RANK(N62,$N$2:$N$161)</f>
        <v>71</v>
      </c>
      <c r="P62">
        <f>SUM(C62:I62)</f>
        <v>1411</v>
      </c>
    </row>
    <row r="63" spans="1:16" x14ac:dyDescent="0.4">
      <c r="A63" s="4">
        <v>62</v>
      </c>
      <c r="B63" t="s">
        <v>71</v>
      </c>
      <c r="C63">
        <v>365</v>
      </c>
      <c r="D63">
        <v>242</v>
      </c>
      <c r="E63">
        <v>345</v>
      </c>
      <c r="F63">
        <v>193</v>
      </c>
      <c r="G63">
        <v>190</v>
      </c>
      <c r="H63">
        <v>196</v>
      </c>
      <c r="I63">
        <v>210</v>
      </c>
      <c r="K63" t="s">
        <v>172</v>
      </c>
      <c r="M63">
        <f>IF(K63="A",(E63+G63),IF(K63="B",(E63+G63),IF(K63="C",0.8*(E63+G63),0.66*(E63+G63))))</f>
        <v>428</v>
      </c>
      <c r="N63">
        <f>ROUND(M63+P63/4,0)</f>
        <v>863</v>
      </c>
      <c r="O63">
        <f>RANK(N63,$N$2:$N$161)</f>
        <v>8</v>
      </c>
      <c r="P63">
        <f>SUM(C63:I63)</f>
        <v>1741</v>
      </c>
    </row>
    <row r="64" spans="1:16" x14ac:dyDescent="0.4">
      <c r="A64" s="8">
        <v>63</v>
      </c>
      <c r="B64" t="s">
        <v>72</v>
      </c>
      <c r="C64">
        <v>228</v>
      </c>
      <c r="D64">
        <v>134</v>
      </c>
      <c r="E64">
        <v>204</v>
      </c>
      <c r="F64">
        <v>206</v>
      </c>
      <c r="G64">
        <v>206</v>
      </c>
      <c r="H64">
        <v>169</v>
      </c>
      <c r="I64">
        <v>179</v>
      </c>
      <c r="K64" t="s">
        <v>171</v>
      </c>
      <c r="M64">
        <f>IF(K64="A",(E64+G64),IF(K64="B",(E64+G64),IF(K64="C",0.8*(E64+G64),0.66*(E64+G64))))</f>
        <v>410</v>
      </c>
      <c r="N64">
        <f>ROUND(M64+P64/4,0)</f>
        <v>742</v>
      </c>
      <c r="O64">
        <f>RANK(N64,$N$2:$N$161)</f>
        <v>73</v>
      </c>
      <c r="P64">
        <f>SUM(C64:I64)</f>
        <v>1326</v>
      </c>
    </row>
    <row r="65" spans="1:16" x14ac:dyDescent="0.4">
      <c r="A65" s="7">
        <v>64</v>
      </c>
      <c r="B65" t="s">
        <v>73</v>
      </c>
      <c r="C65">
        <v>219</v>
      </c>
      <c r="D65">
        <v>164</v>
      </c>
      <c r="E65">
        <v>195</v>
      </c>
      <c r="F65">
        <v>196</v>
      </c>
      <c r="G65">
        <v>216</v>
      </c>
      <c r="H65">
        <v>188</v>
      </c>
      <c r="I65">
        <v>178</v>
      </c>
      <c r="K65" t="s">
        <v>171</v>
      </c>
      <c r="M65">
        <f>IF(K65="A",(E65+G65),IF(K65="B",(E65+G65),IF(K65="C",0.8*(E65+G65),0.66*(E65+G65))))</f>
        <v>411</v>
      </c>
      <c r="N65">
        <f>ROUND(M65+P65/4,0)</f>
        <v>750</v>
      </c>
      <c r="O65">
        <f>RANK(N65,$N$2:$N$161)</f>
        <v>63</v>
      </c>
      <c r="P65">
        <f>SUM(C65:I65)</f>
        <v>1356</v>
      </c>
    </row>
    <row r="66" spans="1:16" x14ac:dyDescent="0.4">
      <c r="A66" s="7">
        <v>65</v>
      </c>
      <c r="B66" t="s">
        <v>75</v>
      </c>
      <c r="C66">
        <v>219</v>
      </c>
      <c r="D66">
        <v>182</v>
      </c>
      <c r="E66">
        <v>195</v>
      </c>
      <c r="F66">
        <v>186</v>
      </c>
      <c r="G66">
        <v>216</v>
      </c>
      <c r="H66">
        <v>187</v>
      </c>
      <c r="I66">
        <v>187</v>
      </c>
      <c r="K66" t="s">
        <v>171</v>
      </c>
      <c r="M66">
        <f>IF(K66="A",(E66+G66),IF(K66="B",(E66+G66),IF(K66="C",0.8*(E66+G66),0.66*(E66+G66))))</f>
        <v>411</v>
      </c>
      <c r="N66">
        <f>ROUND(M66+P66/4,0)</f>
        <v>754</v>
      </c>
      <c r="O66">
        <f>RANK(N66,$N$2:$N$161)</f>
        <v>60</v>
      </c>
      <c r="P66">
        <f>SUM(C66:I66)</f>
        <v>1372</v>
      </c>
    </row>
    <row r="67" spans="1:16" x14ac:dyDescent="0.4">
      <c r="A67" s="9">
        <v>66</v>
      </c>
      <c r="B67" t="s">
        <v>76</v>
      </c>
      <c r="C67">
        <v>269</v>
      </c>
      <c r="D67">
        <v>132</v>
      </c>
      <c r="E67">
        <v>218</v>
      </c>
      <c r="F67">
        <v>232</v>
      </c>
      <c r="G67">
        <v>117</v>
      </c>
      <c r="H67">
        <v>139</v>
      </c>
      <c r="I67">
        <v>159</v>
      </c>
      <c r="K67" t="s">
        <v>171</v>
      </c>
      <c r="M67">
        <f>IF(K67="A",(E67+G67),IF(K67="B",(E67+G67),IF(K67="C",0.8*(E67+G67),0.66*(E67+G67))))</f>
        <v>335</v>
      </c>
      <c r="N67">
        <f>ROUND(M67+P67/4,0)</f>
        <v>652</v>
      </c>
      <c r="O67">
        <f>RANK(N67,$N$2:$N$161)</f>
        <v>138</v>
      </c>
      <c r="P67">
        <f>SUM(C67:I67)</f>
        <v>1266</v>
      </c>
    </row>
    <row r="68" spans="1:16" x14ac:dyDescent="0.4">
      <c r="A68" s="9">
        <v>67</v>
      </c>
      <c r="B68" t="s">
        <v>77</v>
      </c>
      <c r="C68">
        <v>265</v>
      </c>
      <c r="D68">
        <v>136</v>
      </c>
      <c r="E68">
        <v>223</v>
      </c>
      <c r="F68">
        <v>230</v>
      </c>
      <c r="G68">
        <v>126</v>
      </c>
      <c r="H68">
        <v>134</v>
      </c>
      <c r="I68">
        <v>163</v>
      </c>
      <c r="K68" t="s">
        <v>171</v>
      </c>
      <c r="M68">
        <f>IF(K68="A",(E68+G68),IF(K68="B",(E68+G68),IF(K68="C",0.8*(E68+G68),0.66*(E68+G68))))</f>
        <v>349</v>
      </c>
      <c r="N68">
        <f>ROUND(M68+P68/4,0)</f>
        <v>668</v>
      </c>
      <c r="O68">
        <f>RANK(N68,$N$2:$N$161)</f>
        <v>129</v>
      </c>
      <c r="P68">
        <f>SUM(C68:I68)</f>
        <v>1277</v>
      </c>
    </row>
    <row r="69" spans="1:16" x14ac:dyDescent="0.4">
      <c r="A69" s="9">
        <v>68</v>
      </c>
      <c r="B69" t="s">
        <v>78</v>
      </c>
      <c r="C69">
        <v>284</v>
      </c>
      <c r="D69">
        <v>134</v>
      </c>
      <c r="E69">
        <v>237</v>
      </c>
      <c r="F69">
        <v>232</v>
      </c>
      <c r="G69">
        <v>131</v>
      </c>
      <c r="H69">
        <v>144</v>
      </c>
      <c r="I69">
        <v>163</v>
      </c>
      <c r="K69" t="s">
        <v>172</v>
      </c>
      <c r="M69">
        <f>IF(K69="A",(E69+G69),IF(K69="B",(E69+G69),IF(K69="C",0.8*(E69+G69),0.66*(E69+G69))))</f>
        <v>294.40000000000003</v>
      </c>
      <c r="N69">
        <f>ROUND(M69+P69/4,0)</f>
        <v>626</v>
      </c>
      <c r="O69">
        <f>RANK(N69,$N$2:$N$161)</f>
        <v>148</v>
      </c>
      <c r="P69">
        <f>SUM(C69:I69)</f>
        <v>1325</v>
      </c>
    </row>
    <row r="70" spans="1:16" x14ac:dyDescent="0.4">
      <c r="A70" s="9">
        <v>69</v>
      </c>
      <c r="B70" t="s">
        <v>79</v>
      </c>
      <c r="C70">
        <v>280</v>
      </c>
      <c r="D70">
        <v>143</v>
      </c>
      <c r="E70">
        <v>242</v>
      </c>
      <c r="F70">
        <v>222</v>
      </c>
      <c r="G70">
        <v>145</v>
      </c>
      <c r="H70">
        <v>139</v>
      </c>
      <c r="I70">
        <v>158</v>
      </c>
      <c r="K70" t="s">
        <v>172</v>
      </c>
      <c r="M70">
        <f>IF(K70="A",(E70+G70),IF(K70="B",(E70+G70),IF(K70="C",0.8*(E70+G70),0.66*(E70+G70))))</f>
        <v>309.60000000000002</v>
      </c>
      <c r="N70">
        <f>ROUND(M70+P70/4,0)</f>
        <v>642</v>
      </c>
      <c r="O70">
        <f>RANK(N70,$N$2:$N$161)</f>
        <v>143</v>
      </c>
      <c r="P70">
        <f>SUM(C70:I70)</f>
        <v>1329</v>
      </c>
    </row>
    <row r="71" spans="1:16" x14ac:dyDescent="0.4">
      <c r="A71" s="7">
        <v>70</v>
      </c>
      <c r="B71" t="s">
        <v>80</v>
      </c>
      <c r="C71">
        <v>303</v>
      </c>
      <c r="D71">
        <v>145</v>
      </c>
      <c r="E71">
        <v>310</v>
      </c>
      <c r="F71">
        <v>214</v>
      </c>
      <c r="G71">
        <v>175</v>
      </c>
      <c r="H71">
        <v>149</v>
      </c>
      <c r="I71">
        <v>169</v>
      </c>
      <c r="K71" t="s">
        <v>172</v>
      </c>
      <c r="M71">
        <f>IF(K71="A",(E71+G71),IF(K71="B",(E71+G71),IF(K71="C",0.8*(E71+G71),0.66*(E71+G71))))</f>
        <v>388</v>
      </c>
      <c r="N71">
        <f>ROUND(M71+P71/4,0)</f>
        <v>754</v>
      </c>
      <c r="O71">
        <f>RANK(N71,$N$2:$N$161)</f>
        <v>60</v>
      </c>
      <c r="P71">
        <f>SUM(C71:I71)</f>
        <v>1465</v>
      </c>
    </row>
    <row r="72" spans="1:16" x14ac:dyDescent="0.4">
      <c r="A72" s="5">
        <v>71</v>
      </c>
      <c r="B72" t="s">
        <v>81</v>
      </c>
      <c r="C72">
        <v>327</v>
      </c>
      <c r="D72">
        <v>193</v>
      </c>
      <c r="E72">
        <v>322</v>
      </c>
      <c r="F72">
        <v>247</v>
      </c>
      <c r="G72">
        <v>184</v>
      </c>
      <c r="H72">
        <v>168</v>
      </c>
      <c r="I72">
        <v>158</v>
      </c>
      <c r="K72" t="s">
        <v>172</v>
      </c>
      <c r="M72">
        <f>IF(K72="A",(E72+G72),IF(K72="B",(E72+G72),IF(K72="C",0.8*(E72+G72),0.66*(E72+G72))))</f>
        <v>404.8</v>
      </c>
      <c r="N72">
        <f>ROUND(M72+P72/4,0)</f>
        <v>805</v>
      </c>
      <c r="O72">
        <f>RANK(N72,$N$2:$N$161)</f>
        <v>20</v>
      </c>
      <c r="P72">
        <f>SUM(C72:I72)</f>
        <v>1599</v>
      </c>
    </row>
    <row r="73" spans="1:16" x14ac:dyDescent="0.4">
      <c r="A73" s="8">
        <v>72</v>
      </c>
      <c r="B73" t="s">
        <v>82</v>
      </c>
      <c r="C73">
        <v>225</v>
      </c>
      <c r="D73">
        <v>239</v>
      </c>
      <c r="E73">
        <v>227</v>
      </c>
      <c r="F73">
        <v>198</v>
      </c>
      <c r="G73">
        <v>208</v>
      </c>
      <c r="H73">
        <v>222</v>
      </c>
      <c r="I73">
        <v>250</v>
      </c>
      <c r="K73" t="s">
        <v>172</v>
      </c>
      <c r="M73">
        <f>IF(K73="A",(E73+G73),IF(K73="B",(E73+G73),IF(K73="C",0.8*(E73+G73),0.66*(E73+G73))))</f>
        <v>348</v>
      </c>
      <c r="N73">
        <f>ROUND(M73+P73/4,0)</f>
        <v>740</v>
      </c>
      <c r="O73">
        <f>RANK(N73,$N$2:$N$161)</f>
        <v>77</v>
      </c>
      <c r="P73">
        <f>SUM(C73:I73)</f>
        <v>1569</v>
      </c>
    </row>
    <row r="74" spans="1:16" x14ac:dyDescent="0.4">
      <c r="A74" s="7">
        <v>73</v>
      </c>
      <c r="B74" t="s">
        <v>83</v>
      </c>
      <c r="C74">
        <v>220</v>
      </c>
      <c r="D74">
        <v>191</v>
      </c>
      <c r="E74">
        <v>166</v>
      </c>
      <c r="F74">
        <v>167</v>
      </c>
      <c r="G74">
        <v>235</v>
      </c>
      <c r="H74">
        <v>218</v>
      </c>
      <c r="I74">
        <v>225</v>
      </c>
      <c r="K74" t="s">
        <v>171</v>
      </c>
      <c r="M74">
        <f>IF(K74="A",(E74+G74),IF(K74="B",(E74+G74),IF(K74="C",0.8*(E74+G74),0.66*(E74+G74))))</f>
        <v>401</v>
      </c>
      <c r="N74">
        <f>ROUND(M74+P74/4,0)</f>
        <v>757</v>
      </c>
      <c r="O74">
        <f>RANK(N74,$N$2:$N$161)</f>
        <v>58</v>
      </c>
      <c r="P74">
        <f>SUM(C74:I74)</f>
        <v>1422</v>
      </c>
    </row>
    <row r="75" spans="1:16" x14ac:dyDescent="0.4">
      <c r="A75" s="10">
        <v>74</v>
      </c>
      <c r="B75" t="s">
        <v>84</v>
      </c>
      <c r="C75">
        <v>247</v>
      </c>
      <c r="D75">
        <v>161</v>
      </c>
      <c r="E75">
        <v>226</v>
      </c>
      <c r="F75">
        <v>185</v>
      </c>
      <c r="G75">
        <v>206</v>
      </c>
      <c r="H75">
        <v>178</v>
      </c>
      <c r="I75">
        <v>188</v>
      </c>
      <c r="K75" t="s">
        <v>171</v>
      </c>
      <c r="M75">
        <f>IF(K75="A",(E75+G75),IF(K75="B",(E75+G75),IF(K75="C",0.8*(E75+G75),0.66*(E75+G75))))</f>
        <v>432</v>
      </c>
      <c r="N75">
        <f>ROUND(M75+P75/4,0)</f>
        <v>780</v>
      </c>
      <c r="O75">
        <f>RANK(N75,$N$2:$N$161)</f>
        <v>38</v>
      </c>
      <c r="P75">
        <f>SUM(C75:I75)</f>
        <v>1391</v>
      </c>
    </row>
    <row r="76" spans="1:16" x14ac:dyDescent="0.4">
      <c r="A76" s="9">
        <v>75</v>
      </c>
      <c r="B76" t="s">
        <v>85</v>
      </c>
      <c r="C76">
        <v>257</v>
      </c>
      <c r="D76">
        <v>222</v>
      </c>
      <c r="E76">
        <v>166</v>
      </c>
      <c r="F76">
        <v>196</v>
      </c>
      <c r="G76">
        <v>156</v>
      </c>
      <c r="H76">
        <v>248</v>
      </c>
      <c r="I76">
        <v>189</v>
      </c>
      <c r="K76" t="s">
        <v>172</v>
      </c>
      <c r="M76">
        <f>IF(K76="A",(E76+G76),IF(K76="B",(E76+G76),IF(K76="C",0.8*(E76+G76),0.66*(E76+G76))))</f>
        <v>257.60000000000002</v>
      </c>
      <c r="N76">
        <f>ROUND(M76+P76/4,0)</f>
        <v>616</v>
      </c>
      <c r="O76">
        <f>RANK(N76,$N$2:$N$161)</f>
        <v>150</v>
      </c>
      <c r="P76">
        <f>SUM(C76:I76)</f>
        <v>1434</v>
      </c>
    </row>
    <row r="77" spans="1:16" x14ac:dyDescent="0.4">
      <c r="A77" s="9">
        <v>76</v>
      </c>
      <c r="B77" t="s">
        <v>74</v>
      </c>
      <c r="C77">
        <v>200</v>
      </c>
      <c r="D77">
        <v>241</v>
      </c>
      <c r="E77">
        <v>146</v>
      </c>
      <c r="F77">
        <v>177</v>
      </c>
      <c r="G77">
        <v>196</v>
      </c>
      <c r="H77">
        <v>238</v>
      </c>
      <c r="I77">
        <v>198</v>
      </c>
      <c r="K77" t="s">
        <v>171</v>
      </c>
      <c r="M77">
        <f>IF(K77="A",(E77+G77),IF(K77="B",(E77+G77),IF(K77="C",0.8*(E77+G77),0.66*(E77+G77))))</f>
        <v>342</v>
      </c>
      <c r="N77">
        <f>ROUND(M77+P77/4,0)</f>
        <v>691</v>
      </c>
      <c r="O77">
        <f>RANK(N77,$N$2:$N$161)</f>
        <v>120</v>
      </c>
      <c r="P77">
        <f>SUM(C77:I77)</f>
        <v>1396</v>
      </c>
    </row>
    <row r="78" spans="1:16" x14ac:dyDescent="0.4">
      <c r="A78" s="9">
        <v>77</v>
      </c>
      <c r="B78" t="s">
        <v>86</v>
      </c>
      <c r="C78">
        <v>211</v>
      </c>
      <c r="D78">
        <v>232</v>
      </c>
      <c r="E78">
        <v>156</v>
      </c>
      <c r="F78">
        <v>168</v>
      </c>
      <c r="G78">
        <v>167</v>
      </c>
      <c r="H78">
        <v>239</v>
      </c>
      <c r="I78">
        <v>228</v>
      </c>
      <c r="K78" t="s">
        <v>171</v>
      </c>
      <c r="M78">
        <f>IF(K78="A",(E78+G78),IF(K78="B",(E78+G78),IF(K78="C",0.8*(E78+G78),0.66*(E78+G78))))</f>
        <v>323</v>
      </c>
      <c r="N78">
        <f>ROUND(M78+P78/4,0)</f>
        <v>673</v>
      </c>
      <c r="O78">
        <f>RANK(N78,$N$2:$N$161)</f>
        <v>127</v>
      </c>
      <c r="P78">
        <f>SUM(C78:I78)</f>
        <v>1401</v>
      </c>
    </row>
    <row r="79" spans="1:16" x14ac:dyDescent="0.4">
      <c r="A79" s="8">
        <v>78</v>
      </c>
      <c r="B79" t="s">
        <v>87</v>
      </c>
      <c r="C79">
        <v>225</v>
      </c>
      <c r="D79">
        <v>237</v>
      </c>
      <c r="E79">
        <v>185</v>
      </c>
      <c r="F79">
        <v>162</v>
      </c>
      <c r="G79">
        <v>176</v>
      </c>
      <c r="H79">
        <v>228</v>
      </c>
      <c r="I79">
        <v>209</v>
      </c>
      <c r="K79" t="s">
        <v>171</v>
      </c>
      <c r="M79">
        <f>IF(K79="A",(E79+G79),IF(K79="B",(E79+G79),IF(K79="C",0.8*(E79+G79),0.66*(E79+G79))))</f>
        <v>361</v>
      </c>
      <c r="N79">
        <f>ROUND(M79+P79/4,0)</f>
        <v>717</v>
      </c>
      <c r="O79">
        <f>RANK(N79,$N$2:$N$161)</f>
        <v>94</v>
      </c>
      <c r="P79">
        <f>SUM(C79:I79)</f>
        <v>1422</v>
      </c>
    </row>
    <row r="80" spans="1:16" x14ac:dyDescent="0.4">
      <c r="A80" s="9">
        <v>79</v>
      </c>
      <c r="B80" t="s">
        <v>88</v>
      </c>
      <c r="C80">
        <v>311</v>
      </c>
      <c r="D80">
        <v>277</v>
      </c>
      <c r="E80">
        <v>165</v>
      </c>
      <c r="F80">
        <v>190</v>
      </c>
      <c r="G80">
        <v>176</v>
      </c>
      <c r="H80">
        <v>235</v>
      </c>
      <c r="I80">
        <v>202</v>
      </c>
      <c r="K80" t="s">
        <v>172</v>
      </c>
      <c r="M80">
        <f>IF(K80="A",(E80+G80),IF(K80="B",(E80+G80),IF(K80="C",0.8*(E80+G80),0.66*(E80+G80))))</f>
        <v>272.8</v>
      </c>
      <c r="N80">
        <f>ROUND(M80+P80/4,0)</f>
        <v>662</v>
      </c>
      <c r="O80">
        <f>RANK(N80,$N$2:$N$161)</f>
        <v>133</v>
      </c>
      <c r="P80">
        <f>SUM(C80:I80)</f>
        <v>1556</v>
      </c>
    </row>
    <row r="81" spans="1:16" x14ac:dyDescent="0.4">
      <c r="A81" s="9">
        <v>80</v>
      </c>
      <c r="B81" t="s">
        <v>89</v>
      </c>
      <c r="C81">
        <v>343</v>
      </c>
      <c r="D81">
        <v>295</v>
      </c>
      <c r="E81">
        <v>176</v>
      </c>
      <c r="F81">
        <v>175</v>
      </c>
      <c r="G81">
        <v>139</v>
      </c>
      <c r="H81">
        <v>222</v>
      </c>
      <c r="I81">
        <v>210</v>
      </c>
      <c r="K81" t="s">
        <v>173</v>
      </c>
      <c r="M81">
        <f>IF(K81="A",(E81+G81),IF(K81="B",(E81+G81),IF(K81="C",0.8*(E81+G81),0.66*(E81+G81))))</f>
        <v>207.9</v>
      </c>
      <c r="N81">
        <f>ROUND(M81+P81/4,0)</f>
        <v>598</v>
      </c>
      <c r="O81">
        <f>RANK(N81,$N$2:$N$161)</f>
        <v>156</v>
      </c>
      <c r="P81">
        <f>SUM(C81:I81)</f>
        <v>1560</v>
      </c>
    </row>
    <row r="82" spans="1:16" x14ac:dyDescent="0.4">
      <c r="A82" s="6">
        <v>81</v>
      </c>
      <c r="B82" t="s">
        <v>90</v>
      </c>
      <c r="C82">
        <v>211</v>
      </c>
      <c r="D82">
        <v>116</v>
      </c>
      <c r="E82">
        <v>244</v>
      </c>
      <c r="F82">
        <v>128</v>
      </c>
      <c r="G82">
        <v>224</v>
      </c>
      <c r="H82">
        <v>179</v>
      </c>
      <c r="I82">
        <v>193</v>
      </c>
      <c r="K82" t="s">
        <v>171</v>
      </c>
      <c r="M82">
        <f>IF(K82="A",(E82+G82),IF(K82="B",(E82+G82),IF(K82="C",0.8*(E82+G82),0.66*(E82+G82))))</f>
        <v>468</v>
      </c>
      <c r="N82">
        <f>ROUND(M82+P82/4,0)</f>
        <v>792</v>
      </c>
      <c r="O82">
        <f>RANK(N82,$N$2:$N$161)</f>
        <v>25</v>
      </c>
      <c r="P82">
        <f>SUM(C82:I82)</f>
        <v>1295</v>
      </c>
    </row>
    <row r="83" spans="1:16" x14ac:dyDescent="0.4">
      <c r="A83" s="9">
        <v>82</v>
      </c>
      <c r="B83" t="s">
        <v>91</v>
      </c>
      <c r="C83">
        <v>202</v>
      </c>
      <c r="D83">
        <v>172</v>
      </c>
      <c r="E83">
        <v>175</v>
      </c>
      <c r="F83">
        <v>138</v>
      </c>
      <c r="G83">
        <v>175</v>
      </c>
      <c r="H83">
        <v>208</v>
      </c>
      <c r="I83">
        <v>178</v>
      </c>
      <c r="K83" t="s">
        <v>171</v>
      </c>
      <c r="M83">
        <f>IF(K83="A",(E83+G83),IF(K83="B",(E83+G83),IF(K83="C",0.8*(E83+G83),0.66*(E83+G83))))</f>
        <v>350</v>
      </c>
      <c r="N83">
        <f>ROUND(M83+P83/4,0)</f>
        <v>662</v>
      </c>
      <c r="O83">
        <f>RANK(N83,$N$2:$N$161)</f>
        <v>133</v>
      </c>
      <c r="P83">
        <f>SUM(C83:I83)</f>
        <v>1248</v>
      </c>
    </row>
    <row r="84" spans="1:16" x14ac:dyDescent="0.4">
      <c r="A84" s="9">
        <v>83</v>
      </c>
      <c r="B84" t="s">
        <v>92</v>
      </c>
      <c r="C84">
        <v>238</v>
      </c>
      <c r="D84">
        <v>163</v>
      </c>
      <c r="E84">
        <v>193</v>
      </c>
      <c r="F84">
        <v>151</v>
      </c>
      <c r="G84">
        <v>184</v>
      </c>
      <c r="H84">
        <v>188</v>
      </c>
      <c r="I84">
        <v>169</v>
      </c>
      <c r="K84" t="s">
        <v>172</v>
      </c>
      <c r="M84">
        <f>IF(K84="A",(E84+G84),IF(K84="B",(E84+G84),IF(K84="C",0.8*(E84+G84),0.66*(E84+G84))))</f>
        <v>301.60000000000002</v>
      </c>
      <c r="N84">
        <f>ROUND(M84+P84/4,0)</f>
        <v>623</v>
      </c>
      <c r="O84">
        <f>RANK(N84,$N$2:$N$161)</f>
        <v>149</v>
      </c>
      <c r="P84">
        <f>SUM(C84:I84)</f>
        <v>1286</v>
      </c>
    </row>
    <row r="85" spans="1:16" x14ac:dyDescent="0.4">
      <c r="A85" s="9">
        <v>84</v>
      </c>
      <c r="B85" t="s">
        <v>93</v>
      </c>
      <c r="C85">
        <v>247</v>
      </c>
      <c r="D85">
        <v>173</v>
      </c>
      <c r="E85">
        <v>202</v>
      </c>
      <c r="F85">
        <v>169</v>
      </c>
      <c r="G85">
        <v>184</v>
      </c>
      <c r="H85">
        <v>178</v>
      </c>
      <c r="I85">
        <v>169</v>
      </c>
      <c r="K85" t="s">
        <v>172</v>
      </c>
      <c r="M85">
        <f>IF(K85="A",(E85+G85),IF(K85="B",(E85+G85),IF(K85="C",0.8*(E85+G85),0.66*(E85+G85))))</f>
        <v>308.8</v>
      </c>
      <c r="N85">
        <f>ROUND(M85+P85/4,0)</f>
        <v>639</v>
      </c>
      <c r="O85">
        <f>RANK(N85,$N$2:$N$161)</f>
        <v>145</v>
      </c>
      <c r="P85">
        <f>SUM(C85:I85)</f>
        <v>1322</v>
      </c>
    </row>
    <row r="86" spans="1:16" x14ac:dyDescent="0.4">
      <c r="A86" s="9">
        <v>85</v>
      </c>
      <c r="B86" t="s">
        <v>94</v>
      </c>
      <c r="C86">
        <v>213</v>
      </c>
      <c r="D86">
        <v>185</v>
      </c>
      <c r="E86">
        <v>224</v>
      </c>
      <c r="F86">
        <v>335</v>
      </c>
      <c r="G86">
        <v>97</v>
      </c>
      <c r="H86">
        <v>153</v>
      </c>
      <c r="I86">
        <v>163</v>
      </c>
      <c r="K86" t="s">
        <v>171</v>
      </c>
      <c r="M86">
        <f>IF(K86="A",(E86+G86),IF(K86="B",(E86+G86),IF(K86="C",0.8*(E86+G86),0.66*(E86+G86))))</f>
        <v>321</v>
      </c>
      <c r="N86">
        <f>ROUND(M86+P86/4,0)</f>
        <v>664</v>
      </c>
      <c r="O86">
        <f>RANK(N86,$N$2:$N$161)</f>
        <v>132</v>
      </c>
      <c r="P86">
        <f>SUM(C86:I86)</f>
        <v>1370</v>
      </c>
    </row>
    <row r="87" spans="1:16" x14ac:dyDescent="0.4">
      <c r="A87" s="9">
        <v>86</v>
      </c>
      <c r="B87" t="s">
        <v>95</v>
      </c>
      <c r="C87">
        <v>320</v>
      </c>
      <c r="D87">
        <v>218</v>
      </c>
      <c r="E87">
        <v>262</v>
      </c>
      <c r="F87">
        <v>295</v>
      </c>
      <c r="G87">
        <v>135</v>
      </c>
      <c r="H87">
        <v>172</v>
      </c>
      <c r="I87">
        <v>181</v>
      </c>
      <c r="K87" t="s">
        <v>173</v>
      </c>
      <c r="M87">
        <f>IF(K87="A",(E87+G87),IF(K87="B",(E87+G87),IF(K87="C",0.8*(E87+G87),0.66*(E87+G87))))</f>
        <v>262.02000000000004</v>
      </c>
      <c r="N87">
        <f>ROUND(M87+P87/4,0)</f>
        <v>658</v>
      </c>
      <c r="O87">
        <f>RANK(N87,$N$2:$N$161)</f>
        <v>136</v>
      </c>
      <c r="P87">
        <f>SUM(C87:I87)</f>
        <v>1583</v>
      </c>
    </row>
    <row r="88" spans="1:16" x14ac:dyDescent="0.4">
      <c r="A88" s="8">
        <v>87</v>
      </c>
      <c r="B88" t="s">
        <v>96</v>
      </c>
      <c r="C88">
        <v>250</v>
      </c>
      <c r="D88">
        <v>144</v>
      </c>
      <c r="E88">
        <v>203</v>
      </c>
      <c r="F88">
        <v>136</v>
      </c>
      <c r="G88">
        <v>193</v>
      </c>
      <c r="H88">
        <v>159</v>
      </c>
      <c r="I88">
        <v>188</v>
      </c>
      <c r="K88" t="s">
        <v>171</v>
      </c>
      <c r="M88">
        <f>IF(K88="A",(E88+G88),IF(K88="B",(E88+G88),IF(K88="C",0.8*(E88+G88),0.66*(E88+G88))))</f>
        <v>396</v>
      </c>
      <c r="N88">
        <f>ROUND(M88+P88/4,0)</f>
        <v>714</v>
      </c>
      <c r="O88">
        <f>RANK(N88,$N$2:$N$161)</f>
        <v>99</v>
      </c>
      <c r="P88">
        <f>SUM(C88:I88)</f>
        <v>1273</v>
      </c>
    </row>
    <row r="89" spans="1:16" x14ac:dyDescent="0.4">
      <c r="A89" s="9">
        <v>88</v>
      </c>
      <c r="B89" t="s">
        <v>97</v>
      </c>
      <c r="C89">
        <v>260</v>
      </c>
      <c r="D89">
        <v>154</v>
      </c>
      <c r="E89">
        <v>213</v>
      </c>
      <c r="F89">
        <v>145</v>
      </c>
      <c r="G89">
        <v>183</v>
      </c>
      <c r="H89">
        <v>149</v>
      </c>
      <c r="I89">
        <v>178</v>
      </c>
      <c r="K89" t="s">
        <v>172</v>
      </c>
      <c r="M89">
        <f>IF(K89="A",(E89+G89),IF(K89="B",(E89+G89),IF(K89="C",0.8*(E89+G89),0.66*(E89+G89))))</f>
        <v>316.8</v>
      </c>
      <c r="N89">
        <f>ROUND(M89+P89/4,0)</f>
        <v>637</v>
      </c>
      <c r="O89">
        <f>RANK(N89,$N$2:$N$161)</f>
        <v>146</v>
      </c>
      <c r="P89">
        <f>SUM(C89:I89)</f>
        <v>1282</v>
      </c>
    </row>
    <row r="90" spans="1:16" x14ac:dyDescent="0.4">
      <c r="A90" s="9">
        <v>89</v>
      </c>
      <c r="B90" t="s">
        <v>98</v>
      </c>
      <c r="C90">
        <v>360</v>
      </c>
      <c r="D90">
        <v>172</v>
      </c>
      <c r="E90">
        <v>234</v>
      </c>
      <c r="F90">
        <v>127</v>
      </c>
      <c r="G90">
        <v>128</v>
      </c>
      <c r="H90">
        <v>168</v>
      </c>
      <c r="I90">
        <v>203</v>
      </c>
      <c r="K90" t="s">
        <v>171</v>
      </c>
      <c r="M90">
        <f>IF(K90="A",(E90+G90),IF(K90="B",(E90+G90),IF(K90="C",0.8*(E90+G90),0.66*(E90+G90))))</f>
        <v>362</v>
      </c>
      <c r="N90">
        <f>ROUND(M90+P90/4,0)</f>
        <v>710</v>
      </c>
      <c r="O90">
        <f>RANK(N90,$N$2:$N$161)</f>
        <v>101</v>
      </c>
      <c r="P90">
        <f>SUM(C90:I90)</f>
        <v>1392</v>
      </c>
    </row>
    <row r="91" spans="1:16" x14ac:dyDescent="0.4">
      <c r="A91" s="8">
        <v>90</v>
      </c>
      <c r="B91" t="s">
        <v>99</v>
      </c>
      <c r="C91">
        <v>400</v>
      </c>
      <c r="D91">
        <v>143</v>
      </c>
      <c r="E91">
        <v>290</v>
      </c>
      <c r="F91">
        <v>196</v>
      </c>
      <c r="G91">
        <v>156</v>
      </c>
      <c r="H91">
        <v>168</v>
      </c>
      <c r="I91">
        <v>187</v>
      </c>
      <c r="K91" t="s">
        <v>172</v>
      </c>
      <c r="M91">
        <f>IF(K91="A",(E91+G91),IF(K91="B",(E91+G91),IF(K91="C",0.8*(E91+G91),0.66*(E91+G91))))</f>
        <v>356.8</v>
      </c>
      <c r="N91">
        <f>ROUND(M91+P91/4,0)</f>
        <v>742</v>
      </c>
      <c r="O91">
        <f>RANK(N91,$N$2:$N$161)</f>
        <v>73</v>
      </c>
      <c r="P91">
        <f>SUM(C91:I91)</f>
        <v>1540</v>
      </c>
    </row>
    <row r="92" spans="1:16" x14ac:dyDescent="0.4">
      <c r="A92" s="9">
        <v>91</v>
      </c>
      <c r="B92" t="s">
        <v>100</v>
      </c>
      <c r="C92">
        <v>189</v>
      </c>
      <c r="D92">
        <v>161</v>
      </c>
      <c r="E92">
        <v>164</v>
      </c>
      <c r="F92">
        <v>145</v>
      </c>
      <c r="G92">
        <v>214</v>
      </c>
      <c r="H92">
        <v>178</v>
      </c>
      <c r="I92">
        <v>197</v>
      </c>
      <c r="K92" t="s">
        <v>171</v>
      </c>
      <c r="M92">
        <f>IF(K92="A",(E92+G92),IF(K92="B",(E92+G92),IF(K92="C",0.8*(E92+G92),0.66*(E92+G92))))</f>
        <v>378</v>
      </c>
      <c r="N92">
        <f>ROUND(M92+P92/4,0)</f>
        <v>690</v>
      </c>
      <c r="O92">
        <f>RANK(N92,$N$2:$N$161)</f>
        <v>121</v>
      </c>
      <c r="P92">
        <f>SUM(C92:I92)</f>
        <v>1248</v>
      </c>
    </row>
    <row r="93" spans="1:16" x14ac:dyDescent="0.4">
      <c r="A93" s="9">
        <v>92</v>
      </c>
      <c r="B93" t="s">
        <v>101</v>
      </c>
      <c r="C93">
        <v>198</v>
      </c>
      <c r="D93">
        <v>151</v>
      </c>
      <c r="E93">
        <v>173</v>
      </c>
      <c r="F93">
        <v>164</v>
      </c>
      <c r="G93">
        <v>205</v>
      </c>
      <c r="H93">
        <v>169</v>
      </c>
      <c r="I93">
        <v>198</v>
      </c>
      <c r="K93" t="s">
        <v>171</v>
      </c>
      <c r="M93">
        <f>IF(K93="A",(E93+G93),IF(K93="B",(E93+G93),IF(K93="C",0.8*(E93+G93),0.66*(E93+G93))))</f>
        <v>378</v>
      </c>
      <c r="N93">
        <f>ROUND(M93+P93/4,0)</f>
        <v>693</v>
      </c>
      <c r="O93">
        <f>RANK(N93,$N$2:$N$161)</f>
        <v>117</v>
      </c>
      <c r="P93">
        <f>SUM(C93:I93)</f>
        <v>1258</v>
      </c>
    </row>
    <row r="94" spans="1:16" x14ac:dyDescent="0.4">
      <c r="A94" s="6">
        <v>93</v>
      </c>
      <c r="B94" t="s">
        <v>102</v>
      </c>
      <c r="C94">
        <v>225</v>
      </c>
      <c r="D94">
        <v>239</v>
      </c>
      <c r="E94">
        <v>198</v>
      </c>
      <c r="F94">
        <v>198</v>
      </c>
      <c r="G94">
        <v>208</v>
      </c>
      <c r="H94">
        <v>222</v>
      </c>
      <c r="I94">
        <v>250</v>
      </c>
      <c r="K94" t="s">
        <v>171</v>
      </c>
      <c r="M94">
        <f>IF(K94="A",(E94+G94),IF(K94="B",(E94+G94),IF(K94="C",0.8*(E94+G94),0.66*(E94+G94))))</f>
        <v>406</v>
      </c>
      <c r="N94">
        <f>ROUND(M94+P94/4,0)</f>
        <v>791</v>
      </c>
      <c r="O94">
        <f>RANK(N94,$N$2:$N$161)</f>
        <v>26</v>
      </c>
      <c r="P94">
        <f>SUM(C94:I94)</f>
        <v>1540</v>
      </c>
    </row>
    <row r="95" spans="1:16" x14ac:dyDescent="0.4">
      <c r="A95" s="9">
        <v>94</v>
      </c>
      <c r="B95" t="s">
        <v>103</v>
      </c>
      <c r="C95">
        <v>143</v>
      </c>
      <c r="D95">
        <v>145</v>
      </c>
      <c r="E95">
        <v>144</v>
      </c>
      <c r="F95">
        <v>144</v>
      </c>
      <c r="G95">
        <v>244</v>
      </c>
      <c r="H95">
        <v>196</v>
      </c>
      <c r="I95">
        <v>198</v>
      </c>
      <c r="K95" t="s">
        <v>174</v>
      </c>
      <c r="M95">
        <f>IF(K95="A",(E95+G95),IF(K95="B",(E95+G95),IF(K95="C",0.8*(E95+G95),0.66*(E95+G95))))</f>
        <v>388</v>
      </c>
      <c r="N95">
        <f>ROUND(M95+P95/4,0)</f>
        <v>692</v>
      </c>
      <c r="O95">
        <f>RANK(N95,$N$2:$N$161)</f>
        <v>119</v>
      </c>
      <c r="P95">
        <f>SUM(C95:I95)</f>
        <v>1214</v>
      </c>
    </row>
    <row r="96" spans="1:16" x14ac:dyDescent="0.4">
      <c r="A96" s="10">
        <v>95</v>
      </c>
      <c r="B96" t="s">
        <v>104</v>
      </c>
      <c r="C96">
        <v>239</v>
      </c>
      <c r="D96">
        <v>145</v>
      </c>
      <c r="E96">
        <v>242</v>
      </c>
      <c r="F96">
        <v>194</v>
      </c>
      <c r="G96">
        <v>195</v>
      </c>
      <c r="H96">
        <v>198</v>
      </c>
      <c r="I96">
        <v>149</v>
      </c>
      <c r="K96" t="s">
        <v>171</v>
      </c>
      <c r="M96">
        <f>IF(K96="A",(E96+G96),IF(K96="B",(E96+G96),IF(K96="C",0.8*(E96+G96),0.66*(E96+G96))))</f>
        <v>437</v>
      </c>
      <c r="N96">
        <f>ROUND(M96+P96/4,0)</f>
        <v>778</v>
      </c>
      <c r="O96">
        <f>RANK(N96,$N$2:$N$161)</f>
        <v>41</v>
      </c>
      <c r="P96">
        <f>SUM(C96:I96)</f>
        <v>1362</v>
      </c>
    </row>
    <row r="97" spans="1:16" x14ac:dyDescent="0.4">
      <c r="A97" s="7">
        <v>96</v>
      </c>
      <c r="B97" t="s">
        <v>105</v>
      </c>
      <c r="C97">
        <v>325</v>
      </c>
      <c r="D97">
        <v>145</v>
      </c>
      <c r="E97">
        <v>291</v>
      </c>
      <c r="F97">
        <v>194</v>
      </c>
      <c r="G97">
        <v>185</v>
      </c>
      <c r="H97">
        <v>198</v>
      </c>
      <c r="I97">
        <v>149</v>
      </c>
      <c r="K97" t="s">
        <v>172</v>
      </c>
      <c r="M97">
        <f>IF(K97="A",(E97+G97),IF(K97="B",(E97+G97),IF(K97="C",0.8*(E97+G97),0.66*(E97+G97))))</f>
        <v>380.8</v>
      </c>
      <c r="N97">
        <f>ROUND(M97+P97/4,0)</f>
        <v>753</v>
      </c>
      <c r="O97">
        <f>RANK(N97,$N$2:$N$161)</f>
        <v>62</v>
      </c>
      <c r="P97">
        <f>SUM(C97:I97)</f>
        <v>1487</v>
      </c>
    </row>
    <row r="98" spans="1:16" x14ac:dyDescent="0.4">
      <c r="A98" s="10">
        <v>97</v>
      </c>
      <c r="B98" t="s">
        <v>106</v>
      </c>
      <c r="C98">
        <v>219</v>
      </c>
      <c r="D98">
        <v>155</v>
      </c>
      <c r="E98">
        <v>232</v>
      </c>
      <c r="F98">
        <v>194</v>
      </c>
      <c r="G98">
        <v>205</v>
      </c>
      <c r="H98">
        <v>218</v>
      </c>
      <c r="I98">
        <v>169</v>
      </c>
      <c r="K98" t="s">
        <v>171</v>
      </c>
      <c r="M98">
        <f>IF(K98="A",(E98+G98),IF(K98="B",(E98+G98),IF(K98="C",0.8*(E98+G98),0.66*(E98+G98))))</f>
        <v>437</v>
      </c>
      <c r="N98">
        <f>ROUND(M98+P98/4,0)</f>
        <v>785</v>
      </c>
      <c r="O98">
        <f>RANK(N98,$N$2:$N$161)</f>
        <v>31</v>
      </c>
      <c r="P98">
        <f>SUM(C98:I98)</f>
        <v>1392</v>
      </c>
    </row>
    <row r="99" spans="1:16" x14ac:dyDescent="0.4">
      <c r="A99" s="6">
        <v>98</v>
      </c>
      <c r="B99" t="s">
        <v>107</v>
      </c>
      <c r="C99">
        <v>225</v>
      </c>
      <c r="D99">
        <v>172</v>
      </c>
      <c r="E99">
        <v>248</v>
      </c>
      <c r="F99">
        <v>217</v>
      </c>
      <c r="G99">
        <v>186</v>
      </c>
      <c r="H99">
        <v>207</v>
      </c>
      <c r="I99">
        <v>158</v>
      </c>
      <c r="K99" t="s">
        <v>171</v>
      </c>
      <c r="M99">
        <f>IF(K99="A",(E99+G99),IF(K99="B",(E99+G99),IF(K99="C",0.8*(E99+G99),0.66*(E99+G99))))</f>
        <v>434</v>
      </c>
      <c r="N99">
        <f>ROUND(M99+P99/4,0)</f>
        <v>787</v>
      </c>
      <c r="O99">
        <f>RANK(N99,$N$2:$N$161)</f>
        <v>29</v>
      </c>
      <c r="P99">
        <f>SUM(C99:I99)</f>
        <v>1413</v>
      </c>
    </row>
    <row r="100" spans="1:16" x14ac:dyDescent="0.4">
      <c r="A100" s="10">
        <v>99</v>
      </c>
      <c r="B100" t="s">
        <v>108</v>
      </c>
      <c r="C100">
        <v>215</v>
      </c>
      <c r="D100">
        <v>172</v>
      </c>
      <c r="E100">
        <v>228</v>
      </c>
      <c r="F100">
        <v>232</v>
      </c>
      <c r="G100">
        <v>201</v>
      </c>
      <c r="H100">
        <v>197</v>
      </c>
      <c r="I100">
        <v>168</v>
      </c>
      <c r="K100" t="s">
        <v>171</v>
      </c>
      <c r="M100">
        <f>IF(K100="A",(E100+G100),IF(K100="B",(E100+G100),IF(K100="C",0.8*(E100+G100),0.66*(E100+G100))))</f>
        <v>429</v>
      </c>
      <c r="N100">
        <f>ROUND(M100+P100/4,0)</f>
        <v>782</v>
      </c>
      <c r="O100">
        <f>RANK(N100,$N$2:$N$161)</f>
        <v>37</v>
      </c>
      <c r="P100">
        <f>SUM(C100:I100)</f>
        <v>1413</v>
      </c>
    </row>
    <row r="101" spans="1:16" x14ac:dyDescent="0.4">
      <c r="A101" s="9">
        <v>100</v>
      </c>
      <c r="B101" t="s">
        <v>109</v>
      </c>
      <c r="C101">
        <v>143</v>
      </c>
      <c r="D101">
        <v>145</v>
      </c>
      <c r="E101">
        <v>163</v>
      </c>
      <c r="F101">
        <v>144</v>
      </c>
      <c r="G101">
        <v>195</v>
      </c>
      <c r="H101">
        <v>196</v>
      </c>
      <c r="I101">
        <v>227</v>
      </c>
      <c r="K101" t="s">
        <v>174</v>
      </c>
      <c r="M101">
        <f>IF(K101="A",(E101+G101),IF(K101="B",(E101+G101),IF(K101="C",0.8*(E101+G101),0.66*(E101+G101))))</f>
        <v>358</v>
      </c>
      <c r="N101">
        <f>ROUND(M101+P101/4,0)</f>
        <v>661</v>
      </c>
      <c r="O101">
        <f>RANK(N101,$N$2:$N$161)</f>
        <v>135</v>
      </c>
      <c r="P101">
        <f>SUM(C101:I101)</f>
        <v>1213</v>
      </c>
    </row>
    <row r="102" spans="1:16" x14ac:dyDescent="0.4">
      <c r="A102" s="5">
        <v>101</v>
      </c>
      <c r="B102" t="s">
        <v>110</v>
      </c>
      <c r="C102">
        <v>350</v>
      </c>
      <c r="D102">
        <v>203</v>
      </c>
      <c r="E102">
        <v>281</v>
      </c>
      <c r="F102">
        <v>214</v>
      </c>
      <c r="G102">
        <v>215</v>
      </c>
      <c r="H102">
        <v>217</v>
      </c>
      <c r="I102">
        <v>208</v>
      </c>
      <c r="K102" t="s">
        <v>172</v>
      </c>
      <c r="M102">
        <f>IF(K102="A",(E102+G102),IF(K102="B",(E102+G102),IF(K102="C",0.8*(E102+G102),0.66*(E102+G102))))</f>
        <v>396.8</v>
      </c>
      <c r="N102">
        <f>ROUND(M102+P102/4,0)</f>
        <v>819</v>
      </c>
      <c r="O102">
        <f>RANK(N102,$N$2:$N$161)</f>
        <v>16</v>
      </c>
      <c r="P102">
        <f>SUM(C102:I102)</f>
        <v>1688</v>
      </c>
    </row>
    <row r="103" spans="1:16" x14ac:dyDescent="0.4">
      <c r="A103" s="10">
        <v>102</v>
      </c>
      <c r="B103" t="s">
        <v>111</v>
      </c>
      <c r="C103">
        <v>341</v>
      </c>
      <c r="D103">
        <v>194</v>
      </c>
      <c r="E103">
        <v>271</v>
      </c>
      <c r="F103">
        <v>204</v>
      </c>
      <c r="G103">
        <v>205</v>
      </c>
      <c r="H103">
        <v>207</v>
      </c>
      <c r="I103">
        <v>188</v>
      </c>
      <c r="K103" t="s">
        <v>172</v>
      </c>
      <c r="M103">
        <f>IF(K103="A",(E103+G103),IF(K103="B",(E103+G103),IF(K103="C",0.8*(E103+G103),0.66*(E103+G103))))</f>
        <v>380.8</v>
      </c>
      <c r="N103">
        <f>ROUND(M103+P103/4,0)</f>
        <v>783</v>
      </c>
      <c r="O103">
        <f>RANK(N103,$N$2:$N$161)</f>
        <v>35</v>
      </c>
      <c r="P103">
        <f>SUM(C103:I103)</f>
        <v>1610</v>
      </c>
    </row>
    <row r="104" spans="1:16" x14ac:dyDescent="0.4">
      <c r="A104" s="4">
        <v>103</v>
      </c>
      <c r="B104" t="s">
        <v>112</v>
      </c>
      <c r="C104">
        <v>315</v>
      </c>
      <c r="D104">
        <v>135</v>
      </c>
      <c r="E104">
        <v>360</v>
      </c>
      <c r="F104">
        <v>194</v>
      </c>
      <c r="G104">
        <v>234</v>
      </c>
      <c r="H104">
        <v>179</v>
      </c>
      <c r="I104">
        <v>159</v>
      </c>
      <c r="K104" t="s">
        <v>171</v>
      </c>
      <c r="M104">
        <f>IF(K104="A",(E104+G104),IF(K104="B",(E104+G104),IF(K104="C",0.8*(E104+G104),0.66*(E104+G104))))</f>
        <v>594</v>
      </c>
      <c r="N104">
        <f>ROUND(M104+P104/4,0)</f>
        <v>988</v>
      </c>
      <c r="O104">
        <f>RANK(N104,$N$2:$N$161)</f>
        <v>1</v>
      </c>
      <c r="P104">
        <f>SUM(C104:I104)</f>
        <v>1576</v>
      </c>
    </row>
    <row r="105" spans="1:16" x14ac:dyDescent="0.4">
      <c r="A105" s="8">
        <v>104</v>
      </c>
      <c r="B105" t="s">
        <v>113</v>
      </c>
      <c r="C105">
        <v>376</v>
      </c>
      <c r="D105">
        <v>144</v>
      </c>
      <c r="E105">
        <v>291</v>
      </c>
      <c r="F105">
        <v>224</v>
      </c>
      <c r="G105">
        <v>185</v>
      </c>
      <c r="H105">
        <v>217</v>
      </c>
      <c r="I105">
        <v>198</v>
      </c>
      <c r="K105" t="s">
        <v>173</v>
      </c>
      <c r="M105">
        <f>IF(K105="A",(E105+G105),IF(K105="B",(E105+G105),IF(K105="C",0.8*(E105+G105),0.66*(E105+G105))))</f>
        <v>314.16000000000003</v>
      </c>
      <c r="N105">
        <f>ROUND(M105+P105/4,0)</f>
        <v>723</v>
      </c>
      <c r="O105">
        <f>RANK(N105,$N$2:$N$161)</f>
        <v>88</v>
      </c>
      <c r="P105">
        <f>SUM(C105:I105)</f>
        <v>1635</v>
      </c>
    </row>
    <row r="106" spans="1:16" x14ac:dyDescent="0.4">
      <c r="A106" s="4">
        <v>105</v>
      </c>
      <c r="B106" t="s">
        <v>114</v>
      </c>
      <c r="C106">
        <v>335</v>
      </c>
      <c r="D106">
        <v>125</v>
      </c>
      <c r="E106">
        <v>369</v>
      </c>
      <c r="F106">
        <v>194</v>
      </c>
      <c r="G106">
        <v>225</v>
      </c>
      <c r="H106">
        <v>169</v>
      </c>
      <c r="I106">
        <v>139</v>
      </c>
      <c r="K106" t="s">
        <v>171</v>
      </c>
      <c r="M106">
        <f>IF(K106="A",(E106+G106),IF(K106="B",(E106+G106),IF(K106="C",0.8*(E106+G106),0.66*(E106+G106))))</f>
        <v>594</v>
      </c>
      <c r="N106">
        <f>ROUND(M106+P106/4,0)</f>
        <v>983</v>
      </c>
      <c r="O106">
        <f>RANK(N106,$N$2:$N$161)</f>
        <v>2</v>
      </c>
      <c r="P106">
        <f>SUM(C106:I106)</f>
        <v>1556</v>
      </c>
    </row>
    <row r="107" spans="1:16" x14ac:dyDescent="0.4">
      <c r="A107" s="7">
        <v>106</v>
      </c>
      <c r="B107" t="s">
        <v>115</v>
      </c>
      <c r="C107">
        <v>368</v>
      </c>
      <c r="D107">
        <v>155</v>
      </c>
      <c r="E107">
        <v>311</v>
      </c>
      <c r="F107">
        <v>263</v>
      </c>
      <c r="G107">
        <v>155</v>
      </c>
      <c r="H107">
        <v>178</v>
      </c>
      <c r="I107">
        <v>149</v>
      </c>
      <c r="K107" t="s">
        <v>172</v>
      </c>
      <c r="M107">
        <f>IF(K107="A",(E107+G107),IF(K107="B",(E107+G107),IF(K107="C",0.8*(E107+G107),0.66*(E107+G107))))</f>
        <v>372.8</v>
      </c>
      <c r="N107">
        <f>ROUND(M107+P107/4,0)</f>
        <v>768</v>
      </c>
      <c r="O107">
        <f>RANK(N107,$N$2:$N$161)</f>
        <v>52</v>
      </c>
      <c r="P107">
        <f>SUM(C107:I107)</f>
        <v>1579</v>
      </c>
    </row>
    <row r="108" spans="1:16" x14ac:dyDescent="0.4">
      <c r="A108" s="7">
        <v>107</v>
      </c>
      <c r="B108" t="s">
        <v>116</v>
      </c>
      <c r="C108">
        <v>359</v>
      </c>
      <c r="D108">
        <v>165</v>
      </c>
      <c r="E108">
        <v>301</v>
      </c>
      <c r="F108">
        <v>244</v>
      </c>
      <c r="G108">
        <v>165</v>
      </c>
      <c r="H108">
        <v>188</v>
      </c>
      <c r="I108">
        <v>159</v>
      </c>
      <c r="K108" t="s">
        <v>172</v>
      </c>
      <c r="M108">
        <f>IF(K108="A",(E108+G108),IF(K108="B",(E108+G108),IF(K108="C",0.8*(E108+G108),0.66*(E108+G108))))</f>
        <v>372.8</v>
      </c>
      <c r="N108">
        <f>ROUND(M108+P108/4,0)</f>
        <v>768</v>
      </c>
      <c r="O108">
        <f>RANK(N108,$N$2:$N$161)</f>
        <v>52</v>
      </c>
      <c r="P108">
        <f>SUM(C108:I108)</f>
        <v>1581</v>
      </c>
    </row>
    <row r="109" spans="1:16" x14ac:dyDescent="0.4">
      <c r="A109" s="9">
        <v>108</v>
      </c>
      <c r="B109" t="s">
        <v>117</v>
      </c>
      <c r="C109">
        <v>387</v>
      </c>
      <c r="D109">
        <v>175</v>
      </c>
      <c r="E109">
        <v>321</v>
      </c>
      <c r="F109">
        <v>292</v>
      </c>
      <c r="G109">
        <v>136</v>
      </c>
      <c r="H109">
        <v>168</v>
      </c>
      <c r="I109">
        <v>139</v>
      </c>
      <c r="K109" t="s">
        <v>173</v>
      </c>
      <c r="M109">
        <f>IF(K109="A",(E109+G109),IF(K109="B",(E109+G109),IF(K109="C",0.8*(E109+G109),0.66*(E109+G109))))</f>
        <v>301.62</v>
      </c>
      <c r="N109">
        <f>ROUND(M109+P109/4,0)</f>
        <v>706</v>
      </c>
      <c r="O109">
        <f>RANK(N109,$N$2:$N$161)</f>
        <v>104</v>
      </c>
      <c r="P109">
        <f>SUM(C109:I109)</f>
        <v>1618</v>
      </c>
    </row>
    <row r="110" spans="1:16" x14ac:dyDescent="0.4">
      <c r="A110" s="8">
        <v>109</v>
      </c>
      <c r="B110" t="s">
        <v>118</v>
      </c>
      <c r="C110">
        <v>410</v>
      </c>
      <c r="D110">
        <v>115</v>
      </c>
      <c r="E110">
        <v>331</v>
      </c>
      <c r="F110">
        <v>204</v>
      </c>
      <c r="G110">
        <v>115</v>
      </c>
      <c r="H110">
        <v>148</v>
      </c>
      <c r="I110">
        <v>129</v>
      </c>
      <c r="K110" t="s">
        <v>172</v>
      </c>
      <c r="M110">
        <f>IF(K110="A",(E110+G110),IF(K110="B",(E110+G110),IF(K110="C",0.8*(E110+G110),0.66*(E110+G110))))</f>
        <v>356.8</v>
      </c>
      <c r="N110">
        <f>ROUND(M110+P110/4,0)</f>
        <v>720</v>
      </c>
      <c r="O110">
        <f>RANK(N110,$N$2:$N$161)</f>
        <v>91</v>
      </c>
      <c r="P110">
        <f>SUM(C110:I110)</f>
        <v>1452</v>
      </c>
    </row>
    <row r="111" spans="1:16" x14ac:dyDescent="0.4">
      <c r="A111" s="10">
        <v>110</v>
      </c>
      <c r="B111" t="s">
        <v>119</v>
      </c>
      <c r="C111">
        <v>392</v>
      </c>
      <c r="D111">
        <v>144</v>
      </c>
      <c r="E111">
        <v>340</v>
      </c>
      <c r="F111">
        <v>214</v>
      </c>
      <c r="G111">
        <v>145</v>
      </c>
      <c r="H111">
        <v>158</v>
      </c>
      <c r="I111">
        <v>159</v>
      </c>
      <c r="K111" t="s">
        <v>172</v>
      </c>
      <c r="M111">
        <f>IF(K111="A",(E111+G111),IF(K111="B",(E111+G111),IF(K111="C",0.8*(E111+G111),0.66*(E111+G111))))</f>
        <v>388</v>
      </c>
      <c r="N111">
        <f>ROUND(M111+P111/4,0)</f>
        <v>776</v>
      </c>
      <c r="O111">
        <f>RANK(N111,$N$2:$N$161)</f>
        <v>45</v>
      </c>
      <c r="P111">
        <f>SUM(C111:I111)</f>
        <v>1552</v>
      </c>
    </row>
    <row r="112" spans="1:16" x14ac:dyDescent="0.4">
      <c r="A112" s="9">
        <v>111</v>
      </c>
      <c r="B112" t="s">
        <v>120</v>
      </c>
      <c r="C112">
        <v>145</v>
      </c>
      <c r="D112">
        <v>224</v>
      </c>
      <c r="E112">
        <v>172</v>
      </c>
      <c r="F112">
        <v>166</v>
      </c>
      <c r="G112">
        <v>224</v>
      </c>
      <c r="H112">
        <v>237</v>
      </c>
      <c r="I112">
        <v>237</v>
      </c>
      <c r="K112" t="s">
        <v>172</v>
      </c>
      <c r="M112">
        <f>IF(K112="A",(E112+G112),IF(K112="B",(E112+G112),IF(K112="C",0.8*(E112+G112),0.66*(E112+G112))))</f>
        <v>316.8</v>
      </c>
      <c r="N112">
        <f>ROUND(M112+P112/4,0)</f>
        <v>668</v>
      </c>
      <c r="O112">
        <f>RANK(N112,$N$2:$N$161)</f>
        <v>129</v>
      </c>
      <c r="P112">
        <f>SUM(C112:I112)</f>
        <v>1405</v>
      </c>
    </row>
    <row r="113" spans="1:16" x14ac:dyDescent="0.4">
      <c r="A113" s="9">
        <v>112</v>
      </c>
      <c r="B113" t="s">
        <v>121</v>
      </c>
      <c r="C113">
        <v>145</v>
      </c>
      <c r="D113">
        <v>237</v>
      </c>
      <c r="E113">
        <v>177</v>
      </c>
      <c r="F113">
        <v>156</v>
      </c>
      <c r="G113">
        <v>224</v>
      </c>
      <c r="H113">
        <v>246</v>
      </c>
      <c r="I113">
        <v>249</v>
      </c>
      <c r="K113" t="s">
        <v>172</v>
      </c>
      <c r="M113">
        <f>IF(K113="A",(E113+G113),IF(K113="B",(E113+G113),IF(K113="C",0.8*(E113+G113),0.66*(E113+G113))))</f>
        <v>320.8</v>
      </c>
      <c r="N113">
        <f>ROUND(M113+P113/4,0)</f>
        <v>679</v>
      </c>
      <c r="O113">
        <f>RANK(N113,$N$2:$N$161)</f>
        <v>124</v>
      </c>
      <c r="P113">
        <f>SUM(C113:I113)</f>
        <v>1434</v>
      </c>
    </row>
    <row r="114" spans="1:16" x14ac:dyDescent="0.4">
      <c r="A114" s="5">
        <v>113</v>
      </c>
      <c r="B114" t="s">
        <v>122</v>
      </c>
      <c r="C114">
        <v>405</v>
      </c>
      <c r="D114">
        <v>165</v>
      </c>
      <c r="E114">
        <v>321</v>
      </c>
      <c r="F114">
        <v>194</v>
      </c>
      <c r="G114">
        <v>185</v>
      </c>
      <c r="H114">
        <v>208</v>
      </c>
      <c r="I114">
        <v>188</v>
      </c>
      <c r="K114" t="s">
        <v>172</v>
      </c>
      <c r="M114">
        <f>IF(K114="A",(E114+G114),IF(K114="B",(E114+G114),IF(K114="C",0.8*(E114+G114),0.66*(E114+G114))))</f>
        <v>404.8</v>
      </c>
      <c r="N114">
        <f>ROUND(M114+P114/4,0)</f>
        <v>821</v>
      </c>
      <c r="O114">
        <f>RANK(N114,$N$2:$N$161)</f>
        <v>14</v>
      </c>
      <c r="P114">
        <f>SUM(C114:I114)</f>
        <v>1666</v>
      </c>
    </row>
    <row r="115" spans="1:16" x14ac:dyDescent="0.4">
      <c r="A115" s="4">
        <v>114</v>
      </c>
      <c r="B115" t="s">
        <v>123</v>
      </c>
      <c r="C115">
        <v>335</v>
      </c>
      <c r="D115">
        <v>215</v>
      </c>
      <c r="E115">
        <v>311</v>
      </c>
      <c r="F115">
        <v>204</v>
      </c>
      <c r="G115">
        <v>243</v>
      </c>
      <c r="H115">
        <v>208</v>
      </c>
      <c r="I115">
        <v>198</v>
      </c>
      <c r="K115" t="s">
        <v>172</v>
      </c>
      <c r="M115">
        <f>IF(K115="A",(E115+G115),IF(K115="B",(E115+G115),IF(K115="C",0.8*(E115+G115),0.66*(E115+G115))))</f>
        <v>443.20000000000005</v>
      </c>
      <c r="N115">
        <f>ROUND(M115+P115/4,0)</f>
        <v>872</v>
      </c>
      <c r="O115">
        <f>RANK(N115,$N$2:$N$161)</f>
        <v>7</v>
      </c>
      <c r="P115">
        <f>SUM(C115:I115)</f>
        <v>1714</v>
      </c>
    </row>
    <row r="116" spans="1:16" x14ac:dyDescent="0.4">
      <c r="A116" s="4">
        <v>115</v>
      </c>
      <c r="B116" t="s">
        <v>124</v>
      </c>
      <c r="C116">
        <v>344</v>
      </c>
      <c r="D116">
        <v>234</v>
      </c>
      <c r="E116">
        <v>350</v>
      </c>
      <c r="F116">
        <v>233</v>
      </c>
      <c r="G116">
        <v>223</v>
      </c>
      <c r="H116">
        <v>227</v>
      </c>
      <c r="I116">
        <v>218</v>
      </c>
      <c r="K116" t="s">
        <v>172</v>
      </c>
      <c r="M116">
        <f>IF(K116="A",(E116+G116),IF(K116="B",(E116+G116),IF(K116="C",0.8*(E116+G116),0.66*(E116+G116))))</f>
        <v>458.40000000000003</v>
      </c>
      <c r="N116">
        <f>ROUND(M116+P116/4,0)</f>
        <v>916</v>
      </c>
      <c r="O116">
        <f>RANK(N116,$N$2:$N$161)</f>
        <v>4</v>
      </c>
      <c r="P116">
        <f>SUM(C116:I116)</f>
        <v>1829</v>
      </c>
    </row>
    <row r="117" spans="1:16" x14ac:dyDescent="0.4">
      <c r="A117" s="5">
        <v>116</v>
      </c>
      <c r="B117" t="s">
        <v>125</v>
      </c>
      <c r="C117">
        <v>450</v>
      </c>
      <c r="D117">
        <v>247</v>
      </c>
      <c r="E117">
        <v>324</v>
      </c>
      <c r="F117">
        <v>246</v>
      </c>
      <c r="G117">
        <v>170</v>
      </c>
      <c r="H117">
        <v>165</v>
      </c>
      <c r="I117">
        <v>194</v>
      </c>
      <c r="K117" t="s">
        <v>172</v>
      </c>
      <c r="M117">
        <f>IF(K117="A",(E117+G117),IF(K117="B",(E117+G117),IF(K117="C",0.8*(E117+G117),0.66*(E117+G117))))</f>
        <v>395.20000000000005</v>
      </c>
      <c r="N117">
        <f>ROUND(M117+P117/4,0)</f>
        <v>844</v>
      </c>
      <c r="O117">
        <f>RANK(N117,$N$2:$N$161)</f>
        <v>11</v>
      </c>
      <c r="P117">
        <f>SUM(C117:I117)</f>
        <v>1796</v>
      </c>
    </row>
    <row r="118" spans="1:16" x14ac:dyDescent="0.4">
      <c r="A118" s="7">
        <v>117</v>
      </c>
      <c r="B118" t="s">
        <v>126</v>
      </c>
      <c r="C118">
        <v>350</v>
      </c>
      <c r="D118">
        <v>240</v>
      </c>
      <c r="E118">
        <v>280</v>
      </c>
      <c r="F118">
        <v>200</v>
      </c>
      <c r="G118">
        <v>220</v>
      </c>
      <c r="H118">
        <v>237</v>
      </c>
      <c r="I118">
        <v>230</v>
      </c>
      <c r="K118" t="s">
        <v>173</v>
      </c>
      <c r="M118">
        <f>IF(K118="A",(E118+G118),IF(K118="B",(E118+G118),IF(K118="C",0.8*(E118+G118),0.66*(E118+G118))))</f>
        <v>330</v>
      </c>
      <c r="N118">
        <f>ROUND(M118+P118/4,0)</f>
        <v>769</v>
      </c>
      <c r="O118">
        <f>RANK(N118,$N$2:$N$161)</f>
        <v>51</v>
      </c>
      <c r="P118">
        <f>SUM(C118:I118)</f>
        <v>1757</v>
      </c>
    </row>
    <row r="119" spans="1:16" x14ac:dyDescent="0.4">
      <c r="A119" s="7">
        <v>118</v>
      </c>
      <c r="B119" t="s">
        <v>127</v>
      </c>
      <c r="C119">
        <v>315</v>
      </c>
      <c r="D119">
        <v>165</v>
      </c>
      <c r="E119">
        <v>281</v>
      </c>
      <c r="F119">
        <v>184</v>
      </c>
      <c r="G119">
        <v>185</v>
      </c>
      <c r="H119">
        <v>208</v>
      </c>
      <c r="I119">
        <v>169</v>
      </c>
      <c r="K119" t="s">
        <v>172</v>
      </c>
      <c r="M119">
        <f>IF(K119="A",(E119+G119),IF(K119="B",(E119+G119),IF(K119="C",0.8*(E119+G119),0.66*(E119+G119))))</f>
        <v>372.8</v>
      </c>
      <c r="N119">
        <f>ROUND(M119+P119/4,0)</f>
        <v>750</v>
      </c>
      <c r="O119">
        <f>RANK(N119,$N$2:$N$161)</f>
        <v>63</v>
      </c>
      <c r="P119">
        <f>SUM(C119:I119)</f>
        <v>1507</v>
      </c>
    </row>
    <row r="120" spans="1:16" x14ac:dyDescent="0.4">
      <c r="A120" s="8">
        <v>119</v>
      </c>
      <c r="B120" t="s">
        <v>128</v>
      </c>
      <c r="C120">
        <v>190</v>
      </c>
      <c r="D120">
        <v>209</v>
      </c>
      <c r="E120">
        <v>193</v>
      </c>
      <c r="F120">
        <v>176</v>
      </c>
      <c r="G120">
        <v>215</v>
      </c>
      <c r="H120">
        <v>188</v>
      </c>
      <c r="I120">
        <v>178</v>
      </c>
      <c r="K120" t="s">
        <v>171</v>
      </c>
      <c r="M120">
        <f>IF(K120="A",(E120+G120),IF(K120="B",(E120+G120),IF(K120="C",0.8*(E120+G120),0.66*(E120+G120))))</f>
        <v>408</v>
      </c>
      <c r="N120">
        <f>ROUND(M120+P120/4,0)</f>
        <v>745</v>
      </c>
      <c r="O120">
        <f>RANK(N120,$N$2:$N$161)</f>
        <v>72</v>
      </c>
      <c r="P120">
        <f>SUM(C120:I120)</f>
        <v>1349</v>
      </c>
    </row>
    <row r="121" spans="1:16" x14ac:dyDescent="0.4">
      <c r="A121" s="7">
        <v>120</v>
      </c>
      <c r="B121" t="s">
        <v>129</v>
      </c>
      <c r="C121">
        <v>180</v>
      </c>
      <c r="D121">
        <v>213</v>
      </c>
      <c r="E121">
        <v>211</v>
      </c>
      <c r="F121">
        <v>165</v>
      </c>
      <c r="G121">
        <v>214</v>
      </c>
      <c r="H121">
        <v>197</v>
      </c>
      <c r="I121">
        <v>187</v>
      </c>
      <c r="K121" t="s">
        <v>171</v>
      </c>
      <c r="M121">
        <f>IF(K121="A",(E121+G121),IF(K121="B",(E121+G121),IF(K121="C",0.8*(E121+G121),0.66*(E121+G121))))</f>
        <v>425</v>
      </c>
      <c r="N121">
        <f>ROUND(M121+P121/4,0)</f>
        <v>767</v>
      </c>
      <c r="O121">
        <f>RANK(N121,$N$2:$N$161)</f>
        <v>54</v>
      </c>
      <c r="P121">
        <f>SUM(C121:I121)</f>
        <v>1367</v>
      </c>
    </row>
    <row r="122" spans="1:16" x14ac:dyDescent="0.4">
      <c r="A122" s="10">
        <v>121</v>
      </c>
      <c r="B122" t="s">
        <v>130</v>
      </c>
      <c r="C122">
        <v>375</v>
      </c>
      <c r="D122">
        <v>94</v>
      </c>
      <c r="E122">
        <v>347</v>
      </c>
      <c r="F122">
        <v>335</v>
      </c>
      <c r="G122">
        <v>137</v>
      </c>
      <c r="H122">
        <v>118</v>
      </c>
      <c r="I122">
        <v>157</v>
      </c>
      <c r="K122" t="s">
        <v>172</v>
      </c>
      <c r="M122">
        <f>IF(K122="A",(E122+G122),IF(K122="B",(E122+G122),IF(K122="C",0.8*(E122+G122),0.66*(E122+G122))))</f>
        <v>387.20000000000005</v>
      </c>
      <c r="N122">
        <f>ROUND(M122+P122/4,0)</f>
        <v>778</v>
      </c>
      <c r="O122">
        <f>RANK(N122,$N$2:$N$161)</f>
        <v>41</v>
      </c>
      <c r="P122">
        <f>SUM(C122:I122)</f>
        <v>1563</v>
      </c>
    </row>
    <row r="123" spans="1:16" x14ac:dyDescent="0.4">
      <c r="A123" s="9">
        <v>122</v>
      </c>
      <c r="B123" t="s">
        <v>131</v>
      </c>
      <c r="C123">
        <v>166</v>
      </c>
      <c r="D123">
        <v>241</v>
      </c>
      <c r="E123">
        <v>98</v>
      </c>
      <c r="F123">
        <v>117</v>
      </c>
      <c r="G123">
        <v>219</v>
      </c>
      <c r="H123">
        <v>239</v>
      </c>
      <c r="I123">
        <v>246</v>
      </c>
      <c r="K123" t="s">
        <v>171</v>
      </c>
      <c r="M123">
        <f>IF(K123="A",(E123+G123),IF(K123="B",(E123+G123),IF(K123="C",0.8*(E123+G123),0.66*(E123+G123))))</f>
        <v>317</v>
      </c>
      <c r="N123">
        <f>ROUND(M123+P123/4,0)</f>
        <v>649</v>
      </c>
      <c r="O123">
        <f>RANK(N123,$N$2:$N$161)</f>
        <v>140</v>
      </c>
      <c r="P123">
        <f>SUM(C123:I123)</f>
        <v>1326</v>
      </c>
    </row>
    <row r="124" spans="1:16" x14ac:dyDescent="0.4">
      <c r="A124" s="9">
        <v>123</v>
      </c>
      <c r="B124" t="s">
        <v>132</v>
      </c>
      <c r="C124">
        <v>175</v>
      </c>
      <c r="D124">
        <v>212</v>
      </c>
      <c r="E124">
        <v>98</v>
      </c>
      <c r="F124">
        <v>98</v>
      </c>
      <c r="G124">
        <v>219</v>
      </c>
      <c r="H124">
        <v>253</v>
      </c>
      <c r="I124">
        <v>246</v>
      </c>
      <c r="K124" t="s">
        <v>171</v>
      </c>
      <c r="M124">
        <f>IF(K124="A",(E124+G124),IF(K124="B",(E124+G124),IF(K124="C",0.8*(E124+G124),0.66*(E124+G124))))</f>
        <v>317</v>
      </c>
      <c r="N124">
        <f>ROUND(M124+P124/4,0)</f>
        <v>642</v>
      </c>
      <c r="O124">
        <f>RANK(N124,$N$2:$N$161)</f>
        <v>143</v>
      </c>
      <c r="P124">
        <f>SUM(C124:I124)</f>
        <v>1301</v>
      </c>
    </row>
    <row r="125" spans="1:16" x14ac:dyDescent="0.4">
      <c r="A125" s="9">
        <v>124</v>
      </c>
      <c r="B125" t="s">
        <v>133</v>
      </c>
      <c r="C125">
        <v>194</v>
      </c>
      <c r="D125">
        <v>193</v>
      </c>
      <c r="E125">
        <v>98</v>
      </c>
      <c r="F125">
        <v>166</v>
      </c>
      <c r="G125">
        <v>170</v>
      </c>
      <c r="H125">
        <v>249</v>
      </c>
      <c r="I125">
        <v>246</v>
      </c>
      <c r="K125" t="s">
        <v>171</v>
      </c>
      <c r="M125">
        <f>IF(K125="A",(E125+G125),IF(K125="B",(E125+G125),IF(K125="C",0.8*(E125+G125),0.66*(E125+G125))))</f>
        <v>268</v>
      </c>
      <c r="N125">
        <f>ROUND(M125+P125/4,0)</f>
        <v>597</v>
      </c>
      <c r="O125">
        <f>RANK(N125,$N$2:$N$161)</f>
        <v>157</v>
      </c>
      <c r="P125">
        <f>SUM(C125:I125)</f>
        <v>1316</v>
      </c>
    </row>
    <row r="126" spans="1:16" x14ac:dyDescent="0.4">
      <c r="A126" s="9">
        <v>125</v>
      </c>
      <c r="B126" t="s">
        <v>134</v>
      </c>
      <c r="C126">
        <v>185</v>
      </c>
      <c r="D126">
        <v>222</v>
      </c>
      <c r="E126">
        <v>98</v>
      </c>
      <c r="F126">
        <v>98</v>
      </c>
      <c r="G126">
        <v>245</v>
      </c>
      <c r="H126">
        <v>229</v>
      </c>
      <c r="I126">
        <v>246</v>
      </c>
      <c r="K126" t="s">
        <v>171</v>
      </c>
      <c r="M126">
        <f>IF(K126="A",(E126+G126),IF(K126="B",(E126+G126),IF(K126="C",0.8*(E126+G126),0.66*(E126+G126))))</f>
        <v>343</v>
      </c>
      <c r="N126">
        <f>ROUND(M126+P126/4,0)</f>
        <v>674</v>
      </c>
      <c r="O126">
        <f>RANK(N126,$N$2:$N$161)</f>
        <v>126</v>
      </c>
      <c r="P126">
        <f>SUM(C126:I126)</f>
        <v>1323</v>
      </c>
    </row>
    <row r="127" spans="1:16" x14ac:dyDescent="0.4">
      <c r="A127" s="9">
        <v>126</v>
      </c>
      <c r="B127" t="s">
        <v>135</v>
      </c>
      <c r="C127">
        <v>312</v>
      </c>
      <c r="D127">
        <v>245</v>
      </c>
      <c r="E127">
        <v>194</v>
      </c>
      <c r="F127">
        <v>174</v>
      </c>
      <c r="G127">
        <v>194</v>
      </c>
      <c r="H127">
        <v>227</v>
      </c>
      <c r="I127">
        <v>250</v>
      </c>
      <c r="K127" t="s">
        <v>172</v>
      </c>
      <c r="M127">
        <f>IF(K127="A",(E127+G127),IF(K127="B",(E127+G127),IF(K127="C",0.8*(E127+G127),0.66*(E127+G127))))</f>
        <v>310.40000000000003</v>
      </c>
      <c r="N127">
        <f>ROUND(M127+P127/4,0)</f>
        <v>709</v>
      </c>
      <c r="O127">
        <f>RANK(N127,$N$2:$N$161)</f>
        <v>102</v>
      </c>
      <c r="P127">
        <f>SUM(C127:I127)</f>
        <v>1596</v>
      </c>
    </row>
    <row r="128" spans="1:16" x14ac:dyDescent="0.4">
      <c r="A128" s="9">
        <v>127</v>
      </c>
      <c r="B128" t="s">
        <v>136</v>
      </c>
      <c r="C128">
        <v>332</v>
      </c>
      <c r="D128">
        <v>245</v>
      </c>
      <c r="E128">
        <v>184</v>
      </c>
      <c r="F128">
        <v>164</v>
      </c>
      <c r="G128">
        <v>194</v>
      </c>
      <c r="H128">
        <v>227</v>
      </c>
      <c r="I128">
        <v>250</v>
      </c>
      <c r="K128" t="s">
        <v>172</v>
      </c>
      <c r="M128">
        <f>IF(K128="A",(E128+G128),IF(K128="B",(E128+G128),IF(K128="C",0.8*(E128+G128),0.66*(E128+G128))))</f>
        <v>302.40000000000003</v>
      </c>
      <c r="N128">
        <f>ROUND(M128+P128/4,0)</f>
        <v>701</v>
      </c>
      <c r="O128">
        <f>RANK(N128,$N$2:$N$161)</f>
        <v>106</v>
      </c>
      <c r="P128">
        <f>SUM(C128:I128)</f>
        <v>1596</v>
      </c>
    </row>
    <row r="129" spans="1:16" x14ac:dyDescent="0.4">
      <c r="A129" s="8">
        <v>128</v>
      </c>
      <c r="B129" t="s">
        <v>137</v>
      </c>
      <c r="C129">
        <v>322</v>
      </c>
      <c r="D129">
        <v>275</v>
      </c>
      <c r="E129">
        <v>184</v>
      </c>
      <c r="F129">
        <v>164</v>
      </c>
      <c r="G129">
        <v>214</v>
      </c>
      <c r="H129">
        <v>217</v>
      </c>
      <c r="I129">
        <v>250</v>
      </c>
      <c r="K129" t="s">
        <v>172</v>
      </c>
      <c r="M129">
        <f>IF(K129="A",(E129+G129),IF(K129="B",(E129+G129),IF(K129="C",0.8*(E129+G129),0.66*(E129+G129))))</f>
        <v>318.40000000000003</v>
      </c>
      <c r="N129">
        <f>ROUND(M129+P129/4,0)</f>
        <v>725</v>
      </c>
      <c r="O129">
        <f>RANK(N129,$N$2:$N$161)</f>
        <v>86</v>
      </c>
      <c r="P129">
        <f>SUM(C129:I129)</f>
        <v>1626</v>
      </c>
    </row>
    <row r="130" spans="1:16" x14ac:dyDescent="0.4">
      <c r="A130" s="9">
        <v>129</v>
      </c>
      <c r="B130" t="s">
        <v>138</v>
      </c>
      <c r="C130">
        <v>322</v>
      </c>
      <c r="D130">
        <v>245</v>
      </c>
      <c r="E130">
        <v>184</v>
      </c>
      <c r="F130">
        <v>174</v>
      </c>
      <c r="G130">
        <v>194</v>
      </c>
      <c r="H130">
        <v>227</v>
      </c>
      <c r="I130">
        <v>250</v>
      </c>
      <c r="K130" t="s">
        <v>172</v>
      </c>
      <c r="M130">
        <f>IF(K130="A",(E130+G130),IF(K130="B",(E130+G130),IF(K130="C",0.8*(E130+G130),0.66*(E130+G130))))</f>
        <v>302.40000000000003</v>
      </c>
      <c r="N130">
        <f>ROUND(M130+P130/4,0)</f>
        <v>701</v>
      </c>
      <c r="O130">
        <f>RANK(N130,$N$2:$N$161)</f>
        <v>106</v>
      </c>
      <c r="P130">
        <f>SUM(C130:I130)</f>
        <v>1596</v>
      </c>
    </row>
    <row r="131" spans="1:16" x14ac:dyDescent="0.4">
      <c r="A131" s="8">
        <v>130</v>
      </c>
      <c r="B131" t="s">
        <v>139</v>
      </c>
      <c r="C131">
        <v>260</v>
      </c>
      <c r="D131">
        <v>125</v>
      </c>
      <c r="E131">
        <v>211</v>
      </c>
      <c r="F131">
        <v>185</v>
      </c>
      <c r="G131">
        <v>193</v>
      </c>
      <c r="H131">
        <v>130</v>
      </c>
      <c r="I131">
        <v>158</v>
      </c>
      <c r="K131" t="s">
        <v>171</v>
      </c>
      <c r="M131">
        <f>IF(K131="A",(E131+G131),IF(K131="B",(E131+G131),IF(K131="C",0.8*(E131+G131),0.66*(E131+G131))))</f>
        <v>404</v>
      </c>
      <c r="N131">
        <f>ROUND(M131+P131/4,0)</f>
        <v>720</v>
      </c>
      <c r="O131">
        <f>RANK(N131,$N$2:$N$161)</f>
        <v>91</v>
      </c>
      <c r="P131">
        <f>SUM(C131:I131)</f>
        <v>1262</v>
      </c>
    </row>
    <row r="132" spans="1:16" x14ac:dyDescent="0.4">
      <c r="A132" s="8">
        <v>131</v>
      </c>
      <c r="B132" t="s">
        <v>140</v>
      </c>
      <c r="C132">
        <v>242</v>
      </c>
      <c r="D132">
        <v>155</v>
      </c>
      <c r="E132">
        <v>192</v>
      </c>
      <c r="F132">
        <v>175</v>
      </c>
      <c r="G132">
        <v>213</v>
      </c>
      <c r="H132">
        <v>158</v>
      </c>
      <c r="I132">
        <v>177</v>
      </c>
      <c r="K132" t="s">
        <v>171</v>
      </c>
      <c r="M132">
        <f>IF(K132="A",(E132+G132),IF(K132="B",(E132+G132),IF(K132="C",0.8*(E132+G132),0.66*(E132+G132))))</f>
        <v>405</v>
      </c>
      <c r="N132">
        <f>ROUND(M132+P132/4,0)</f>
        <v>733</v>
      </c>
      <c r="O132">
        <f>RANK(N132,$N$2:$N$161)</f>
        <v>80</v>
      </c>
      <c r="P132">
        <f>SUM(C132:I132)</f>
        <v>1312</v>
      </c>
    </row>
    <row r="133" spans="1:16" x14ac:dyDescent="0.4">
      <c r="A133" s="8">
        <v>132</v>
      </c>
      <c r="B133" t="s">
        <v>141</v>
      </c>
      <c r="C133">
        <v>260</v>
      </c>
      <c r="D133">
        <v>125</v>
      </c>
      <c r="E133">
        <v>231</v>
      </c>
      <c r="F133">
        <v>220</v>
      </c>
      <c r="G133">
        <v>165</v>
      </c>
      <c r="H133">
        <v>140</v>
      </c>
      <c r="I133">
        <v>148</v>
      </c>
      <c r="K133" t="s">
        <v>171</v>
      </c>
      <c r="M133">
        <f>IF(K133="A",(E133+G133),IF(K133="B",(E133+G133),IF(K133="C",0.8*(E133+G133),0.66*(E133+G133))))</f>
        <v>396</v>
      </c>
      <c r="N133">
        <f>ROUND(M133+P133/4,0)</f>
        <v>718</v>
      </c>
      <c r="O133">
        <f>RANK(N133,$N$2:$N$161)</f>
        <v>93</v>
      </c>
      <c r="P133">
        <f>SUM(C133:I133)</f>
        <v>1289</v>
      </c>
    </row>
    <row r="134" spans="1:16" x14ac:dyDescent="0.4">
      <c r="A134" s="9">
        <v>133</v>
      </c>
      <c r="B134" t="s">
        <v>142</v>
      </c>
      <c r="C134">
        <v>303</v>
      </c>
      <c r="D134">
        <v>132</v>
      </c>
      <c r="E134">
        <v>250</v>
      </c>
      <c r="F134">
        <v>201</v>
      </c>
      <c r="G134">
        <v>183</v>
      </c>
      <c r="H134">
        <v>148</v>
      </c>
      <c r="I134">
        <v>168</v>
      </c>
      <c r="K134" t="s">
        <v>172</v>
      </c>
      <c r="M134">
        <f>IF(K134="A",(E134+G134),IF(K134="B",(E134+G134),IF(K134="C",0.8*(E134+G134),0.66*(E134+G134))))</f>
        <v>346.40000000000003</v>
      </c>
      <c r="N134">
        <f>ROUND(M134+P134/4,0)</f>
        <v>693</v>
      </c>
      <c r="O134">
        <f>RANK(N134,$N$2:$N$161)</f>
        <v>117</v>
      </c>
      <c r="P134">
        <f>SUM(C134:I134)</f>
        <v>1385</v>
      </c>
    </row>
    <row r="135" spans="1:16" x14ac:dyDescent="0.4">
      <c r="A135" s="9">
        <v>134</v>
      </c>
      <c r="B135" t="s">
        <v>143</v>
      </c>
      <c r="C135">
        <v>292</v>
      </c>
      <c r="D135">
        <v>111</v>
      </c>
      <c r="E135">
        <v>253</v>
      </c>
      <c r="F135">
        <v>232</v>
      </c>
      <c r="G135">
        <v>147</v>
      </c>
      <c r="H135">
        <v>139</v>
      </c>
      <c r="I135">
        <v>174</v>
      </c>
      <c r="K135" t="s">
        <v>172</v>
      </c>
      <c r="M135">
        <f>IF(K135="A",(E135+G135),IF(K135="B",(E135+G135),IF(K135="C",0.8*(E135+G135),0.66*(E135+G135))))</f>
        <v>320</v>
      </c>
      <c r="N135">
        <f>ROUND(M135+P135/4,0)</f>
        <v>657</v>
      </c>
      <c r="O135">
        <f>RANK(N135,$N$2:$N$161)</f>
        <v>137</v>
      </c>
      <c r="P135">
        <f>SUM(C135:I135)</f>
        <v>1348</v>
      </c>
    </row>
    <row r="136" spans="1:16" x14ac:dyDescent="0.4">
      <c r="A136" s="9">
        <v>135</v>
      </c>
      <c r="B136" t="s">
        <v>144</v>
      </c>
      <c r="C136">
        <v>323</v>
      </c>
      <c r="D136">
        <v>153</v>
      </c>
      <c r="E136">
        <v>291</v>
      </c>
      <c r="F136">
        <v>213</v>
      </c>
      <c r="G136">
        <v>166</v>
      </c>
      <c r="H136">
        <v>149</v>
      </c>
      <c r="I136">
        <v>178</v>
      </c>
      <c r="K136" t="s">
        <v>173</v>
      </c>
      <c r="M136">
        <f>IF(K136="A",(E136+G136),IF(K136="B",(E136+G136),IF(K136="C",0.8*(E136+G136),0.66*(E136+G136))))</f>
        <v>301.62</v>
      </c>
      <c r="N136">
        <f>ROUND(M136+P136/4,0)</f>
        <v>670</v>
      </c>
      <c r="O136">
        <f>RANK(N136,$N$2:$N$161)</f>
        <v>128</v>
      </c>
      <c r="P136">
        <f>SUM(C136:I136)</f>
        <v>1473</v>
      </c>
    </row>
    <row r="137" spans="1:16" x14ac:dyDescent="0.4">
      <c r="A137" s="7">
        <v>136</v>
      </c>
      <c r="B137" t="s">
        <v>145</v>
      </c>
      <c r="C137">
        <v>212</v>
      </c>
      <c r="D137">
        <v>117</v>
      </c>
      <c r="E137">
        <v>244</v>
      </c>
      <c r="F137">
        <v>226</v>
      </c>
      <c r="G137">
        <v>185</v>
      </c>
      <c r="H137">
        <v>159</v>
      </c>
      <c r="I137">
        <v>140</v>
      </c>
      <c r="K137" t="s">
        <v>171</v>
      </c>
      <c r="M137">
        <f>IF(K137="A",(E137+G137),IF(K137="B",(E137+G137),IF(K137="C",0.8*(E137+G137),0.66*(E137+G137))))</f>
        <v>429</v>
      </c>
      <c r="N137">
        <f>ROUND(M137+P137/4,0)</f>
        <v>750</v>
      </c>
      <c r="O137">
        <f>RANK(N137,$N$2:$N$161)</f>
        <v>63</v>
      </c>
      <c r="P137">
        <f>SUM(C137:I137)</f>
        <v>1283</v>
      </c>
    </row>
    <row r="138" spans="1:16" x14ac:dyDescent="0.4">
      <c r="A138" s="8">
        <v>137</v>
      </c>
      <c r="B138" t="s">
        <v>146</v>
      </c>
      <c r="C138">
        <v>202</v>
      </c>
      <c r="D138">
        <v>124</v>
      </c>
      <c r="E138">
        <v>234</v>
      </c>
      <c r="F138">
        <v>206</v>
      </c>
      <c r="G138">
        <v>184</v>
      </c>
      <c r="H138">
        <v>168</v>
      </c>
      <c r="I138">
        <v>158</v>
      </c>
      <c r="K138" t="s">
        <v>171</v>
      </c>
      <c r="M138">
        <f>IF(K138="A",(E138+G138),IF(K138="B",(E138+G138),IF(K138="C",0.8*(E138+G138),0.66*(E138+G138))))</f>
        <v>418</v>
      </c>
      <c r="N138">
        <f>ROUND(M138+P138/4,0)</f>
        <v>737</v>
      </c>
      <c r="O138">
        <f>RANK(N138,$N$2:$N$161)</f>
        <v>79</v>
      </c>
      <c r="P138">
        <f>SUM(C138:I138)</f>
        <v>1276</v>
      </c>
    </row>
    <row r="139" spans="1:16" x14ac:dyDescent="0.4">
      <c r="A139" s="8">
        <v>138</v>
      </c>
      <c r="B139" t="s">
        <v>147</v>
      </c>
      <c r="C139">
        <v>198</v>
      </c>
      <c r="D139">
        <v>130</v>
      </c>
      <c r="E139">
        <v>221</v>
      </c>
      <c r="F139">
        <v>214</v>
      </c>
      <c r="G139">
        <v>189</v>
      </c>
      <c r="H139">
        <v>161</v>
      </c>
      <c r="I139">
        <v>154</v>
      </c>
      <c r="K139" t="s">
        <v>171</v>
      </c>
      <c r="M139">
        <f>IF(K139="A",(E139+G139),IF(K139="B",(E139+G139),IF(K139="C",0.8*(E139+G139),0.66*(E139+G139))))</f>
        <v>410</v>
      </c>
      <c r="N139">
        <f>ROUND(M139+P139/4,0)</f>
        <v>727</v>
      </c>
      <c r="O139">
        <f>RANK(N139,$N$2:$N$161)</f>
        <v>84</v>
      </c>
      <c r="P139">
        <f>SUM(C139:I139)</f>
        <v>1267</v>
      </c>
    </row>
    <row r="140" spans="1:16" x14ac:dyDescent="0.4">
      <c r="A140" s="8">
        <v>139</v>
      </c>
      <c r="B140" t="s">
        <v>148</v>
      </c>
      <c r="C140">
        <v>193</v>
      </c>
      <c r="D140">
        <v>142</v>
      </c>
      <c r="E140">
        <v>215</v>
      </c>
      <c r="F140">
        <v>196</v>
      </c>
      <c r="G140">
        <v>190</v>
      </c>
      <c r="H140">
        <v>172</v>
      </c>
      <c r="I140">
        <v>167</v>
      </c>
      <c r="K140" t="s">
        <v>171</v>
      </c>
      <c r="M140">
        <f>IF(K140="A",(E140+G140),IF(K140="B",(E140+G140),IF(K140="C",0.8*(E140+G140),0.66*(E140+G140))))</f>
        <v>405</v>
      </c>
      <c r="N140">
        <f>ROUND(M140+P140/4,0)</f>
        <v>724</v>
      </c>
      <c r="O140">
        <f>RANK(N140,$N$2:$N$161)</f>
        <v>87</v>
      </c>
      <c r="P140">
        <f>SUM(C140:I140)</f>
        <v>1275</v>
      </c>
    </row>
    <row r="141" spans="1:16" x14ac:dyDescent="0.4">
      <c r="A141" s="9">
        <v>140</v>
      </c>
      <c r="B141" t="s">
        <v>149</v>
      </c>
      <c r="C141">
        <v>217</v>
      </c>
      <c r="D141">
        <v>147</v>
      </c>
      <c r="E141">
        <v>231</v>
      </c>
      <c r="F141">
        <v>233</v>
      </c>
      <c r="G141">
        <v>185</v>
      </c>
      <c r="H141">
        <v>170</v>
      </c>
      <c r="I141">
        <v>157</v>
      </c>
      <c r="K141" t="s">
        <v>172</v>
      </c>
      <c r="M141">
        <f>IF(K141="A",(E141+G141),IF(K141="B",(E141+G141),IF(K141="C",0.8*(E141+G141),0.66*(E141+G141))))</f>
        <v>332.8</v>
      </c>
      <c r="N141">
        <f>ROUND(M141+P141/4,0)</f>
        <v>668</v>
      </c>
      <c r="O141">
        <f>RANK(N141,$N$2:$N$161)</f>
        <v>129</v>
      </c>
      <c r="P141">
        <f>SUM(C141:I141)</f>
        <v>1340</v>
      </c>
    </row>
    <row r="142" spans="1:16" x14ac:dyDescent="0.4">
      <c r="A142" s="9">
        <v>141</v>
      </c>
      <c r="B142" t="s">
        <v>150</v>
      </c>
      <c r="C142">
        <v>231</v>
      </c>
      <c r="D142">
        <v>157</v>
      </c>
      <c r="E142">
        <v>243</v>
      </c>
      <c r="F142">
        <v>247</v>
      </c>
      <c r="G142">
        <v>195</v>
      </c>
      <c r="H142">
        <v>157</v>
      </c>
      <c r="I142">
        <v>148</v>
      </c>
      <c r="K142" t="s">
        <v>172</v>
      </c>
      <c r="M142">
        <f>IF(K142="A",(E142+G142),IF(K142="B",(E142+G142),IF(K142="C",0.8*(E142+G142),0.66*(E142+G142))))</f>
        <v>350.40000000000003</v>
      </c>
      <c r="N142">
        <f>ROUND(M142+P142/4,0)</f>
        <v>695</v>
      </c>
      <c r="O142">
        <f>RANK(N142,$N$2:$N$161)</f>
        <v>116</v>
      </c>
      <c r="P142">
        <f>SUM(C142:I142)</f>
        <v>1378</v>
      </c>
    </row>
    <row r="143" spans="1:16" x14ac:dyDescent="0.4">
      <c r="A143" s="9">
        <v>142</v>
      </c>
      <c r="B143" t="s">
        <v>151</v>
      </c>
      <c r="C143">
        <v>220</v>
      </c>
      <c r="D143">
        <v>154</v>
      </c>
      <c r="E143">
        <v>248</v>
      </c>
      <c r="F143">
        <v>242</v>
      </c>
      <c r="G143">
        <v>206</v>
      </c>
      <c r="H143">
        <v>147</v>
      </c>
      <c r="I143">
        <v>128</v>
      </c>
      <c r="K143" t="s">
        <v>172</v>
      </c>
      <c r="M143">
        <f>IF(K143="A",(E143+G143),IF(K143="B",(E143+G143),IF(K143="C",0.8*(E143+G143),0.66*(E143+G143))))</f>
        <v>363.20000000000005</v>
      </c>
      <c r="N143">
        <f>ROUND(M143+P143/4,0)</f>
        <v>699</v>
      </c>
      <c r="O143">
        <f>RANK(N143,$N$2:$N$161)</f>
        <v>112</v>
      </c>
      <c r="P143">
        <f>SUM(C143:I143)</f>
        <v>1345</v>
      </c>
    </row>
    <row r="144" spans="1:16" x14ac:dyDescent="0.4">
      <c r="A144" s="9">
        <v>143</v>
      </c>
      <c r="B144" t="s">
        <v>152</v>
      </c>
      <c r="C144">
        <v>248</v>
      </c>
      <c r="D144">
        <v>164</v>
      </c>
      <c r="E144">
        <v>248</v>
      </c>
      <c r="F144">
        <v>256</v>
      </c>
      <c r="G144">
        <v>197</v>
      </c>
      <c r="H144">
        <v>137</v>
      </c>
      <c r="I144">
        <v>127</v>
      </c>
      <c r="K144" t="s">
        <v>172</v>
      </c>
      <c r="M144">
        <f>IF(K144="A",(E144+G144),IF(K144="B",(E144+G144),IF(K144="C",0.8*(E144+G144),0.66*(E144+G144))))</f>
        <v>356</v>
      </c>
      <c r="N144">
        <f>ROUND(M144+P144/4,0)</f>
        <v>700</v>
      </c>
      <c r="O144">
        <f>RANK(N144,$N$2:$N$161)</f>
        <v>110</v>
      </c>
      <c r="P144">
        <f>SUM(C144:I144)</f>
        <v>1377</v>
      </c>
    </row>
    <row r="145" spans="1:16" x14ac:dyDescent="0.4">
      <c r="A145" s="10">
        <v>144</v>
      </c>
      <c r="B145" t="s">
        <v>153</v>
      </c>
      <c r="C145">
        <v>494</v>
      </c>
      <c r="D145">
        <v>314</v>
      </c>
      <c r="E145">
        <v>239</v>
      </c>
      <c r="F145">
        <v>192</v>
      </c>
      <c r="G145">
        <v>189</v>
      </c>
      <c r="H145">
        <v>250</v>
      </c>
      <c r="I145">
        <v>314</v>
      </c>
      <c r="K145" t="s">
        <v>173</v>
      </c>
      <c r="M145">
        <f>IF(K145="A",(E145+G145),IF(K145="B",(E145+G145),IF(K145="C",0.8*(E145+G145),0.66*(E145+G145))))</f>
        <v>282.48</v>
      </c>
      <c r="N145">
        <f>ROUND(M145+P145/4,0)</f>
        <v>780</v>
      </c>
      <c r="O145">
        <f>RANK(N145,$N$2:$N$161)</f>
        <v>38</v>
      </c>
      <c r="P145">
        <f>SUM(C145:I145)</f>
        <v>1992</v>
      </c>
    </row>
    <row r="146" spans="1:16" x14ac:dyDescent="0.4">
      <c r="A146" s="10">
        <v>145</v>
      </c>
      <c r="B146" t="s">
        <v>154</v>
      </c>
      <c r="C146">
        <v>480</v>
      </c>
      <c r="D146">
        <v>329</v>
      </c>
      <c r="E146">
        <v>242</v>
      </c>
      <c r="F146">
        <v>185</v>
      </c>
      <c r="G146">
        <v>182</v>
      </c>
      <c r="H146">
        <v>255</v>
      </c>
      <c r="I146">
        <v>294</v>
      </c>
      <c r="K146" t="s">
        <v>173</v>
      </c>
      <c r="M146">
        <f>IF(K146="A",(E146+G146),IF(K146="B",(E146+G146),IF(K146="C",0.8*(E146+G146),0.66*(E146+G146))))</f>
        <v>279.84000000000003</v>
      </c>
      <c r="N146">
        <f>ROUND(M146+P146/4,0)</f>
        <v>772</v>
      </c>
      <c r="O146">
        <f>RANK(N146,$N$2:$N$161)</f>
        <v>47</v>
      </c>
      <c r="P146">
        <f>SUM(C146:I146)</f>
        <v>1967</v>
      </c>
    </row>
    <row r="147" spans="1:16" x14ac:dyDescent="0.4">
      <c r="A147" s="10">
        <v>146</v>
      </c>
      <c r="B147" t="s">
        <v>155</v>
      </c>
      <c r="C147">
        <v>595</v>
      </c>
      <c r="D147">
        <v>330</v>
      </c>
      <c r="E147">
        <v>231</v>
      </c>
      <c r="F147">
        <v>222</v>
      </c>
      <c r="G147">
        <v>165</v>
      </c>
      <c r="H147">
        <v>244</v>
      </c>
      <c r="I147">
        <v>274</v>
      </c>
      <c r="K147" t="s">
        <v>173</v>
      </c>
      <c r="M147">
        <f>IF(K147="A",(E147+G147),IF(K147="B",(E147+G147),IF(K147="C",0.8*(E147+G147),0.66*(E147+G147))))</f>
        <v>261.36</v>
      </c>
      <c r="N147">
        <f>ROUND(M147+P147/4,0)</f>
        <v>777</v>
      </c>
      <c r="O147">
        <f>RANK(N147,$N$2:$N$161)</f>
        <v>44</v>
      </c>
      <c r="P147">
        <f>SUM(C147:I147)</f>
        <v>2061</v>
      </c>
    </row>
    <row r="148" spans="1:16" x14ac:dyDescent="0.4">
      <c r="A148" s="10">
        <v>147</v>
      </c>
      <c r="B148" t="s">
        <v>156</v>
      </c>
      <c r="C148">
        <v>530</v>
      </c>
      <c r="D148">
        <v>294</v>
      </c>
      <c r="E148">
        <v>247</v>
      </c>
      <c r="F148">
        <v>210</v>
      </c>
      <c r="G148">
        <v>180</v>
      </c>
      <c r="H148">
        <v>239</v>
      </c>
      <c r="I148">
        <v>284</v>
      </c>
      <c r="K148" t="s">
        <v>173</v>
      </c>
      <c r="M148">
        <f>IF(K148="A",(E148+G148),IF(K148="B",(E148+G148),IF(K148="C",0.8*(E148+G148),0.66*(E148+G148))))</f>
        <v>281.82</v>
      </c>
      <c r="N148">
        <f>ROUND(M148+P148/4,0)</f>
        <v>778</v>
      </c>
      <c r="O148">
        <f>RANK(N148,$N$2:$N$161)</f>
        <v>41</v>
      </c>
      <c r="P148">
        <f>SUM(C148:I148)</f>
        <v>1984</v>
      </c>
    </row>
    <row r="149" spans="1:16" x14ac:dyDescent="0.4">
      <c r="A149" s="10">
        <v>148</v>
      </c>
      <c r="B149" t="s">
        <v>157</v>
      </c>
      <c r="C149">
        <v>347</v>
      </c>
      <c r="D149">
        <v>228</v>
      </c>
      <c r="E149">
        <v>308</v>
      </c>
      <c r="F149">
        <v>301</v>
      </c>
      <c r="G149">
        <v>145</v>
      </c>
      <c r="H149">
        <v>180</v>
      </c>
      <c r="I149">
        <v>172</v>
      </c>
      <c r="K149" t="s">
        <v>172</v>
      </c>
      <c r="M149">
        <f>IF(K149="A",(E149+G149),IF(K149="B",(E149+G149),IF(K149="C",0.8*(E149+G149),0.66*(E149+G149))))</f>
        <v>362.40000000000003</v>
      </c>
      <c r="N149">
        <f>ROUND(M149+P149/4,0)</f>
        <v>783</v>
      </c>
      <c r="O149">
        <f>RANK(N149,$N$2:$N$161)</f>
        <v>35</v>
      </c>
      <c r="P149">
        <f>SUM(C149:I149)</f>
        <v>1681</v>
      </c>
    </row>
    <row r="150" spans="1:16" x14ac:dyDescent="0.4">
      <c r="A150" s="7">
        <v>149</v>
      </c>
      <c r="B150" t="s">
        <v>158</v>
      </c>
      <c r="C150">
        <v>220</v>
      </c>
      <c r="D150">
        <v>142</v>
      </c>
      <c r="E150">
        <v>204</v>
      </c>
      <c r="F150">
        <v>198</v>
      </c>
      <c r="G150">
        <v>213</v>
      </c>
      <c r="H150">
        <v>176</v>
      </c>
      <c r="I150">
        <v>178</v>
      </c>
      <c r="K150" t="s">
        <v>171</v>
      </c>
      <c r="M150">
        <f>IF(K150="A",(E150+G150),IF(K150="B",(E150+G150),IF(K150="C",0.8*(E150+G150),0.66*(E150+G150))))</f>
        <v>417</v>
      </c>
      <c r="N150">
        <f>ROUND(M150+P150/4,0)</f>
        <v>750</v>
      </c>
      <c r="O150">
        <f>RANK(N150,$N$2:$N$161)</f>
        <v>63</v>
      </c>
      <c r="P150">
        <f>SUM(C150:I150)</f>
        <v>1331</v>
      </c>
    </row>
    <row r="151" spans="1:16" x14ac:dyDescent="0.4">
      <c r="A151" s="7">
        <v>150</v>
      </c>
      <c r="B151" t="s">
        <v>159</v>
      </c>
      <c r="C151">
        <v>211</v>
      </c>
      <c r="D151">
        <v>172</v>
      </c>
      <c r="E151">
        <v>195</v>
      </c>
      <c r="F151">
        <v>188</v>
      </c>
      <c r="G151">
        <v>215</v>
      </c>
      <c r="H151">
        <v>187</v>
      </c>
      <c r="I151">
        <v>185</v>
      </c>
      <c r="K151" t="s">
        <v>171</v>
      </c>
      <c r="M151">
        <f>IF(K151="A",(E151+G151),IF(K151="B",(E151+G151),IF(K151="C",0.8*(E151+G151),0.66*(E151+G151))))</f>
        <v>410</v>
      </c>
      <c r="N151">
        <f>ROUND(M151+P151/4,0)</f>
        <v>748</v>
      </c>
      <c r="O151">
        <f>RANK(N151,$N$2:$N$161)</f>
        <v>68</v>
      </c>
      <c r="P151">
        <f>SUM(C151:I151)</f>
        <v>1353</v>
      </c>
    </row>
    <row r="152" spans="1:16" x14ac:dyDescent="0.4">
      <c r="A152" s="10">
        <v>151</v>
      </c>
      <c r="B152" t="s">
        <v>160</v>
      </c>
      <c r="C152">
        <v>234</v>
      </c>
      <c r="D152">
        <v>134</v>
      </c>
      <c r="E152">
        <v>214</v>
      </c>
      <c r="F152">
        <v>208</v>
      </c>
      <c r="G152">
        <v>220</v>
      </c>
      <c r="H152">
        <v>171</v>
      </c>
      <c r="I152">
        <v>183</v>
      </c>
      <c r="K152" t="s">
        <v>171</v>
      </c>
      <c r="M152">
        <f>IF(K152="A",(E152+G152),IF(K152="B",(E152+G152),IF(K152="C",0.8*(E152+G152),0.66*(E152+G152))))</f>
        <v>434</v>
      </c>
      <c r="N152">
        <f>ROUND(M152+P152/4,0)</f>
        <v>775</v>
      </c>
      <c r="O152">
        <f>RANK(N152,$N$2:$N$161)</f>
        <v>46</v>
      </c>
      <c r="P152">
        <f>SUM(C152:I152)</f>
        <v>1364</v>
      </c>
    </row>
    <row r="153" spans="1:16" x14ac:dyDescent="0.4">
      <c r="A153" s="6">
        <v>152</v>
      </c>
      <c r="B153" t="s">
        <v>161</v>
      </c>
      <c r="C153">
        <v>227</v>
      </c>
      <c r="D153">
        <v>179</v>
      </c>
      <c r="E153">
        <v>205</v>
      </c>
      <c r="F153">
        <v>194</v>
      </c>
      <c r="G153">
        <v>230</v>
      </c>
      <c r="H153">
        <v>192</v>
      </c>
      <c r="I153">
        <v>187</v>
      </c>
      <c r="K153" t="s">
        <v>171</v>
      </c>
      <c r="M153">
        <f>IF(K153="A",(E153+G153),IF(K153="B",(E153+G153),IF(K153="C",0.8*(E153+G153),0.66*(E153+G153))))</f>
        <v>435</v>
      </c>
      <c r="N153">
        <f>ROUND(M153+P153/4,0)</f>
        <v>789</v>
      </c>
      <c r="O153">
        <f>RANK(N153,$N$2:$N$161)</f>
        <v>27</v>
      </c>
      <c r="P153">
        <f>SUM(C153:I153)</f>
        <v>1414</v>
      </c>
    </row>
    <row r="154" spans="1:16" x14ac:dyDescent="0.4">
      <c r="A154" s="8">
        <v>153</v>
      </c>
      <c r="B154" t="s">
        <v>162</v>
      </c>
      <c r="C154">
        <v>228</v>
      </c>
      <c r="D154">
        <v>148</v>
      </c>
      <c r="E154">
        <v>213</v>
      </c>
      <c r="F154">
        <v>197</v>
      </c>
      <c r="G154">
        <v>186</v>
      </c>
      <c r="H154">
        <v>179</v>
      </c>
      <c r="I154">
        <v>179</v>
      </c>
      <c r="K154" t="s">
        <v>171</v>
      </c>
      <c r="M154">
        <f>IF(K154="A",(E154+G154),IF(K154="B",(E154+G154),IF(K154="C",0.8*(E154+G154),0.66*(E154+G154))))</f>
        <v>399</v>
      </c>
      <c r="N154">
        <f>ROUND(M154+P154/4,0)</f>
        <v>732</v>
      </c>
      <c r="O154">
        <f>RANK(N154,$N$2:$N$161)</f>
        <v>82</v>
      </c>
      <c r="P154">
        <f>SUM(C154:I154)</f>
        <v>1330</v>
      </c>
    </row>
    <row r="155" spans="1:16" x14ac:dyDescent="0.4">
      <c r="A155" s="8">
        <v>154</v>
      </c>
      <c r="B155" t="s">
        <v>163</v>
      </c>
      <c r="C155">
        <v>231</v>
      </c>
      <c r="D155">
        <v>182</v>
      </c>
      <c r="E155">
        <v>196</v>
      </c>
      <c r="F155">
        <v>188</v>
      </c>
      <c r="G155">
        <v>187</v>
      </c>
      <c r="H155">
        <v>226</v>
      </c>
      <c r="I155">
        <v>217</v>
      </c>
      <c r="K155" t="s">
        <v>171</v>
      </c>
      <c r="M155">
        <f>IF(K155="A",(E155+G155),IF(K155="B",(E155+G155),IF(K155="C",0.8*(E155+G155),0.66*(E155+G155))))</f>
        <v>383</v>
      </c>
      <c r="N155">
        <f>ROUND(M155+P155/4,0)</f>
        <v>740</v>
      </c>
      <c r="O155">
        <f>RANK(N155,$N$2:$N$161)</f>
        <v>77</v>
      </c>
      <c r="P155">
        <f>SUM(C155:I155)</f>
        <v>1427</v>
      </c>
    </row>
    <row r="156" spans="1:16" x14ac:dyDescent="0.4">
      <c r="A156" s="5">
        <v>155</v>
      </c>
      <c r="B156" t="s">
        <v>164</v>
      </c>
      <c r="C156">
        <v>220</v>
      </c>
      <c r="D156">
        <v>150</v>
      </c>
      <c r="E156">
        <v>203</v>
      </c>
      <c r="F156">
        <v>176</v>
      </c>
      <c r="G156">
        <v>268</v>
      </c>
      <c r="H156">
        <v>174</v>
      </c>
      <c r="I156">
        <v>159</v>
      </c>
      <c r="K156" t="s">
        <v>171</v>
      </c>
      <c r="M156">
        <f>IF(K156="A",(E156+G156),IF(K156="B",(E156+G156),IF(K156="C",0.8*(E156+G156),0.66*(E156+G156))))</f>
        <v>471</v>
      </c>
      <c r="N156">
        <f>ROUND(M156+P156/4,0)</f>
        <v>809</v>
      </c>
      <c r="O156">
        <f>RANK(N156,$N$2:$N$161)</f>
        <v>18</v>
      </c>
      <c r="P156">
        <f>SUM(C156:I156)</f>
        <v>1350</v>
      </c>
    </row>
    <row r="157" spans="1:16" x14ac:dyDescent="0.4">
      <c r="A157" s="6">
        <v>156</v>
      </c>
      <c r="B157" t="s">
        <v>165</v>
      </c>
      <c r="C157">
        <v>228</v>
      </c>
      <c r="D157">
        <v>239</v>
      </c>
      <c r="E157">
        <v>208</v>
      </c>
      <c r="F157">
        <v>218</v>
      </c>
      <c r="G157">
        <v>203</v>
      </c>
      <c r="H157">
        <v>222</v>
      </c>
      <c r="I157">
        <v>250</v>
      </c>
      <c r="K157" t="s">
        <v>171</v>
      </c>
      <c r="M157">
        <f>IF(K157="A",(E157+G157),IF(K157="B",(E157+G157),IF(K157="C",0.8*(E157+G157),0.66*(E157+G157))))</f>
        <v>411</v>
      </c>
      <c r="N157">
        <f>ROUND(M157+P157/4,0)</f>
        <v>803</v>
      </c>
      <c r="O157">
        <f>RANK(N157,$N$2:$N$161)</f>
        <v>22</v>
      </c>
      <c r="P157">
        <f>SUM(C157:I157)</f>
        <v>1568</v>
      </c>
    </row>
    <row r="158" spans="1:16" x14ac:dyDescent="0.4">
      <c r="A158" s="8">
        <v>157</v>
      </c>
      <c r="B158" t="s">
        <v>166</v>
      </c>
      <c r="C158">
        <v>232</v>
      </c>
      <c r="D158">
        <v>245</v>
      </c>
      <c r="E158">
        <v>204</v>
      </c>
      <c r="F158">
        <v>194</v>
      </c>
      <c r="G158">
        <v>204</v>
      </c>
      <c r="H158">
        <v>227</v>
      </c>
      <c r="I158">
        <v>250</v>
      </c>
      <c r="K158" t="s">
        <v>172</v>
      </c>
      <c r="M158">
        <f>IF(K158="A",(E158+G158),IF(K158="B",(E158+G158),IF(K158="C",0.8*(E158+G158),0.66*(E158+G158))))</f>
        <v>326.40000000000003</v>
      </c>
      <c r="N158">
        <f>ROUND(M158+P158/4,0)</f>
        <v>715</v>
      </c>
      <c r="O158">
        <f>RANK(N158,$N$2:$N$161)</f>
        <v>98</v>
      </c>
      <c r="P158">
        <f>SUM(C158:I158)</f>
        <v>1556</v>
      </c>
    </row>
    <row r="159" spans="1:16" x14ac:dyDescent="0.4">
      <c r="A159" s="9">
        <v>158</v>
      </c>
      <c r="B159" t="s">
        <v>167</v>
      </c>
      <c r="C159">
        <v>242</v>
      </c>
      <c r="D159">
        <v>245</v>
      </c>
      <c r="E159">
        <v>194</v>
      </c>
      <c r="F159">
        <v>184</v>
      </c>
      <c r="G159">
        <v>204</v>
      </c>
      <c r="H159">
        <v>227</v>
      </c>
      <c r="I159">
        <v>250</v>
      </c>
      <c r="K159" t="s">
        <v>172</v>
      </c>
      <c r="M159">
        <f>IF(K159="A",(E159+G159),IF(K159="B",(E159+G159),IF(K159="C",0.8*(E159+G159),0.66*(E159+G159))))</f>
        <v>318.40000000000003</v>
      </c>
      <c r="N159">
        <f>ROUND(M159+P159/4,0)</f>
        <v>705</v>
      </c>
      <c r="O159">
        <f>RANK(N159,$N$2:$N$161)</f>
        <v>105</v>
      </c>
      <c r="P159">
        <f>SUM(C159:I159)</f>
        <v>1546</v>
      </c>
    </row>
    <row r="160" spans="1:16" x14ac:dyDescent="0.4">
      <c r="A160" s="4">
        <v>159</v>
      </c>
      <c r="B160" t="s">
        <v>168</v>
      </c>
      <c r="C160">
        <v>210</v>
      </c>
      <c r="D160">
        <v>280</v>
      </c>
      <c r="E160">
        <v>224</v>
      </c>
      <c r="F160">
        <v>195</v>
      </c>
      <c r="G160">
        <v>245</v>
      </c>
      <c r="H160">
        <v>250</v>
      </c>
      <c r="I160">
        <v>315</v>
      </c>
      <c r="K160" t="s">
        <v>171</v>
      </c>
      <c r="M160">
        <f>IF(K160="A",(E160+G160),IF(K160="B",(E160+G160),IF(K160="C",0.8*(E160+G160),0.66*(E160+G160))))</f>
        <v>469</v>
      </c>
      <c r="N160">
        <f>ROUND(M160+P160/4,0)</f>
        <v>899</v>
      </c>
      <c r="O160">
        <f>RANK(N160,$N$2:$N$161)</f>
        <v>6</v>
      </c>
      <c r="P160">
        <f>SUM(C160:I160)</f>
        <v>1719</v>
      </c>
    </row>
    <row r="161" spans="1:18" x14ac:dyDescent="0.4">
      <c r="A161" s="10">
        <v>160</v>
      </c>
      <c r="B161" t="s">
        <v>169</v>
      </c>
      <c r="C161" s="12">
        <v>217</v>
      </c>
      <c r="D161" s="12">
        <v>280</v>
      </c>
      <c r="E161">
        <v>232</v>
      </c>
      <c r="F161">
        <v>214</v>
      </c>
      <c r="G161">
        <v>217</v>
      </c>
      <c r="H161">
        <v>250</v>
      </c>
      <c r="I161">
        <v>295</v>
      </c>
      <c r="K161" t="s">
        <v>172</v>
      </c>
      <c r="M161">
        <f>IF(K161="A",(E161+G161),IF(K161="B",(E161+G161),IF(K161="C",0.8*(E161+G161),0.66*(E161+G161))))</f>
        <v>359.20000000000005</v>
      </c>
      <c r="N161">
        <f>ROUND(M161+P161/4,0)</f>
        <v>785</v>
      </c>
      <c r="O161">
        <f>RANK(N161,$N$2:$N$161)</f>
        <v>31</v>
      </c>
      <c r="P161">
        <f>SUM(C161:I161)</f>
        <v>1705</v>
      </c>
    </row>
    <row r="162" spans="1:18" x14ac:dyDescent="0.4">
      <c r="C162" s="12"/>
      <c r="D162" s="12"/>
    </row>
    <row r="163" spans="1:18" ht="19.5" x14ac:dyDescent="0.4">
      <c r="A163" s="14" t="s">
        <v>208</v>
      </c>
      <c r="C163" s="13"/>
      <c r="D163" s="13"/>
      <c r="R163" s="11"/>
    </row>
    <row r="164" spans="1:18" ht="19.5" x14ac:dyDescent="0.4">
      <c r="A164" s="15" t="s">
        <v>209</v>
      </c>
      <c r="C164" s="12"/>
      <c r="D164" s="12"/>
    </row>
    <row r="165" spans="1:18" ht="19.5" x14ac:dyDescent="0.4">
      <c r="A165" s="16" t="s">
        <v>210</v>
      </c>
    </row>
    <row r="166" spans="1:18" ht="19.5" x14ac:dyDescent="0.4">
      <c r="A166" s="17" t="s">
        <v>211</v>
      </c>
    </row>
    <row r="167" spans="1:18" ht="19.5" x14ac:dyDescent="0.4">
      <c r="A167" s="18" t="s">
        <v>212</v>
      </c>
    </row>
    <row r="168" spans="1:18" ht="19.5" x14ac:dyDescent="0.4">
      <c r="A168" s="19" t="s">
        <v>213</v>
      </c>
    </row>
    <row r="169" spans="1:18" ht="19.5" x14ac:dyDescent="0.4">
      <c r="A169" s="20" t="s">
        <v>214</v>
      </c>
    </row>
  </sheetData>
  <sortState xmlns:xlrd2="http://schemas.microsoft.com/office/spreadsheetml/2017/richdata2" ref="A2:P161">
    <sortCondition ref="A2:A161"/>
  </sortState>
  <phoneticPr fontId="1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312E3-21FE-4C3E-A555-FC9C4EA9A87F}">
  <dimension ref="A1:S161"/>
  <sheetViews>
    <sheetView topLeftCell="A7" workbookViewId="0">
      <selection activeCell="E15" sqref="E15"/>
    </sheetView>
  </sheetViews>
  <sheetFormatPr defaultRowHeight="18.75" x14ac:dyDescent="0.4"/>
  <cols>
    <col min="2" max="2" width="16" customWidth="1"/>
    <col min="17" max="17" width="9.375" bestFit="1" customWidth="1"/>
  </cols>
  <sheetData>
    <row r="1" spans="1:19" ht="35.25" customHeight="1" x14ac:dyDescent="0.4">
      <c r="A1" s="22" t="s">
        <v>9</v>
      </c>
      <c r="B1" s="23" t="s">
        <v>0</v>
      </c>
      <c r="C1" s="23" t="s">
        <v>1</v>
      </c>
      <c r="D1" s="23" t="s">
        <v>2</v>
      </c>
      <c r="E1" s="23" t="s">
        <v>3</v>
      </c>
      <c r="F1" s="23" t="s">
        <v>4</v>
      </c>
      <c r="G1" s="23" t="s">
        <v>5</v>
      </c>
      <c r="H1" s="23" t="s">
        <v>6</v>
      </c>
      <c r="I1" s="23" t="s">
        <v>7</v>
      </c>
      <c r="J1" s="23" t="s">
        <v>8</v>
      </c>
      <c r="K1" s="23" t="s">
        <v>170</v>
      </c>
      <c r="L1" s="23"/>
      <c r="M1" s="21" t="s">
        <v>175</v>
      </c>
      <c r="N1" s="21" t="s">
        <v>543</v>
      </c>
      <c r="O1" s="21" t="s">
        <v>545</v>
      </c>
      <c r="Q1" s="21" t="s">
        <v>207</v>
      </c>
      <c r="R1" s="21" t="s">
        <v>541</v>
      </c>
      <c r="S1" s="21" t="s">
        <v>544</v>
      </c>
    </row>
    <row r="2" spans="1:19" x14ac:dyDescent="0.4">
      <c r="A2" s="8">
        <v>1</v>
      </c>
      <c r="B2" t="s">
        <v>10</v>
      </c>
      <c r="C2">
        <v>195</v>
      </c>
      <c r="D2">
        <v>157</v>
      </c>
      <c r="E2">
        <v>215</v>
      </c>
      <c r="F2">
        <v>166</v>
      </c>
      <c r="G2">
        <v>175</v>
      </c>
      <c r="H2">
        <v>209</v>
      </c>
      <c r="I2">
        <v>190</v>
      </c>
      <c r="J2">
        <f>SUM(C2:I2)</f>
        <v>1307</v>
      </c>
      <c r="K2" t="s">
        <v>171</v>
      </c>
      <c r="M2">
        <f>IF(K2="A",(E2+G2),IF(K2="B",(E2+G2),IF(K2="C",0.8*(E2+G2),0.66*(E2+G2))))</f>
        <v>390</v>
      </c>
      <c r="N2">
        <f>ROUND(M2+J2/4,0)</f>
        <v>717</v>
      </c>
      <c r="O2">
        <f>RANK(N2,$N$2:$N$161)</f>
        <v>94</v>
      </c>
      <c r="Q2">
        <f>IF($K2="A",($H2+$G2),IF($K2="B",($H2+$G2),IF($K2="C",0.8*($H2+$G2),0.66*($H2+$G2))))</f>
        <v>384</v>
      </c>
      <c r="R2">
        <f>ROUND(Q2+J2/4,0)</f>
        <v>711</v>
      </c>
      <c r="S2">
        <f>RANK(R2,R$2:R$161)</f>
        <v>79</v>
      </c>
    </row>
    <row r="3" spans="1:19" x14ac:dyDescent="0.4">
      <c r="A3" s="7">
        <v>2</v>
      </c>
      <c r="B3" t="s">
        <v>11</v>
      </c>
      <c r="C3">
        <v>176</v>
      </c>
      <c r="D3">
        <v>171</v>
      </c>
      <c r="E3">
        <v>206</v>
      </c>
      <c r="F3">
        <v>141</v>
      </c>
      <c r="G3">
        <v>204</v>
      </c>
      <c r="H3">
        <v>223</v>
      </c>
      <c r="I3">
        <v>228</v>
      </c>
      <c r="J3">
        <f>SUM(C3:I3)</f>
        <v>1349</v>
      </c>
      <c r="K3" t="s">
        <v>171</v>
      </c>
      <c r="M3">
        <f>IF(K3="A",(E3+G3),IF(K3="B",(E3+G3),IF(K3="C",0.8*(E3+G3),0.66*(E3+G3))))</f>
        <v>410</v>
      </c>
      <c r="N3">
        <f>ROUND(M3+J3/4,0)</f>
        <v>747</v>
      </c>
      <c r="O3">
        <f>RANK(N3,$N$2:$N$161)</f>
        <v>69</v>
      </c>
      <c r="Q3">
        <f t="shared" ref="Q3:Q66" si="0">IF($K3="A",($H3+$G3),IF($K3="B",($H3+$G3),IF($K3="C",0.8*($H3+$G3),0.66*($H3+$G3))))</f>
        <v>427</v>
      </c>
      <c r="R3">
        <f t="shared" ref="R3:R66" si="1">ROUND(Q3+J3/4,0)</f>
        <v>764</v>
      </c>
      <c r="S3">
        <f t="shared" ref="S3:S66" si="2">RANK(R3,R$2:R$161)</f>
        <v>35</v>
      </c>
    </row>
    <row r="4" spans="1:19" x14ac:dyDescent="0.4">
      <c r="A4" s="10">
        <v>3</v>
      </c>
      <c r="B4" t="s">
        <v>12</v>
      </c>
      <c r="C4">
        <v>155</v>
      </c>
      <c r="D4">
        <v>177</v>
      </c>
      <c r="E4">
        <v>195</v>
      </c>
      <c r="F4">
        <v>486</v>
      </c>
      <c r="G4">
        <v>235</v>
      </c>
      <c r="H4">
        <v>219</v>
      </c>
      <c r="I4">
        <v>240</v>
      </c>
      <c r="J4">
        <f>SUM(C4:I4)</f>
        <v>1707</v>
      </c>
      <c r="K4" t="s">
        <v>172</v>
      </c>
      <c r="M4">
        <f>IF(K4="A",(E4+G4),IF(K4="B",(E4+G4),IF(K4="C",0.8*(E4+G4),0.66*(E4+G4))))</f>
        <v>344</v>
      </c>
      <c r="N4">
        <f>ROUND(M4+J4/4,0)</f>
        <v>771</v>
      </c>
      <c r="O4">
        <f>RANK(N4,$N$2:$N$161)</f>
        <v>49</v>
      </c>
      <c r="Q4">
        <f t="shared" si="0"/>
        <v>363.20000000000005</v>
      </c>
      <c r="R4">
        <f t="shared" si="1"/>
        <v>790</v>
      </c>
      <c r="S4">
        <f t="shared" si="2"/>
        <v>15</v>
      </c>
    </row>
    <row r="5" spans="1:19" x14ac:dyDescent="0.4">
      <c r="A5" s="7">
        <v>4</v>
      </c>
      <c r="B5" t="s">
        <v>13</v>
      </c>
      <c r="C5">
        <v>202</v>
      </c>
      <c r="D5">
        <v>117</v>
      </c>
      <c r="E5">
        <v>234</v>
      </c>
      <c r="F5">
        <v>226</v>
      </c>
      <c r="G5">
        <v>195</v>
      </c>
      <c r="H5">
        <v>169</v>
      </c>
      <c r="I5">
        <v>130</v>
      </c>
      <c r="J5">
        <f>SUM(C5:I5)</f>
        <v>1273</v>
      </c>
      <c r="K5" t="s">
        <v>171</v>
      </c>
      <c r="M5">
        <f>IF(K5="A",(E5+G5),IF(K5="B",(E5+G5),IF(K5="C",0.8*(E5+G5),0.66*(E5+G5))))</f>
        <v>429</v>
      </c>
      <c r="N5">
        <f>ROUND(M5+J5/4,0)</f>
        <v>747</v>
      </c>
      <c r="O5">
        <f>RANK(N5,$N$2:$N$161)</f>
        <v>69</v>
      </c>
      <c r="Q5">
        <f t="shared" si="0"/>
        <v>364</v>
      </c>
      <c r="R5">
        <f t="shared" si="1"/>
        <v>682</v>
      </c>
      <c r="S5">
        <f t="shared" si="2"/>
        <v>96</v>
      </c>
    </row>
    <row r="6" spans="1:19" x14ac:dyDescent="0.4">
      <c r="A6" s="7">
        <v>5</v>
      </c>
      <c r="B6" t="s">
        <v>14</v>
      </c>
      <c r="C6">
        <v>202</v>
      </c>
      <c r="D6">
        <v>107</v>
      </c>
      <c r="E6">
        <v>254</v>
      </c>
      <c r="F6">
        <v>226</v>
      </c>
      <c r="G6">
        <v>195</v>
      </c>
      <c r="H6">
        <v>159</v>
      </c>
      <c r="I6">
        <v>125</v>
      </c>
      <c r="J6">
        <f>SUM(C6:I6)</f>
        <v>1268</v>
      </c>
      <c r="K6" t="s">
        <v>171</v>
      </c>
      <c r="M6">
        <f>IF(K6="A",(E6+G6),IF(K6="B",(E6+G6),IF(K6="C",0.8*(E6+G6),0.66*(E6+G6))))</f>
        <v>449</v>
      </c>
      <c r="N6">
        <f>ROUND(M6+J6/4,0)</f>
        <v>766</v>
      </c>
      <c r="O6">
        <f>RANK(N6,$N$2:$N$161)</f>
        <v>55</v>
      </c>
      <c r="Q6">
        <f t="shared" si="0"/>
        <v>354</v>
      </c>
      <c r="R6">
        <f t="shared" si="1"/>
        <v>671</v>
      </c>
      <c r="S6">
        <f t="shared" si="2"/>
        <v>106</v>
      </c>
    </row>
    <row r="7" spans="1:19" x14ac:dyDescent="0.4">
      <c r="A7" s="9">
        <v>6</v>
      </c>
      <c r="B7" t="s">
        <v>15</v>
      </c>
      <c r="C7">
        <v>202</v>
      </c>
      <c r="D7">
        <v>212</v>
      </c>
      <c r="E7">
        <v>156</v>
      </c>
      <c r="F7">
        <v>226</v>
      </c>
      <c r="G7">
        <v>195</v>
      </c>
      <c r="H7">
        <v>229</v>
      </c>
      <c r="I7">
        <v>178</v>
      </c>
      <c r="J7">
        <f>SUM(C7:I7)</f>
        <v>1398</v>
      </c>
      <c r="K7" t="s">
        <v>171</v>
      </c>
      <c r="M7">
        <f>IF(K7="A",(E7+G7),IF(K7="B",(E7+G7),IF(K7="C",0.8*(E7+G7),0.66*(E7+G7))))</f>
        <v>351</v>
      </c>
      <c r="N7">
        <f>ROUND(M7+J7/4,0)</f>
        <v>701</v>
      </c>
      <c r="O7">
        <f>RANK(N7,$N$2:$N$161)</f>
        <v>106</v>
      </c>
      <c r="Q7">
        <f t="shared" si="0"/>
        <v>424</v>
      </c>
      <c r="R7">
        <f t="shared" si="1"/>
        <v>774</v>
      </c>
      <c r="S7">
        <f t="shared" si="2"/>
        <v>27</v>
      </c>
    </row>
    <row r="8" spans="1:19" x14ac:dyDescent="0.4">
      <c r="A8" s="10">
        <v>7</v>
      </c>
      <c r="B8" t="s">
        <v>16</v>
      </c>
      <c r="C8">
        <v>214</v>
      </c>
      <c r="D8">
        <v>107</v>
      </c>
      <c r="E8">
        <v>234</v>
      </c>
      <c r="F8">
        <v>231</v>
      </c>
      <c r="G8">
        <v>215</v>
      </c>
      <c r="H8">
        <v>159</v>
      </c>
      <c r="I8">
        <v>160</v>
      </c>
      <c r="J8">
        <f>SUM(C8:I8)</f>
        <v>1320</v>
      </c>
      <c r="K8" t="s">
        <v>171</v>
      </c>
      <c r="M8">
        <f>IF(K8="A",(E8+G8),IF(K8="B",(E8+G8),IF(K8="C",0.8*(E8+G8),0.66*(E8+G8))))</f>
        <v>449</v>
      </c>
      <c r="N8">
        <f>ROUND(M8+J8/4,0)</f>
        <v>779</v>
      </c>
      <c r="O8">
        <f>RANK(N8,$N$2:$N$161)</f>
        <v>40</v>
      </c>
      <c r="Q8">
        <f t="shared" si="0"/>
        <v>374</v>
      </c>
      <c r="R8">
        <f t="shared" si="1"/>
        <v>704</v>
      </c>
      <c r="S8">
        <f t="shared" si="2"/>
        <v>83</v>
      </c>
    </row>
    <row r="9" spans="1:19" x14ac:dyDescent="0.4">
      <c r="A9" s="7">
        <v>8</v>
      </c>
      <c r="B9" t="s">
        <v>17</v>
      </c>
      <c r="C9">
        <v>232</v>
      </c>
      <c r="D9">
        <v>97</v>
      </c>
      <c r="E9">
        <v>261</v>
      </c>
      <c r="F9">
        <v>236</v>
      </c>
      <c r="G9">
        <v>175</v>
      </c>
      <c r="H9">
        <v>149</v>
      </c>
      <c r="I9">
        <v>145</v>
      </c>
      <c r="J9">
        <f>SUM(C9:I9)</f>
        <v>1295</v>
      </c>
      <c r="K9" t="s">
        <v>171</v>
      </c>
      <c r="M9">
        <f>IF(K9="A",(E9+G9),IF(K9="B",(E9+G9),IF(K9="C",0.8*(E9+G9),0.66*(E9+G9))))</f>
        <v>436</v>
      </c>
      <c r="N9">
        <f>ROUND(M9+J9/4,0)</f>
        <v>760</v>
      </c>
      <c r="O9">
        <f>RANK(N9,$N$2:$N$161)</f>
        <v>56</v>
      </c>
      <c r="Q9">
        <f t="shared" si="0"/>
        <v>324</v>
      </c>
      <c r="R9">
        <f t="shared" si="1"/>
        <v>648</v>
      </c>
      <c r="S9">
        <f t="shared" si="2"/>
        <v>118</v>
      </c>
    </row>
    <row r="10" spans="1:19" x14ac:dyDescent="0.4">
      <c r="A10" s="8">
        <v>9</v>
      </c>
      <c r="B10" t="s">
        <v>18</v>
      </c>
      <c r="C10">
        <v>227</v>
      </c>
      <c r="D10">
        <v>216</v>
      </c>
      <c r="E10">
        <v>176</v>
      </c>
      <c r="F10">
        <v>226</v>
      </c>
      <c r="G10">
        <v>185</v>
      </c>
      <c r="H10">
        <v>219</v>
      </c>
      <c r="I10">
        <v>193</v>
      </c>
      <c r="J10">
        <f>SUM(C10:I10)</f>
        <v>1442</v>
      </c>
      <c r="K10" t="s">
        <v>171</v>
      </c>
      <c r="M10">
        <f>IF(K10="A",(E10+G10),IF(K10="B",(E10+G10),IF(K10="C",0.8*(E10+G10),0.66*(E10+G10))))</f>
        <v>361</v>
      </c>
      <c r="N10">
        <f>ROUND(M10+J10/4,0)</f>
        <v>722</v>
      </c>
      <c r="O10">
        <f>RANK(N10,$N$2:$N$161)</f>
        <v>89</v>
      </c>
      <c r="Q10">
        <f t="shared" si="0"/>
        <v>404</v>
      </c>
      <c r="R10">
        <f t="shared" si="1"/>
        <v>765</v>
      </c>
      <c r="S10">
        <f t="shared" si="2"/>
        <v>34</v>
      </c>
    </row>
    <row r="11" spans="1:19" x14ac:dyDescent="0.4">
      <c r="A11" s="8">
        <v>10</v>
      </c>
      <c r="B11" t="s">
        <v>19</v>
      </c>
      <c r="C11">
        <v>237</v>
      </c>
      <c r="D11">
        <v>144</v>
      </c>
      <c r="E11">
        <v>194</v>
      </c>
      <c r="F11">
        <v>243</v>
      </c>
      <c r="G11">
        <v>195</v>
      </c>
      <c r="H11">
        <v>148</v>
      </c>
      <c r="I11">
        <v>149</v>
      </c>
      <c r="J11">
        <f>SUM(C11:I11)</f>
        <v>1310</v>
      </c>
      <c r="K11" t="s">
        <v>171</v>
      </c>
      <c r="M11">
        <f>IF(K11="A",(E11+G11),IF(K11="B",(E11+G11),IF(K11="C",0.8*(E11+G11),0.66*(E11+G11))))</f>
        <v>389</v>
      </c>
      <c r="N11">
        <f>ROUND(M11+J11/4,0)</f>
        <v>717</v>
      </c>
      <c r="O11">
        <f>RANK(N11,$N$2:$N$161)</f>
        <v>94</v>
      </c>
      <c r="Q11">
        <f t="shared" si="0"/>
        <v>343</v>
      </c>
      <c r="R11">
        <f t="shared" si="1"/>
        <v>671</v>
      </c>
      <c r="S11">
        <f t="shared" si="2"/>
        <v>106</v>
      </c>
    </row>
    <row r="12" spans="1:19" x14ac:dyDescent="0.4">
      <c r="A12" s="9">
        <v>11</v>
      </c>
      <c r="B12" t="s">
        <v>20</v>
      </c>
      <c r="C12">
        <v>188</v>
      </c>
      <c r="D12">
        <v>191</v>
      </c>
      <c r="E12">
        <v>145</v>
      </c>
      <c r="F12">
        <v>244</v>
      </c>
      <c r="G12">
        <v>194</v>
      </c>
      <c r="H12">
        <v>195</v>
      </c>
      <c r="I12">
        <v>197</v>
      </c>
      <c r="J12">
        <f>SUM(C12:I12)</f>
        <v>1354</v>
      </c>
      <c r="K12" t="s">
        <v>171</v>
      </c>
      <c r="M12">
        <f>IF(K12="A",(E12+G12),IF(K12="B",(E12+G12),IF(K12="C",0.8*(E12+G12),0.66*(E12+G12))))</f>
        <v>339</v>
      </c>
      <c r="N12">
        <f>ROUND(M12+J12/4,0)</f>
        <v>678</v>
      </c>
      <c r="O12">
        <f>RANK(N12,$N$2:$N$161)</f>
        <v>125</v>
      </c>
      <c r="Q12">
        <f t="shared" si="0"/>
        <v>389</v>
      </c>
      <c r="R12">
        <f t="shared" si="1"/>
        <v>728</v>
      </c>
      <c r="S12">
        <f t="shared" si="2"/>
        <v>67</v>
      </c>
    </row>
    <row r="13" spans="1:19" x14ac:dyDescent="0.4">
      <c r="A13" s="9">
        <v>12</v>
      </c>
      <c r="B13" t="s">
        <v>21</v>
      </c>
      <c r="C13">
        <v>344</v>
      </c>
      <c r="D13">
        <v>97</v>
      </c>
      <c r="E13">
        <v>339</v>
      </c>
      <c r="F13">
        <v>194</v>
      </c>
      <c r="G13">
        <v>96</v>
      </c>
      <c r="H13">
        <v>118</v>
      </c>
      <c r="I13">
        <v>140</v>
      </c>
      <c r="J13">
        <f>SUM(C13:I13)</f>
        <v>1328</v>
      </c>
      <c r="K13" t="s">
        <v>172</v>
      </c>
      <c r="M13">
        <f>IF(K13="A",(E13+G13),IF(K13="B",(E13+G13),IF(K13="C",0.8*(E13+G13),0.66*(E13+G13))))</f>
        <v>348</v>
      </c>
      <c r="N13">
        <f>ROUND(M13+J13/4,0)</f>
        <v>680</v>
      </c>
      <c r="O13">
        <f>RANK(N13,$N$2:$N$161)</f>
        <v>123</v>
      </c>
      <c r="Q13">
        <f t="shared" si="0"/>
        <v>171.20000000000002</v>
      </c>
      <c r="R13">
        <f t="shared" si="1"/>
        <v>503</v>
      </c>
      <c r="S13">
        <f t="shared" si="2"/>
        <v>160</v>
      </c>
    </row>
    <row r="14" spans="1:19" x14ac:dyDescent="0.4">
      <c r="A14" s="6">
        <v>13</v>
      </c>
      <c r="B14" t="s">
        <v>22</v>
      </c>
      <c r="C14">
        <v>189</v>
      </c>
      <c r="D14">
        <v>142</v>
      </c>
      <c r="E14">
        <v>244</v>
      </c>
      <c r="F14">
        <v>305</v>
      </c>
      <c r="G14">
        <v>216</v>
      </c>
      <c r="H14">
        <v>132</v>
      </c>
      <c r="I14">
        <v>143</v>
      </c>
      <c r="J14">
        <f>SUM(C14:I14)</f>
        <v>1371</v>
      </c>
      <c r="K14" t="s">
        <v>171</v>
      </c>
      <c r="M14">
        <f>IF(K14="A",(E14+G14),IF(K14="B",(E14+G14),IF(K14="C",0.8*(E14+G14),0.66*(E14+G14))))</f>
        <v>460</v>
      </c>
      <c r="N14">
        <f>ROUND(M14+J14/4,0)</f>
        <v>803</v>
      </c>
      <c r="O14">
        <f>RANK(N14,$N$2:$N$161)</f>
        <v>22</v>
      </c>
      <c r="Q14">
        <f t="shared" si="0"/>
        <v>348</v>
      </c>
      <c r="R14">
        <f t="shared" si="1"/>
        <v>691</v>
      </c>
      <c r="S14">
        <f t="shared" si="2"/>
        <v>92</v>
      </c>
    </row>
    <row r="15" spans="1:19" x14ac:dyDescent="0.4">
      <c r="A15" s="6">
        <v>14</v>
      </c>
      <c r="B15" t="s">
        <v>23</v>
      </c>
      <c r="C15">
        <v>189</v>
      </c>
      <c r="D15">
        <v>117</v>
      </c>
      <c r="E15">
        <v>252</v>
      </c>
      <c r="F15">
        <v>292</v>
      </c>
      <c r="G15">
        <v>204</v>
      </c>
      <c r="H15">
        <v>129</v>
      </c>
      <c r="I15">
        <v>143</v>
      </c>
      <c r="J15">
        <f>SUM(C15:I15)</f>
        <v>1326</v>
      </c>
      <c r="K15" t="s">
        <v>171</v>
      </c>
      <c r="M15">
        <f>IF(K15="A",(E15+G15),IF(K15="B",(E15+G15),IF(K15="C",0.8*(E15+G15),0.66*(E15+G15))))</f>
        <v>456</v>
      </c>
      <c r="N15">
        <f>ROUND(M15+J15/4,0)</f>
        <v>788</v>
      </c>
      <c r="O15">
        <f>RANK(N15,$N$2:$N$161)</f>
        <v>28</v>
      </c>
      <c r="Q15">
        <f t="shared" si="0"/>
        <v>333</v>
      </c>
      <c r="R15">
        <f t="shared" si="1"/>
        <v>665</v>
      </c>
      <c r="S15">
        <f t="shared" si="2"/>
        <v>114</v>
      </c>
    </row>
    <row r="16" spans="1:19" x14ac:dyDescent="0.4">
      <c r="A16" s="5">
        <v>15</v>
      </c>
      <c r="B16" t="s">
        <v>24</v>
      </c>
      <c r="C16">
        <v>197</v>
      </c>
      <c r="D16">
        <v>122</v>
      </c>
      <c r="E16">
        <v>252</v>
      </c>
      <c r="F16">
        <v>325</v>
      </c>
      <c r="G16">
        <v>214</v>
      </c>
      <c r="H16">
        <v>119</v>
      </c>
      <c r="I16">
        <v>129</v>
      </c>
      <c r="J16">
        <f>SUM(C16:I16)</f>
        <v>1358</v>
      </c>
      <c r="K16" t="s">
        <v>171</v>
      </c>
      <c r="M16">
        <f>IF(K16="A",(E16+G16),IF(K16="B",(E16+G16),IF(K16="C",0.8*(E16+G16),0.66*(E16+G16))))</f>
        <v>466</v>
      </c>
      <c r="N16">
        <f>ROUND(M16+J16/4,0)</f>
        <v>806</v>
      </c>
      <c r="O16">
        <f>RANK(N16,$N$2:$N$161)</f>
        <v>19</v>
      </c>
      <c r="Q16">
        <f t="shared" si="0"/>
        <v>333</v>
      </c>
      <c r="R16">
        <f t="shared" si="1"/>
        <v>673</v>
      </c>
      <c r="S16">
        <f t="shared" si="2"/>
        <v>105</v>
      </c>
    </row>
    <row r="17" spans="1:19" x14ac:dyDescent="0.4">
      <c r="A17" s="7">
        <v>16</v>
      </c>
      <c r="B17" t="s">
        <v>25</v>
      </c>
      <c r="C17">
        <v>172</v>
      </c>
      <c r="D17">
        <v>212</v>
      </c>
      <c r="E17">
        <v>164</v>
      </c>
      <c r="F17">
        <v>168</v>
      </c>
      <c r="G17">
        <v>232</v>
      </c>
      <c r="H17">
        <v>245</v>
      </c>
      <c r="I17">
        <v>259</v>
      </c>
      <c r="J17">
        <f>SUM(C17:I17)</f>
        <v>1452</v>
      </c>
      <c r="K17" t="s">
        <v>171</v>
      </c>
      <c r="M17">
        <f>IF(K17="A",(E17+G17),IF(K17="B",(E17+G17),IF(K17="C",0.8*(E17+G17),0.66*(E17+G17))))</f>
        <v>396</v>
      </c>
      <c r="N17">
        <f>ROUND(M17+J17/4,0)</f>
        <v>759</v>
      </c>
      <c r="O17">
        <f>RANK(N17,$N$2:$N$161)</f>
        <v>57</v>
      </c>
      <c r="Q17">
        <f t="shared" si="0"/>
        <v>477</v>
      </c>
      <c r="R17">
        <f t="shared" si="1"/>
        <v>840</v>
      </c>
      <c r="S17">
        <f t="shared" si="2"/>
        <v>2</v>
      </c>
    </row>
    <row r="18" spans="1:19" x14ac:dyDescent="0.4">
      <c r="A18" s="5">
        <v>17</v>
      </c>
      <c r="B18" t="s">
        <v>27</v>
      </c>
      <c r="C18">
        <v>208</v>
      </c>
      <c r="D18">
        <v>161</v>
      </c>
      <c r="E18">
        <v>258</v>
      </c>
      <c r="F18">
        <v>309</v>
      </c>
      <c r="G18">
        <v>204</v>
      </c>
      <c r="H18">
        <v>143</v>
      </c>
      <c r="I18">
        <v>148</v>
      </c>
      <c r="J18">
        <f>SUM(C18:I18)</f>
        <v>1431</v>
      </c>
      <c r="K18" t="s">
        <v>171</v>
      </c>
      <c r="M18">
        <f>IF(K18="A",(E18+G18),IF(K18="B",(E18+G18),IF(K18="C",0.8*(E18+G18),0.66*(E18+G18))))</f>
        <v>462</v>
      </c>
      <c r="N18">
        <f>ROUND(M18+J18/4,0)</f>
        <v>820</v>
      </c>
      <c r="O18">
        <f>RANK(N18,$N$2:$N$161)</f>
        <v>15</v>
      </c>
      <c r="Q18">
        <f t="shared" si="0"/>
        <v>347</v>
      </c>
      <c r="R18">
        <f t="shared" si="1"/>
        <v>705</v>
      </c>
      <c r="S18">
        <f t="shared" si="2"/>
        <v>82</v>
      </c>
    </row>
    <row r="19" spans="1:19" x14ac:dyDescent="0.4">
      <c r="A19" s="6">
        <v>18</v>
      </c>
      <c r="B19" t="s">
        <v>26</v>
      </c>
      <c r="C19">
        <v>180</v>
      </c>
      <c r="D19">
        <v>171</v>
      </c>
      <c r="E19">
        <v>238</v>
      </c>
      <c r="F19">
        <v>343</v>
      </c>
      <c r="G19">
        <v>194</v>
      </c>
      <c r="H19">
        <v>163</v>
      </c>
      <c r="I19">
        <v>171</v>
      </c>
      <c r="J19">
        <f>SUM(C19:I19)</f>
        <v>1460</v>
      </c>
      <c r="K19" t="s">
        <v>171</v>
      </c>
      <c r="M19">
        <f>IF(K19="A",(E19+G19),IF(K19="B",(E19+G19),IF(K19="C",0.8*(E19+G19),0.66*(E19+G19))))</f>
        <v>432</v>
      </c>
      <c r="N19">
        <f>ROUND(M19+J19/4,0)</f>
        <v>797</v>
      </c>
      <c r="O19">
        <f>RANK(N19,$N$2:$N$161)</f>
        <v>24</v>
      </c>
      <c r="Q19">
        <f t="shared" si="0"/>
        <v>357</v>
      </c>
      <c r="R19">
        <f t="shared" si="1"/>
        <v>722</v>
      </c>
      <c r="S19">
        <f t="shared" si="2"/>
        <v>71</v>
      </c>
    </row>
    <row r="20" spans="1:19" x14ac:dyDescent="0.4">
      <c r="A20" s="9">
        <v>19</v>
      </c>
      <c r="B20" t="s">
        <v>28</v>
      </c>
      <c r="C20">
        <v>230</v>
      </c>
      <c r="D20">
        <v>171</v>
      </c>
      <c r="E20">
        <v>197</v>
      </c>
      <c r="F20">
        <v>121</v>
      </c>
      <c r="G20">
        <v>101</v>
      </c>
      <c r="H20">
        <v>208</v>
      </c>
      <c r="I20">
        <v>202</v>
      </c>
      <c r="J20">
        <f>SUM(C20:I20)</f>
        <v>1230</v>
      </c>
      <c r="K20" t="s">
        <v>171</v>
      </c>
      <c r="M20">
        <f>IF(K20="A",(E20+G20),IF(K20="B",(E20+G20),IF(K20="C",0.8*(E20+G20),0.66*(E20+G20))))</f>
        <v>298</v>
      </c>
      <c r="N20">
        <f>ROUND(M20+J20/4,0)</f>
        <v>606</v>
      </c>
      <c r="O20">
        <f>RANK(N20,$N$2:$N$161)</f>
        <v>154</v>
      </c>
      <c r="Q20">
        <f t="shared" si="0"/>
        <v>309</v>
      </c>
      <c r="R20">
        <f t="shared" si="1"/>
        <v>617</v>
      </c>
      <c r="S20">
        <f t="shared" si="2"/>
        <v>135</v>
      </c>
    </row>
    <row r="21" spans="1:19" x14ac:dyDescent="0.4">
      <c r="A21" s="9">
        <v>20</v>
      </c>
      <c r="B21" t="s">
        <v>29</v>
      </c>
      <c r="C21">
        <v>220</v>
      </c>
      <c r="D21">
        <v>151</v>
      </c>
      <c r="E21">
        <v>217</v>
      </c>
      <c r="F21">
        <v>151</v>
      </c>
      <c r="G21">
        <v>101</v>
      </c>
      <c r="H21">
        <v>158</v>
      </c>
      <c r="I21">
        <v>172</v>
      </c>
      <c r="J21">
        <f>SUM(C21:I21)</f>
        <v>1170</v>
      </c>
      <c r="K21" t="s">
        <v>171</v>
      </c>
      <c r="M21">
        <f>IF(K21="A",(E21+G21),IF(K21="B",(E21+G21),IF(K21="C",0.8*(E21+G21),0.66*(E21+G21))))</f>
        <v>318</v>
      </c>
      <c r="N21">
        <f>ROUND(M21+J21/4,0)</f>
        <v>611</v>
      </c>
      <c r="O21">
        <f>RANK(N21,$N$2:$N$161)</f>
        <v>151</v>
      </c>
      <c r="Q21">
        <f t="shared" si="0"/>
        <v>259</v>
      </c>
      <c r="R21">
        <f t="shared" si="1"/>
        <v>552</v>
      </c>
      <c r="S21">
        <f t="shared" si="2"/>
        <v>158</v>
      </c>
    </row>
    <row r="22" spans="1:19" x14ac:dyDescent="0.4">
      <c r="A22" s="9">
        <v>21</v>
      </c>
      <c r="B22" t="s">
        <v>30</v>
      </c>
      <c r="C22">
        <v>336</v>
      </c>
      <c r="D22">
        <v>163</v>
      </c>
      <c r="E22">
        <v>212</v>
      </c>
      <c r="F22">
        <v>127</v>
      </c>
      <c r="G22">
        <v>99</v>
      </c>
      <c r="H22">
        <v>198</v>
      </c>
      <c r="I22">
        <v>198</v>
      </c>
      <c r="J22">
        <f>SUM(C22:I22)</f>
        <v>1333</v>
      </c>
      <c r="K22" t="s">
        <v>172</v>
      </c>
      <c r="M22">
        <f>IF(K22="A",(E22+G22),IF(K22="B",(E22+G22),IF(K22="C",0.8*(E22+G22),0.66*(E22+G22))))</f>
        <v>248.8</v>
      </c>
      <c r="N22">
        <f>ROUND(M22+J22/4,0)</f>
        <v>582</v>
      </c>
      <c r="O22">
        <f>RANK(N22,$N$2:$N$161)</f>
        <v>158</v>
      </c>
      <c r="Q22">
        <f t="shared" si="0"/>
        <v>237.60000000000002</v>
      </c>
      <c r="R22">
        <f t="shared" si="1"/>
        <v>571</v>
      </c>
      <c r="S22">
        <f t="shared" si="2"/>
        <v>152</v>
      </c>
    </row>
    <row r="23" spans="1:19" x14ac:dyDescent="0.4">
      <c r="A23" s="9">
        <v>22</v>
      </c>
      <c r="B23" t="s">
        <v>31</v>
      </c>
      <c r="C23">
        <v>258</v>
      </c>
      <c r="D23">
        <v>154</v>
      </c>
      <c r="E23">
        <v>206</v>
      </c>
      <c r="F23">
        <v>121</v>
      </c>
      <c r="G23">
        <v>89</v>
      </c>
      <c r="H23">
        <v>188</v>
      </c>
      <c r="I23">
        <v>208</v>
      </c>
      <c r="J23">
        <f>SUM(C23:I23)</f>
        <v>1224</v>
      </c>
      <c r="K23" t="s">
        <v>171</v>
      </c>
      <c r="M23">
        <f>IF(K23="A",(E23+G23),IF(K23="B",(E23+G23),IF(K23="C",0.8*(E23+G23),0.66*(E23+G23))))</f>
        <v>295</v>
      </c>
      <c r="N23">
        <f>ROUND(M23+J23/4,0)</f>
        <v>601</v>
      </c>
      <c r="O23">
        <f>RANK(N23,$N$2:$N$161)</f>
        <v>155</v>
      </c>
      <c r="Q23">
        <f t="shared" si="0"/>
        <v>277</v>
      </c>
      <c r="R23">
        <f t="shared" si="1"/>
        <v>583</v>
      </c>
      <c r="S23">
        <f t="shared" si="2"/>
        <v>146</v>
      </c>
    </row>
    <row r="24" spans="1:19" x14ac:dyDescent="0.4">
      <c r="A24" s="9">
        <v>23</v>
      </c>
      <c r="B24" t="s">
        <v>32</v>
      </c>
      <c r="C24">
        <v>315</v>
      </c>
      <c r="D24">
        <v>171</v>
      </c>
      <c r="E24">
        <v>192</v>
      </c>
      <c r="F24">
        <v>137</v>
      </c>
      <c r="G24">
        <v>128</v>
      </c>
      <c r="H24">
        <v>216</v>
      </c>
      <c r="I24">
        <v>207</v>
      </c>
      <c r="J24">
        <f>SUM(C24:I24)</f>
        <v>1366</v>
      </c>
      <c r="K24" t="s">
        <v>173</v>
      </c>
      <c r="M24">
        <f>IF(K24="A",(E24+G24),IF(K24="B",(E24+G24),IF(K24="C",0.8*(E24+G24),0.66*(E24+G24))))</f>
        <v>211.20000000000002</v>
      </c>
      <c r="N24">
        <f>ROUND(M24+J24/4,0)</f>
        <v>553</v>
      </c>
      <c r="O24">
        <f>RANK(N24,$N$2:$N$161)</f>
        <v>160</v>
      </c>
      <c r="Q24">
        <f t="shared" si="0"/>
        <v>227.04000000000002</v>
      </c>
      <c r="R24">
        <f t="shared" si="1"/>
        <v>569</v>
      </c>
      <c r="S24">
        <f t="shared" si="2"/>
        <v>154</v>
      </c>
    </row>
    <row r="25" spans="1:19" x14ac:dyDescent="0.4">
      <c r="A25" s="9">
        <v>24</v>
      </c>
      <c r="B25" t="s">
        <v>33</v>
      </c>
      <c r="C25">
        <v>346</v>
      </c>
      <c r="D25">
        <v>158</v>
      </c>
      <c r="E25">
        <v>206</v>
      </c>
      <c r="F25">
        <v>146</v>
      </c>
      <c r="G25">
        <v>139</v>
      </c>
      <c r="H25">
        <v>158</v>
      </c>
      <c r="I25">
        <v>183</v>
      </c>
      <c r="J25">
        <f>SUM(C25:I25)</f>
        <v>1336</v>
      </c>
      <c r="K25" t="s">
        <v>172</v>
      </c>
      <c r="M25">
        <f>IF(K25="A",(E25+G25),IF(K25="B",(E25+G25),IF(K25="C",0.8*(E25+G25),0.66*(E25+G25))))</f>
        <v>276</v>
      </c>
      <c r="N25">
        <f>ROUND(M25+J25/4,0)</f>
        <v>610</v>
      </c>
      <c r="O25">
        <f>RANK(N25,$N$2:$N$161)</f>
        <v>153</v>
      </c>
      <c r="Q25">
        <f t="shared" si="0"/>
        <v>237.60000000000002</v>
      </c>
      <c r="R25">
        <f t="shared" si="1"/>
        <v>572</v>
      </c>
      <c r="S25">
        <f t="shared" si="2"/>
        <v>151</v>
      </c>
    </row>
    <row r="26" spans="1:19" x14ac:dyDescent="0.4">
      <c r="A26" s="8">
        <v>25</v>
      </c>
      <c r="B26" t="s">
        <v>34</v>
      </c>
      <c r="C26">
        <v>199</v>
      </c>
      <c r="D26">
        <v>138</v>
      </c>
      <c r="E26">
        <v>213</v>
      </c>
      <c r="F26">
        <v>204</v>
      </c>
      <c r="G26">
        <v>191</v>
      </c>
      <c r="H26">
        <v>179</v>
      </c>
      <c r="I26">
        <v>169</v>
      </c>
      <c r="J26">
        <f>SUM(C26:I26)</f>
        <v>1293</v>
      </c>
      <c r="K26" t="s">
        <v>171</v>
      </c>
      <c r="M26">
        <f>IF(K26="A",(E26+G26),IF(K26="B",(E26+G26),IF(K26="C",0.8*(E26+G26),0.66*(E26+G26))))</f>
        <v>404</v>
      </c>
      <c r="N26">
        <f>ROUND(M26+J26/4,0)</f>
        <v>727</v>
      </c>
      <c r="O26">
        <f>RANK(N26,$N$2:$N$161)</f>
        <v>84</v>
      </c>
      <c r="Q26">
        <f t="shared" si="0"/>
        <v>370</v>
      </c>
      <c r="R26">
        <f t="shared" si="1"/>
        <v>693</v>
      </c>
      <c r="S26">
        <f t="shared" si="2"/>
        <v>90</v>
      </c>
    </row>
    <row r="27" spans="1:19" x14ac:dyDescent="0.4">
      <c r="A27" s="8">
        <v>26</v>
      </c>
      <c r="B27" t="s">
        <v>35</v>
      </c>
      <c r="C27">
        <v>195</v>
      </c>
      <c r="D27">
        <v>142</v>
      </c>
      <c r="E27">
        <v>204</v>
      </c>
      <c r="F27">
        <v>220</v>
      </c>
      <c r="G27">
        <v>184</v>
      </c>
      <c r="H27">
        <v>176</v>
      </c>
      <c r="I27">
        <v>181</v>
      </c>
      <c r="J27">
        <f>SUM(C27:I27)</f>
        <v>1302</v>
      </c>
      <c r="K27" t="s">
        <v>171</v>
      </c>
      <c r="M27">
        <f>IF(K27="A",(E27+G27),IF(K27="B",(E27+G27),IF(K27="C",0.8*(E27+G27),0.66*(E27+G27))))</f>
        <v>388</v>
      </c>
      <c r="N27">
        <f>ROUND(M27+J27/4,0)</f>
        <v>714</v>
      </c>
      <c r="O27">
        <f>RANK(N27,$N$2:$N$161)</f>
        <v>99</v>
      </c>
      <c r="Q27">
        <f t="shared" si="0"/>
        <v>360</v>
      </c>
      <c r="R27">
        <f t="shared" si="1"/>
        <v>686</v>
      </c>
      <c r="S27">
        <f t="shared" si="2"/>
        <v>95</v>
      </c>
    </row>
    <row r="28" spans="1:19" x14ac:dyDescent="0.4">
      <c r="A28" s="10">
        <v>27</v>
      </c>
      <c r="B28" t="s">
        <v>36</v>
      </c>
      <c r="C28">
        <v>186</v>
      </c>
      <c r="D28">
        <v>175</v>
      </c>
      <c r="E28">
        <v>223</v>
      </c>
      <c r="F28">
        <v>245</v>
      </c>
      <c r="G28">
        <v>201</v>
      </c>
      <c r="H28">
        <v>167</v>
      </c>
      <c r="I28">
        <v>193</v>
      </c>
      <c r="J28">
        <f>SUM(C28:I28)</f>
        <v>1390</v>
      </c>
      <c r="K28" t="s">
        <v>171</v>
      </c>
      <c r="M28">
        <f>IF(K28="A",(E28+G28),IF(K28="B",(E28+G28),IF(K28="C",0.8*(E28+G28),0.66*(E28+G28))))</f>
        <v>424</v>
      </c>
      <c r="N28">
        <f>ROUND(M28+J28/4,0)</f>
        <v>772</v>
      </c>
      <c r="O28">
        <f>RANK(N28,$N$2:$N$161)</f>
        <v>47</v>
      </c>
      <c r="Q28">
        <f t="shared" si="0"/>
        <v>368</v>
      </c>
      <c r="R28">
        <f t="shared" si="1"/>
        <v>716</v>
      </c>
      <c r="S28">
        <f t="shared" si="2"/>
        <v>77</v>
      </c>
    </row>
    <row r="29" spans="1:19" x14ac:dyDescent="0.4">
      <c r="A29" s="10">
        <v>28</v>
      </c>
      <c r="B29" t="s">
        <v>37</v>
      </c>
      <c r="C29">
        <v>182</v>
      </c>
      <c r="D29">
        <v>186</v>
      </c>
      <c r="E29">
        <v>216</v>
      </c>
      <c r="F29">
        <v>240</v>
      </c>
      <c r="G29">
        <v>206</v>
      </c>
      <c r="H29">
        <v>169</v>
      </c>
      <c r="I29">
        <v>198</v>
      </c>
      <c r="J29">
        <f>SUM(C29:I29)</f>
        <v>1397</v>
      </c>
      <c r="K29" t="s">
        <v>171</v>
      </c>
      <c r="M29">
        <f>IF(K29="A",(E29+G29),IF(K29="B",(E29+G29),IF(K29="C",0.8*(E29+G29),0.66*(E29+G29))))</f>
        <v>422</v>
      </c>
      <c r="N29">
        <f>ROUND(M29+J29/4,0)</f>
        <v>771</v>
      </c>
      <c r="O29">
        <f>RANK(N29,$N$2:$N$161)</f>
        <v>49</v>
      </c>
      <c r="Q29">
        <f t="shared" si="0"/>
        <v>375</v>
      </c>
      <c r="R29">
        <f t="shared" si="1"/>
        <v>724</v>
      </c>
      <c r="S29">
        <f t="shared" si="2"/>
        <v>70</v>
      </c>
    </row>
    <row r="30" spans="1:19" x14ac:dyDescent="0.4">
      <c r="A30" s="6">
        <v>29</v>
      </c>
      <c r="B30" t="s">
        <v>38</v>
      </c>
      <c r="C30">
        <v>220</v>
      </c>
      <c r="D30">
        <v>180</v>
      </c>
      <c r="E30">
        <v>232</v>
      </c>
      <c r="F30">
        <v>225</v>
      </c>
      <c r="G30">
        <v>196</v>
      </c>
      <c r="H30">
        <v>176</v>
      </c>
      <c r="I30">
        <v>202</v>
      </c>
      <c r="J30">
        <f>SUM(C30:I30)</f>
        <v>1431</v>
      </c>
      <c r="K30" t="s">
        <v>171</v>
      </c>
      <c r="M30">
        <f>IF(K30="A",(E30+G30),IF(K30="B",(E30+G30),IF(K30="C",0.8*(E30+G30),0.66*(E30+G30))))</f>
        <v>428</v>
      </c>
      <c r="N30">
        <f>ROUND(M30+J30/4,0)</f>
        <v>786</v>
      </c>
      <c r="O30">
        <f>RANK(N30,$N$2:$N$161)</f>
        <v>30</v>
      </c>
      <c r="Q30">
        <f t="shared" si="0"/>
        <v>372</v>
      </c>
      <c r="R30">
        <f t="shared" si="1"/>
        <v>730</v>
      </c>
      <c r="S30">
        <f t="shared" si="2"/>
        <v>65</v>
      </c>
    </row>
    <row r="31" spans="1:19" x14ac:dyDescent="0.4">
      <c r="A31" s="8">
        <v>30</v>
      </c>
      <c r="B31" t="s">
        <v>39</v>
      </c>
      <c r="C31">
        <v>240</v>
      </c>
      <c r="D31">
        <v>190</v>
      </c>
      <c r="E31">
        <v>237</v>
      </c>
      <c r="F31">
        <v>220</v>
      </c>
      <c r="G31">
        <v>201</v>
      </c>
      <c r="H31">
        <v>178</v>
      </c>
      <c r="I31">
        <v>199</v>
      </c>
      <c r="J31">
        <f>SUM(C31:I31)</f>
        <v>1465</v>
      </c>
      <c r="K31" t="s">
        <v>172</v>
      </c>
      <c r="M31">
        <f>IF(K31="A",(E31+G31),IF(K31="B",(E31+G31),IF(K31="C",0.8*(E31+G31),0.66*(E31+G31))))</f>
        <v>350.40000000000003</v>
      </c>
      <c r="N31">
        <f>ROUND(M31+J31/4,0)</f>
        <v>717</v>
      </c>
      <c r="O31">
        <f>RANK(N31,$N$2:$N$161)</f>
        <v>94</v>
      </c>
      <c r="Q31">
        <f t="shared" si="0"/>
        <v>303.2</v>
      </c>
      <c r="R31">
        <f t="shared" si="1"/>
        <v>669</v>
      </c>
      <c r="S31">
        <f t="shared" si="2"/>
        <v>110</v>
      </c>
    </row>
    <row r="32" spans="1:19" x14ac:dyDescent="0.4">
      <c r="A32" s="10">
        <v>31</v>
      </c>
      <c r="B32" t="s">
        <v>40</v>
      </c>
      <c r="C32">
        <v>263</v>
      </c>
      <c r="D32">
        <v>175</v>
      </c>
      <c r="E32">
        <v>300</v>
      </c>
      <c r="F32">
        <v>224</v>
      </c>
      <c r="G32">
        <v>205</v>
      </c>
      <c r="H32">
        <v>168</v>
      </c>
      <c r="I32">
        <v>188</v>
      </c>
      <c r="J32">
        <f>SUM(C32:I32)</f>
        <v>1523</v>
      </c>
      <c r="K32" t="s">
        <v>172</v>
      </c>
      <c r="M32">
        <f>IF(K32="A",(E32+G32),IF(K32="B",(E32+G32),IF(K32="C",0.8*(E32+G32),0.66*(E32+G32))))</f>
        <v>404</v>
      </c>
      <c r="N32">
        <f>ROUND(M32+J32/4,0)</f>
        <v>785</v>
      </c>
      <c r="O32">
        <f>RANK(N32,$N$2:$N$161)</f>
        <v>31</v>
      </c>
      <c r="Q32">
        <f t="shared" si="0"/>
        <v>298.40000000000003</v>
      </c>
      <c r="R32">
        <f t="shared" si="1"/>
        <v>679</v>
      </c>
      <c r="S32">
        <f t="shared" si="2"/>
        <v>101</v>
      </c>
    </row>
    <row r="33" spans="1:19" x14ac:dyDescent="0.4">
      <c r="A33" s="9">
        <v>32</v>
      </c>
      <c r="B33" t="s">
        <v>41</v>
      </c>
      <c r="C33">
        <v>210</v>
      </c>
      <c r="D33">
        <v>201</v>
      </c>
      <c r="E33">
        <v>186</v>
      </c>
      <c r="F33">
        <v>187</v>
      </c>
      <c r="G33">
        <v>176</v>
      </c>
      <c r="H33">
        <v>198</v>
      </c>
      <c r="I33">
        <v>218</v>
      </c>
      <c r="J33">
        <f>SUM(C33:I33)</f>
        <v>1376</v>
      </c>
      <c r="K33" t="s">
        <v>172</v>
      </c>
      <c r="M33">
        <f>IF(K33="A",(E33+G33),IF(K33="B",(E33+G33),IF(K33="C",0.8*(E33+G33),0.66*(E33+G33))))</f>
        <v>289.60000000000002</v>
      </c>
      <c r="N33">
        <f>ROUND(M33+J33/4,0)</f>
        <v>634</v>
      </c>
      <c r="O33">
        <f>RANK(N33,$N$2:$N$161)</f>
        <v>147</v>
      </c>
      <c r="Q33">
        <f t="shared" si="0"/>
        <v>299.2</v>
      </c>
      <c r="R33">
        <f t="shared" si="1"/>
        <v>643</v>
      </c>
      <c r="S33">
        <f t="shared" si="2"/>
        <v>122</v>
      </c>
    </row>
    <row r="34" spans="1:19" x14ac:dyDescent="0.4">
      <c r="A34" s="7">
        <v>33</v>
      </c>
      <c r="B34" t="s">
        <v>42</v>
      </c>
      <c r="C34">
        <v>228</v>
      </c>
      <c r="D34">
        <v>194</v>
      </c>
      <c r="E34">
        <v>208</v>
      </c>
      <c r="F34">
        <v>191</v>
      </c>
      <c r="G34">
        <v>184</v>
      </c>
      <c r="H34">
        <v>220</v>
      </c>
      <c r="I34">
        <v>232</v>
      </c>
      <c r="J34">
        <f>SUM(C34:I34)</f>
        <v>1457</v>
      </c>
      <c r="K34" t="s">
        <v>171</v>
      </c>
      <c r="M34">
        <f>IF(K34="A",(E34+G34),IF(K34="B",(E34+G34),IF(K34="C",0.8*(E34+G34),0.66*(E34+G34))))</f>
        <v>392</v>
      </c>
      <c r="N34">
        <f>ROUND(M34+J34/4,0)</f>
        <v>756</v>
      </c>
      <c r="O34">
        <f>RANK(N34,$N$2:$N$161)</f>
        <v>59</v>
      </c>
      <c r="Q34">
        <f t="shared" si="0"/>
        <v>404</v>
      </c>
      <c r="R34">
        <f t="shared" si="1"/>
        <v>768</v>
      </c>
      <c r="S34">
        <f t="shared" si="2"/>
        <v>31</v>
      </c>
    </row>
    <row r="35" spans="1:19" x14ac:dyDescent="0.4">
      <c r="A35" s="10">
        <v>34</v>
      </c>
      <c r="B35" t="s">
        <v>43</v>
      </c>
      <c r="C35">
        <v>242</v>
      </c>
      <c r="D35">
        <v>171</v>
      </c>
      <c r="E35">
        <v>231</v>
      </c>
      <c r="F35">
        <v>195</v>
      </c>
      <c r="G35">
        <v>198</v>
      </c>
      <c r="H35">
        <v>188</v>
      </c>
      <c r="I35">
        <v>198</v>
      </c>
      <c r="J35">
        <f>SUM(C35:I35)</f>
        <v>1423</v>
      </c>
      <c r="K35" t="s">
        <v>171</v>
      </c>
      <c r="M35">
        <f>IF(K35="A",(E35+G35),IF(K35="B",(E35+G35),IF(K35="C",0.8*(E35+G35),0.66*(E35+G35))))</f>
        <v>429</v>
      </c>
      <c r="N35">
        <f>ROUND(M35+J35/4,0)</f>
        <v>785</v>
      </c>
      <c r="O35">
        <f>RANK(N35,$N$2:$N$161)</f>
        <v>31</v>
      </c>
      <c r="Q35">
        <f t="shared" si="0"/>
        <v>386</v>
      </c>
      <c r="R35">
        <f t="shared" si="1"/>
        <v>742</v>
      </c>
      <c r="S35">
        <f t="shared" si="2"/>
        <v>48</v>
      </c>
    </row>
    <row r="36" spans="1:19" x14ac:dyDescent="0.4">
      <c r="A36" s="9">
        <v>35</v>
      </c>
      <c r="B36" t="s">
        <v>44</v>
      </c>
      <c r="C36">
        <v>215</v>
      </c>
      <c r="D36">
        <v>203</v>
      </c>
      <c r="E36">
        <v>156</v>
      </c>
      <c r="F36">
        <v>192</v>
      </c>
      <c r="G36">
        <v>127</v>
      </c>
      <c r="H36">
        <v>213</v>
      </c>
      <c r="I36">
        <v>207</v>
      </c>
      <c r="J36">
        <f>SUM(C36:I36)</f>
        <v>1313</v>
      </c>
      <c r="K36" t="s">
        <v>171</v>
      </c>
      <c r="M36">
        <f>IF(K36="A",(E36+G36),IF(K36="B",(E36+G36),IF(K36="C",0.8*(E36+G36),0.66*(E36+G36))))</f>
        <v>283</v>
      </c>
      <c r="N36">
        <f>ROUND(M36+J36/4,0)</f>
        <v>611</v>
      </c>
      <c r="O36">
        <f>RANK(N36,$N$2:$N$161)</f>
        <v>151</v>
      </c>
      <c r="Q36">
        <f t="shared" si="0"/>
        <v>340</v>
      </c>
      <c r="R36">
        <f t="shared" si="1"/>
        <v>668</v>
      </c>
      <c r="S36">
        <f t="shared" si="2"/>
        <v>111</v>
      </c>
    </row>
    <row r="37" spans="1:19" x14ac:dyDescent="0.4">
      <c r="A37" s="9">
        <v>36</v>
      </c>
      <c r="B37" t="s">
        <v>45</v>
      </c>
      <c r="C37">
        <v>215</v>
      </c>
      <c r="D37">
        <v>203</v>
      </c>
      <c r="E37">
        <v>156</v>
      </c>
      <c r="F37">
        <v>172</v>
      </c>
      <c r="G37">
        <v>156</v>
      </c>
      <c r="H37">
        <v>213</v>
      </c>
      <c r="I37">
        <v>207</v>
      </c>
      <c r="J37">
        <f>SUM(C37:I37)</f>
        <v>1322</v>
      </c>
      <c r="K37" t="s">
        <v>171</v>
      </c>
      <c r="M37">
        <f>IF(K37="A",(E37+G37),IF(K37="B",(E37+G37),IF(K37="C",0.8*(E37+G37),0.66*(E37+G37))))</f>
        <v>312</v>
      </c>
      <c r="N37">
        <f>ROUND(M37+J37/4,0)</f>
        <v>643</v>
      </c>
      <c r="O37">
        <f>RANK(N37,$N$2:$N$161)</f>
        <v>142</v>
      </c>
      <c r="Q37">
        <f t="shared" si="0"/>
        <v>369</v>
      </c>
      <c r="R37">
        <f t="shared" si="1"/>
        <v>700</v>
      </c>
      <c r="S37">
        <f t="shared" si="2"/>
        <v>85</v>
      </c>
    </row>
    <row r="38" spans="1:19" x14ac:dyDescent="0.4">
      <c r="A38" s="9">
        <v>37</v>
      </c>
      <c r="B38" t="s">
        <v>46</v>
      </c>
      <c r="C38">
        <v>330</v>
      </c>
      <c r="D38">
        <v>202</v>
      </c>
      <c r="E38">
        <v>180</v>
      </c>
      <c r="F38">
        <v>118</v>
      </c>
      <c r="G38">
        <v>114</v>
      </c>
      <c r="H38">
        <v>210</v>
      </c>
      <c r="I38">
        <v>198</v>
      </c>
      <c r="J38">
        <f>SUM(C38:I38)</f>
        <v>1352</v>
      </c>
      <c r="K38" t="s">
        <v>172</v>
      </c>
      <c r="M38">
        <f>IF(K38="A",(E38+G38),IF(K38="B",(E38+G38),IF(K38="C",0.8*(E38+G38),0.66*(E38+G38))))</f>
        <v>235.20000000000002</v>
      </c>
      <c r="N38">
        <f>ROUND(M38+J38/4,0)</f>
        <v>573</v>
      </c>
      <c r="O38">
        <f>RANK(N38,$N$2:$N$161)</f>
        <v>159</v>
      </c>
      <c r="Q38">
        <f t="shared" si="0"/>
        <v>259.2</v>
      </c>
      <c r="R38">
        <f t="shared" si="1"/>
        <v>597</v>
      </c>
      <c r="S38">
        <f t="shared" si="2"/>
        <v>142</v>
      </c>
    </row>
    <row r="39" spans="1:19" x14ac:dyDescent="0.4">
      <c r="A39" s="9">
        <v>38</v>
      </c>
      <c r="B39" t="s">
        <v>47</v>
      </c>
      <c r="C39">
        <v>161</v>
      </c>
      <c r="D39">
        <v>200</v>
      </c>
      <c r="E39">
        <v>153</v>
      </c>
      <c r="F39">
        <v>135</v>
      </c>
      <c r="G39">
        <v>224</v>
      </c>
      <c r="H39">
        <v>188</v>
      </c>
      <c r="I39">
        <v>226</v>
      </c>
      <c r="J39">
        <f>SUM(C39:I39)</f>
        <v>1287</v>
      </c>
      <c r="K39" t="s">
        <v>171</v>
      </c>
      <c r="M39">
        <f>IF(K39="A",(E39+G39),IF(K39="B",(E39+G39),IF(K39="C",0.8*(E39+G39),0.66*(E39+G39))))</f>
        <v>377</v>
      </c>
      <c r="N39">
        <f>ROUND(M39+J39/4,0)</f>
        <v>699</v>
      </c>
      <c r="O39">
        <f>RANK(N39,$N$2:$N$161)</f>
        <v>112</v>
      </c>
      <c r="Q39">
        <f t="shared" si="0"/>
        <v>412</v>
      </c>
      <c r="R39">
        <f t="shared" si="1"/>
        <v>734</v>
      </c>
      <c r="S39">
        <f t="shared" si="2"/>
        <v>57</v>
      </c>
    </row>
    <row r="40" spans="1:19" x14ac:dyDescent="0.4">
      <c r="A40" s="9">
        <v>39</v>
      </c>
      <c r="B40" t="s">
        <v>48</v>
      </c>
      <c r="C40">
        <v>280</v>
      </c>
      <c r="D40">
        <v>191</v>
      </c>
      <c r="E40">
        <v>193</v>
      </c>
      <c r="F40">
        <v>175</v>
      </c>
      <c r="G40">
        <v>214</v>
      </c>
      <c r="H40">
        <v>208</v>
      </c>
      <c r="I40">
        <v>220</v>
      </c>
      <c r="J40">
        <f>SUM(C40:I40)</f>
        <v>1481</v>
      </c>
      <c r="K40" t="s">
        <v>172</v>
      </c>
      <c r="M40">
        <f>IF(K40="A",(E40+G40),IF(K40="B",(E40+G40),IF(K40="C",0.8*(E40+G40),0.66*(E40+G40))))</f>
        <v>325.60000000000002</v>
      </c>
      <c r="N40">
        <f>ROUND(M40+J40/4,0)</f>
        <v>696</v>
      </c>
      <c r="O40">
        <f>RANK(N40,$N$2:$N$161)</f>
        <v>115</v>
      </c>
      <c r="Q40">
        <f t="shared" si="0"/>
        <v>337.6</v>
      </c>
      <c r="R40">
        <f t="shared" si="1"/>
        <v>708</v>
      </c>
      <c r="S40">
        <f t="shared" si="2"/>
        <v>80</v>
      </c>
    </row>
    <row r="41" spans="1:19" x14ac:dyDescent="0.4">
      <c r="A41" s="8">
        <v>40</v>
      </c>
      <c r="B41" t="s">
        <v>49</v>
      </c>
      <c r="C41">
        <v>310</v>
      </c>
      <c r="D41">
        <v>211</v>
      </c>
      <c r="E41">
        <v>233</v>
      </c>
      <c r="F41">
        <v>155</v>
      </c>
      <c r="G41">
        <v>214</v>
      </c>
      <c r="H41">
        <v>218</v>
      </c>
      <c r="I41">
        <v>198</v>
      </c>
      <c r="J41">
        <f>SUM(C41:I41)</f>
        <v>1539</v>
      </c>
      <c r="K41" t="s">
        <v>172</v>
      </c>
      <c r="M41">
        <f>IF(K41="A",(E41+G41),IF(K41="B",(E41+G41),IF(K41="C",0.8*(E41+G41),0.66*(E41+G41))))</f>
        <v>357.6</v>
      </c>
      <c r="N41">
        <f>ROUND(M41+J41/4,0)</f>
        <v>742</v>
      </c>
      <c r="O41">
        <f>RANK(N41,$N$2:$N$161)</f>
        <v>73</v>
      </c>
      <c r="Q41">
        <f t="shared" si="0"/>
        <v>345.6</v>
      </c>
      <c r="R41">
        <f t="shared" si="1"/>
        <v>730</v>
      </c>
      <c r="S41">
        <f t="shared" si="2"/>
        <v>65</v>
      </c>
    </row>
    <row r="42" spans="1:19" x14ac:dyDescent="0.4">
      <c r="A42" s="8">
        <v>41</v>
      </c>
      <c r="B42" t="s">
        <v>50</v>
      </c>
      <c r="C42">
        <v>161</v>
      </c>
      <c r="D42">
        <v>229</v>
      </c>
      <c r="E42">
        <v>140</v>
      </c>
      <c r="F42">
        <v>160</v>
      </c>
      <c r="G42">
        <v>241</v>
      </c>
      <c r="H42">
        <v>215</v>
      </c>
      <c r="I42">
        <v>213</v>
      </c>
      <c r="J42">
        <f>SUM(C42:I42)</f>
        <v>1359</v>
      </c>
      <c r="K42" t="s">
        <v>171</v>
      </c>
      <c r="M42">
        <f>IF(K42="A",(E42+G42),IF(K42="B",(E42+G42),IF(K42="C",0.8*(E42+G42),0.66*(E42+G42))))</f>
        <v>381</v>
      </c>
      <c r="N42">
        <f>ROUND(M42+J42/4,0)</f>
        <v>721</v>
      </c>
      <c r="O42">
        <f>RANK(N42,$N$2:$N$161)</f>
        <v>90</v>
      </c>
      <c r="Q42">
        <f t="shared" si="0"/>
        <v>456</v>
      </c>
      <c r="R42">
        <f t="shared" si="1"/>
        <v>796</v>
      </c>
      <c r="S42">
        <f t="shared" si="2"/>
        <v>13</v>
      </c>
    </row>
    <row r="43" spans="1:19" x14ac:dyDescent="0.4">
      <c r="A43" s="5">
        <v>42</v>
      </c>
      <c r="B43" t="s">
        <v>51</v>
      </c>
      <c r="C43">
        <v>251</v>
      </c>
      <c r="D43">
        <v>110</v>
      </c>
      <c r="E43">
        <v>223</v>
      </c>
      <c r="F43">
        <v>186</v>
      </c>
      <c r="G43">
        <v>268</v>
      </c>
      <c r="H43">
        <v>164</v>
      </c>
      <c r="I43">
        <v>139</v>
      </c>
      <c r="J43">
        <f>SUM(C43:I43)</f>
        <v>1341</v>
      </c>
      <c r="K43" t="s">
        <v>171</v>
      </c>
      <c r="M43">
        <f>IF(K43="A",(E43+G43),IF(K43="B",(E43+G43),IF(K43="C",0.8*(E43+G43),0.66*(E43+G43))))</f>
        <v>491</v>
      </c>
      <c r="N43">
        <f>ROUND(M43+J43/4,0)</f>
        <v>826</v>
      </c>
      <c r="O43">
        <f>RANK(N43,$N$2:$N$161)</f>
        <v>13</v>
      </c>
      <c r="Q43">
        <f t="shared" si="0"/>
        <v>432</v>
      </c>
      <c r="R43">
        <f t="shared" si="1"/>
        <v>767</v>
      </c>
      <c r="S43">
        <f t="shared" si="2"/>
        <v>33</v>
      </c>
    </row>
    <row r="44" spans="1:19" x14ac:dyDescent="0.4">
      <c r="A44" s="9">
        <v>43</v>
      </c>
      <c r="B44" t="s">
        <v>52</v>
      </c>
      <c r="C44">
        <v>273</v>
      </c>
      <c r="D44">
        <v>115</v>
      </c>
      <c r="E44">
        <v>232</v>
      </c>
      <c r="F44">
        <v>176</v>
      </c>
      <c r="G44">
        <v>233</v>
      </c>
      <c r="H44">
        <v>154</v>
      </c>
      <c r="I44">
        <v>129</v>
      </c>
      <c r="J44">
        <f>SUM(C44:I44)</f>
        <v>1312</v>
      </c>
      <c r="K44" t="s">
        <v>172</v>
      </c>
      <c r="M44">
        <f>IF(K44="A",(E44+G44),IF(K44="B",(E44+G44),IF(K44="C",0.8*(E44+G44),0.66*(E44+G44))))</f>
        <v>372</v>
      </c>
      <c r="N44">
        <f>ROUND(M44+J44/4,0)</f>
        <v>700</v>
      </c>
      <c r="O44">
        <f>RANK(N44,$N$2:$N$161)</f>
        <v>110</v>
      </c>
      <c r="Q44">
        <f t="shared" si="0"/>
        <v>309.60000000000002</v>
      </c>
      <c r="R44">
        <f t="shared" si="1"/>
        <v>638</v>
      </c>
      <c r="S44">
        <f t="shared" si="2"/>
        <v>124</v>
      </c>
    </row>
    <row r="45" spans="1:19" x14ac:dyDescent="0.4">
      <c r="A45" s="9">
        <v>44</v>
      </c>
      <c r="B45" t="s">
        <v>53</v>
      </c>
      <c r="C45">
        <v>255</v>
      </c>
      <c r="D45">
        <v>180</v>
      </c>
      <c r="E45">
        <v>212</v>
      </c>
      <c r="F45">
        <v>184</v>
      </c>
      <c r="G45">
        <v>155</v>
      </c>
      <c r="H45">
        <v>135</v>
      </c>
      <c r="I45">
        <v>170</v>
      </c>
      <c r="J45">
        <f>SUM(C45:I45)</f>
        <v>1291</v>
      </c>
      <c r="K45" t="s">
        <v>171</v>
      </c>
      <c r="M45">
        <f>IF(K45="A",(E45+G45),IF(K45="B",(E45+G45),IF(K45="C",0.8*(E45+G45),0.66*(E45+G45))))</f>
        <v>367</v>
      </c>
      <c r="N45">
        <f>ROUND(M45+J45/4,0)</f>
        <v>690</v>
      </c>
      <c r="O45">
        <f>RANK(N45,$N$2:$N$161)</f>
        <v>121</v>
      </c>
      <c r="Q45">
        <f t="shared" si="0"/>
        <v>290</v>
      </c>
      <c r="R45">
        <f t="shared" si="1"/>
        <v>613</v>
      </c>
      <c r="S45">
        <f t="shared" si="2"/>
        <v>136</v>
      </c>
    </row>
    <row r="46" spans="1:19" x14ac:dyDescent="0.4">
      <c r="A46" s="4">
        <v>45</v>
      </c>
      <c r="B46" t="s">
        <v>54</v>
      </c>
      <c r="C46">
        <v>250</v>
      </c>
      <c r="D46">
        <v>163</v>
      </c>
      <c r="E46">
        <v>290</v>
      </c>
      <c r="F46">
        <v>203</v>
      </c>
      <c r="G46">
        <v>236</v>
      </c>
      <c r="H46">
        <v>177</v>
      </c>
      <c r="I46">
        <v>206</v>
      </c>
      <c r="J46">
        <f>SUM(C46:I46)</f>
        <v>1525</v>
      </c>
      <c r="K46" t="s">
        <v>171</v>
      </c>
      <c r="M46">
        <f>IF(K46="A",(E46+G46),IF(K46="B",(E46+G46),IF(K46="C",0.8*(E46+G46),0.66*(E46+G46))))</f>
        <v>526</v>
      </c>
      <c r="N46">
        <f>ROUND(M46+J46/4,0)</f>
        <v>907</v>
      </c>
      <c r="O46">
        <f>RANK(N46,$N$2:$N$161)</f>
        <v>5</v>
      </c>
      <c r="Q46">
        <f t="shared" si="0"/>
        <v>413</v>
      </c>
      <c r="R46">
        <f t="shared" si="1"/>
        <v>794</v>
      </c>
      <c r="S46">
        <f t="shared" si="2"/>
        <v>14</v>
      </c>
    </row>
    <row r="47" spans="1:19" x14ac:dyDescent="0.4">
      <c r="A47" s="5">
        <v>46</v>
      </c>
      <c r="B47" t="s">
        <v>55</v>
      </c>
      <c r="C47">
        <v>192</v>
      </c>
      <c r="D47">
        <v>155</v>
      </c>
      <c r="E47">
        <v>271</v>
      </c>
      <c r="F47">
        <v>175</v>
      </c>
      <c r="G47">
        <v>233</v>
      </c>
      <c r="H47">
        <v>149</v>
      </c>
      <c r="I47">
        <v>150</v>
      </c>
      <c r="J47">
        <f>SUM(C47:I47)</f>
        <v>1325</v>
      </c>
      <c r="K47" t="s">
        <v>171</v>
      </c>
      <c r="M47">
        <f>IF(K47="A",(E47+G47),IF(K47="B",(E47+G47),IF(K47="C",0.8*(E47+G47),0.66*(E47+G47))))</f>
        <v>504</v>
      </c>
      <c r="N47">
        <f>ROUND(M47+J47/4,0)</f>
        <v>835</v>
      </c>
      <c r="O47">
        <f>RANK(N47,$N$2:$N$161)</f>
        <v>12</v>
      </c>
      <c r="Q47">
        <f t="shared" si="0"/>
        <v>382</v>
      </c>
      <c r="R47">
        <f t="shared" si="1"/>
        <v>713</v>
      </c>
      <c r="S47">
        <f t="shared" si="2"/>
        <v>78</v>
      </c>
    </row>
    <row r="48" spans="1:19" x14ac:dyDescent="0.4">
      <c r="A48" s="7">
        <v>47</v>
      </c>
      <c r="B48" t="s">
        <v>56</v>
      </c>
      <c r="C48">
        <v>182</v>
      </c>
      <c r="D48">
        <v>165</v>
      </c>
      <c r="E48">
        <v>281</v>
      </c>
      <c r="F48">
        <v>155</v>
      </c>
      <c r="G48">
        <v>243</v>
      </c>
      <c r="H48">
        <v>159</v>
      </c>
      <c r="I48">
        <v>140</v>
      </c>
      <c r="J48">
        <f>SUM(C48:I48)</f>
        <v>1325</v>
      </c>
      <c r="K48" t="s">
        <v>172</v>
      </c>
      <c r="M48">
        <f>IF(K48="A",(E48+G48),IF(K48="B",(E48+G48),IF(K48="C",0.8*(E48+G48),0.66*(E48+G48))))</f>
        <v>419.20000000000005</v>
      </c>
      <c r="N48">
        <f>ROUND(M48+J48/4,0)</f>
        <v>750</v>
      </c>
      <c r="O48">
        <f>RANK(N48,$N$2:$N$161)</f>
        <v>63</v>
      </c>
      <c r="Q48">
        <f t="shared" si="0"/>
        <v>321.60000000000002</v>
      </c>
      <c r="R48">
        <f t="shared" si="1"/>
        <v>653</v>
      </c>
      <c r="S48">
        <f t="shared" si="2"/>
        <v>117</v>
      </c>
    </row>
    <row r="49" spans="1:19" x14ac:dyDescent="0.4">
      <c r="A49" s="5">
        <v>48</v>
      </c>
      <c r="B49" t="s">
        <v>57</v>
      </c>
      <c r="C49">
        <v>241</v>
      </c>
      <c r="D49">
        <v>145</v>
      </c>
      <c r="E49">
        <v>291</v>
      </c>
      <c r="F49">
        <v>145</v>
      </c>
      <c r="G49">
        <v>293</v>
      </c>
      <c r="H49">
        <v>139</v>
      </c>
      <c r="I49">
        <v>130</v>
      </c>
      <c r="J49">
        <f>SUM(C49:I49)</f>
        <v>1384</v>
      </c>
      <c r="K49" t="s">
        <v>172</v>
      </c>
      <c r="M49">
        <f>IF(K49="A",(E49+G49),IF(K49="B",(E49+G49),IF(K49="C",0.8*(E49+G49),0.66*(E49+G49))))</f>
        <v>467.20000000000005</v>
      </c>
      <c r="N49">
        <f>ROUND(M49+J49/4,0)</f>
        <v>813</v>
      </c>
      <c r="O49">
        <f>RANK(N49,$N$2:$N$161)</f>
        <v>17</v>
      </c>
      <c r="Q49">
        <f t="shared" si="0"/>
        <v>345.6</v>
      </c>
      <c r="R49">
        <f t="shared" si="1"/>
        <v>692</v>
      </c>
      <c r="S49">
        <f t="shared" si="2"/>
        <v>91</v>
      </c>
    </row>
    <row r="50" spans="1:19" x14ac:dyDescent="0.4">
      <c r="A50" s="4">
        <v>49</v>
      </c>
      <c r="B50" t="s">
        <v>58</v>
      </c>
      <c r="C50">
        <v>256</v>
      </c>
      <c r="D50">
        <v>139</v>
      </c>
      <c r="E50">
        <v>305</v>
      </c>
      <c r="F50">
        <v>140</v>
      </c>
      <c r="G50">
        <v>324</v>
      </c>
      <c r="H50">
        <v>132</v>
      </c>
      <c r="I50">
        <v>144</v>
      </c>
      <c r="J50">
        <f>SUM(C50:I50)</f>
        <v>1440</v>
      </c>
      <c r="K50" t="s">
        <v>172</v>
      </c>
      <c r="M50">
        <f>IF(K50="A",(E50+G50),IF(K50="B",(E50+G50),IF(K50="C",0.8*(E50+G50),0.66*(E50+G50))))</f>
        <v>503.20000000000005</v>
      </c>
      <c r="N50">
        <f>ROUND(M50+J50/4,0)</f>
        <v>863</v>
      </c>
      <c r="O50">
        <f>RANK(N50,$N$2:$N$161)</f>
        <v>8</v>
      </c>
      <c r="Q50">
        <f t="shared" si="0"/>
        <v>364.8</v>
      </c>
      <c r="R50">
        <f t="shared" si="1"/>
        <v>725</v>
      </c>
      <c r="S50">
        <f t="shared" si="2"/>
        <v>69</v>
      </c>
    </row>
    <row r="51" spans="1:19" x14ac:dyDescent="0.4">
      <c r="A51" s="9">
        <v>50</v>
      </c>
      <c r="B51" t="s">
        <v>59</v>
      </c>
      <c r="C51">
        <v>266</v>
      </c>
      <c r="D51">
        <v>135</v>
      </c>
      <c r="E51">
        <v>242</v>
      </c>
      <c r="F51">
        <v>177</v>
      </c>
      <c r="G51">
        <v>224</v>
      </c>
      <c r="H51">
        <v>138</v>
      </c>
      <c r="I51">
        <v>159</v>
      </c>
      <c r="J51">
        <f>SUM(C51:I51)</f>
        <v>1341</v>
      </c>
      <c r="K51" t="s">
        <v>172</v>
      </c>
      <c r="M51">
        <f>IF(K51="A",(E51+G51),IF(K51="B",(E51+G51),IF(K51="C",0.8*(E51+G51),0.66*(E51+G51))))</f>
        <v>372.8</v>
      </c>
      <c r="N51">
        <f>ROUND(M51+J51/4,0)</f>
        <v>708</v>
      </c>
      <c r="O51">
        <f>RANK(N51,$N$2:$N$161)</f>
        <v>103</v>
      </c>
      <c r="Q51">
        <f t="shared" si="0"/>
        <v>289.60000000000002</v>
      </c>
      <c r="R51">
        <f t="shared" si="1"/>
        <v>625</v>
      </c>
      <c r="S51">
        <f t="shared" si="2"/>
        <v>129</v>
      </c>
    </row>
    <row r="52" spans="1:19" x14ac:dyDescent="0.4">
      <c r="A52" s="8">
        <v>51</v>
      </c>
      <c r="B52" t="s">
        <v>60</v>
      </c>
      <c r="C52">
        <v>294</v>
      </c>
      <c r="D52">
        <v>135</v>
      </c>
      <c r="E52">
        <v>261</v>
      </c>
      <c r="F52">
        <v>176</v>
      </c>
      <c r="G52">
        <v>214</v>
      </c>
      <c r="H52">
        <v>158</v>
      </c>
      <c r="I52">
        <v>159</v>
      </c>
      <c r="J52">
        <f>SUM(C52:I52)</f>
        <v>1397</v>
      </c>
      <c r="K52" t="s">
        <v>172</v>
      </c>
      <c r="M52">
        <f>IF(K52="A",(E52+G52),IF(K52="B",(E52+G52),IF(K52="C",0.8*(E52+G52),0.66*(E52+G52))))</f>
        <v>380</v>
      </c>
      <c r="N52">
        <f>ROUND(M52+J52/4,0)</f>
        <v>729</v>
      </c>
      <c r="O52">
        <f>RANK(N52,$N$2:$N$161)</f>
        <v>83</v>
      </c>
      <c r="Q52">
        <f t="shared" si="0"/>
        <v>297.60000000000002</v>
      </c>
      <c r="R52">
        <f t="shared" si="1"/>
        <v>647</v>
      </c>
      <c r="S52">
        <f t="shared" si="2"/>
        <v>119</v>
      </c>
    </row>
    <row r="53" spans="1:19" x14ac:dyDescent="0.4">
      <c r="A53" s="9">
        <v>52</v>
      </c>
      <c r="B53" t="s">
        <v>61</v>
      </c>
      <c r="C53">
        <v>344</v>
      </c>
      <c r="D53">
        <v>123</v>
      </c>
      <c r="E53">
        <v>252</v>
      </c>
      <c r="F53">
        <v>166</v>
      </c>
      <c r="G53">
        <v>138</v>
      </c>
      <c r="H53">
        <v>149</v>
      </c>
      <c r="I53">
        <v>155</v>
      </c>
      <c r="J53">
        <f>SUM(C53:I53)</f>
        <v>1327</v>
      </c>
      <c r="K53" t="s">
        <v>172</v>
      </c>
      <c r="M53">
        <f>IF(K53="A",(E53+G53),IF(K53="B",(E53+G53),IF(K53="C",0.8*(E53+G53),0.66*(E53+G53))))</f>
        <v>312</v>
      </c>
      <c r="N53">
        <f>ROUND(M53+J53/4,0)</f>
        <v>644</v>
      </c>
      <c r="O53">
        <f>RANK(N53,$N$2:$N$161)</f>
        <v>141</v>
      </c>
      <c r="Q53">
        <f t="shared" si="0"/>
        <v>229.60000000000002</v>
      </c>
      <c r="R53">
        <f t="shared" si="1"/>
        <v>561</v>
      </c>
      <c r="S53">
        <f t="shared" si="2"/>
        <v>156</v>
      </c>
    </row>
    <row r="54" spans="1:19" x14ac:dyDescent="0.4">
      <c r="A54" s="9">
        <v>53</v>
      </c>
      <c r="B54" t="s">
        <v>62</v>
      </c>
      <c r="C54">
        <v>335</v>
      </c>
      <c r="D54">
        <v>212</v>
      </c>
      <c r="E54">
        <v>249</v>
      </c>
      <c r="F54">
        <v>147</v>
      </c>
      <c r="G54">
        <v>148</v>
      </c>
      <c r="H54">
        <v>213</v>
      </c>
      <c r="I54">
        <v>213</v>
      </c>
      <c r="J54">
        <f>SUM(C54:I54)</f>
        <v>1517</v>
      </c>
      <c r="K54" t="s">
        <v>172</v>
      </c>
      <c r="M54">
        <f>IF(K54="A",(E54+G54),IF(K54="B",(E54+G54),IF(K54="C",0.8*(E54+G54),0.66*(E54+G54))))</f>
        <v>317.60000000000002</v>
      </c>
      <c r="N54">
        <f>ROUND(M54+J54/4,0)</f>
        <v>697</v>
      </c>
      <c r="O54">
        <f>RANK(N54,$N$2:$N$161)</f>
        <v>114</v>
      </c>
      <c r="Q54">
        <f t="shared" si="0"/>
        <v>288.8</v>
      </c>
      <c r="R54">
        <f t="shared" si="1"/>
        <v>668</v>
      </c>
      <c r="S54">
        <f t="shared" si="2"/>
        <v>111</v>
      </c>
    </row>
    <row r="55" spans="1:19" x14ac:dyDescent="0.4">
      <c r="A55" s="9">
        <v>54</v>
      </c>
      <c r="B55" t="s">
        <v>63</v>
      </c>
      <c r="C55">
        <v>194</v>
      </c>
      <c r="D55">
        <v>123</v>
      </c>
      <c r="E55">
        <v>196</v>
      </c>
      <c r="F55">
        <v>166</v>
      </c>
      <c r="G55">
        <v>167</v>
      </c>
      <c r="H55">
        <v>149</v>
      </c>
      <c r="I55">
        <v>154</v>
      </c>
      <c r="J55">
        <f>SUM(C55:I55)</f>
        <v>1149</v>
      </c>
      <c r="K55" t="s">
        <v>171</v>
      </c>
      <c r="M55">
        <f>IF(K55="A",(E55+G55),IF(K55="B",(E55+G55),IF(K55="C",0.8*(E55+G55),0.66*(E55+G55))))</f>
        <v>363</v>
      </c>
      <c r="N55">
        <f>ROUND(M55+J55/4,0)</f>
        <v>650</v>
      </c>
      <c r="O55">
        <f>RANK(N55,$N$2:$N$161)</f>
        <v>139</v>
      </c>
      <c r="Q55">
        <f t="shared" si="0"/>
        <v>316</v>
      </c>
      <c r="R55">
        <f t="shared" si="1"/>
        <v>603</v>
      </c>
      <c r="S55">
        <f t="shared" si="2"/>
        <v>140</v>
      </c>
    </row>
    <row r="56" spans="1:19" x14ac:dyDescent="0.4">
      <c r="A56" s="9">
        <v>55</v>
      </c>
      <c r="B56" t="s">
        <v>64</v>
      </c>
      <c r="C56">
        <v>175</v>
      </c>
      <c r="D56">
        <v>192</v>
      </c>
      <c r="E56">
        <v>196</v>
      </c>
      <c r="F56">
        <v>147</v>
      </c>
      <c r="G56">
        <v>177</v>
      </c>
      <c r="H56">
        <v>213</v>
      </c>
      <c r="I56">
        <v>213</v>
      </c>
      <c r="J56">
        <f>SUM(C56:I56)</f>
        <v>1313</v>
      </c>
      <c r="K56" t="s">
        <v>171</v>
      </c>
      <c r="M56">
        <f>IF(K56="A",(E56+G56),IF(K56="B",(E56+G56),IF(K56="C",0.8*(E56+G56),0.66*(E56+G56))))</f>
        <v>373</v>
      </c>
      <c r="N56">
        <f>ROUND(M56+J56/4,0)</f>
        <v>701</v>
      </c>
      <c r="O56">
        <f>RANK(N56,$N$2:$N$161)</f>
        <v>106</v>
      </c>
      <c r="Q56">
        <f t="shared" si="0"/>
        <v>390</v>
      </c>
      <c r="R56">
        <f t="shared" si="1"/>
        <v>718</v>
      </c>
      <c r="S56">
        <f t="shared" si="2"/>
        <v>74</v>
      </c>
    </row>
    <row r="57" spans="1:19" x14ac:dyDescent="0.4">
      <c r="A57" s="8">
        <v>56</v>
      </c>
      <c r="B57" t="s">
        <v>65</v>
      </c>
      <c r="C57">
        <v>190</v>
      </c>
      <c r="D57">
        <v>182</v>
      </c>
      <c r="E57">
        <v>183</v>
      </c>
      <c r="F57">
        <v>187</v>
      </c>
      <c r="G57">
        <v>214</v>
      </c>
      <c r="H57">
        <v>217</v>
      </c>
      <c r="I57">
        <v>202</v>
      </c>
      <c r="J57">
        <f>SUM(C57:I57)</f>
        <v>1375</v>
      </c>
      <c r="K57" t="s">
        <v>171</v>
      </c>
      <c r="M57">
        <f>IF(K57="A",(E57+G57),IF(K57="B",(E57+G57),IF(K57="C",0.8*(E57+G57),0.66*(E57+G57))))</f>
        <v>397</v>
      </c>
      <c r="N57">
        <f>ROUND(M57+J57/4,0)</f>
        <v>741</v>
      </c>
      <c r="O57">
        <f>RANK(N57,$N$2:$N$161)</f>
        <v>76</v>
      </c>
      <c r="Q57">
        <f t="shared" si="0"/>
        <v>431</v>
      </c>
      <c r="R57">
        <f t="shared" si="1"/>
        <v>775</v>
      </c>
      <c r="S57">
        <f t="shared" si="2"/>
        <v>26</v>
      </c>
    </row>
    <row r="58" spans="1:19" x14ac:dyDescent="0.4">
      <c r="A58" s="4">
        <v>57</v>
      </c>
      <c r="B58" t="s">
        <v>66</v>
      </c>
      <c r="C58">
        <v>208</v>
      </c>
      <c r="D58">
        <v>154</v>
      </c>
      <c r="E58">
        <v>276</v>
      </c>
      <c r="F58">
        <v>171</v>
      </c>
      <c r="G58">
        <v>227</v>
      </c>
      <c r="H58">
        <v>178</v>
      </c>
      <c r="I58">
        <v>197</v>
      </c>
      <c r="J58">
        <f>SUM(C58:I58)</f>
        <v>1411</v>
      </c>
      <c r="K58" t="s">
        <v>171</v>
      </c>
      <c r="M58">
        <f>IF(K58="A",(E58+G58),IF(K58="B",(E58+G58),IF(K58="C",0.8*(E58+G58),0.66*(E58+G58))))</f>
        <v>503</v>
      </c>
      <c r="N58">
        <f>ROUND(M58+J58/4,0)</f>
        <v>856</v>
      </c>
      <c r="O58">
        <f>RANK(N58,$N$2:$N$161)</f>
        <v>10</v>
      </c>
      <c r="Q58">
        <f t="shared" si="0"/>
        <v>405</v>
      </c>
      <c r="R58">
        <f t="shared" si="1"/>
        <v>758</v>
      </c>
      <c r="S58">
        <f t="shared" si="2"/>
        <v>37</v>
      </c>
    </row>
    <row r="59" spans="1:19" x14ac:dyDescent="0.4">
      <c r="A59" s="8">
        <v>58</v>
      </c>
      <c r="B59" t="s">
        <v>67</v>
      </c>
      <c r="C59">
        <v>181</v>
      </c>
      <c r="D59">
        <v>192</v>
      </c>
      <c r="E59">
        <v>173</v>
      </c>
      <c r="F59">
        <v>177</v>
      </c>
      <c r="G59">
        <v>214</v>
      </c>
      <c r="H59">
        <v>227</v>
      </c>
      <c r="I59">
        <v>221</v>
      </c>
      <c r="J59">
        <f>SUM(C59:I59)</f>
        <v>1385</v>
      </c>
      <c r="K59" t="s">
        <v>171</v>
      </c>
      <c r="M59">
        <f>IF(K59="A",(E59+G59),IF(K59="B",(E59+G59),IF(K59="C",0.8*(E59+G59),0.66*(E59+G59))))</f>
        <v>387</v>
      </c>
      <c r="N59">
        <f>ROUND(M59+J59/4,0)</f>
        <v>733</v>
      </c>
      <c r="O59">
        <f>RANK(N59,$N$2:$N$161)</f>
        <v>80</v>
      </c>
      <c r="Q59">
        <f t="shared" si="0"/>
        <v>441</v>
      </c>
      <c r="R59">
        <f t="shared" si="1"/>
        <v>787</v>
      </c>
      <c r="S59">
        <f t="shared" si="2"/>
        <v>19</v>
      </c>
    </row>
    <row r="60" spans="1:19" x14ac:dyDescent="0.4">
      <c r="A60" s="6">
        <v>59</v>
      </c>
      <c r="B60" t="s">
        <v>68</v>
      </c>
      <c r="C60">
        <v>231</v>
      </c>
      <c r="D60">
        <v>190</v>
      </c>
      <c r="E60">
        <v>205</v>
      </c>
      <c r="F60">
        <v>189</v>
      </c>
      <c r="G60">
        <v>229</v>
      </c>
      <c r="H60">
        <v>225</v>
      </c>
      <c r="I60">
        <v>209</v>
      </c>
      <c r="J60">
        <f>SUM(C60:I60)</f>
        <v>1478</v>
      </c>
      <c r="K60" t="s">
        <v>171</v>
      </c>
      <c r="M60">
        <f>IF(K60="A",(E60+G60),IF(K60="B",(E60+G60),IF(K60="C",0.8*(E60+G60),0.66*(E60+G60))))</f>
        <v>434</v>
      </c>
      <c r="N60">
        <f>ROUND(M60+J60/4,0)</f>
        <v>804</v>
      </c>
      <c r="O60">
        <f>RANK(N60,$N$2:$N$161)</f>
        <v>21</v>
      </c>
      <c r="Q60">
        <f t="shared" si="0"/>
        <v>454</v>
      </c>
      <c r="R60">
        <f t="shared" si="1"/>
        <v>824</v>
      </c>
      <c r="S60">
        <f t="shared" si="2"/>
        <v>3</v>
      </c>
    </row>
    <row r="61" spans="1:19" x14ac:dyDescent="0.4">
      <c r="A61" s="4">
        <v>60</v>
      </c>
      <c r="B61" t="s">
        <v>69</v>
      </c>
      <c r="C61">
        <v>241</v>
      </c>
      <c r="D61">
        <v>188</v>
      </c>
      <c r="E61">
        <v>289</v>
      </c>
      <c r="F61">
        <v>185</v>
      </c>
      <c r="G61">
        <v>246</v>
      </c>
      <c r="H61">
        <v>187</v>
      </c>
      <c r="I61">
        <v>209</v>
      </c>
      <c r="J61">
        <f>SUM(C61:I61)</f>
        <v>1545</v>
      </c>
      <c r="K61" t="s">
        <v>171</v>
      </c>
      <c r="M61">
        <f>IF(K61="A",(E61+G61),IF(K61="B",(E61+G61),IF(K61="C",0.8*(E61+G61),0.66*(E61+G61))))</f>
        <v>535</v>
      </c>
      <c r="N61">
        <f>ROUND(M61+J61/4,0)</f>
        <v>921</v>
      </c>
      <c r="O61">
        <f>RANK(N61,$N$2:$N$161)</f>
        <v>3</v>
      </c>
      <c r="Q61">
        <f t="shared" si="0"/>
        <v>433</v>
      </c>
      <c r="R61">
        <f t="shared" si="1"/>
        <v>819</v>
      </c>
      <c r="S61">
        <f t="shared" si="2"/>
        <v>4</v>
      </c>
    </row>
    <row r="62" spans="1:19" x14ac:dyDescent="0.4">
      <c r="A62" s="8">
        <v>61</v>
      </c>
      <c r="B62" t="s">
        <v>70</v>
      </c>
      <c r="C62">
        <v>354</v>
      </c>
      <c r="D62">
        <v>125</v>
      </c>
      <c r="E62">
        <v>347</v>
      </c>
      <c r="F62">
        <v>184</v>
      </c>
      <c r="G62">
        <v>145</v>
      </c>
      <c r="H62">
        <v>128</v>
      </c>
      <c r="I62">
        <v>128</v>
      </c>
      <c r="J62">
        <f>SUM(C62:I62)</f>
        <v>1411</v>
      </c>
      <c r="K62" t="s">
        <v>172</v>
      </c>
      <c r="M62">
        <f>IF(K62="A",(E62+G62),IF(K62="B",(E62+G62),IF(K62="C",0.8*(E62+G62),0.66*(E62+G62))))</f>
        <v>393.6</v>
      </c>
      <c r="N62">
        <f>ROUND(M62+J62/4,0)</f>
        <v>746</v>
      </c>
      <c r="O62">
        <f>RANK(N62,$N$2:$N$161)</f>
        <v>71</v>
      </c>
      <c r="Q62">
        <f t="shared" si="0"/>
        <v>218.4</v>
      </c>
      <c r="R62">
        <f t="shared" si="1"/>
        <v>571</v>
      </c>
      <c r="S62">
        <f t="shared" si="2"/>
        <v>152</v>
      </c>
    </row>
    <row r="63" spans="1:19" x14ac:dyDescent="0.4">
      <c r="A63" s="4">
        <v>62</v>
      </c>
      <c r="B63" t="s">
        <v>71</v>
      </c>
      <c r="C63">
        <v>365</v>
      </c>
      <c r="D63">
        <v>242</v>
      </c>
      <c r="E63">
        <v>345</v>
      </c>
      <c r="F63">
        <v>193</v>
      </c>
      <c r="G63">
        <v>190</v>
      </c>
      <c r="H63">
        <v>196</v>
      </c>
      <c r="I63">
        <v>210</v>
      </c>
      <c r="J63">
        <f>SUM(C63:I63)</f>
        <v>1741</v>
      </c>
      <c r="K63" t="s">
        <v>172</v>
      </c>
      <c r="M63">
        <f>IF(K63="A",(E63+G63),IF(K63="B",(E63+G63),IF(K63="C",0.8*(E63+G63),0.66*(E63+G63))))</f>
        <v>428</v>
      </c>
      <c r="N63">
        <f>ROUND(M63+J63/4,0)</f>
        <v>863</v>
      </c>
      <c r="O63">
        <f>RANK(N63,$N$2:$N$161)</f>
        <v>8</v>
      </c>
      <c r="Q63">
        <f t="shared" si="0"/>
        <v>308.8</v>
      </c>
      <c r="R63">
        <f t="shared" si="1"/>
        <v>744</v>
      </c>
      <c r="S63">
        <f t="shared" si="2"/>
        <v>45</v>
      </c>
    </row>
    <row r="64" spans="1:19" x14ac:dyDescent="0.4">
      <c r="A64" s="8">
        <v>63</v>
      </c>
      <c r="B64" t="s">
        <v>72</v>
      </c>
      <c r="C64">
        <v>228</v>
      </c>
      <c r="D64">
        <v>134</v>
      </c>
      <c r="E64">
        <v>204</v>
      </c>
      <c r="F64">
        <v>206</v>
      </c>
      <c r="G64">
        <v>206</v>
      </c>
      <c r="H64">
        <v>169</v>
      </c>
      <c r="I64">
        <v>179</v>
      </c>
      <c r="J64">
        <f>SUM(C64:I64)</f>
        <v>1326</v>
      </c>
      <c r="K64" t="s">
        <v>171</v>
      </c>
      <c r="M64">
        <f>IF(K64="A",(E64+G64),IF(K64="B",(E64+G64),IF(K64="C",0.8*(E64+G64),0.66*(E64+G64))))</f>
        <v>410</v>
      </c>
      <c r="N64">
        <f>ROUND(M64+J64/4,0)</f>
        <v>742</v>
      </c>
      <c r="O64">
        <f>RANK(N64,$N$2:$N$161)</f>
        <v>73</v>
      </c>
      <c r="Q64">
        <f t="shared" si="0"/>
        <v>375</v>
      </c>
      <c r="R64">
        <f t="shared" si="1"/>
        <v>707</v>
      </c>
      <c r="S64">
        <f t="shared" si="2"/>
        <v>81</v>
      </c>
    </row>
    <row r="65" spans="1:19" x14ac:dyDescent="0.4">
      <c r="A65" s="7">
        <v>64</v>
      </c>
      <c r="B65" t="s">
        <v>73</v>
      </c>
      <c r="C65">
        <v>219</v>
      </c>
      <c r="D65">
        <v>164</v>
      </c>
      <c r="E65">
        <v>195</v>
      </c>
      <c r="F65">
        <v>196</v>
      </c>
      <c r="G65">
        <v>216</v>
      </c>
      <c r="H65">
        <v>188</v>
      </c>
      <c r="I65">
        <v>178</v>
      </c>
      <c r="J65">
        <f>SUM(C65:I65)</f>
        <v>1356</v>
      </c>
      <c r="K65" t="s">
        <v>171</v>
      </c>
      <c r="M65">
        <f>IF(K65="A",(E65+G65),IF(K65="B",(E65+G65),IF(K65="C",0.8*(E65+G65),0.66*(E65+G65))))</f>
        <v>411</v>
      </c>
      <c r="N65">
        <f>ROUND(M65+J65/4,0)</f>
        <v>750</v>
      </c>
      <c r="O65">
        <f>RANK(N65,$N$2:$N$161)</f>
        <v>63</v>
      </c>
      <c r="Q65">
        <f t="shared" si="0"/>
        <v>404</v>
      </c>
      <c r="R65">
        <f t="shared" si="1"/>
        <v>743</v>
      </c>
      <c r="S65">
        <f t="shared" si="2"/>
        <v>47</v>
      </c>
    </row>
    <row r="66" spans="1:19" x14ac:dyDescent="0.4">
      <c r="A66" s="7">
        <v>65</v>
      </c>
      <c r="B66" t="s">
        <v>75</v>
      </c>
      <c r="C66">
        <v>219</v>
      </c>
      <c r="D66">
        <v>182</v>
      </c>
      <c r="E66">
        <v>195</v>
      </c>
      <c r="F66">
        <v>186</v>
      </c>
      <c r="G66">
        <v>216</v>
      </c>
      <c r="H66">
        <v>187</v>
      </c>
      <c r="I66">
        <v>187</v>
      </c>
      <c r="J66">
        <f>SUM(C66:I66)</f>
        <v>1372</v>
      </c>
      <c r="K66" t="s">
        <v>171</v>
      </c>
      <c r="M66">
        <f>IF(K66="A",(E66+G66),IF(K66="B",(E66+G66),IF(K66="C",0.8*(E66+G66),0.66*(E66+G66))))</f>
        <v>411</v>
      </c>
      <c r="N66">
        <f>ROUND(M66+J66/4,0)</f>
        <v>754</v>
      </c>
      <c r="O66">
        <f>RANK(N66,$N$2:$N$161)</f>
        <v>60</v>
      </c>
      <c r="Q66">
        <f t="shared" si="0"/>
        <v>403</v>
      </c>
      <c r="R66">
        <f t="shared" si="1"/>
        <v>746</v>
      </c>
      <c r="S66">
        <f t="shared" si="2"/>
        <v>43</v>
      </c>
    </row>
    <row r="67" spans="1:19" x14ac:dyDescent="0.4">
      <c r="A67" s="9">
        <v>66</v>
      </c>
      <c r="B67" t="s">
        <v>76</v>
      </c>
      <c r="C67">
        <v>269</v>
      </c>
      <c r="D67">
        <v>132</v>
      </c>
      <c r="E67">
        <v>218</v>
      </c>
      <c r="F67">
        <v>232</v>
      </c>
      <c r="G67">
        <v>117</v>
      </c>
      <c r="H67">
        <v>139</v>
      </c>
      <c r="I67">
        <v>159</v>
      </c>
      <c r="J67">
        <f>SUM(C67:I67)</f>
        <v>1266</v>
      </c>
      <c r="K67" t="s">
        <v>171</v>
      </c>
      <c r="M67">
        <f>IF(K67="A",(E67+G67),IF(K67="B",(E67+G67),IF(K67="C",0.8*(E67+G67),0.66*(E67+G67))))</f>
        <v>335</v>
      </c>
      <c r="N67">
        <f>ROUND(M67+J67/4,0)</f>
        <v>652</v>
      </c>
      <c r="O67">
        <f>RANK(N67,$N$2:$N$161)</f>
        <v>138</v>
      </c>
      <c r="Q67">
        <f t="shared" ref="Q67:Q130" si="3">IF($K67="A",($H67+$G67),IF($K67="B",($H67+$G67),IF($K67="C",0.8*($H67+$G67),0.66*($H67+$G67))))</f>
        <v>256</v>
      </c>
      <c r="R67">
        <f t="shared" ref="R67:R130" si="4">ROUND(Q67+J67/4,0)</f>
        <v>573</v>
      </c>
      <c r="S67">
        <f t="shared" ref="S67:S130" si="5">RANK(R67,R$2:R$161)</f>
        <v>149</v>
      </c>
    </row>
    <row r="68" spans="1:19" x14ac:dyDescent="0.4">
      <c r="A68" s="9">
        <v>67</v>
      </c>
      <c r="B68" t="s">
        <v>77</v>
      </c>
      <c r="C68">
        <v>265</v>
      </c>
      <c r="D68">
        <v>136</v>
      </c>
      <c r="E68">
        <v>223</v>
      </c>
      <c r="F68">
        <v>230</v>
      </c>
      <c r="G68">
        <v>126</v>
      </c>
      <c r="H68">
        <v>134</v>
      </c>
      <c r="I68">
        <v>163</v>
      </c>
      <c r="J68">
        <f>SUM(C68:I68)</f>
        <v>1277</v>
      </c>
      <c r="K68" t="s">
        <v>171</v>
      </c>
      <c r="M68">
        <f>IF(K68="A",(E68+G68),IF(K68="B",(E68+G68),IF(K68="C",0.8*(E68+G68),0.66*(E68+G68))))</f>
        <v>349</v>
      </c>
      <c r="N68">
        <f>ROUND(M68+J68/4,0)</f>
        <v>668</v>
      </c>
      <c r="O68">
        <f>RANK(N68,$N$2:$N$161)</f>
        <v>129</v>
      </c>
      <c r="Q68">
        <f t="shared" si="3"/>
        <v>260</v>
      </c>
      <c r="R68">
        <f t="shared" si="4"/>
        <v>579</v>
      </c>
      <c r="S68">
        <f t="shared" si="5"/>
        <v>147</v>
      </c>
    </row>
    <row r="69" spans="1:19" x14ac:dyDescent="0.4">
      <c r="A69" s="9">
        <v>68</v>
      </c>
      <c r="B69" t="s">
        <v>78</v>
      </c>
      <c r="C69">
        <v>284</v>
      </c>
      <c r="D69">
        <v>134</v>
      </c>
      <c r="E69">
        <v>237</v>
      </c>
      <c r="F69">
        <v>232</v>
      </c>
      <c r="G69">
        <v>131</v>
      </c>
      <c r="H69">
        <v>144</v>
      </c>
      <c r="I69">
        <v>163</v>
      </c>
      <c r="J69">
        <f>SUM(C69:I69)</f>
        <v>1325</v>
      </c>
      <c r="K69" t="s">
        <v>172</v>
      </c>
      <c r="M69">
        <f>IF(K69="A",(E69+G69),IF(K69="B",(E69+G69),IF(K69="C",0.8*(E69+G69),0.66*(E69+G69))))</f>
        <v>294.40000000000003</v>
      </c>
      <c r="N69">
        <f>ROUND(M69+J69/4,0)</f>
        <v>626</v>
      </c>
      <c r="O69">
        <f>RANK(N69,$N$2:$N$161)</f>
        <v>148</v>
      </c>
      <c r="Q69">
        <f t="shared" si="3"/>
        <v>220</v>
      </c>
      <c r="R69">
        <f t="shared" si="4"/>
        <v>551</v>
      </c>
      <c r="S69">
        <f t="shared" si="5"/>
        <v>159</v>
      </c>
    </row>
    <row r="70" spans="1:19" x14ac:dyDescent="0.4">
      <c r="A70" s="9">
        <v>69</v>
      </c>
      <c r="B70" t="s">
        <v>79</v>
      </c>
      <c r="C70">
        <v>280</v>
      </c>
      <c r="D70">
        <v>143</v>
      </c>
      <c r="E70">
        <v>242</v>
      </c>
      <c r="F70">
        <v>222</v>
      </c>
      <c r="G70">
        <v>145</v>
      </c>
      <c r="H70">
        <v>139</v>
      </c>
      <c r="I70">
        <v>158</v>
      </c>
      <c r="J70">
        <f>SUM(C70:I70)</f>
        <v>1329</v>
      </c>
      <c r="K70" t="s">
        <v>172</v>
      </c>
      <c r="M70">
        <f>IF(K70="A",(E70+G70),IF(K70="B",(E70+G70),IF(K70="C",0.8*(E70+G70),0.66*(E70+G70))))</f>
        <v>309.60000000000002</v>
      </c>
      <c r="N70">
        <f>ROUND(M70+J70/4,0)</f>
        <v>642</v>
      </c>
      <c r="O70">
        <f>RANK(N70,$N$2:$N$161)</f>
        <v>143</v>
      </c>
      <c r="Q70">
        <f t="shared" si="3"/>
        <v>227.20000000000002</v>
      </c>
      <c r="R70">
        <f t="shared" si="4"/>
        <v>559</v>
      </c>
      <c r="S70">
        <f t="shared" si="5"/>
        <v>157</v>
      </c>
    </row>
    <row r="71" spans="1:19" x14ac:dyDescent="0.4">
      <c r="A71" s="7">
        <v>70</v>
      </c>
      <c r="B71" t="s">
        <v>80</v>
      </c>
      <c r="C71">
        <v>303</v>
      </c>
      <c r="D71">
        <v>145</v>
      </c>
      <c r="E71">
        <v>310</v>
      </c>
      <c r="F71">
        <v>214</v>
      </c>
      <c r="G71">
        <v>175</v>
      </c>
      <c r="H71">
        <v>149</v>
      </c>
      <c r="I71">
        <v>169</v>
      </c>
      <c r="J71">
        <f>SUM(C71:I71)</f>
        <v>1465</v>
      </c>
      <c r="K71" t="s">
        <v>172</v>
      </c>
      <c r="M71">
        <f>IF(K71="A",(E71+G71),IF(K71="B",(E71+G71),IF(K71="C",0.8*(E71+G71),0.66*(E71+G71))))</f>
        <v>388</v>
      </c>
      <c r="N71">
        <f>ROUND(M71+J71/4,0)</f>
        <v>754</v>
      </c>
      <c r="O71">
        <f>RANK(N71,$N$2:$N$161)</f>
        <v>60</v>
      </c>
      <c r="Q71">
        <f t="shared" si="3"/>
        <v>259.2</v>
      </c>
      <c r="R71">
        <f t="shared" si="4"/>
        <v>625</v>
      </c>
      <c r="S71">
        <f t="shared" si="5"/>
        <v>129</v>
      </c>
    </row>
    <row r="72" spans="1:19" x14ac:dyDescent="0.4">
      <c r="A72" s="5">
        <v>71</v>
      </c>
      <c r="B72" t="s">
        <v>81</v>
      </c>
      <c r="C72">
        <v>327</v>
      </c>
      <c r="D72">
        <v>193</v>
      </c>
      <c r="E72">
        <v>322</v>
      </c>
      <c r="F72">
        <v>247</v>
      </c>
      <c r="G72">
        <v>184</v>
      </c>
      <c r="H72">
        <v>168</v>
      </c>
      <c r="I72">
        <v>158</v>
      </c>
      <c r="J72">
        <f>SUM(C72:I72)</f>
        <v>1599</v>
      </c>
      <c r="K72" t="s">
        <v>172</v>
      </c>
      <c r="M72">
        <f>IF(K72="A",(E72+G72),IF(K72="B",(E72+G72),IF(K72="C",0.8*(E72+G72),0.66*(E72+G72))))</f>
        <v>404.8</v>
      </c>
      <c r="N72">
        <f>ROUND(M72+J72/4,0)</f>
        <v>805</v>
      </c>
      <c r="O72">
        <f>RANK(N72,$N$2:$N$161)</f>
        <v>20</v>
      </c>
      <c r="Q72">
        <f t="shared" si="3"/>
        <v>281.60000000000002</v>
      </c>
      <c r="R72">
        <f t="shared" si="4"/>
        <v>681</v>
      </c>
      <c r="S72">
        <f t="shared" si="5"/>
        <v>98</v>
      </c>
    </row>
    <row r="73" spans="1:19" x14ac:dyDescent="0.4">
      <c r="A73" s="8">
        <v>72</v>
      </c>
      <c r="B73" t="s">
        <v>82</v>
      </c>
      <c r="C73">
        <v>225</v>
      </c>
      <c r="D73">
        <v>239</v>
      </c>
      <c r="E73">
        <v>227</v>
      </c>
      <c r="F73">
        <v>198</v>
      </c>
      <c r="G73">
        <v>208</v>
      </c>
      <c r="H73">
        <v>222</v>
      </c>
      <c r="I73">
        <v>250</v>
      </c>
      <c r="J73">
        <f>SUM(C73:I73)</f>
        <v>1569</v>
      </c>
      <c r="K73" t="s">
        <v>172</v>
      </c>
      <c r="M73">
        <f>IF(K73="A",(E73+G73),IF(K73="B",(E73+G73),IF(K73="C",0.8*(E73+G73),0.66*(E73+G73))))</f>
        <v>348</v>
      </c>
      <c r="N73">
        <f>ROUND(M73+J73/4,0)</f>
        <v>740</v>
      </c>
      <c r="O73">
        <f>RANK(N73,$N$2:$N$161)</f>
        <v>77</v>
      </c>
      <c r="Q73">
        <f t="shared" si="3"/>
        <v>344</v>
      </c>
      <c r="R73">
        <f t="shared" si="4"/>
        <v>736</v>
      </c>
      <c r="S73">
        <f t="shared" si="5"/>
        <v>52</v>
      </c>
    </row>
    <row r="74" spans="1:19" x14ac:dyDescent="0.4">
      <c r="A74" s="7">
        <v>73</v>
      </c>
      <c r="B74" t="s">
        <v>83</v>
      </c>
      <c r="C74">
        <v>220</v>
      </c>
      <c r="D74">
        <v>191</v>
      </c>
      <c r="E74">
        <v>166</v>
      </c>
      <c r="F74">
        <v>167</v>
      </c>
      <c r="G74">
        <v>235</v>
      </c>
      <c r="H74">
        <v>218</v>
      </c>
      <c r="I74">
        <v>225</v>
      </c>
      <c r="J74">
        <f>SUM(C74:I74)</f>
        <v>1422</v>
      </c>
      <c r="K74" t="s">
        <v>171</v>
      </c>
      <c r="M74">
        <f>IF(K74="A",(E74+G74),IF(K74="B",(E74+G74),IF(K74="C",0.8*(E74+G74),0.66*(E74+G74))))</f>
        <v>401</v>
      </c>
      <c r="N74">
        <f>ROUND(M74+J74/4,0)</f>
        <v>757</v>
      </c>
      <c r="O74">
        <f>RANK(N74,$N$2:$N$161)</f>
        <v>58</v>
      </c>
      <c r="Q74">
        <f t="shared" si="3"/>
        <v>453</v>
      </c>
      <c r="R74">
        <f t="shared" si="4"/>
        <v>809</v>
      </c>
      <c r="S74">
        <f t="shared" si="5"/>
        <v>8</v>
      </c>
    </row>
    <row r="75" spans="1:19" x14ac:dyDescent="0.4">
      <c r="A75" s="10">
        <v>74</v>
      </c>
      <c r="B75" t="s">
        <v>84</v>
      </c>
      <c r="C75">
        <v>247</v>
      </c>
      <c r="D75">
        <v>161</v>
      </c>
      <c r="E75">
        <v>226</v>
      </c>
      <c r="F75">
        <v>185</v>
      </c>
      <c r="G75">
        <v>206</v>
      </c>
      <c r="H75">
        <v>178</v>
      </c>
      <c r="I75">
        <v>188</v>
      </c>
      <c r="J75">
        <f>SUM(C75:I75)</f>
        <v>1391</v>
      </c>
      <c r="K75" t="s">
        <v>171</v>
      </c>
      <c r="M75">
        <f>IF(K75="A",(E75+G75),IF(K75="B",(E75+G75),IF(K75="C",0.8*(E75+G75),0.66*(E75+G75))))</f>
        <v>432</v>
      </c>
      <c r="N75">
        <f>ROUND(M75+J75/4,0)</f>
        <v>780</v>
      </c>
      <c r="O75">
        <f>RANK(N75,$N$2:$N$161)</f>
        <v>38</v>
      </c>
      <c r="Q75">
        <f t="shared" si="3"/>
        <v>384</v>
      </c>
      <c r="R75">
        <f t="shared" si="4"/>
        <v>732</v>
      </c>
      <c r="S75">
        <f t="shared" si="5"/>
        <v>60</v>
      </c>
    </row>
    <row r="76" spans="1:19" x14ac:dyDescent="0.4">
      <c r="A76" s="9">
        <v>75</v>
      </c>
      <c r="B76" t="s">
        <v>85</v>
      </c>
      <c r="C76">
        <v>257</v>
      </c>
      <c r="D76">
        <v>222</v>
      </c>
      <c r="E76">
        <v>166</v>
      </c>
      <c r="F76">
        <v>196</v>
      </c>
      <c r="G76">
        <v>156</v>
      </c>
      <c r="H76">
        <v>248</v>
      </c>
      <c r="I76">
        <v>189</v>
      </c>
      <c r="J76">
        <f>SUM(C76:I76)</f>
        <v>1434</v>
      </c>
      <c r="K76" t="s">
        <v>172</v>
      </c>
      <c r="M76">
        <f>IF(K76="A",(E76+G76),IF(K76="B",(E76+G76),IF(K76="C",0.8*(E76+G76),0.66*(E76+G76))))</f>
        <v>257.60000000000002</v>
      </c>
      <c r="N76">
        <f>ROUND(M76+J76/4,0)</f>
        <v>616</v>
      </c>
      <c r="O76">
        <f>RANK(N76,$N$2:$N$161)</f>
        <v>150</v>
      </c>
      <c r="Q76">
        <f t="shared" si="3"/>
        <v>323.20000000000005</v>
      </c>
      <c r="R76">
        <f t="shared" si="4"/>
        <v>682</v>
      </c>
      <c r="S76">
        <f t="shared" si="5"/>
        <v>96</v>
      </c>
    </row>
    <row r="77" spans="1:19" x14ac:dyDescent="0.4">
      <c r="A77" s="9">
        <v>76</v>
      </c>
      <c r="B77" t="s">
        <v>74</v>
      </c>
      <c r="C77">
        <v>200</v>
      </c>
      <c r="D77">
        <v>241</v>
      </c>
      <c r="E77">
        <v>146</v>
      </c>
      <c r="F77">
        <v>177</v>
      </c>
      <c r="G77">
        <v>196</v>
      </c>
      <c r="H77">
        <v>238</v>
      </c>
      <c r="I77">
        <v>198</v>
      </c>
      <c r="J77">
        <f>SUM(C77:I77)</f>
        <v>1396</v>
      </c>
      <c r="K77" t="s">
        <v>171</v>
      </c>
      <c r="M77">
        <f>IF(K77="A",(E77+G77),IF(K77="B",(E77+G77),IF(K77="C",0.8*(E77+G77),0.66*(E77+G77))))</f>
        <v>342</v>
      </c>
      <c r="N77">
        <f>ROUND(M77+J77/4,0)</f>
        <v>691</v>
      </c>
      <c r="O77">
        <f>RANK(N77,$N$2:$N$161)</f>
        <v>120</v>
      </c>
      <c r="Q77">
        <f t="shared" si="3"/>
        <v>434</v>
      </c>
      <c r="R77">
        <f t="shared" si="4"/>
        <v>783</v>
      </c>
      <c r="S77">
        <f t="shared" si="5"/>
        <v>21</v>
      </c>
    </row>
    <row r="78" spans="1:19" x14ac:dyDescent="0.4">
      <c r="A78" s="9">
        <v>77</v>
      </c>
      <c r="B78" t="s">
        <v>86</v>
      </c>
      <c r="C78">
        <v>211</v>
      </c>
      <c r="D78">
        <v>232</v>
      </c>
      <c r="E78">
        <v>156</v>
      </c>
      <c r="F78">
        <v>168</v>
      </c>
      <c r="G78">
        <v>167</v>
      </c>
      <c r="H78">
        <v>239</v>
      </c>
      <c r="I78">
        <v>228</v>
      </c>
      <c r="J78">
        <f>SUM(C78:I78)</f>
        <v>1401</v>
      </c>
      <c r="K78" t="s">
        <v>171</v>
      </c>
      <c r="M78">
        <f>IF(K78="A",(E78+G78),IF(K78="B",(E78+G78),IF(K78="C",0.8*(E78+G78),0.66*(E78+G78))))</f>
        <v>323</v>
      </c>
      <c r="N78">
        <f>ROUND(M78+J78/4,0)</f>
        <v>673</v>
      </c>
      <c r="O78">
        <f>RANK(N78,$N$2:$N$161)</f>
        <v>127</v>
      </c>
      <c r="Q78">
        <f t="shared" si="3"/>
        <v>406</v>
      </c>
      <c r="R78">
        <f t="shared" si="4"/>
        <v>756</v>
      </c>
      <c r="S78">
        <f t="shared" si="5"/>
        <v>38</v>
      </c>
    </row>
    <row r="79" spans="1:19" x14ac:dyDescent="0.4">
      <c r="A79" s="8">
        <v>78</v>
      </c>
      <c r="B79" t="s">
        <v>87</v>
      </c>
      <c r="C79">
        <v>225</v>
      </c>
      <c r="D79">
        <v>237</v>
      </c>
      <c r="E79">
        <v>185</v>
      </c>
      <c r="F79">
        <v>162</v>
      </c>
      <c r="G79">
        <v>176</v>
      </c>
      <c r="H79">
        <v>228</v>
      </c>
      <c r="I79">
        <v>209</v>
      </c>
      <c r="J79">
        <f>SUM(C79:I79)</f>
        <v>1422</v>
      </c>
      <c r="K79" t="s">
        <v>171</v>
      </c>
      <c r="M79">
        <f>IF(K79="A",(E79+G79),IF(K79="B",(E79+G79),IF(K79="C",0.8*(E79+G79),0.66*(E79+G79))))</f>
        <v>361</v>
      </c>
      <c r="N79">
        <f>ROUND(M79+J79/4,0)</f>
        <v>717</v>
      </c>
      <c r="O79">
        <f>RANK(N79,$N$2:$N$161)</f>
        <v>94</v>
      </c>
      <c r="Q79">
        <f t="shared" si="3"/>
        <v>404</v>
      </c>
      <c r="R79">
        <f t="shared" si="4"/>
        <v>760</v>
      </c>
      <c r="S79">
        <f t="shared" si="5"/>
        <v>36</v>
      </c>
    </row>
    <row r="80" spans="1:19" x14ac:dyDescent="0.4">
      <c r="A80" s="9">
        <v>79</v>
      </c>
      <c r="B80" t="s">
        <v>88</v>
      </c>
      <c r="C80">
        <v>311</v>
      </c>
      <c r="D80">
        <v>277</v>
      </c>
      <c r="E80">
        <v>165</v>
      </c>
      <c r="F80">
        <v>190</v>
      </c>
      <c r="G80">
        <v>176</v>
      </c>
      <c r="H80">
        <v>235</v>
      </c>
      <c r="I80">
        <v>202</v>
      </c>
      <c r="J80">
        <f>SUM(C80:I80)</f>
        <v>1556</v>
      </c>
      <c r="K80" t="s">
        <v>172</v>
      </c>
      <c r="M80">
        <f>IF(K80="A",(E80+G80),IF(K80="B",(E80+G80),IF(K80="C",0.8*(E80+G80),0.66*(E80+G80))))</f>
        <v>272.8</v>
      </c>
      <c r="N80">
        <f>ROUND(M80+J80/4,0)</f>
        <v>662</v>
      </c>
      <c r="O80">
        <f>RANK(N80,$N$2:$N$161)</f>
        <v>133</v>
      </c>
      <c r="Q80">
        <f t="shared" si="3"/>
        <v>328.8</v>
      </c>
      <c r="R80">
        <f t="shared" si="4"/>
        <v>718</v>
      </c>
      <c r="S80">
        <f t="shared" si="5"/>
        <v>74</v>
      </c>
    </row>
    <row r="81" spans="1:19" x14ac:dyDescent="0.4">
      <c r="A81" s="9">
        <v>80</v>
      </c>
      <c r="B81" t="s">
        <v>89</v>
      </c>
      <c r="C81">
        <v>343</v>
      </c>
      <c r="D81">
        <v>295</v>
      </c>
      <c r="E81">
        <v>176</v>
      </c>
      <c r="F81">
        <v>175</v>
      </c>
      <c r="G81">
        <v>139</v>
      </c>
      <c r="H81">
        <v>222</v>
      </c>
      <c r="I81">
        <v>210</v>
      </c>
      <c r="J81">
        <f>SUM(C81:I81)</f>
        <v>1560</v>
      </c>
      <c r="K81" t="s">
        <v>173</v>
      </c>
      <c r="M81">
        <f>IF(K81="A",(E81+G81),IF(K81="B",(E81+G81),IF(K81="C",0.8*(E81+G81),0.66*(E81+G81))))</f>
        <v>207.9</v>
      </c>
      <c r="N81">
        <f>ROUND(M81+J81/4,0)</f>
        <v>598</v>
      </c>
      <c r="O81">
        <f>RANK(N81,$N$2:$N$161)</f>
        <v>156</v>
      </c>
      <c r="Q81">
        <f t="shared" si="3"/>
        <v>238.26000000000002</v>
      </c>
      <c r="R81">
        <f t="shared" si="4"/>
        <v>628</v>
      </c>
      <c r="S81">
        <f t="shared" si="5"/>
        <v>126</v>
      </c>
    </row>
    <row r="82" spans="1:19" x14ac:dyDescent="0.4">
      <c r="A82" s="6">
        <v>81</v>
      </c>
      <c r="B82" t="s">
        <v>90</v>
      </c>
      <c r="C82">
        <v>211</v>
      </c>
      <c r="D82">
        <v>116</v>
      </c>
      <c r="E82">
        <v>244</v>
      </c>
      <c r="F82">
        <v>128</v>
      </c>
      <c r="G82">
        <v>224</v>
      </c>
      <c r="H82">
        <v>179</v>
      </c>
      <c r="I82">
        <v>193</v>
      </c>
      <c r="J82">
        <f>SUM(C82:I82)</f>
        <v>1295</v>
      </c>
      <c r="K82" t="s">
        <v>171</v>
      </c>
      <c r="M82">
        <f>IF(K82="A",(E82+G82),IF(K82="B",(E82+G82),IF(K82="C",0.8*(E82+G82),0.66*(E82+G82))))</f>
        <v>468</v>
      </c>
      <c r="N82">
        <f>ROUND(M82+J82/4,0)</f>
        <v>792</v>
      </c>
      <c r="O82">
        <f>RANK(N82,$N$2:$N$161)</f>
        <v>25</v>
      </c>
      <c r="Q82">
        <f t="shared" si="3"/>
        <v>403</v>
      </c>
      <c r="R82">
        <f t="shared" si="4"/>
        <v>727</v>
      </c>
      <c r="S82">
        <f t="shared" si="5"/>
        <v>68</v>
      </c>
    </row>
    <row r="83" spans="1:19" x14ac:dyDescent="0.4">
      <c r="A83" s="9">
        <v>82</v>
      </c>
      <c r="B83" t="s">
        <v>91</v>
      </c>
      <c r="C83">
        <v>202</v>
      </c>
      <c r="D83">
        <v>172</v>
      </c>
      <c r="E83">
        <v>175</v>
      </c>
      <c r="F83">
        <v>138</v>
      </c>
      <c r="G83">
        <v>175</v>
      </c>
      <c r="H83">
        <v>208</v>
      </c>
      <c r="I83">
        <v>178</v>
      </c>
      <c r="J83">
        <f>SUM(C83:I83)</f>
        <v>1248</v>
      </c>
      <c r="K83" t="s">
        <v>171</v>
      </c>
      <c r="M83">
        <f>IF(K83="A",(E83+G83),IF(K83="B",(E83+G83),IF(K83="C",0.8*(E83+G83),0.66*(E83+G83))))</f>
        <v>350</v>
      </c>
      <c r="N83">
        <f>ROUND(M83+J83/4,0)</f>
        <v>662</v>
      </c>
      <c r="O83">
        <f>RANK(N83,$N$2:$N$161)</f>
        <v>133</v>
      </c>
      <c r="Q83">
        <f t="shared" si="3"/>
        <v>383</v>
      </c>
      <c r="R83">
        <f t="shared" si="4"/>
        <v>695</v>
      </c>
      <c r="S83">
        <f t="shared" si="5"/>
        <v>88</v>
      </c>
    </row>
    <row r="84" spans="1:19" x14ac:dyDescent="0.4">
      <c r="A84" s="9">
        <v>83</v>
      </c>
      <c r="B84" t="s">
        <v>92</v>
      </c>
      <c r="C84">
        <v>238</v>
      </c>
      <c r="D84">
        <v>163</v>
      </c>
      <c r="E84">
        <v>193</v>
      </c>
      <c r="F84">
        <v>151</v>
      </c>
      <c r="G84">
        <v>184</v>
      </c>
      <c r="H84">
        <v>188</v>
      </c>
      <c r="I84">
        <v>169</v>
      </c>
      <c r="J84">
        <f>SUM(C84:I84)</f>
        <v>1286</v>
      </c>
      <c r="K84" t="s">
        <v>172</v>
      </c>
      <c r="M84">
        <f>IF(K84="A",(E84+G84),IF(K84="B",(E84+G84),IF(K84="C",0.8*(E84+G84),0.66*(E84+G84))))</f>
        <v>301.60000000000002</v>
      </c>
      <c r="N84">
        <f>ROUND(M84+J84/4,0)</f>
        <v>623</v>
      </c>
      <c r="O84">
        <f>RANK(N84,$N$2:$N$161)</f>
        <v>149</v>
      </c>
      <c r="Q84">
        <f t="shared" si="3"/>
        <v>297.60000000000002</v>
      </c>
      <c r="R84">
        <f t="shared" si="4"/>
        <v>619</v>
      </c>
      <c r="S84">
        <f t="shared" si="5"/>
        <v>132</v>
      </c>
    </row>
    <row r="85" spans="1:19" x14ac:dyDescent="0.4">
      <c r="A85" s="9">
        <v>84</v>
      </c>
      <c r="B85" t="s">
        <v>93</v>
      </c>
      <c r="C85">
        <v>247</v>
      </c>
      <c r="D85">
        <v>173</v>
      </c>
      <c r="E85">
        <v>202</v>
      </c>
      <c r="F85">
        <v>169</v>
      </c>
      <c r="G85">
        <v>184</v>
      </c>
      <c r="H85">
        <v>178</v>
      </c>
      <c r="I85">
        <v>169</v>
      </c>
      <c r="J85">
        <f>SUM(C85:I85)</f>
        <v>1322</v>
      </c>
      <c r="K85" t="s">
        <v>172</v>
      </c>
      <c r="M85">
        <f>IF(K85="A",(E85+G85),IF(K85="B",(E85+G85),IF(K85="C",0.8*(E85+G85),0.66*(E85+G85))))</f>
        <v>308.8</v>
      </c>
      <c r="N85">
        <f>ROUND(M85+J85/4,0)</f>
        <v>639</v>
      </c>
      <c r="O85">
        <f>RANK(N85,$N$2:$N$161)</f>
        <v>145</v>
      </c>
      <c r="Q85">
        <f t="shared" si="3"/>
        <v>289.60000000000002</v>
      </c>
      <c r="R85">
        <f t="shared" si="4"/>
        <v>620</v>
      </c>
      <c r="S85">
        <f t="shared" si="5"/>
        <v>131</v>
      </c>
    </row>
    <row r="86" spans="1:19" x14ac:dyDescent="0.4">
      <c r="A86" s="9">
        <v>85</v>
      </c>
      <c r="B86" t="s">
        <v>94</v>
      </c>
      <c r="C86">
        <v>213</v>
      </c>
      <c r="D86">
        <v>185</v>
      </c>
      <c r="E86">
        <v>224</v>
      </c>
      <c r="F86">
        <v>335</v>
      </c>
      <c r="G86">
        <v>97</v>
      </c>
      <c r="H86">
        <v>153</v>
      </c>
      <c r="I86">
        <v>163</v>
      </c>
      <c r="J86">
        <f>SUM(C86:I86)</f>
        <v>1370</v>
      </c>
      <c r="K86" t="s">
        <v>171</v>
      </c>
      <c r="M86">
        <f>IF(K86="A",(E86+G86),IF(K86="B",(E86+G86),IF(K86="C",0.8*(E86+G86),0.66*(E86+G86))))</f>
        <v>321</v>
      </c>
      <c r="N86">
        <f>ROUND(M86+J86/4,0)</f>
        <v>664</v>
      </c>
      <c r="O86">
        <f>RANK(N86,$N$2:$N$161)</f>
        <v>132</v>
      </c>
      <c r="Q86">
        <f t="shared" si="3"/>
        <v>250</v>
      </c>
      <c r="R86">
        <f t="shared" si="4"/>
        <v>593</v>
      </c>
      <c r="S86">
        <f t="shared" si="5"/>
        <v>144</v>
      </c>
    </row>
    <row r="87" spans="1:19" x14ac:dyDescent="0.4">
      <c r="A87" s="9">
        <v>86</v>
      </c>
      <c r="B87" t="s">
        <v>95</v>
      </c>
      <c r="C87">
        <v>320</v>
      </c>
      <c r="D87">
        <v>218</v>
      </c>
      <c r="E87">
        <v>262</v>
      </c>
      <c r="F87">
        <v>295</v>
      </c>
      <c r="G87">
        <v>135</v>
      </c>
      <c r="H87">
        <v>172</v>
      </c>
      <c r="I87">
        <v>181</v>
      </c>
      <c r="J87">
        <f>SUM(C87:I87)</f>
        <v>1583</v>
      </c>
      <c r="K87" t="s">
        <v>173</v>
      </c>
      <c r="M87">
        <f>IF(K87="A",(E87+G87),IF(K87="B",(E87+G87),IF(K87="C",0.8*(E87+G87),0.66*(E87+G87))))</f>
        <v>262.02000000000004</v>
      </c>
      <c r="N87">
        <f>ROUND(M87+J87/4,0)</f>
        <v>658</v>
      </c>
      <c r="O87">
        <f>RANK(N87,$N$2:$N$161)</f>
        <v>136</v>
      </c>
      <c r="Q87">
        <f t="shared" si="3"/>
        <v>202.62</v>
      </c>
      <c r="R87">
        <f t="shared" si="4"/>
        <v>598</v>
      </c>
      <c r="S87">
        <f t="shared" si="5"/>
        <v>141</v>
      </c>
    </row>
    <row r="88" spans="1:19" x14ac:dyDescent="0.4">
      <c r="A88" s="8">
        <v>87</v>
      </c>
      <c r="B88" t="s">
        <v>96</v>
      </c>
      <c r="C88">
        <v>250</v>
      </c>
      <c r="D88">
        <v>144</v>
      </c>
      <c r="E88">
        <v>203</v>
      </c>
      <c r="F88">
        <v>136</v>
      </c>
      <c r="G88">
        <v>193</v>
      </c>
      <c r="H88">
        <v>159</v>
      </c>
      <c r="I88">
        <v>188</v>
      </c>
      <c r="J88">
        <f>SUM(C88:I88)</f>
        <v>1273</v>
      </c>
      <c r="K88" t="s">
        <v>171</v>
      </c>
      <c r="M88">
        <f>IF(K88="A",(E88+G88),IF(K88="B",(E88+G88),IF(K88="C",0.8*(E88+G88),0.66*(E88+G88))))</f>
        <v>396</v>
      </c>
      <c r="N88">
        <f>ROUND(M88+J88/4,0)</f>
        <v>714</v>
      </c>
      <c r="O88">
        <f>RANK(N88,$N$2:$N$161)</f>
        <v>99</v>
      </c>
      <c r="Q88">
        <f t="shared" si="3"/>
        <v>352</v>
      </c>
      <c r="R88">
        <f t="shared" si="4"/>
        <v>670</v>
      </c>
      <c r="S88">
        <f t="shared" si="5"/>
        <v>109</v>
      </c>
    </row>
    <row r="89" spans="1:19" x14ac:dyDescent="0.4">
      <c r="A89" s="9">
        <v>88</v>
      </c>
      <c r="B89" t="s">
        <v>97</v>
      </c>
      <c r="C89">
        <v>260</v>
      </c>
      <c r="D89">
        <v>154</v>
      </c>
      <c r="E89">
        <v>213</v>
      </c>
      <c r="F89">
        <v>145</v>
      </c>
      <c r="G89">
        <v>183</v>
      </c>
      <c r="H89">
        <v>149</v>
      </c>
      <c r="I89">
        <v>178</v>
      </c>
      <c r="J89">
        <f>SUM(C89:I89)</f>
        <v>1282</v>
      </c>
      <c r="K89" t="s">
        <v>172</v>
      </c>
      <c r="M89">
        <f>IF(K89="A",(E89+G89),IF(K89="B",(E89+G89),IF(K89="C",0.8*(E89+G89),0.66*(E89+G89))))</f>
        <v>316.8</v>
      </c>
      <c r="N89">
        <f>ROUND(M89+J89/4,0)</f>
        <v>637</v>
      </c>
      <c r="O89">
        <f>RANK(N89,$N$2:$N$161)</f>
        <v>146</v>
      </c>
      <c r="Q89">
        <f t="shared" si="3"/>
        <v>265.60000000000002</v>
      </c>
      <c r="R89">
        <f t="shared" si="4"/>
        <v>586</v>
      </c>
      <c r="S89">
        <f t="shared" si="5"/>
        <v>145</v>
      </c>
    </row>
    <row r="90" spans="1:19" x14ac:dyDescent="0.4">
      <c r="A90" s="9">
        <v>89</v>
      </c>
      <c r="B90" t="s">
        <v>98</v>
      </c>
      <c r="C90">
        <v>360</v>
      </c>
      <c r="D90">
        <v>172</v>
      </c>
      <c r="E90">
        <v>234</v>
      </c>
      <c r="F90">
        <v>127</v>
      </c>
      <c r="G90">
        <v>128</v>
      </c>
      <c r="H90">
        <v>168</v>
      </c>
      <c r="I90">
        <v>203</v>
      </c>
      <c r="J90">
        <f>SUM(C90:I90)</f>
        <v>1392</v>
      </c>
      <c r="K90" t="s">
        <v>171</v>
      </c>
      <c r="M90">
        <f>IF(K90="A",(E90+G90),IF(K90="B",(E90+G90),IF(K90="C",0.8*(E90+G90),0.66*(E90+G90))))</f>
        <v>362</v>
      </c>
      <c r="N90">
        <f>ROUND(M90+J90/4,0)</f>
        <v>710</v>
      </c>
      <c r="O90">
        <f>RANK(N90,$N$2:$N$161)</f>
        <v>101</v>
      </c>
      <c r="Q90">
        <f t="shared" si="3"/>
        <v>296</v>
      </c>
      <c r="R90">
        <f t="shared" si="4"/>
        <v>644</v>
      </c>
      <c r="S90">
        <f t="shared" si="5"/>
        <v>120</v>
      </c>
    </row>
    <row r="91" spans="1:19" x14ac:dyDescent="0.4">
      <c r="A91" s="8">
        <v>90</v>
      </c>
      <c r="B91" t="s">
        <v>99</v>
      </c>
      <c r="C91">
        <v>400</v>
      </c>
      <c r="D91">
        <v>143</v>
      </c>
      <c r="E91">
        <v>290</v>
      </c>
      <c r="F91">
        <v>196</v>
      </c>
      <c r="G91">
        <v>156</v>
      </c>
      <c r="H91">
        <v>168</v>
      </c>
      <c r="I91">
        <v>187</v>
      </c>
      <c r="J91">
        <f>SUM(C91:I91)</f>
        <v>1540</v>
      </c>
      <c r="K91" t="s">
        <v>172</v>
      </c>
      <c r="M91">
        <f>IF(K91="A",(E91+G91),IF(K91="B",(E91+G91),IF(K91="C",0.8*(E91+G91),0.66*(E91+G91))))</f>
        <v>356.8</v>
      </c>
      <c r="N91">
        <f>ROUND(M91+J91/4,0)</f>
        <v>742</v>
      </c>
      <c r="O91">
        <f>RANK(N91,$N$2:$N$161)</f>
        <v>73</v>
      </c>
      <c r="Q91">
        <f t="shared" si="3"/>
        <v>259.2</v>
      </c>
      <c r="R91">
        <f t="shared" si="4"/>
        <v>644</v>
      </c>
      <c r="S91">
        <f t="shared" si="5"/>
        <v>120</v>
      </c>
    </row>
    <row r="92" spans="1:19" x14ac:dyDescent="0.4">
      <c r="A92" s="9">
        <v>91</v>
      </c>
      <c r="B92" t="s">
        <v>100</v>
      </c>
      <c r="C92">
        <v>189</v>
      </c>
      <c r="D92">
        <v>161</v>
      </c>
      <c r="E92">
        <v>164</v>
      </c>
      <c r="F92">
        <v>145</v>
      </c>
      <c r="G92">
        <v>214</v>
      </c>
      <c r="H92">
        <v>178</v>
      </c>
      <c r="I92">
        <v>197</v>
      </c>
      <c r="J92">
        <f>SUM(C92:I92)</f>
        <v>1248</v>
      </c>
      <c r="K92" t="s">
        <v>171</v>
      </c>
      <c r="M92">
        <f>IF(K92="A",(E92+G92),IF(K92="B",(E92+G92),IF(K92="C",0.8*(E92+G92),0.66*(E92+G92))))</f>
        <v>378</v>
      </c>
      <c r="N92">
        <f>ROUND(M92+J92/4,0)</f>
        <v>690</v>
      </c>
      <c r="O92">
        <f>RANK(N92,$N$2:$N$161)</f>
        <v>121</v>
      </c>
      <c r="Q92">
        <f t="shared" si="3"/>
        <v>392</v>
      </c>
      <c r="R92">
        <f t="shared" si="4"/>
        <v>704</v>
      </c>
      <c r="S92">
        <f t="shared" si="5"/>
        <v>83</v>
      </c>
    </row>
    <row r="93" spans="1:19" x14ac:dyDescent="0.4">
      <c r="A93" s="9">
        <v>92</v>
      </c>
      <c r="B93" t="s">
        <v>101</v>
      </c>
      <c r="C93">
        <v>198</v>
      </c>
      <c r="D93">
        <v>151</v>
      </c>
      <c r="E93">
        <v>173</v>
      </c>
      <c r="F93">
        <v>164</v>
      </c>
      <c r="G93">
        <v>205</v>
      </c>
      <c r="H93">
        <v>169</v>
      </c>
      <c r="I93">
        <v>198</v>
      </c>
      <c r="J93">
        <f>SUM(C93:I93)</f>
        <v>1258</v>
      </c>
      <c r="K93" t="s">
        <v>171</v>
      </c>
      <c r="M93">
        <f>IF(K93="A",(E93+G93),IF(K93="B",(E93+G93),IF(K93="C",0.8*(E93+G93),0.66*(E93+G93))))</f>
        <v>378</v>
      </c>
      <c r="N93">
        <f>ROUND(M93+J93/4,0)</f>
        <v>693</v>
      </c>
      <c r="O93">
        <f>RANK(N93,$N$2:$N$161)</f>
        <v>117</v>
      </c>
      <c r="Q93">
        <f t="shared" si="3"/>
        <v>374</v>
      </c>
      <c r="R93">
        <f t="shared" si="4"/>
        <v>689</v>
      </c>
      <c r="S93">
        <f t="shared" si="5"/>
        <v>94</v>
      </c>
    </row>
    <row r="94" spans="1:19" x14ac:dyDescent="0.4">
      <c r="A94" s="6">
        <v>93</v>
      </c>
      <c r="B94" t="s">
        <v>102</v>
      </c>
      <c r="C94">
        <v>225</v>
      </c>
      <c r="D94">
        <v>239</v>
      </c>
      <c r="E94">
        <v>198</v>
      </c>
      <c r="F94">
        <v>198</v>
      </c>
      <c r="G94">
        <v>208</v>
      </c>
      <c r="H94">
        <v>222</v>
      </c>
      <c r="I94">
        <v>250</v>
      </c>
      <c r="J94">
        <f>SUM(C94:I94)</f>
        <v>1540</v>
      </c>
      <c r="K94" t="s">
        <v>171</v>
      </c>
      <c r="M94">
        <f>IF(K94="A",(E94+G94),IF(K94="B",(E94+G94),IF(K94="C",0.8*(E94+G94),0.66*(E94+G94))))</f>
        <v>406</v>
      </c>
      <c r="N94">
        <f>ROUND(M94+J94/4,0)</f>
        <v>791</v>
      </c>
      <c r="O94">
        <f>RANK(N94,$N$2:$N$161)</f>
        <v>26</v>
      </c>
      <c r="Q94">
        <f t="shared" si="3"/>
        <v>430</v>
      </c>
      <c r="R94">
        <f t="shared" si="4"/>
        <v>815</v>
      </c>
      <c r="S94">
        <f t="shared" si="5"/>
        <v>7</v>
      </c>
    </row>
    <row r="95" spans="1:19" x14ac:dyDescent="0.4">
      <c r="A95" s="9">
        <v>94</v>
      </c>
      <c r="B95" t="s">
        <v>103</v>
      </c>
      <c r="C95">
        <v>143</v>
      </c>
      <c r="D95">
        <v>145</v>
      </c>
      <c r="E95">
        <v>144</v>
      </c>
      <c r="F95">
        <v>144</v>
      </c>
      <c r="G95">
        <v>244</v>
      </c>
      <c r="H95">
        <v>196</v>
      </c>
      <c r="I95">
        <v>198</v>
      </c>
      <c r="J95">
        <f>SUM(C95:I95)</f>
        <v>1214</v>
      </c>
      <c r="K95" t="s">
        <v>174</v>
      </c>
      <c r="M95">
        <f>IF(K95="A",(E95+G95),IF(K95="B",(E95+G95),IF(K95="C",0.8*(E95+G95),0.66*(E95+G95))))</f>
        <v>388</v>
      </c>
      <c r="N95">
        <f>ROUND(M95+J95/4,0)</f>
        <v>692</v>
      </c>
      <c r="O95">
        <f>RANK(N95,$N$2:$N$161)</f>
        <v>119</v>
      </c>
      <c r="Q95">
        <f t="shared" si="3"/>
        <v>440</v>
      </c>
      <c r="R95">
        <f t="shared" si="4"/>
        <v>744</v>
      </c>
      <c r="S95">
        <f t="shared" si="5"/>
        <v>45</v>
      </c>
    </row>
    <row r="96" spans="1:19" x14ac:dyDescent="0.4">
      <c r="A96" s="10">
        <v>95</v>
      </c>
      <c r="B96" t="s">
        <v>104</v>
      </c>
      <c r="C96">
        <v>239</v>
      </c>
      <c r="D96">
        <v>145</v>
      </c>
      <c r="E96">
        <v>242</v>
      </c>
      <c r="F96">
        <v>194</v>
      </c>
      <c r="G96">
        <v>195</v>
      </c>
      <c r="H96">
        <v>198</v>
      </c>
      <c r="I96">
        <v>149</v>
      </c>
      <c r="J96">
        <f>SUM(C96:I96)</f>
        <v>1362</v>
      </c>
      <c r="K96" t="s">
        <v>171</v>
      </c>
      <c r="M96">
        <f>IF(K96="A",(E96+G96),IF(K96="B",(E96+G96),IF(K96="C",0.8*(E96+G96),0.66*(E96+G96))))</f>
        <v>437</v>
      </c>
      <c r="N96">
        <f>ROUND(M96+J96/4,0)</f>
        <v>778</v>
      </c>
      <c r="O96">
        <f>RANK(N96,$N$2:$N$161)</f>
        <v>41</v>
      </c>
      <c r="Q96">
        <f t="shared" si="3"/>
        <v>393</v>
      </c>
      <c r="R96">
        <f t="shared" si="4"/>
        <v>734</v>
      </c>
      <c r="S96">
        <f t="shared" si="5"/>
        <v>57</v>
      </c>
    </row>
    <row r="97" spans="1:19" x14ac:dyDescent="0.4">
      <c r="A97" s="7">
        <v>96</v>
      </c>
      <c r="B97" t="s">
        <v>105</v>
      </c>
      <c r="C97">
        <v>325</v>
      </c>
      <c r="D97">
        <v>145</v>
      </c>
      <c r="E97">
        <v>291</v>
      </c>
      <c r="F97">
        <v>194</v>
      </c>
      <c r="G97">
        <v>185</v>
      </c>
      <c r="H97">
        <v>198</v>
      </c>
      <c r="I97">
        <v>149</v>
      </c>
      <c r="J97">
        <f>SUM(C97:I97)</f>
        <v>1487</v>
      </c>
      <c r="K97" t="s">
        <v>172</v>
      </c>
      <c r="M97">
        <f>IF(K97="A",(E97+G97),IF(K97="B",(E97+G97),IF(K97="C",0.8*(E97+G97),0.66*(E97+G97))))</f>
        <v>380.8</v>
      </c>
      <c r="N97">
        <f>ROUND(M97+J97/4,0)</f>
        <v>753</v>
      </c>
      <c r="O97">
        <f>RANK(N97,$N$2:$N$161)</f>
        <v>62</v>
      </c>
      <c r="Q97">
        <f t="shared" si="3"/>
        <v>306.40000000000003</v>
      </c>
      <c r="R97">
        <f t="shared" si="4"/>
        <v>678</v>
      </c>
      <c r="S97">
        <f t="shared" si="5"/>
        <v>102</v>
      </c>
    </row>
    <row r="98" spans="1:19" x14ac:dyDescent="0.4">
      <c r="A98" s="10">
        <v>97</v>
      </c>
      <c r="B98" t="s">
        <v>106</v>
      </c>
      <c r="C98">
        <v>219</v>
      </c>
      <c r="D98">
        <v>155</v>
      </c>
      <c r="E98">
        <v>232</v>
      </c>
      <c r="F98">
        <v>194</v>
      </c>
      <c r="G98">
        <v>205</v>
      </c>
      <c r="H98">
        <v>218</v>
      </c>
      <c r="I98">
        <v>169</v>
      </c>
      <c r="J98">
        <f>SUM(C98:I98)</f>
        <v>1392</v>
      </c>
      <c r="K98" t="s">
        <v>171</v>
      </c>
      <c r="M98">
        <f>IF(K98="A",(E98+G98),IF(K98="B",(E98+G98),IF(K98="C",0.8*(E98+G98),0.66*(E98+G98))))</f>
        <v>437</v>
      </c>
      <c r="N98">
        <f>ROUND(M98+J98/4,0)</f>
        <v>785</v>
      </c>
      <c r="O98">
        <f>RANK(N98,$N$2:$N$161)</f>
        <v>31</v>
      </c>
      <c r="Q98">
        <f t="shared" si="3"/>
        <v>423</v>
      </c>
      <c r="R98">
        <f t="shared" si="4"/>
        <v>771</v>
      </c>
      <c r="S98">
        <f t="shared" si="5"/>
        <v>29</v>
      </c>
    </row>
    <row r="99" spans="1:19" x14ac:dyDescent="0.4">
      <c r="A99" s="6">
        <v>98</v>
      </c>
      <c r="B99" t="s">
        <v>107</v>
      </c>
      <c r="C99">
        <v>225</v>
      </c>
      <c r="D99">
        <v>172</v>
      </c>
      <c r="E99">
        <v>248</v>
      </c>
      <c r="F99">
        <v>217</v>
      </c>
      <c r="G99">
        <v>186</v>
      </c>
      <c r="H99">
        <v>207</v>
      </c>
      <c r="I99">
        <v>158</v>
      </c>
      <c r="J99">
        <f>SUM(C99:I99)</f>
        <v>1413</v>
      </c>
      <c r="K99" t="s">
        <v>171</v>
      </c>
      <c r="M99">
        <f>IF(K99="A",(E99+G99),IF(K99="B",(E99+G99),IF(K99="C",0.8*(E99+G99),0.66*(E99+G99))))</f>
        <v>434</v>
      </c>
      <c r="N99">
        <f>ROUND(M99+J99/4,0)</f>
        <v>787</v>
      </c>
      <c r="O99">
        <f>RANK(N99,$N$2:$N$161)</f>
        <v>29</v>
      </c>
      <c r="Q99">
        <f t="shared" si="3"/>
        <v>393</v>
      </c>
      <c r="R99">
        <f t="shared" si="4"/>
        <v>746</v>
      </c>
      <c r="S99">
        <f t="shared" si="5"/>
        <v>43</v>
      </c>
    </row>
    <row r="100" spans="1:19" x14ac:dyDescent="0.4">
      <c r="A100" s="10">
        <v>99</v>
      </c>
      <c r="B100" t="s">
        <v>108</v>
      </c>
      <c r="C100">
        <v>215</v>
      </c>
      <c r="D100">
        <v>172</v>
      </c>
      <c r="E100">
        <v>228</v>
      </c>
      <c r="F100">
        <v>232</v>
      </c>
      <c r="G100">
        <v>201</v>
      </c>
      <c r="H100">
        <v>197</v>
      </c>
      <c r="I100">
        <v>168</v>
      </c>
      <c r="J100">
        <f>SUM(C100:I100)</f>
        <v>1413</v>
      </c>
      <c r="K100" t="s">
        <v>171</v>
      </c>
      <c r="M100">
        <f>IF(K100="A",(E100+G100),IF(K100="B",(E100+G100),IF(K100="C",0.8*(E100+G100),0.66*(E100+G100))))</f>
        <v>429</v>
      </c>
      <c r="N100">
        <f>ROUND(M100+J100/4,0)</f>
        <v>782</v>
      </c>
      <c r="O100">
        <f>RANK(N100,$N$2:$N$161)</f>
        <v>37</v>
      </c>
      <c r="Q100">
        <f t="shared" si="3"/>
        <v>398</v>
      </c>
      <c r="R100">
        <f t="shared" si="4"/>
        <v>751</v>
      </c>
      <c r="S100">
        <f t="shared" si="5"/>
        <v>40</v>
      </c>
    </row>
    <row r="101" spans="1:19" x14ac:dyDescent="0.4">
      <c r="A101" s="9">
        <v>100</v>
      </c>
      <c r="B101" t="s">
        <v>109</v>
      </c>
      <c r="C101">
        <v>143</v>
      </c>
      <c r="D101">
        <v>145</v>
      </c>
      <c r="E101">
        <v>163</v>
      </c>
      <c r="F101">
        <v>144</v>
      </c>
      <c r="G101">
        <v>195</v>
      </c>
      <c r="H101">
        <v>196</v>
      </c>
      <c r="I101">
        <v>227</v>
      </c>
      <c r="J101">
        <f>SUM(C101:I101)</f>
        <v>1213</v>
      </c>
      <c r="K101" t="s">
        <v>174</v>
      </c>
      <c r="M101">
        <f>IF(K101="A",(E101+G101),IF(K101="B",(E101+G101),IF(K101="C",0.8*(E101+G101),0.66*(E101+G101))))</f>
        <v>358</v>
      </c>
      <c r="N101">
        <f>ROUND(M101+J101/4,0)</f>
        <v>661</v>
      </c>
      <c r="O101">
        <f>RANK(N101,$N$2:$N$161)</f>
        <v>135</v>
      </c>
      <c r="Q101">
        <f t="shared" si="3"/>
        <v>391</v>
      </c>
      <c r="R101">
        <f t="shared" si="4"/>
        <v>694</v>
      </c>
      <c r="S101">
        <f t="shared" si="5"/>
        <v>89</v>
      </c>
    </row>
    <row r="102" spans="1:19" x14ac:dyDescent="0.4">
      <c r="A102" s="5">
        <v>101</v>
      </c>
      <c r="B102" t="s">
        <v>110</v>
      </c>
      <c r="C102">
        <v>350</v>
      </c>
      <c r="D102">
        <v>203</v>
      </c>
      <c r="E102">
        <v>281</v>
      </c>
      <c r="F102">
        <v>214</v>
      </c>
      <c r="G102">
        <v>215</v>
      </c>
      <c r="H102">
        <v>217</v>
      </c>
      <c r="I102">
        <v>208</v>
      </c>
      <c r="J102">
        <f>SUM(C102:I102)</f>
        <v>1688</v>
      </c>
      <c r="K102" t="s">
        <v>172</v>
      </c>
      <c r="M102">
        <f>IF(K102="A",(E102+G102),IF(K102="B",(E102+G102),IF(K102="C",0.8*(E102+G102),0.66*(E102+G102))))</f>
        <v>396.8</v>
      </c>
      <c r="N102">
        <f>ROUND(M102+J102/4,0)</f>
        <v>819</v>
      </c>
      <c r="O102">
        <f>RANK(N102,$N$2:$N$161)</f>
        <v>16</v>
      </c>
      <c r="Q102">
        <f t="shared" si="3"/>
        <v>345.6</v>
      </c>
      <c r="R102">
        <f t="shared" si="4"/>
        <v>768</v>
      </c>
      <c r="S102">
        <f t="shared" si="5"/>
        <v>31</v>
      </c>
    </row>
    <row r="103" spans="1:19" x14ac:dyDescent="0.4">
      <c r="A103" s="10">
        <v>102</v>
      </c>
      <c r="B103" t="s">
        <v>111</v>
      </c>
      <c r="C103">
        <v>341</v>
      </c>
      <c r="D103">
        <v>194</v>
      </c>
      <c r="E103">
        <v>271</v>
      </c>
      <c r="F103">
        <v>204</v>
      </c>
      <c r="G103">
        <v>205</v>
      </c>
      <c r="H103">
        <v>207</v>
      </c>
      <c r="I103">
        <v>188</v>
      </c>
      <c r="J103">
        <f>SUM(C103:I103)</f>
        <v>1610</v>
      </c>
      <c r="K103" t="s">
        <v>172</v>
      </c>
      <c r="M103">
        <f>IF(K103="A",(E103+G103),IF(K103="B",(E103+G103),IF(K103="C",0.8*(E103+G103),0.66*(E103+G103))))</f>
        <v>380.8</v>
      </c>
      <c r="N103">
        <f>ROUND(M103+J103/4,0)</f>
        <v>783</v>
      </c>
      <c r="O103">
        <f>RANK(N103,$N$2:$N$161)</f>
        <v>35</v>
      </c>
      <c r="Q103">
        <f t="shared" si="3"/>
        <v>329.6</v>
      </c>
      <c r="R103">
        <f t="shared" si="4"/>
        <v>732</v>
      </c>
      <c r="S103">
        <f t="shared" si="5"/>
        <v>60</v>
      </c>
    </row>
    <row r="104" spans="1:19" x14ac:dyDescent="0.4">
      <c r="A104" s="4">
        <v>103</v>
      </c>
      <c r="B104" t="s">
        <v>112</v>
      </c>
      <c r="C104">
        <v>315</v>
      </c>
      <c r="D104">
        <v>135</v>
      </c>
      <c r="E104">
        <v>360</v>
      </c>
      <c r="F104">
        <v>194</v>
      </c>
      <c r="G104">
        <v>234</v>
      </c>
      <c r="H104">
        <v>179</v>
      </c>
      <c r="I104">
        <v>159</v>
      </c>
      <c r="J104">
        <f>SUM(C104:I104)</f>
        <v>1576</v>
      </c>
      <c r="K104" t="s">
        <v>171</v>
      </c>
      <c r="M104">
        <f>IF(K104="A",(E104+G104),IF(K104="B",(E104+G104),IF(K104="C",0.8*(E104+G104),0.66*(E104+G104))))</f>
        <v>594</v>
      </c>
      <c r="N104">
        <f>ROUND(M104+J104/4,0)</f>
        <v>988</v>
      </c>
      <c r="O104">
        <f>RANK(N104,$N$2:$N$161)</f>
        <v>1</v>
      </c>
      <c r="Q104">
        <f t="shared" si="3"/>
        <v>413</v>
      </c>
      <c r="R104">
        <f t="shared" si="4"/>
        <v>807</v>
      </c>
      <c r="S104">
        <f t="shared" si="5"/>
        <v>9</v>
      </c>
    </row>
    <row r="105" spans="1:19" x14ac:dyDescent="0.4">
      <c r="A105" s="8">
        <v>104</v>
      </c>
      <c r="B105" t="s">
        <v>113</v>
      </c>
      <c r="C105">
        <v>376</v>
      </c>
      <c r="D105">
        <v>144</v>
      </c>
      <c r="E105">
        <v>291</v>
      </c>
      <c r="F105">
        <v>224</v>
      </c>
      <c r="G105">
        <v>185</v>
      </c>
      <c r="H105">
        <v>217</v>
      </c>
      <c r="I105">
        <v>198</v>
      </c>
      <c r="J105">
        <f>SUM(C105:I105)</f>
        <v>1635</v>
      </c>
      <c r="K105" t="s">
        <v>173</v>
      </c>
      <c r="M105">
        <f>IF(K105="A",(E105+G105),IF(K105="B",(E105+G105),IF(K105="C",0.8*(E105+G105),0.66*(E105+G105))))</f>
        <v>314.16000000000003</v>
      </c>
      <c r="N105">
        <f>ROUND(M105+J105/4,0)</f>
        <v>723</v>
      </c>
      <c r="O105">
        <f>RANK(N105,$N$2:$N$161)</f>
        <v>88</v>
      </c>
      <c r="Q105">
        <f t="shared" si="3"/>
        <v>265.32</v>
      </c>
      <c r="R105">
        <f t="shared" si="4"/>
        <v>674</v>
      </c>
      <c r="S105">
        <f t="shared" si="5"/>
        <v>104</v>
      </c>
    </row>
    <row r="106" spans="1:19" x14ac:dyDescent="0.4">
      <c r="A106" s="4">
        <v>105</v>
      </c>
      <c r="B106" t="s">
        <v>114</v>
      </c>
      <c r="C106">
        <v>335</v>
      </c>
      <c r="D106">
        <v>125</v>
      </c>
      <c r="E106">
        <v>369</v>
      </c>
      <c r="F106">
        <v>194</v>
      </c>
      <c r="G106">
        <v>225</v>
      </c>
      <c r="H106">
        <v>169</v>
      </c>
      <c r="I106">
        <v>139</v>
      </c>
      <c r="J106">
        <f>SUM(C106:I106)</f>
        <v>1556</v>
      </c>
      <c r="K106" t="s">
        <v>171</v>
      </c>
      <c r="M106">
        <f>IF(K106="A",(E106+G106),IF(K106="B",(E106+G106),IF(K106="C",0.8*(E106+G106),0.66*(E106+G106))))</f>
        <v>594</v>
      </c>
      <c r="N106">
        <f>ROUND(M106+J106/4,0)</f>
        <v>983</v>
      </c>
      <c r="O106">
        <f>RANK(N106,$N$2:$N$161)</f>
        <v>2</v>
      </c>
      <c r="Q106">
        <f t="shared" si="3"/>
        <v>394</v>
      </c>
      <c r="R106">
        <f t="shared" si="4"/>
        <v>783</v>
      </c>
      <c r="S106">
        <f t="shared" si="5"/>
        <v>21</v>
      </c>
    </row>
    <row r="107" spans="1:19" x14ac:dyDescent="0.4">
      <c r="A107" s="7">
        <v>106</v>
      </c>
      <c r="B107" t="s">
        <v>115</v>
      </c>
      <c r="C107">
        <v>368</v>
      </c>
      <c r="D107">
        <v>155</v>
      </c>
      <c r="E107">
        <v>311</v>
      </c>
      <c r="F107">
        <v>263</v>
      </c>
      <c r="G107">
        <v>155</v>
      </c>
      <c r="H107">
        <v>178</v>
      </c>
      <c r="I107">
        <v>149</v>
      </c>
      <c r="J107">
        <f>SUM(C107:I107)</f>
        <v>1579</v>
      </c>
      <c r="K107" t="s">
        <v>172</v>
      </c>
      <c r="M107">
        <f>IF(K107="A",(E107+G107),IF(K107="B",(E107+G107),IF(K107="C",0.8*(E107+G107),0.66*(E107+G107))))</f>
        <v>372.8</v>
      </c>
      <c r="N107">
        <f>ROUND(M107+J107/4,0)</f>
        <v>768</v>
      </c>
      <c r="O107">
        <f>RANK(N107,$N$2:$N$161)</f>
        <v>52</v>
      </c>
      <c r="Q107">
        <f t="shared" si="3"/>
        <v>266.40000000000003</v>
      </c>
      <c r="R107">
        <f t="shared" si="4"/>
        <v>661</v>
      </c>
      <c r="S107">
        <f t="shared" si="5"/>
        <v>116</v>
      </c>
    </row>
    <row r="108" spans="1:19" x14ac:dyDescent="0.4">
      <c r="A108" s="7">
        <v>107</v>
      </c>
      <c r="B108" t="s">
        <v>116</v>
      </c>
      <c r="C108">
        <v>359</v>
      </c>
      <c r="D108">
        <v>165</v>
      </c>
      <c r="E108">
        <v>301</v>
      </c>
      <c r="F108">
        <v>244</v>
      </c>
      <c r="G108">
        <v>165</v>
      </c>
      <c r="H108">
        <v>188</v>
      </c>
      <c r="I108">
        <v>159</v>
      </c>
      <c r="J108">
        <f>SUM(C108:I108)</f>
        <v>1581</v>
      </c>
      <c r="K108" t="s">
        <v>172</v>
      </c>
      <c r="M108">
        <f>IF(K108="A",(E108+G108),IF(K108="B",(E108+G108),IF(K108="C",0.8*(E108+G108),0.66*(E108+G108))))</f>
        <v>372.8</v>
      </c>
      <c r="N108">
        <f>ROUND(M108+J108/4,0)</f>
        <v>768</v>
      </c>
      <c r="O108">
        <f>RANK(N108,$N$2:$N$161)</f>
        <v>52</v>
      </c>
      <c r="Q108">
        <f t="shared" si="3"/>
        <v>282.40000000000003</v>
      </c>
      <c r="R108">
        <f t="shared" si="4"/>
        <v>678</v>
      </c>
      <c r="S108">
        <f t="shared" si="5"/>
        <v>102</v>
      </c>
    </row>
    <row r="109" spans="1:19" x14ac:dyDescent="0.4">
      <c r="A109" s="9">
        <v>108</v>
      </c>
      <c r="B109" t="s">
        <v>117</v>
      </c>
      <c r="C109">
        <v>387</v>
      </c>
      <c r="D109">
        <v>175</v>
      </c>
      <c r="E109">
        <v>321</v>
      </c>
      <c r="F109">
        <v>292</v>
      </c>
      <c r="G109">
        <v>136</v>
      </c>
      <c r="H109">
        <v>168</v>
      </c>
      <c r="I109">
        <v>139</v>
      </c>
      <c r="J109">
        <f>SUM(C109:I109)</f>
        <v>1618</v>
      </c>
      <c r="K109" t="s">
        <v>173</v>
      </c>
      <c r="M109">
        <f>IF(K109="A",(E109+G109),IF(K109="B",(E109+G109),IF(K109="C",0.8*(E109+G109),0.66*(E109+G109))))</f>
        <v>301.62</v>
      </c>
      <c r="N109">
        <f>ROUND(M109+J109/4,0)</f>
        <v>706</v>
      </c>
      <c r="O109">
        <f>RANK(N109,$N$2:$N$161)</f>
        <v>104</v>
      </c>
      <c r="Q109">
        <f t="shared" si="3"/>
        <v>200.64000000000001</v>
      </c>
      <c r="R109">
        <f t="shared" si="4"/>
        <v>605</v>
      </c>
      <c r="S109">
        <f t="shared" si="5"/>
        <v>139</v>
      </c>
    </row>
    <row r="110" spans="1:19" x14ac:dyDescent="0.4">
      <c r="A110" s="8">
        <v>109</v>
      </c>
      <c r="B110" t="s">
        <v>118</v>
      </c>
      <c r="C110">
        <v>410</v>
      </c>
      <c r="D110">
        <v>115</v>
      </c>
      <c r="E110">
        <v>331</v>
      </c>
      <c r="F110">
        <v>204</v>
      </c>
      <c r="G110">
        <v>115</v>
      </c>
      <c r="H110">
        <v>148</v>
      </c>
      <c r="I110">
        <v>129</v>
      </c>
      <c r="J110">
        <f>SUM(C110:I110)</f>
        <v>1452</v>
      </c>
      <c r="K110" t="s">
        <v>172</v>
      </c>
      <c r="M110">
        <f>IF(K110="A",(E110+G110),IF(K110="B",(E110+G110),IF(K110="C",0.8*(E110+G110),0.66*(E110+G110))))</f>
        <v>356.8</v>
      </c>
      <c r="N110">
        <f>ROUND(M110+J110/4,0)</f>
        <v>720</v>
      </c>
      <c r="O110">
        <f>RANK(N110,$N$2:$N$161)</f>
        <v>91</v>
      </c>
      <c r="Q110">
        <f t="shared" si="3"/>
        <v>210.4</v>
      </c>
      <c r="R110">
        <f t="shared" si="4"/>
        <v>573</v>
      </c>
      <c r="S110">
        <f t="shared" si="5"/>
        <v>149</v>
      </c>
    </row>
    <row r="111" spans="1:19" x14ac:dyDescent="0.4">
      <c r="A111" s="10">
        <v>110</v>
      </c>
      <c r="B111" t="s">
        <v>119</v>
      </c>
      <c r="C111">
        <v>392</v>
      </c>
      <c r="D111">
        <v>144</v>
      </c>
      <c r="E111">
        <v>340</v>
      </c>
      <c r="F111">
        <v>214</v>
      </c>
      <c r="G111">
        <v>145</v>
      </c>
      <c r="H111">
        <v>158</v>
      </c>
      <c r="I111">
        <v>159</v>
      </c>
      <c r="J111">
        <f>SUM(C111:I111)</f>
        <v>1552</v>
      </c>
      <c r="K111" t="s">
        <v>172</v>
      </c>
      <c r="M111">
        <f>IF(K111="A",(E111+G111),IF(K111="B",(E111+G111),IF(K111="C",0.8*(E111+G111),0.66*(E111+G111))))</f>
        <v>388</v>
      </c>
      <c r="N111">
        <f>ROUND(M111+J111/4,0)</f>
        <v>776</v>
      </c>
      <c r="O111">
        <f>RANK(N111,$N$2:$N$161)</f>
        <v>45</v>
      </c>
      <c r="Q111">
        <f t="shared" si="3"/>
        <v>242.4</v>
      </c>
      <c r="R111">
        <f t="shared" si="4"/>
        <v>630</v>
      </c>
      <c r="S111">
        <f t="shared" si="5"/>
        <v>125</v>
      </c>
    </row>
    <row r="112" spans="1:19" x14ac:dyDescent="0.4">
      <c r="A112" s="9">
        <v>111</v>
      </c>
      <c r="B112" t="s">
        <v>120</v>
      </c>
      <c r="C112">
        <v>145</v>
      </c>
      <c r="D112">
        <v>224</v>
      </c>
      <c r="E112">
        <v>172</v>
      </c>
      <c r="F112">
        <v>166</v>
      </c>
      <c r="G112">
        <v>224</v>
      </c>
      <c r="H112">
        <v>237</v>
      </c>
      <c r="I112">
        <v>237</v>
      </c>
      <c r="J112">
        <f>SUM(C112:I112)</f>
        <v>1405</v>
      </c>
      <c r="K112" t="s">
        <v>172</v>
      </c>
      <c r="M112">
        <f>IF(K112="A",(E112+G112),IF(K112="B",(E112+G112),IF(K112="C",0.8*(E112+G112),0.66*(E112+G112))))</f>
        <v>316.8</v>
      </c>
      <c r="N112">
        <f>ROUND(M112+J112/4,0)</f>
        <v>668</v>
      </c>
      <c r="O112">
        <f>RANK(N112,$N$2:$N$161)</f>
        <v>129</v>
      </c>
      <c r="Q112">
        <f t="shared" si="3"/>
        <v>368.8</v>
      </c>
      <c r="R112">
        <f t="shared" si="4"/>
        <v>720</v>
      </c>
      <c r="S112">
        <f t="shared" si="5"/>
        <v>73</v>
      </c>
    </row>
    <row r="113" spans="1:19" x14ac:dyDescent="0.4">
      <c r="A113" s="9">
        <v>112</v>
      </c>
      <c r="B113" t="s">
        <v>121</v>
      </c>
      <c r="C113">
        <v>145</v>
      </c>
      <c r="D113">
        <v>237</v>
      </c>
      <c r="E113">
        <v>177</v>
      </c>
      <c r="F113">
        <v>156</v>
      </c>
      <c r="G113">
        <v>224</v>
      </c>
      <c r="H113">
        <v>246</v>
      </c>
      <c r="I113">
        <v>249</v>
      </c>
      <c r="J113">
        <f>SUM(C113:I113)</f>
        <v>1434</v>
      </c>
      <c r="K113" t="s">
        <v>172</v>
      </c>
      <c r="M113">
        <f>IF(K113="A",(E113+G113),IF(K113="B",(E113+G113),IF(K113="C",0.8*(E113+G113),0.66*(E113+G113))))</f>
        <v>320.8</v>
      </c>
      <c r="N113">
        <f>ROUND(M113+J113/4,0)</f>
        <v>679</v>
      </c>
      <c r="O113">
        <f>RANK(N113,$N$2:$N$161)</f>
        <v>124</v>
      </c>
      <c r="Q113">
        <f t="shared" si="3"/>
        <v>376</v>
      </c>
      <c r="R113">
        <f t="shared" si="4"/>
        <v>735</v>
      </c>
      <c r="S113">
        <f t="shared" si="5"/>
        <v>56</v>
      </c>
    </row>
    <row r="114" spans="1:19" x14ac:dyDescent="0.4">
      <c r="A114" s="5">
        <v>113</v>
      </c>
      <c r="B114" t="s">
        <v>122</v>
      </c>
      <c r="C114">
        <v>405</v>
      </c>
      <c r="D114">
        <v>165</v>
      </c>
      <c r="E114">
        <v>321</v>
      </c>
      <c r="F114">
        <v>194</v>
      </c>
      <c r="G114">
        <v>185</v>
      </c>
      <c r="H114">
        <v>208</v>
      </c>
      <c r="I114">
        <v>188</v>
      </c>
      <c r="J114">
        <f>SUM(C114:I114)</f>
        <v>1666</v>
      </c>
      <c r="K114" t="s">
        <v>172</v>
      </c>
      <c r="M114">
        <f>IF(K114="A",(E114+G114),IF(K114="B",(E114+G114),IF(K114="C",0.8*(E114+G114),0.66*(E114+G114))))</f>
        <v>404.8</v>
      </c>
      <c r="N114">
        <f>ROUND(M114+J114/4,0)</f>
        <v>821</v>
      </c>
      <c r="O114">
        <f>RANK(N114,$N$2:$N$161)</f>
        <v>14</v>
      </c>
      <c r="Q114">
        <f t="shared" si="3"/>
        <v>314.40000000000003</v>
      </c>
      <c r="R114">
        <f t="shared" si="4"/>
        <v>731</v>
      </c>
      <c r="S114">
        <f t="shared" si="5"/>
        <v>63</v>
      </c>
    </row>
    <row r="115" spans="1:19" x14ac:dyDescent="0.4">
      <c r="A115" s="4">
        <v>114</v>
      </c>
      <c r="B115" t="s">
        <v>123</v>
      </c>
      <c r="C115">
        <v>335</v>
      </c>
      <c r="D115">
        <v>215</v>
      </c>
      <c r="E115">
        <v>311</v>
      </c>
      <c r="F115">
        <v>204</v>
      </c>
      <c r="G115">
        <v>243</v>
      </c>
      <c r="H115">
        <v>208</v>
      </c>
      <c r="I115">
        <v>198</v>
      </c>
      <c r="J115">
        <f>SUM(C115:I115)</f>
        <v>1714</v>
      </c>
      <c r="K115" t="s">
        <v>172</v>
      </c>
      <c r="M115">
        <f>IF(K115="A",(E115+G115),IF(K115="B",(E115+G115),IF(K115="C",0.8*(E115+G115),0.66*(E115+G115))))</f>
        <v>443.20000000000005</v>
      </c>
      <c r="N115">
        <f>ROUND(M115+J115/4,0)</f>
        <v>872</v>
      </c>
      <c r="O115">
        <f>RANK(N115,$N$2:$N$161)</f>
        <v>7</v>
      </c>
      <c r="Q115">
        <f t="shared" si="3"/>
        <v>360.8</v>
      </c>
      <c r="R115">
        <f t="shared" si="4"/>
        <v>789</v>
      </c>
      <c r="S115">
        <f t="shared" si="5"/>
        <v>17</v>
      </c>
    </row>
    <row r="116" spans="1:19" x14ac:dyDescent="0.4">
      <c r="A116" s="4">
        <v>115</v>
      </c>
      <c r="B116" t="s">
        <v>124</v>
      </c>
      <c r="C116">
        <v>344</v>
      </c>
      <c r="D116">
        <v>234</v>
      </c>
      <c r="E116">
        <v>350</v>
      </c>
      <c r="F116">
        <v>233</v>
      </c>
      <c r="G116">
        <v>223</v>
      </c>
      <c r="H116">
        <v>227</v>
      </c>
      <c r="I116">
        <v>218</v>
      </c>
      <c r="J116">
        <f>SUM(C116:I116)</f>
        <v>1829</v>
      </c>
      <c r="K116" t="s">
        <v>172</v>
      </c>
      <c r="M116">
        <f>IF(K116="A",(E116+G116),IF(K116="B",(E116+G116),IF(K116="C",0.8*(E116+G116),0.66*(E116+G116))))</f>
        <v>458.40000000000003</v>
      </c>
      <c r="N116">
        <f>ROUND(M116+J116/4,0)</f>
        <v>916</v>
      </c>
      <c r="O116">
        <f>RANK(N116,$N$2:$N$161)</f>
        <v>4</v>
      </c>
      <c r="Q116">
        <f t="shared" si="3"/>
        <v>360</v>
      </c>
      <c r="R116">
        <f t="shared" si="4"/>
        <v>817</v>
      </c>
      <c r="S116">
        <f t="shared" si="5"/>
        <v>5</v>
      </c>
    </row>
    <row r="117" spans="1:19" x14ac:dyDescent="0.4">
      <c r="A117" s="5">
        <v>116</v>
      </c>
      <c r="B117" t="s">
        <v>125</v>
      </c>
      <c r="C117">
        <v>450</v>
      </c>
      <c r="D117">
        <v>247</v>
      </c>
      <c r="E117">
        <v>324</v>
      </c>
      <c r="F117">
        <v>246</v>
      </c>
      <c r="G117">
        <v>170</v>
      </c>
      <c r="H117">
        <v>165</v>
      </c>
      <c r="I117">
        <v>194</v>
      </c>
      <c r="J117">
        <f>SUM(C117:I117)</f>
        <v>1796</v>
      </c>
      <c r="K117" t="s">
        <v>172</v>
      </c>
      <c r="M117">
        <f>IF(K117="A",(E117+G117),IF(K117="B",(E117+G117),IF(K117="C",0.8*(E117+G117),0.66*(E117+G117))))</f>
        <v>395.20000000000005</v>
      </c>
      <c r="N117">
        <f>ROUND(M117+J117/4,0)</f>
        <v>844</v>
      </c>
      <c r="O117">
        <f>RANK(N117,$N$2:$N$161)</f>
        <v>11</v>
      </c>
      <c r="Q117">
        <f t="shared" si="3"/>
        <v>268</v>
      </c>
      <c r="R117">
        <f t="shared" si="4"/>
        <v>717</v>
      </c>
      <c r="S117">
        <f t="shared" si="5"/>
        <v>76</v>
      </c>
    </row>
    <row r="118" spans="1:19" x14ac:dyDescent="0.4">
      <c r="A118" s="7">
        <v>117</v>
      </c>
      <c r="B118" t="s">
        <v>126</v>
      </c>
      <c r="C118">
        <v>350</v>
      </c>
      <c r="D118">
        <v>240</v>
      </c>
      <c r="E118">
        <v>280</v>
      </c>
      <c r="F118">
        <v>200</v>
      </c>
      <c r="G118">
        <v>220</v>
      </c>
      <c r="H118">
        <v>237</v>
      </c>
      <c r="I118">
        <v>230</v>
      </c>
      <c r="J118">
        <f>SUM(C118:I118)</f>
        <v>1757</v>
      </c>
      <c r="K118" t="s">
        <v>173</v>
      </c>
      <c r="M118">
        <f>IF(K118="A",(E118+G118),IF(K118="B",(E118+G118),IF(K118="C",0.8*(E118+G118),0.66*(E118+G118))))</f>
        <v>330</v>
      </c>
      <c r="N118">
        <f>ROUND(M118+J118/4,0)</f>
        <v>769</v>
      </c>
      <c r="O118">
        <f>RANK(N118,$N$2:$N$161)</f>
        <v>51</v>
      </c>
      <c r="Q118">
        <f t="shared" si="3"/>
        <v>301.62</v>
      </c>
      <c r="R118">
        <f t="shared" si="4"/>
        <v>741</v>
      </c>
      <c r="S118">
        <f t="shared" si="5"/>
        <v>49</v>
      </c>
    </row>
    <row r="119" spans="1:19" x14ac:dyDescent="0.4">
      <c r="A119" s="7">
        <v>118</v>
      </c>
      <c r="B119" t="s">
        <v>127</v>
      </c>
      <c r="C119">
        <v>315</v>
      </c>
      <c r="D119">
        <v>165</v>
      </c>
      <c r="E119">
        <v>281</v>
      </c>
      <c r="F119">
        <v>184</v>
      </c>
      <c r="G119">
        <v>185</v>
      </c>
      <c r="H119">
        <v>208</v>
      </c>
      <c r="I119">
        <v>169</v>
      </c>
      <c r="J119">
        <f>SUM(C119:I119)</f>
        <v>1507</v>
      </c>
      <c r="K119" t="s">
        <v>172</v>
      </c>
      <c r="M119">
        <f>IF(K119="A",(E119+G119),IF(K119="B",(E119+G119),IF(K119="C",0.8*(E119+G119),0.66*(E119+G119))))</f>
        <v>372.8</v>
      </c>
      <c r="N119">
        <f>ROUND(M119+J119/4,0)</f>
        <v>750</v>
      </c>
      <c r="O119">
        <f>RANK(N119,$N$2:$N$161)</f>
        <v>63</v>
      </c>
      <c r="Q119">
        <f t="shared" si="3"/>
        <v>314.40000000000003</v>
      </c>
      <c r="R119">
        <f t="shared" si="4"/>
        <v>691</v>
      </c>
      <c r="S119">
        <f t="shared" si="5"/>
        <v>92</v>
      </c>
    </row>
    <row r="120" spans="1:19" x14ac:dyDescent="0.4">
      <c r="A120" s="8">
        <v>119</v>
      </c>
      <c r="B120" t="s">
        <v>128</v>
      </c>
      <c r="C120">
        <v>190</v>
      </c>
      <c r="D120">
        <v>209</v>
      </c>
      <c r="E120">
        <v>193</v>
      </c>
      <c r="F120">
        <v>176</v>
      </c>
      <c r="G120">
        <v>215</v>
      </c>
      <c r="H120">
        <v>188</v>
      </c>
      <c r="I120">
        <v>178</v>
      </c>
      <c r="J120">
        <f>SUM(C120:I120)</f>
        <v>1349</v>
      </c>
      <c r="K120" t="s">
        <v>171</v>
      </c>
      <c r="M120">
        <f>IF(K120="A",(E120+G120),IF(K120="B",(E120+G120),IF(K120="C",0.8*(E120+G120),0.66*(E120+G120))))</f>
        <v>408</v>
      </c>
      <c r="N120">
        <f>ROUND(M120+J120/4,0)</f>
        <v>745</v>
      </c>
      <c r="O120">
        <f>RANK(N120,$N$2:$N$161)</f>
        <v>72</v>
      </c>
      <c r="Q120">
        <f t="shared" si="3"/>
        <v>403</v>
      </c>
      <c r="R120">
        <f t="shared" si="4"/>
        <v>740</v>
      </c>
      <c r="S120">
        <f t="shared" si="5"/>
        <v>50</v>
      </c>
    </row>
    <row r="121" spans="1:19" x14ac:dyDescent="0.4">
      <c r="A121" s="7">
        <v>120</v>
      </c>
      <c r="B121" t="s">
        <v>129</v>
      </c>
      <c r="C121">
        <v>180</v>
      </c>
      <c r="D121">
        <v>213</v>
      </c>
      <c r="E121">
        <v>211</v>
      </c>
      <c r="F121">
        <v>165</v>
      </c>
      <c r="G121">
        <v>214</v>
      </c>
      <c r="H121">
        <v>197</v>
      </c>
      <c r="I121">
        <v>187</v>
      </c>
      <c r="J121">
        <f>SUM(C121:I121)</f>
        <v>1367</v>
      </c>
      <c r="K121" t="s">
        <v>171</v>
      </c>
      <c r="M121">
        <f>IF(K121="A",(E121+G121),IF(K121="B",(E121+G121),IF(K121="C",0.8*(E121+G121),0.66*(E121+G121))))</f>
        <v>425</v>
      </c>
      <c r="N121">
        <f>ROUND(M121+J121/4,0)</f>
        <v>767</v>
      </c>
      <c r="O121">
        <f>RANK(N121,$N$2:$N$161)</f>
        <v>54</v>
      </c>
      <c r="Q121">
        <f t="shared" si="3"/>
        <v>411</v>
      </c>
      <c r="R121">
        <f t="shared" si="4"/>
        <v>753</v>
      </c>
      <c r="S121">
        <f t="shared" si="5"/>
        <v>39</v>
      </c>
    </row>
    <row r="122" spans="1:19" x14ac:dyDescent="0.4">
      <c r="A122" s="10">
        <v>121</v>
      </c>
      <c r="B122" t="s">
        <v>130</v>
      </c>
      <c r="C122">
        <v>375</v>
      </c>
      <c r="D122">
        <v>94</v>
      </c>
      <c r="E122">
        <v>347</v>
      </c>
      <c r="F122">
        <v>335</v>
      </c>
      <c r="G122">
        <v>137</v>
      </c>
      <c r="H122">
        <v>118</v>
      </c>
      <c r="I122">
        <v>157</v>
      </c>
      <c r="J122">
        <f>SUM(C122:I122)</f>
        <v>1563</v>
      </c>
      <c r="K122" t="s">
        <v>172</v>
      </c>
      <c r="M122">
        <f>IF(K122="A",(E122+G122),IF(K122="B",(E122+G122),IF(K122="C",0.8*(E122+G122),0.66*(E122+G122))))</f>
        <v>387.20000000000005</v>
      </c>
      <c r="N122">
        <f>ROUND(M122+J122/4,0)</f>
        <v>778</v>
      </c>
      <c r="O122">
        <f>RANK(N122,$N$2:$N$161)</f>
        <v>41</v>
      </c>
      <c r="Q122">
        <f t="shared" si="3"/>
        <v>204</v>
      </c>
      <c r="R122">
        <f t="shared" si="4"/>
        <v>595</v>
      </c>
      <c r="S122">
        <f t="shared" si="5"/>
        <v>143</v>
      </c>
    </row>
    <row r="123" spans="1:19" x14ac:dyDescent="0.4">
      <c r="A123" s="9">
        <v>122</v>
      </c>
      <c r="B123" t="s">
        <v>131</v>
      </c>
      <c r="C123">
        <v>166</v>
      </c>
      <c r="D123">
        <v>241</v>
      </c>
      <c r="E123">
        <v>98</v>
      </c>
      <c r="F123">
        <v>117</v>
      </c>
      <c r="G123">
        <v>219</v>
      </c>
      <c r="H123">
        <v>239</v>
      </c>
      <c r="I123">
        <v>246</v>
      </c>
      <c r="J123">
        <f>SUM(C123:I123)</f>
        <v>1326</v>
      </c>
      <c r="K123" t="s">
        <v>171</v>
      </c>
      <c r="M123">
        <f>IF(K123="A",(E123+G123),IF(K123="B",(E123+G123),IF(K123="C",0.8*(E123+G123),0.66*(E123+G123))))</f>
        <v>317</v>
      </c>
      <c r="N123">
        <f>ROUND(M123+J123/4,0)</f>
        <v>649</v>
      </c>
      <c r="O123">
        <f>RANK(N123,$N$2:$N$161)</f>
        <v>140</v>
      </c>
      <c r="Q123">
        <f t="shared" si="3"/>
        <v>458</v>
      </c>
      <c r="R123">
        <f t="shared" si="4"/>
        <v>790</v>
      </c>
      <c r="S123">
        <f t="shared" si="5"/>
        <v>15</v>
      </c>
    </row>
    <row r="124" spans="1:19" x14ac:dyDescent="0.4">
      <c r="A124" s="9">
        <v>123</v>
      </c>
      <c r="B124" t="s">
        <v>132</v>
      </c>
      <c r="C124">
        <v>175</v>
      </c>
      <c r="D124">
        <v>212</v>
      </c>
      <c r="E124">
        <v>98</v>
      </c>
      <c r="F124">
        <v>98</v>
      </c>
      <c r="G124">
        <v>219</v>
      </c>
      <c r="H124">
        <v>253</v>
      </c>
      <c r="I124">
        <v>246</v>
      </c>
      <c r="J124">
        <f>SUM(C124:I124)</f>
        <v>1301</v>
      </c>
      <c r="K124" t="s">
        <v>171</v>
      </c>
      <c r="M124">
        <f>IF(K124="A",(E124+G124),IF(K124="B",(E124+G124),IF(K124="C",0.8*(E124+G124),0.66*(E124+G124))))</f>
        <v>317</v>
      </c>
      <c r="N124">
        <f>ROUND(M124+J124/4,0)</f>
        <v>642</v>
      </c>
      <c r="O124">
        <f>RANK(N124,$N$2:$N$161)</f>
        <v>143</v>
      </c>
      <c r="Q124">
        <f t="shared" si="3"/>
        <v>472</v>
      </c>
      <c r="R124">
        <f t="shared" si="4"/>
        <v>797</v>
      </c>
      <c r="S124">
        <f t="shared" si="5"/>
        <v>12</v>
      </c>
    </row>
    <row r="125" spans="1:19" x14ac:dyDescent="0.4">
      <c r="A125" s="9">
        <v>124</v>
      </c>
      <c r="B125" t="s">
        <v>133</v>
      </c>
      <c r="C125">
        <v>194</v>
      </c>
      <c r="D125">
        <v>193</v>
      </c>
      <c r="E125">
        <v>98</v>
      </c>
      <c r="F125">
        <v>166</v>
      </c>
      <c r="G125">
        <v>170</v>
      </c>
      <c r="H125">
        <v>249</v>
      </c>
      <c r="I125">
        <v>246</v>
      </c>
      <c r="J125">
        <f>SUM(C125:I125)</f>
        <v>1316</v>
      </c>
      <c r="K125" t="s">
        <v>171</v>
      </c>
      <c r="M125">
        <f>IF(K125="A",(E125+G125),IF(K125="B",(E125+G125),IF(K125="C",0.8*(E125+G125),0.66*(E125+G125))))</f>
        <v>268</v>
      </c>
      <c r="N125">
        <f>ROUND(M125+J125/4,0)</f>
        <v>597</v>
      </c>
      <c r="O125">
        <f>RANK(N125,$N$2:$N$161)</f>
        <v>157</v>
      </c>
      <c r="Q125">
        <f t="shared" si="3"/>
        <v>419</v>
      </c>
      <c r="R125">
        <f t="shared" si="4"/>
        <v>748</v>
      </c>
      <c r="S125">
        <f t="shared" si="5"/>
        <v>42</v>
      </c>
    </row>
    <row r="126" spans="1:19" x14ac:dyDescent="0.4">
      <c r="A126" s="9">
        <v>125</v>
      </c>
      <c r="B126" t="s">
        <v>134</v>
      </c>
      <c r="C126">
        <v>185</v>
      </c>
      <c r="D126">
        <v>222</v>
      </c>
      <c r="E126">
        <v>98</v>
      </c>
      <c r="F126">
        <v>98</v>
      </c>
      <c r="G126">
        <v>245</v>
      </c>
      <c r="H126">
        <v>229</v>
      </c>
      <c r="I126">
        <v>246</v>
      </c>
      <c r="J126">
        <f>SUM(C126:I126)</f>
        <v>1323</v>
      </c>
      <c r="K126" t="s">
        <v>171</v>
      </c>
      <c r="M126">
        <f>IF(K126="A",(E126+G126),IF(K126="B",(E126+G126),IF(K126="C",0.8*(E126+G126),0.66*(E126+G126))))</f>
        <v>343</v>
      </c>
      <c r="N126">
        <f>ROUND(M126+J126/4,0)</f>
        <v>674</v>
      </c>
      <c r="O126">
        <f>RANK(N126,$N$2:$N$161)</f>
        <v>126</v>
      </c>
      <c r="Q126">
        <f t="shared" si="3"/>
        <v>474</v>
      </c>
      <c r="R126">
        <f t="shared" si="4"/>
        <v>805</v>
      </c>
      <c r="S126">
        <f t="shared" si="5"/>
        <v>10</v>
      </c>
    </row>
    <row r="127" spans="1:19" x14ac:dyDescent="0.4">
      <c r="A127" s="9">
        <v>126</v>
      </c>
      <c r="B127" t="s">
        <v>135</v>
      </c>
      <c r="C127">
        <v>312</v>
      </c>
      <c r="D127">
        <v>245</v>
      </c>
      <c r="E127">
        <v>194</v>
      </c>
      <c r="F127">
        <v>174</v>
      </c>
      <c r="G127">
        <v>194</v>
      </c>
      <c r="H127">
        <v>227</v>
      </c>
      <c r="I127">
        <v>250</v>
      </c>
      <c r="J127">
        <f>SUM(C127:I127)</f>
        <v>1596</v>
      </c>
      <c r="K127" t="s">
        <v>172</v>
      </c>
      <c r="M127">
        <f>IF(K127="A",(E127+G127),IF(K127="B",(E127+G127),IF(K127="C",0.8*(E127+G127),0.66*(E127+G127))))</f>
        <v>310.40000000000003</v>
      </c>
      <c r="N127">
        <f>ROUND(M127+J127/4,0)</f>
        <v>709</v>
      </c>
      <c r="O127">
        <f>RANK(N127,$N$2:$N$161)</f>
        <v>102</v>
      </c>
      <c r="Q127">
        <f t="shared" si="3"/>
        <v>336.8</v>
      </c>
      <c r="R127">
        <f t="shared" si="4"/>
        <v>736</v>
      </c>
      <c r="S127">
        <f t="shared" si="5"/>
        <v>52</v>
      </c>
    </row>
    <row r="128" spans="1:19" x14ac:dyDescent="0.4">
      <c r="A128" s="9">
        <v>127</v>
      </c>
      <c r="B128" t="s">
        <v>136</v>
      </c>
      <c r="C128">
        <v>332</v>
      </c>
      <c r="D128">
        <v>245</v>
      </c>
      <c r="E128">
        <v>184</v>
      </c>
      <c r="F128">
        <v>164</v>
      </c>
      <c r="G128">
        <v>194</v>
      </c>
      <c r="H128">
        <v>227</v>
      </c>
      <c r="I128">
        <v>250</v>
      </c>
      <c r="J128">
        <f>SUM(C128:I128)</f>
        <v>1596</v>
      </c>
      <c r="K128" t="s">
        <v>172</v>
      </c>
      <c r="M128">
        <f>IF(K128="A",(E128+G128),IF(K128="B",(E128+G128),IF(K128="C",0.8*(E128+G128),0.66*(E128+G128))))</f>
        <v>302.40000000000003</v>
      </c>
      <c r="N128">
        <f>ROUND(M128+J128/4,0)</f>
        <v>701</v>
      </c>
      <c r="O128">
        <f>RANK(N128,$N$2:$N$161)</f>
        <v>106</v>
      </c>
      <c r="Q128">
        <f t="shared" si="3"/>
        <v>336.8</v>
      </c>
      <c r="R128">
        <f t="shared" si="4"/>
        <v>736</v>
      </c>
      <c r="S128">
        <f t="shared" si="5"/>
        <v>52</v>
      </c>
    </row>
    <row r="129" spans="1:19" x14ac:dyDescent="0.4">
      <c r="A129" s="8">
        <v>128</v>
      </c>
      <c r="B129" t="s">
        <v>137</v>
      </c>
      <c r="C129">
        <v>322</v>
      </c>
      <c r="D129">
        <v>275</v>
      </c>
      <c r="E129">
        <v>184</v>
      </c>
      <c r="F129">
        <v>164</v>
      </c>
      <c r="G129">
        <v>214</v>
      </c>
      <c r="H129">
        <v>217</v>
      </c>
      <c r="I129">
        <v>250</v>
      </c>
      <c r="J129">
        <f>SUM(C129:I129)</f>
        <v>1626</v>
      </c>
      <c r="K129" t="s">
        <v>172</v>
      </c>
      <c r="M129">
        <f>IF(K129="A",(E129+G129),IF(K129="B",(E129+G129),IF(K129="C",0.8*(E129+G129),0.66*(E129+G129))))</f>
        <v>318.40000000000003</v>
      </c>
      <c r="N129">
        <f>ROUND(M129+J129/4,0)</f>
        <v>725</v>
      </c>
      <c r="O129">
        <f>RANK(N129,$N$2:$N$161)</f>
        <v>86</v>
      </c>
      <c r="Q129">
        <f t="shared" si="3"/>
        <v>344.8</v>
      </c>
      <c r="R129">
        <f t="shared" si="4"/>
        <v>751</v>
      </c>
      <c r="S129">
        <f t="shared" si="5"/>
        <v>40</v>
      </c>
    </row>
    <row r="130" spans="1:19" x14ac:dyDescent="0.4">
      <c r="A130" s="9">
        <v>129</v>
      </c>
      <c r="B130" t="s">
        <v>138</v>
      </c>
      <c r="C130">
        <v>322</v>
      </c>
      <c r="D130">
        <v>245</v>
      </c>
      <c r="E130">
        <v>184</v>
      </c>
      <c r="F130">
        <v>174</v>
      </c>
      <c r="G130">
        <v>194</v>
      </c>
      <c r="H130">
        <v>227</v>
      </c>
      <c r="I130">
        <v>250</v>
      </c>
      <c r="J130">
        <f>SUM(C130:I130)</f>
        <v>1596</v>
      </c>
      <c r="K130" t="s">
        <v>172</v>
      </c>
      <c r="M130">
        <f>IF(K130="A",(E130+G130),IF(K130="B",(E130+G130),IF(K130="C",0.8*(E130+G130),0.66*(E130+G130))))</f>
        <v>302.40000000000003</v>
      </c>
      <c r="N130">
        <f>ROUND(M130+J130/4,0)</f>
        <v>701</v>
      </c>
      <c r="O130">
        <f>RANK(N130,$N$2:$N$161)</f>
        <v>106</v>
      </c>
      <c r="Q130">
        <f t="shared" si="3"/>
        <v>336.8</v>
      </c>
      <c r="R130">
        <f t="shared" si="4"/>
        <v>736</v>
      </c>
      <c r="S130">
        <f t="shared" si="5"/>
        <v>52</v>
      </c>
    </row>
    <row r="131" spans="1:19" x14ac:dyDescent="0.4">
      <c r="A131" s="8">
        <v>130</v>
      </c>
      <c r="B131" t="s">
        <v>139</v>
      </c>
      <c r="C131">
        <v>260</v>
      </c>
      <c r="D131">
        <v>125</v>
      </c>
      <c r="E131">
        <v>211</v>
      </c>
      <c r="F131">
        <v>185</v>
      </c>
      <c r="G131">
        <v>193</v>
      </c>
      <c r="H131">
        <v>130</v>
      </c>
      <c r="I131">
        <v>158</v>
      </c>
      <c r="J131">
        <f>SUM(C131:I131)</f>
        <v>1262</v>
      </c>
      <c r="K131" t="s">
        <v>171</v>
      </c>
      <c r="M131">
        <f>IF(K131="A",(E131+G131),IF(K131="B",(E131+G131),IF(K131="C",0.8*(E131+G131),0.66*(E131+G131))))</f>
        <v>404</v>
      </c>
      <c r="N131">
        <f>ROUND(M131+J131/4,0)</f>
        <v>720</v>
      </c>
      <c r="O131">
        <f>RANK(N131,$N$2:$N$161)</f>
        <v>91</v>
      </c>
      <c r="Q131">
        <f t="shared" ref="Q131:Q161" si="6">IF($K131="A",($H131+$G131),IF($K131="B",($H131+$G131),IF($K131="C",0.8*($H131+$G131),0.66*($H131+$G131))))</f>
        <v>323</v>
      </c>
      <c r="R131">
        <f t="shared" ref="R131:R161" si="7">ROUND(Q131+J131/4,0)</f>
        <v>639</v>
      </c>
      <c r="S131">
        <f t="shared" ref="S131:S161" si="8">RANK(R131,R$2:R$161)</f>
        <v>123</v>
      </c>
    </row>
    <row r="132" spans="1:19" x14ac:dyDescent="0.4">
      <c r="A132" s="8">
        <v>131</v>
      </c>
      <c r="B132" t="s">
        <v>140</v>
      </c>
      <c r="C132">
        <v>242</v>
      </c>
      <c r="D132">
        <v>155</v>
      </c>
      <c r="E132">
        <v>192</v>
      </c>
      <c r="F132">
        <v>175</v>
      </c>
      <c r="G132">
        <v>213</v>
      </c>
      <c r="H132">
        <v>158</v>
      </c>
      <c r="I132">
        <v>177</v>
      </c>
      <c r="J132">
        <f>SUM(C132:I132)</f>
        <v>1312</v>
      </c>
      <c r="K132" t="s">
        <v>171</v>
      </c>
      <c r="M132">
        <f>IF(K132="A",(E132+G132),IF(K132="B",(E132+G132),IF(K132="C",0.8*(E132+G132),0.66*(E132+G132))))</f>
        <v>405</v>
      </c>
      <c r="N132">
        <f>ROUND(M132+J132/4,0)</f>
        <v>733</v>
      </c>
      <c r="O132">
        <f>RANK(N132,$N$2:$N$161)</f>
        <v>80</v>
      </c>
      <c r="Q132">
        <f t="shared" si="6"/>
        <v>371</v>
      </c>
      <c r="R132">
        <f t="shared" si="7"/>
        <v>699</v>
      </c>
      <c r="S132">
        <f t="shared" si="8"/>
        <v>86</v>
      </c>
    </row>
    <row r="133" spans="1:19" x14ac:dyDescent="0.4">
      <c r="A133" s="8">
        <v>132</v>
      </c>
      <c r="B133" t="s">
        <v>141</v>
      </c>
      <c r="C133">
        <v>260</v>
      </c>
      <c r="D133">
        <v>125</v>
      </c>
      <c r="E133">
        <v>231</v>
      </c>
      <c r="F133">
        <v>220</v>
      </c>
      <c r="G133">
        <v>165</v>
      </c>
      <c r="H133">
        <v>140</v>
      </c>
      <c r="I133">
        <v>148</v>
      </c>
      <c r="J133">
        <f>SUM(C133:I133)</f>
        <v>1289</v>
      </c>
      <c r="K133" t="s">
        <v>171</v>
      </c>
      <c r="M133">
        <f>IF(K133="A",(E133+G133),IF(K133="B",(E133+G133),IF(K133="C",0.8*(E133+G133),0.66*(E133+G133))))</f>
        <v>396</v>
      </c>
      <c r="N133">
        <f>ROUND(M133+J133/4,0)</f>
        <v>718</v>
      </c>
      <c r="O133">
        <f>RANK(N133,$N$2:$N$161)</f>
        <v>93</v>
      </c>
      <c r="Q133">
        <f t="shared" si="6"/>
        <v>305</v>
      </c>
      <c r="R133">
        <f t="shared" si="7"/>
        <v>627</v>
      </c>
      <c r="S133">
        <f t="shared" si="8"/>
        <v>127</v>
      </c>
    </row>
    <row r="134" spans="1:19" x14ac:dyDescent="0.4">
      <c r="A134" s="9">
        <v>133</v>
      </c>
      <c r="B134" t="s">
        <v>142</v>
      </c>
      <c r="C134">
        <v>303</v>
      </c>
      <c r="D134">
        <v>132</v>
      </c>
      <c r="E134">
        <v>250</v>
      </c>
      <c r="F134">
        <v>201</v>
      </c>
      <c r="G134">
        <v>183</v>
      </c>
      <c r="H134">
        <v>148</v>
      </c>
      <c r="I134">
        <v>168</v>
      </c>
      <c r="J134">
        <f>SUM(C134:I134)</f>
        <v>1385</v>
      </c>
      <c r="K134" t="s">
        <v>172</v>
      </c>
      <c r="M134">
        <f>IF(K134="A",(E134+G134),IF(K134="B",(E134+G134),IF(K134="C",0.8*(E134+G134),0.66*(E134+G134))))</f>
        <v>346.40000000000003</v>
      </c>
      <c r="N134">
        <f>ROUND(M134+J134/4,0)</f>
        <v>693</v>
      </c>
      <c r="O134">
        <f>RANK(N134,$N$2:$N$161)</f>
        <v>117</v>
      </c>
      <c r="Q134">
        <f t="shared" si="6"/>
        <v>264.8</v>
      </c>
      <c r="R134">
        <f t="shared" si="7"/>
        <v>611</v>
      </c>
      <c r="S134">
        <f t="shared" si="8"/>
        <v>137</v>
      </c>
    </row>
    <row r="135" spans="1:19" x14ac:dyDescent="0.4">
      <c r="A135" s="9">
        <v>134</v>
      </c>
      <c r="B135" t="s">
        <v>143</v>
      </c>
      <c r="C135">
        <v>292</v>
      </c>
      <c r="D135">
        <v>111</v>
      </c>
      <c r="E135">
        <v>253</v>
      </c>
      <c r="F135">
        <v>232</v>
      </c>
      <c r="G135">
        <v>147</v>
      </c>
      <c r="H135">
        <v>139</v>
      </c>
      <c r="I135">
        <v>174</v>
      </c>
      <c r="J135">
        <f>SUM(C135:I135)</f>
        <v>1348</v>
      </c>
      <c r="K135" t="s">
        <v>172</v>
      </c>
      <c r="M135">
        <f>IF(K135="A",(E135+G135),IF(K135="B",(E135+G135),IF(K135="C",0.8*(E135+G135),0.66*(E135+G135))))</f>
        <v>320</v>
      </c>
      <c r="N135">
        <f>ROUND(M135+J135/4,0)</f>
        <v>657</v>
      </c>
      <c r="O135">
        <f>RANK(N135,$N$2:$N$161)</f>
        <v>137</v>
      </c>
      <c r="Q135">
        <f t="shared" si="6"/>
        <v>228.8</v>
      </c>
      <c r="R135">
        <f t="shared" si="7"/>
        <v>566</v>
      </c>
      <c r="S135">
        <f t="shared" si="8"/>
        <v>155</v>
      </c>
    </row>
    <row r="136" spans="1:19" x14ac:dyDescent="0.4">
      <c r="A136" s="9">
        <v>135</v>
      </c>
      <c r="B136" t="s">
        <v>144</v>
      </c>
      <c r="C136">
        <v>323</v>
      </c>
      <c r="D136">
        <v>153</v>
      </c>
      <c r="E136">
        <v>291</v>
      </c>
      <c r="F136">
        <v>213</v>
      </c>
      <c r="G136">
        <v>166</v>
      </c>
      <c r="H136">
        <v>149</v>
      </c>
      <c r="I136">
        <v>178</v>
      </c>
      <c r="J136">
        <f>SUM(C136:I136)</f>
        <v>1473</v>
      </c>
      <c r="K136" t="s">
        <v>173</v>
      </c>
      <c r="M136">
        <f>IF(K136="A",(E136+G136),IF(K136="B",(E136+G136),IF(K136="C",0.8*(E136+G136),0.66*(E136+G136))))</f>
        <v>301.62</v>
      </c>
      <c r="N136">
        <f>ROUND(M136+J136/4,0)</f>
        <v>670</v>
      </c>
      <c r="O136">
        <f>RANK(N136,$N$2:$N$161)</f>
        <v>128</v>
      </c>
      <c r="Q136">
        <f t="shared" si="6"/>
        <v>207.9</v>
      </c>
      <c r="R136">
        <f t="shared" si="7"/>
        <v>576</v>
      </c>
      <c r="S136">
        <f t="shared" si="8"/>
        <v>148</v>
      </c>
    </row>
    <row r="137" spans="1:19" x14ac:dyDescent="0.4">
      <c r="A137" s="7">
        <v>136</v>
      </c>
      <c r="B137" t="s">
        <v>145</v>
      </c>
      <c r="C137">
        <v>212</v>
      </c>
      <c r="D137">
        <v>117</v>
      </c>
      <c r="E137">
        <v>244</v>
      </c>
      <c r="F137">
        <v>226</v>
      </c>
      <c r="G137">
        <v>185</v>
      </c>
      <c r="H137">
        <v>159</v>
      </c>
      <c r="I137">
        <v>140</v>
      </c>
      <c r="J137">
        <f>SUM(C137:I137)</f>
        <v>1283</v>
      </c>
      <c r="K137" t="s">
        <v>171</v>
      </c>
      <c r="M137">
        <f>IF(K137="A",(E137+G137),IF(K137="B",(E137+G137),IF(K137="C",0.8*(E137+G137),0.66*(E137+G137))))</f>
        <v>429</v>
      </c>
      <c r="N137">
        <f>ROUND(M137+J137/4,0)</f>
        <v>750</v>
      </c>
      <c r="O137">
        <f>RANK(N137,$N$2:$N$161)</f>
        <v>63</v>
      </c>
      <c r="Q137">
        <f t="shared" si="6"/>
        <v>344</v>
      </c>
      <c r="R137">
        <f t="shared" si="7"/>
        <v>665</v>
      </c>
      <c r="S137">
        <f t="shared" si="8"/>
        <v>114</v>
      </c>
    </row>
    <row r="138" spans="1:19" x14ac:dyDescent="0.4">
      <c r="A138" s="8">
        <v>137</v>
      </c>
      <c r="B138" t="s">
        <v>146</v>
      </c>
      <c r="C138">
        <v>202</v>
      </c>
      <c r="D138">
        <v>124</v>
      </c>
      <c r="E138">
        <v>234</v>
      </c>
      <c r="F138">
        <v>206</v>
      </c>
      <c r="G138">
        <v>184</v>
      </c>
      <c r="H138">
        <v>168</v>
      </c>
      <c r="I138">
        <v>158</v>
      </c>
      <c r="J138">
        <f>SUM(C138:I138)</f>
        <v>1276</v>
      </c>
      <c r="K138" t="s">
        <v>171</v>
      </c>
      <c r="M138">
        <f>IF(K138="A",(E138+G138),IF(K138="B",(E138+G138),IF(K138="C",0.8*(E138+G138),0.66*(E138+G138))))</f>
        <v>418</v>
      </c>
      <c r="N138">
        <f>ROUND(M138+J138/4,0)</f>
        <v>737</v>
      </c>
      <c r="O138">
        <f>RANK(N138,$N$2:$N$161)</f>
        <v>79</v>
      </c>
      <c r="Q138">
        <f t="shared" si="6"/>
        <v>352</v>
      </c>
      <c r="R138">
        <f t="shared" si="7"/>
        <v>671</v>
      </c>
      <c r="S138">
        <f t="shared" si="8"/>
        <v>106</v>
      </c>
    </row>
    <row r="139" spans="1:19" x14ac:dyDescent="0.4">
      <c r="A139" s="8">
        <v>138</v>
      </c>
      <c r="B139" t="s">
        <v>147</v>
      </c>
      <c r="C139">
        <v>198</v>
      </c>
      <c r="D139">
        <v>130</v>
      </c>
      <c r="E139">
        <v>221</v>
      </c>
      <c r="F139">
        <v>214</v>
      </c>
      <c r="G139">
        <v>189</v>
      </c>
      <c r="H139">
        <v>161</v>
      </c>
      <c r="I139">
        <v>154</v>
      </c>
      <c r="J139">
        <f>SUM(C139:I139)</f>
        <v>1267</v>
      </c>
      <c r="K139" t="s">
        <v>171</v>
      </c>
      <c r="M139">
        <f>IF(K139="A",(E139+G139),IF(K139="B",(E139+G139),IF(K139="C",0.8*(E139+G139),0.66*(E139+G139))))</f>
        <v>410</v>
      </c>
      <c r="N139">
        <f>ROUND(M139+J139/4,0)</f>
        <v>727</v>
      </c>
      <c r="O139">
        <f>RANK(N139,$N$2:$N$161)</f>
        <v>84</v>
      </c>
      <c r="Q139">
        <f t="shared" si="6"/>
        <v>350</v>
      </c>
      <c r="R139">
        <f t="shared" si="7"/>
        <v>667</v>
      </c>
      <c r="S139">
        <f t="shared" si="8"/>
        <v>113</v>
      </c>
    </row>
    <row r="140" spans="1:19" x14ac:dyDescent="0.4">
      <c r="A140" s="8">
        <v>139</v>
      </c>
      <c r="B140" t="s">
        <v>148</v>
      </c>
      <c r="C140">
        <v>193</v>
      </c>
      <c r="D140">
        <v>142</v>
      </c>
      <c r="E140">
        <v>215</v>
      </c>
      <c r="F140">
        <v>196</v>
      </c>
      <c r="G140">
        <v>190</v>
      </c>
      <c r="H140">
        <v>172</v>
      </c>
      <c r="I140">
        <v>167</v>
      </c>
      <c r="J140">
        <f>SUM(C140:I140)</f>
        <v>1275</v>
      </c>
      <c r="K140" t="s">
        <v>171</v>
      </c>
      <c r="M140">
        <f>IF(K140="A",(E140+G140),IF(K140="B",(E140+G140),IF(K140="C",0.8*(E140+G140),0.66*(E140+G140))))</f>
        <v>405</v>
      </c>
      <c r="N140">
        <f>ROUND(M140+J140/4,0)</f>
        <v>724</v>
      </c>
      <c r="O140">
        <f>RANK(N140,$N$2:$N$161)</f>
        <v>87</v>
      </c>
      <c r="Q140">
        <f t="shared" si="6"/>
        <v>362</v>
      </c>
      <c r="R140">
        <f t="shared" si="7"/>
        <v>681</v>
      </c>
      <c r="S140">
        <f t="shared" si="8"/>
        <v>98</v>
      </c>
    </row>
    <row r="141" spans="1:19" x14ac:dyDescent="0.4">
      <c r="A141" s="9">
        <v>140</v>
      </c>
      <c r="B141" t="s">
        <v>149</v>
      </c>
      <c r="C141">
        <v>217</v>
      </c>
      <c r="D141">
        <v>147</v>
      </c>
      <c r="E141">
        <v>231</v>
      </c>
      <c r="F141">
        <v>233</v>
      </c>
      <c r="G141">
        <v>185</v>
      </c>
      <c r="H141">
        <v>170</v>
      </c>
      <c r="I141">
        <v>157</v>
      </c>
      <c r="J141">
        <f>SUM(C141:I141)</f>
        <v>1340</v>
      </c>
      <c r="K141" t="s">
        <v>172</v>
      </c>
      <c r="M141">
        <f>IF(K141="A",(E141+G141),IF(K141="B",(E141+G141),IF(K141="C",0.8*(E141+G141),0.66*(E141+G141))))</f>
        <v>332.8</v>
      </c>
      <c r="N141">
        <f>ROUND(M141+J141/4,0)</f>
        <v>668</v>
      </c>
      <c r="O141">
        <f>RANK(N141,$N$2:$N$161)</f>
        <v>129</v>
      </c>
      <c r="Q141">
        <f t="shared" si="6"/>
        <v>284</v>
      </c>
      <c r="R141">
        <f t="shared" si="7"/>
        <v>619</v>
      </c>
      <c r="S141">
        <f t="shared" si="8"/>
        <v>132</v>
      </c>
    </row>
    <row r="142" spans="1:19" x14ac:dyDescent="0.4">
      <c r="A142" s="9">
        <v>141</v>
      </c>
      <c r="B142" t="s">
        <v>150</v>
      </c>
      <c r="C142">
        <v>231</v>
      </c>
      <c r="D142">
        <v>157</v>
      </c>
      <c r="E142">
        <v>243</v>
      </c>
      <c r="F142">
        <v>247</v>
      </c>
      <c r="G142">
        <v>195</v>
      </c>
      <c r="H142">
        <v>157</v>
      </c>
      <c r="I142">
        <v>148</v>
      </c>
      <c r="J142">
        <f>SUM(C142:I142)</f>
        <v>1378</v>
      </c>
      <c r="K142" t="s">
        <v>172</v>
      </c>
      <c r="M142">
        <f>IF(K142="A",(E142+G142),IF(K142="B",(E142+G142),IF(K142="C",0.8*(E142+G142),0.66*(E142+G142))))</f>
        <v>350.40000000000003</v>
      </c>
      <c r="N142">
        <f>ROUND(M142+J142/4,0)</f>
        <v>695</v>
      </c>
      <c r="O142">
        <f>RANK(N142,$N$2:$N$161)</f>
        <v>116</v>
      </c>
      <c r="Q142">
        <f t="shared" si="6"/>
        <v>281.60000000000002</v>
      </c>
      <c r="R142">
        <f t="shared" si="7"/>
        <v>626</v>
      </c>
      <c r="S142">
        <f t="shared" si="8"/>
        <v>128</v>
      </c>
    </row>
    <row r="143" spans="1:19" x14ac:dyDescent="0.4">
      <c r="A143" s="9">
        <v>142</v>
      </c>
      <c r="B143" t="s">
        <v>151</v>
      </c>
      <c r="C143">
        <v>220</v>
      </c>
      <c r="D143">
        <v>154</v>
      </c>
      <c r="E143">
        <v>248</v>
      </c>
      <c r="F143">
        <v>242</v>
      </c>
      <c r="G143">
        <v>206</v>
      </c>
      <c r="H143">
        <v>147</v>
      </c>
      <c r="I143">
        <v>128</v>
      </c>
      <c r="J143">
        <f>SUM(C143:I143)</f>
        <v>1345</v>
      </c>
      <c r="K143" t="s">
        <v>172</v>
      </c>
      <c r="M143">
        <f>IF(K143="A",(E143+G143),IF(K143="B",(E143+G143),IF(K143="C",0.8*(E143+G143),0.66*(E143+G143))))</f>
        <v>363.20000000000005</v>
      </c>
      <c r="N143">
        <f>ROUND(M143+J143/4,0)</f>
        <v>699</v>
      </c>
      <c r="O143">
        <f>RANK(N143,$N$2:$N$161)</f>
        <v>112</v>
      </c>
      <c r="Q143">
        <f t="shared" si="6"/>
        <v>282.40000000000003</v>
      </c>
      <c r="R143">
        <f t="shared" si="7"/>
        <v>619</v>
      </c>
      <c r="S143">
        <f t="shared" si="8"/>
        <v>132</v>
      </c>
    </row>
    <row r="144" spans="1:19" x14ac:dyDescent="0.4">
      <c r="A144" s="9">
        <v>143</v>
      </c>
      <c r="B144" t="s">
        <v>152</v>
      </c>
      <c r="C144">
        <v>248</v>
      </c>
      <c r="D144">
        <v>164</v>
      </c>
      <c r="E144">
        <v>248</v>
      </c>
      <c r="F144">
        <v>256</v>
      </c>
      <c r="G144">
        <v>197</v>
      </c>
      <c r="H144">
        <v>137</v>
      </c>
      <c r="I144">
        <v>127</v>
      </c>
      <c r="J144">
        <f>SUM(C144:I144)</f>
        <v>1377</v>
      </c>
      <c r="K144" t="s">
        <v>172</v>
      </c>
      <c r="M144">
        <f>IF(K144="A",(E144+G144),IF(K144="B",(E144+G144),IF(K144="C",0.8*(E144+G144),0.66*(E144+G144))))</f>
        <v>356</v>
      </c>
      <c r="N144">
        <f>ROUND(M144+J144/4,0)</f>
        <v>700</v>
      </c>
      <c r="O144">
        <f>RANK(N144,$N$2:$N$161)</f>
        <v>110</v>
      </c>
      <c r="Q144">
        <f t="shared" si="6"/>
        <v>267.2</v>
      </c>
      <c r="R144">
        <f t="shared" si="7"/>
        <v>611</v>
      </c>
      <c r="S144">
        <f t="shared" si="8"/>
        <v>137</v>
      </c>
    </row>
    <row r="145" spans="1:19" x14ac:dyDescent="0.4">
      <c r="A145" s="10">
        <v>144</v>
      </c>
      <c r="B145" t="s">
        <v>153</v>
      </c>
      <c r="C145">
        <v>494</v>
      </c>
      <c r="D145">
        <v>314</v>
      </c>
      <c r="E145">
        <v>239</v>
      </c>
      <c r="F145">
        <v>192</v>
      </c>
      <c r="G145">
        <v>189</v>
      </c>
      <c r="H145">
        <v>250</v>
      </c>
      <c r="I145">
        <v>314</v>
      </c>
      <c r="J145">
        <f>SUM(C145:I145)</f>
        <v>1992</v>
      </c>
      <c r="K145" t="s">
        <v>173</v>
      </c>
      <c r="M145">
        <f>IF(K145="A",(E145+G145),IF(K145="B",(E145+G145),IF(K145="C",0.8*(E145+G145),0.66*(E145+G145))))</f>
        <v>282.48</v>
      </c>
      <c r="N145">
        <f>ROUND(M145+J145/4,0)</f>
        <v>780</v>
      </c>
      <c r="O145">
        <f>RANK(N145,$N$2:$N$161)</f>
        <v>38</v>
      </c>
      <c r="Q145">
        <f t="shared" si="6"/>
        <v>289.74</v>
      </c>
      <c r="R145">
        <f t="shared" si="7"/>
        <v>788</v>
      </c>
      <c r="S145">
        <f t="shared" si="8"/>
        <v>18</v>
      </c>
    </row>
    <row r="146" spans="1:19" x14ac:dyDescent="0.4">
      <c r="A146" s="10">
        <v>145</v>
      </c>
      <c r="B146" t="s">
        <v>154</v>
      </c>
      <c r="C146">
        <v>480</v>
      </c>
      <c r="D146">
        <v>329</v>
      </c>
      <c r="E146">
        <v>242</v>
      </c>
      <c r="F146">
        <v>185</v>
      </c>
      <c r="G146">
        <v>182</v>
      </c>
      <c r="H146">
        <v>255</v>
      </c>
      <c r="I146">
        <v>294</v>
      </c>
      <c r="J146">
        <f>SUM(C146:I146)</f>
        <v>1967</v>
      </c>
      <c r="K146" t="s">
        <v>173</v>
      </c>
      <c r="M146">
        <f>IF(K146="A",(E146+G146),IF(K146="B",(E146+G146),IF(K146="C",0.8*(E146+G146),0.66*(E146+G146))))</f>
        <v>279.84000000000003</v>
      </c>
      <c r="N146">
        <f>ROUND(M146+J146/4,0)</f>
        <v>772</v>
      </c>
      <c r="O146">
        <f>RANK(N146,$N$2:$N$161)</f>
        <v>47</v>
      </c>
      <c r="Q146">
        <f t="shared" si="6"/>
        <v>288.42</v>
      </c>
      <c r="R146">
        <f t="shared" si="7"/>
        <v>780</v>
      </c>
      <c r="S146">
        <f t="shared" si="8"/>
        <v>23</v>
      </c>
    </row>
    <row r="147" spans="1:19" x14ac:dyDescent="0.4">
      <c r="A147" s="10">
        <v>146</v>
      </c>
      <c r="B147" t="s">
        <v>155</v>
      </c>
      <c r="C147">
        <v>595</v>
      </c>
      <c r="D147">
        <v>330</v>
      </c>
      <c r="E147">
        <v>231</v>
      </c>
      <c r="F147">
        <v>222</v>
      </c>
      <c r="G147">
        <v>165</v>
      </c>
      <c r="H147">
        <v>244</v>
      </c>
      <c r="I147">
        <v>274</v>
      </c>
      <c r="J147">
        <f>SUM(C147:I147)</f>
        <v>2061</v>
      </c>
      <c r="K147" t="s">
        <v>173</v>
      </c>
      <c r="M147">
        <f>IF(K147="A",(E147+G147),IF(K147="B",(E147+G147),IF(K147="C",0.8*(E147+G147),0.66*(E147+G147))))</f>
        <v>261.36</v>
      </c>
      <c r="N147">
        <f>ROUND(M147+J147/4,0)</f>
        <v>777</v>
      </c>
      <c r="O147">
        <f>RANK(N147,$N$2:$N$161)</f>
        <v>44</v>
      </c>
      <c r="Q147">
        <f t="shared" si="6"/>
        <v>269.94</v>
      </c>
      <c r="R147">
        <f t="shared" si="7"/>
        <v>785</v>
      </c>
      <c r="S147">
        <f t="shared" si="8"/>
        <v>20</v>
      </c>
    </row>
    <row r="148" spans="1:19" x14ac:dyDescent="0.4">
      <c r="A148" s="10">
        <v>147</v>
      </c>
      <c r="B148" t="s">
        <v>156</v>
      </c>
      <c r="C148">
        <v>530</v>
      </c>
      <c r="D148">
        <v>294</v>
      </c>
      <c r="E148">
        <v>247</v>
      </c>
      <c r="F148">
        <v>210</v>
      </c>
      <c r="G148">
        <v>180</v>
      </c>
      <c r="H148">
        <v>239</v>
      </c>
      <c r="I148">
        <v>284</v>
      </c>
      <c r="J148">
        <f>SUM(C148:I148)</f>
        <v>1984</v>
      </c>
      <c r="K148" t="s">
        <v>173</v>
      </c>
      <c r="M148">
        <f>IF(K148="A",(E148+G148),IF(K148="B",(E148+G148),IF(K148="C",0.8*(E148+G148),0.66*(E148+G148))))</f>
        <v>281.82</v>
      </c>
      <c r="N148">
        <f>ROUND(M148+J148/4,0)</f>
        <v>778</v>
      </c>
      <c r="O148">
        <f>RANK(N148,$N$2:$N$161)</f>
        <v>41</v>
      </c>
      <c r="Q148">
        <f t="shared" si="6"/>
        <v>276.54000000000002</v>
      </c>
      <c r="R148">
        <f t="shared" si="7"/>
        <v>773</v>
      </c>
      <c r="S148">
        <f t="shared" si="8"/>
        <v>28</v>
      </c>
    </row>
    <row r="149" spans="1:19" x14ac:dyDescent="0.4">
      <c r="A149" s="10">
        <v>148</v>
      </c>
      <c r="B149" t="s">
        <v>157</v>
      </c>
      <c r="C149">
        <v>347</v>
      </c>
      <c r="D149">
        <v>228</v>
      </c>
      <c r="E149">
        <v>308</v>
      </c>
      <c r="F149">
        <v>301</v>
      </c>
      <c r="G149">
        <v>145</v>
      </c>
      <c r="H149">
        <v>180</v>
      </c>
      <c r="I149">
        <v>172</v>
      </c>
      <c r="J149">
        <f>SUM(C149:I149)</f>
        <v>1681</v>
      </c>
      <c r="K149" t="s">
        <v>172</v>
      </c>
      <c r="M149">
        <f>IF(K149="A",(E149+G149),IF(K149="B",(E149+G149),IF(K149="C",0.8*(E149+G149),0.66*(E149+G149))))</f>
        <v>362.40000000000003</v>
      </c>
      <c r="N149">
        <f>ROUND(M149+J149/4,0)</f>
        <v>783</v>
      </c>
      <c r="O149">
        <f>RANK(N149,$N$2:$N$161)</f>
        <v>35</v>
      </c>
      <c r="Q149">
        <f t="shared" si="6"/>
        <v>260</v>
      </c>
      <c r="R149">
        <f t="shared" si="7"/>
        <v>680</v>
      </c>
      <c r="S149">
        <f t="shared" si="8"/>
        <v>100</v>
      </c>
    </row>
    <row r="150" spans="1:19" x14ac:dyDescent="0.4">
      <c r="A150" s="7">
        <v>149</v>
      </c>
      <c r="B150" t="s">
        <v>158</v>
      </c>
      <c r="C150">
        <v>220</v>
      </c>
      <c r="D150">
        <v>142</v>
      </c>
      <c r="E150">
        <v>204</v>
      </c>
      <c r="F150">
        <v>198</v>
      </c>
      <c r="G150">
        <v>213</v>
      </c>
      <c r="H150">
        <v>176</v>
      </c>
      <c r="I150">
        <v>178</v>
      </c>
      <c r="J150">
        <f>SUM(C150:I150)</f>
        <v>1331</v>
      </c>
      <c r="K150" t="s">
        <v>171</v>
      </c>
      <c r="M150">
        <f>IF(K150="A",(E150+G150),IF(K150="B",(E150+G150),IF(K150="C",0.8*(E150+G150),0.66*(E150+G150))))</f>
        <v>417</v>
      </c>
      <c r="N150">
        <f>ROUND(M150+J150/4,0)</f>
        <v>750</v>
      </c>
      <c r="O150">
        <f>RANK(N150,$N$2:$N$161)</f>
        <v>63</v>
      </c>
      <c r="Q150">
        <f t="shared" si="6"/>
        <v>389</v>
      </c>
      <c r="R150">
        <f t="shared" si="7"/>
        <v>722</v>
      </c>
      <c r="S150">
        <f t="shared" si="8"/>
        <v>71</v>
      </c>
    </row>
    <row r="151" spans="1:19" x14ac:dyDescent="0.4">
      <c r="A151" s="7">
        <v>150</v>
      </c>
      <c r="B151" t="s">
        <v>159</v>
      </c>
      <c r="C151">
        <v>211</v>
      </c>
      <c r="D151">
        <v>172</v>
      </c>
      <c r="E151">
        <v>195</v>
      </c>
      <c r="F151">
        <v>188</v>
      </c>
      <c r="G151">
        <v>215</v>
      </c>
      <c r="H151">
        <v>187</v>
      </c>
      <c r="I151">
        <v>185</v>
      </c>
      <c r="J151">
        <f>SUM(C151:I151)</f>
        <v>1353</v>
      </c>
      <c r="K151" t="s">
        <v>171</v>
      </c>
      <c r="M151">
        <f>IF(K151="A",(E151+G151),IF(K151="B",(E151+G151),IF(K151="C",0.8*(E151+G151),0.66*(E151+G151))))</f>
        <v>410</v>
      </c>
      <c r="N151">
        <f>ROUND(M151+J151/4,0)</f>
        <v>748</v>
      </c>
      <c r="O151">
        <f>RANK(N151,$N$2:$N$161)</f>
        <v>68</v>
      </c>
      <c r="Q151">
        <f t="shared" si="6"/>
        <v>402</v>
      </c>
      <c r="R151">
        <f t="shared" si="7"/>
        <v>740</v>
      </c>
      <c r="S151">
        <f t="shared" si="8"/>
        <v>50</v>
      </c>
    </row>
    <row r="152" spans="1:19" x14ac:dyDescent="0.4">
      <c r="A152" s="10">
        <v>151</v>
      </c>
      <c r="B152" t="s">
        <v>160</v>
      </c>
      <c r="C152">
        <v>234</v>
      </c>
      <c r="D152">
        <v>134</v>
      </c>
      <c r="E152">
        <v>214</v>
      </c>
      <c r="F152">
        <v>208</v>
      </c>
      <c r="G152">
        <v>220</v>
      </c>
      <c r="H152">
        <v>171</v>
      </c>
      <c r="I152">
        <v>183</v>
      </c>
      <c r="J152">
        <f>SUM(C152:I152)</f>
        <v>1364</v>
      </c>
      <c r="K152" t="s">
        <v>171</v>
      </c>
      <c r="M152">
        <f>IF(K152="A",(E152+G152),IF(K152="B",(E152+G152),IF(K152="C",0.8*(E152+G152),0.66*(E152+G152))))</f>
        <v>434</v>
      </c>
      <c r="N152">
        <f>ROUND(M152+J152/4,0)</f>
        <v>775</v>
      </c>
      <c r="O152">
        <f>RANK(N152,$N$2:$N$161)</f>
        <v>46</v>
      </c>
      <c r="Q152">
        <f t="shared" si="6"/>
        <v>391</v>
      </c>
      <c r="R152">
        <f t="shared" si="7"/>
        <v>732</v>
      </c>
      <c r="S152">
        <f t="shared" si="8"/>
        <v>60</v>
      </c>
    </row>
    <row r="153" spans="1:19" x14ac:dyDescent="0.4">
      <c r="A153" s="6">
        <v>152</v>
      </c>
      <c r="B153" t="s">
        <v>161</v>
      </c>
      <c r="C153">
        <v>227</v>
      </c>
      <c r="D153">
        <v>179</v>
      </c>
      <c r="E153">
        <v>205</v>
      </c>
      <c r="F153">
        <v>194</v>
      </c>
      <c r="G153">
        <v>230</v>
      </c>
      <c r="H153">
        <v>192</v>
      </c>
      <c r="I153">
        <v>187</v>
      </c>
      <c r="J153">
        <f>SUM(C153:I153)</f>
        <v>1414</v>
      </c>
      <c r="K153" t="s">
        <v>171</v>
      </c>
      <c r="M153">
        <f>IF(K153="A",(E153+G153),IF(K153="B",(E153+G153),IF(K153="C",0.8*(E153+G153),0.66*(E153+G153))))</f>
        <v>435</v>
      </c>
      <c r="N153">
        <f>ROUND(M153+J153/4,0)</f>
        <v>789</v>
      </c>
      <c r="O153">
        <f>RANK(N153,$N$2:$N$161)</f>
        <v>27</v>
      </c>
      <c r="Q153">
        <f t="shared" si="6"/>
        <v>422</v>
      </c>
      <c r="R153">
        <f t="shared" si="7"/>
        <v>776</v>
      </c>
      <c r="S153">
        <f t="shared" si="8"/>
        <v>25</v>
      </c>
    </row>
    <row r="154" spans="1:19" x14ac:dyDescent="0.4">
      <c r="A154" s="8">
        <v>153</v>
      </c>
      <c r="B154" t="s">
        <v>162</v>
      </c>
      <c r="C154">
        <v>228</v>
      </c>
      <c r="D154">
        <v>148</v>
      </c>
      <c r="E154">
        <v>213</v>
      </c>
      <c r="F154">
        <v>197</v>
      </c>
      <c r="G154">
        <v>186</v>
      </c>
      <c r="H154">
        <v>179</v>
      </c>
      <c r="I154">
        <v>179</v>
      </c>
      <c r="J154">
        <f>SUM(C154:I154)</f>
        <v>1330</v>
      </c>
      <c r="K154" t="s">
        <v>171</v>
      </c>
      <c r="M154">
        <f>IF(K154="A",(E154+G154),IF(K154="B",(E154+G154),IF(K154="C",0.8*(E154+G154),0.66*(E154+G154))))</f>
        <v>399</v>
      </c>
      <c r="N154">
        <f>ROUND(M154+J154/4,0)</f>
        <v>732</v>
      </c>
      <c r="O154">
        <f>RANK(N154,$N$2:$N$161)</f>
        <v>82</v>
      </c>
      <c r="Q154">
        <f t="shared" si="6"/>
        <v>365</v>
      </c>
      <c r="R154">
        <f t="shared" si="7"/>
        <v>698</v>
      </c>
      <c r="S154">
        <f t="shared" si="8"/>
        <v>87</v>
      </c>
    </row>
    <row r="155" spans="1:19" x14ac:dyDescent="0.4">
      <c r="A155" s="8">
        <v>154</v>
      </c>
      <c r="B155" t="s">
        <v>163</v>
      </c>
      <c r="C155">
        <v>231</v>
      </c>
      <c r="D155">
        <v>182</v>
      </c>
      <c r="E155">
        <v>196</v>
      </c>
      <c r="F155">
        <v>188</v>
      </c>
      <c r="G155">
        <v>187</v>
      </c>
      <c r="H155">
        <v>226</v>
      </c>
      <c r="I155">
        <v>217</v>
      </c>
      <c r="J155">
        <f>SUM(C155:I155)</f>
        <v>1427</v>
      </c>
      <c r="K155" t="s">
        <v>171</v>
      </c>
      <c r="M155">
        <f>IF(K155="A",(E155+G155),IF(K155="B",(E155+G155),IF(K155="C",0.8*(E155+G155),0.66*(E155+G155))))</f>
        <v>383</v>
      </c>
      <c r="N155">
        <f>ROUND(M155+J155/4,0)</f>
        <v>740</v>
      </c>
      <c r="O155">
        <f>RANK(N155,$N$2:$N$161)</f>
        <v>77</v>
      </c>
      <c r="Q155">
        <f t="shared" si="6"/>
        <v>413</v>
      </c>
      <c r="R155">
        <f t="shared" si="7"/>
        <v>770</v>
      </c>
      <c r="S155">
        <f t="shared" si="8"/>
        <v>30</v>
      </c>
    </row>
    <row r="156" spans="1:19" x14ac:dyDescent="0.4">
      <c r="A156" s="5">
        <v>155</v>
      </c>
      <c r="B156" t="s">
        <v>164</v>
      </c>
      <c r="C156">
        <v>220</v>
      </c>
      <c r="D156">
        <v>150</v>
      </c>
      <c r="E156">
        <v>203</v>
      </c>
      <c r="F156">
        <v>176</v>
      </c>
      <c r="G156">
        <v>268</v>
      </c>
      <c r="H156">
        <v>174</v>
      </c>
      <c r="I156">
        <v>159</v>
      </c>
      <c r="J156">
        <f>SUM(C156:I156)</f>
        <v>1350</v>
      </c>
      <c r="K156" t="s">
        <v>171</v>
      </c>
      <c r="M156">
        <f>IF(K156="A",(E156+G156),IF(K156="B",(E156+G156),IF(K156="C",0.8*(E156+G156),0.66*(E156+G156))))</f>
        <v>471</v>
      </c>
      <c r="N156">
        <f>ROUND(M156+J156/4,0)</f>
        <v>809</v>
      </c>
      <c r="O156">
        <f>RANK(N156,$N$2:$N$161)</f>
        <v>18</v>
      </c>
      <c r="Q156">
        <f t="shared" si="6"/>
        <v>442</v>
      </c>
      <c r="R156">
        <f t="shared" si="7"/>
        <v>780</v>
      </c>
      <c r="S156">
        <f t="shared" si="8"/>
        <v>23</v>
      </c>
    </row>
    <row r="157" spans="1:19" x14ac:dyDescent="0.4">
      <c r="A157" s="6">
        <v>156</v>
      </c>
      <c r="B157" t="s">
        <v>165</v>
      </c>
      <c r="C157">
        <v>228</v>
      </c>
      <c r="D157">
        <v>239</v>
      </c>
      <c r="E157">
        <v>208</v>
      </c>
      <c r="F157">
        <v>218</v>
      </c>
      <c r="G157">
        <v>203</v>
      </c>
      <c r="H157">
        <v>222</v>
      </c>
      <c r="I157">
        <v>250</v>
      </c>
      <c r="J157">
        <f>SUM(C157:I157)</f>
        <v>1568</v>
      </c>
      <c r="K157" t="s">
        <v>171</v>
      </c>
      <c r="M157">
        <f>IF(K157="A",(E157+G157),IF(K157="B",(E157+G157),IF(K157="C",0.8*(E157+G157),0.66*(E157+G157))))</f>
        <v>411</v>
      </c>
      <c r="N157">
        <f>ROUND(M157+J157/4,0)</f>
        <v>803</v>
      </c>
      <c r="O157">
        <f>RANK(N157,$N$2:$N$161)</f>
        <v>22</v>
      </c>
      <c r="Q157">
        <f t="shared" si="6"/>
        <v>425</v>
      </c>
      <c r="R157">
        <f t="shared" si="7"/>
        <v>817</v>
      </c>
      <c r="S157">
        <f t="shared" si="8"/>
        <v>5</v>
      </c>
    </row>
    <row r="158" spans="1:19" x14ac:dyDescent="0.4">
      <c r="A158" s="8">
        <v>157</v>
      </c>
      <c r="B158" t="s">
        <v>166</v>
      </c>
      <c r="C158">
        <v>232</v>
      </c>
      <c r="D158">
        <v>245</v>
      </c>
      <c r="E158">
        <v>204</v>
      </c>
      <c r="F158">
        <v>194</v>
      </c>
      <c r="G158">
        <v>204</v>
      </c>
      <c r="H158">
        <v>227</v>
      </c>
      <c r="I158">
        <v>250</v>
      </c>
      <c r="J158">
        <f>SUM(C158:I158)</f>
        <v>1556</v>
      </c>
      <c r="K158" t="s">
        <v>172</v>
      </c>
      <c r="M158">
        <f>IF(K158="A",(E158+G158),IF(K158="B",(E158+G158),IF(K158="C",0.8*(E158+G158),0.66*(E158+G158))))</f>
        <v>326.40000000000003</v>
      </c>
      <c r="N158">
        <f>ROUND(M158+J158/4,0)</f>
        <v>715</v>
      </c>
      <c r="O158">
        <f>RANK(N158,$N$2:$N$161)</f>
        <v>98</v>
      </c>
      <c r="Q158">
        <f t="shared" si="6"/>
        <v>344.8</v>
      </c>
      <c r="R158">
        <f t="shared" si="7"/>
        <v>734</v>
      </c>
      <c r="S158">
        <f t="shared" si="8"/>
        <v>57</v>
      </c>
    </row>
    <row r="159" spans="1:19" x14ac:dyDescent="0.4">
      <c r="A159" s="9">
        <v>158</v>
      </c>
      <c r="B159" t="s">
        <v>167</v>
      </c>
      <c r="C159">
        <v>242</v>
      </c>
      <c r="D159">
        <v>245</v>
      </c>
      <c r="E159">
        <v>194</v>
      </c>
      <c r="F159">
        <v>184</v>
      </c>
      <c r="G159">
        <v>204</v>
      </c>
      <c r="H159">
        <v>227</v>
      </c>
      <c r="I159">
        <v>250</v>
      </c>
      <c r="J159">
        <f>SUM(C159:I159)</f>
        <v>1546</v>
      </c>
      <c r="K159" t="s">
        <v>172</v>
      </c>
      <c r="M159">
        <f>IF(K159="A",(E159+G159),IF(K159="B",(E159+G159),IF(K159="C",0.8*(E159+G159),0.66*(E159+G159))))</f>
        <v>318.40000000000003</v>
      </c>
      <c r="N159">
        <f>ROUND(M159+J159/4,0)</f>
        <v>705</v>
      </c>
      <c r="O159">
        <f>RANK(N159,$N$2:$N$161)</f>
        <v>105</v>
      </c>
      <c r="Q159">
        <f t="shared" si="6"/>
        <v>344.8</v>
      </c>
      <c r="R159">
        <f t="shared" si="7"/>
        <v>731</v>
      </c>
      <c r="S159">
        <f t="shared" si="8"/>
        <v>63</v>
      </c>
    </row>
    <row r="160" spans="1:19" x14ac:dyDescent="0.4">
      <c r="A160" s="4">
        <v>159</v>
      </c>
      <c r="B160" t="s">
        <v>168</v>
      </c>
      <c r="C160">
        <v>210</v>
      </c>
      <c r="D160">
        <v>280</v>
      </c>
      <c r="E160">
        <v>224</v>
      </c>
      <c r="F160">
        <v>195</v>
      </c>
      <c r="G160">
        <v>245</v>
      </c>
      <c r="H160">
        <v>250</v>
      </c>
      <c r="I160">
        <v>315</v>
      </c>
      <c r="J160">
        <f>SUM(C160:I160)</f>
        <v>1719</v>
      </c>
      <c r="K160" t="s">
        <v>171</v>
      </c>
      <c r="M160">
        <f>IF(K160="A",(E160+G160),IF(K160="B",(E160+G160),IF(K160="C",0.8*(E160+G160),0.66*(E160+G160))))</f>
        <v>469</v>
      </c>
      <c r="N160">
        <f>ROUND(M160+J160/4,0)</f>
        <v>899</v>
      </c>
      <c r="O160">
        <f>RANK(N160,$N$2:$N$161)</f>
        <v>6</v>
      </c>
      <c r="Q160">
        <f t="shared" si="6"/>
        <v>495</v>
      </c>
      <c r="R160">
        <f t="shared" si="7"/>
        <v>925</v>
      </c>
      <c r="S160">
        <f t="shared" si="8"/>
        <v>1</v>
      </c>
    </row>
    <row r="161" spans="1:19" x14ac:dyDescent="0.4">
      <c r="A161" s="10">
        <v>160</v>
      </c>
      <c r="B161" t="s">
        <v>169</v>
      </c>
      <c r="C161" s="12">
        <v>217</v>
      </c>
      <c r="D161" s="12">
        <v>280</v>
      </c>
      <c r="E161">
        <v>232</v>
      </c>
      <c r="F161">
        <v>214</v>
      </c>
      <c r="G161">
        <v>217</v>
      </c>
      <c r="H161">
        <v>250</v>
      </c>
      <c r="I161">
        <v>295</v>
      </c>
      <c r="J161">
        <f>SUM(C161:I161)</f>
        <v>1705</v>
      </c>
      <c r="K161" t="s">
        <v>172</v>
      </c>
      <c r="M161">
        <f>IF(K161="A",(E161+G161),IF(K161="B",(E161+G161),IF(K161="C",0.8*(E161+G161),0.66*(E161+G161))))</f>
        <v>359.20000000000005</v>
      </c>
      <c r="N161">
        <f>ROUND(M161+J161/4,0)</f>
        <v>785</v>
      </c>
      <c r="O161">
        <f>RANK(N161,$N$2:$N$161)</f>
        <v>31</v>
      </c>
      <c r="Q161">
        <f t="shared" si="6"/>
        <v>373.6</v>
      </c>
      <c r="R161">
        <f t="shared" si="7"/>
        <v>800</v>
      </c>
      <c r="S161">
        <f t="shared" si="8"/>
        <v>11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7B8AB-0653-4C63-9735-B6AE9628150C}">
  <dimension ref="A1:K161"/>
  <sheetViews>
    <sheetView topLeftCell="B139" workbookViewId="0">
      <selection activeCell="I17" sqref="I17"/>
    </sheetView>
  </sheetViews>
  <sheetFormatPr defaultRowHeight="18.75" x14ac:dyDescent="0.4"/>
  <cols>
    <col min="1" max="1" width="9" hidden="1" customWidth="1"/>
    <col min="2" max="2" width="4.75" customWidth="1"/>
    <col min="3" max="3" width="15.875" customWidth="1"/>
  </cols>
  <sheetData>
    <row r="1" spans="1:11" x14ac:dyDescent="0.4">
      <c r="B1" s="22" t="s">
        <v>9</v>
      </c>
      <c r="C1" s="23" t="s">
        <v>0</v>
      </c>
      <c r="D1" s="23" t="s">
        <v>1</v>
      </c>
      <c r="E1" s="23" t="s">
        <v>2</v>
      </c>
      <c r="F1" s="23" t="s">
        <v>3</v>
      </c>
      <c r="G1" s="23" t="s">
        <v>4</v>
      </c>
      <c r="H1" s="23" t="s">
        <v>5</v>
      </c>
      <c r="I1" s="23" t="s">
        <v>6</v>
      </c>
      <c r="J1" s="23" t="s">
        <v>7</v>
      </c>
      <c r="K1" s="23" t="s">
        <v>8</v>
      </c>
    </row>
    <row r="2" spans="1:11" x14ac:dyDescent="0.4">
      <c r="A2" t="s">
        <v>10</v>
      </c>
      <c r="B2" s="24">
        <v>1</v>
      </c>
      <c r="C2" t="s">
        <v>10</v>
      </c>
      <c r="D2">
        <v>5</v>
      </c>
      <c r="E2">
        <v>3</v>
      </c>
      <c r="F2">
        <v>5</v>
      </c>
      <c r="G2">
        <v>4</v>
      </c>
      <c r="H2">
        <v>5</v>
      </c>
      <c r="I2">
        <v>1</v>
      </c>
      <c r="J2">
        <v>0</v>
      </c>
      <c r="K2">
        <f>SUM(D2:J2)</f>
        <v>23</v>
      </c>
    </row>
    <row r="3" spans="1:11" x14ac:dyDescent="0.4">
      <c r="A3" t="s">
        <v>11</v>
      </c>
      <c r="B3" s="24">
        <v>2</v>
      </c>
      <c r="C3" t="s">
        <v>11</v>
      </c>
      <c r="D3">
        <v>4</v>
      </c>
      <c r="E3">
        <v>4</v>
      </c>
      <c r="F3">
        <v>4</v>
      </c>
      <c r="G3">
        <v>4</v>
      </c>
      <c r="H3">
        <v>6</v>
      </c>
      <c r="I3">
        <v>2</v>
      </c>
      <c r="J3">
        <v>2</v>
      </c>
      <c r="K3">
        <f t="shared" ref="K3:K66" si="0">SUM(D3:J3)</f>
        <v>26</v>
      </c>
    </row>
    <row r="4" spans="1:11" x14ac:dyDescent="0.4">
      <c r="A4" t="s">
        <v>12</v>
      </c>
      <c r="B4" s="24">
        <v>3</v>
      </c>
      <c r="C4" t="s">
        <v>12</v>
      </c>
      <c r="D4">
        <v>5</v>
      </c>
      <c r="E4">
        <v>3</v>
      </c>
      <c r="F4">
        <v>5</v>
      </c>
      <c r="G4">
        <v>14</v>
      </c>
      <c r="H4">
        <v>15</v>
      </c>
      <c r="I4">
        <v>1</v>
      </c>
      <c r="J4">
        <v>9</v>
      </c>
      <c r="K4">
        <f t="shared" si="0"/>
        <v>52</v>
      </c>
    </row>
    <row r="5" spans="1:11" x14ac:dyDescent="0.4">
      <c r="A5" t="s">
        <v>13</v>
      </c>
      <c r="B5" s="24">
        <v>4</v>
      </c>
      <c r="C5" t="s">
        <v>13</v>
      </c>
      <c r="D5">
        <v>8</v>
      </c>
      <c r="E5">
        <v>3</v>
      </c>
      <c r="F5">
        <v>6</v>
      </c>
      <c r="G5">
        <v>4</v>
      </c>
      <c r="H5">
        <v>5</v>
      </c>
      <c r="I5">
        <v>1</v>
      </c>
      <c r="J5">
        <v>0</v>
      </c>
      <c r="K5">
        <f t="shared" si="0"/>
        <v>27</v>
      </c>
    </row>
    <row r="6" spans="1:11" x14ac:dyDescent="0.4">
      <c r="A6" t="s">
        <v>14</v>
      </c>
      <c r="B6" s="24">
        <v>5</v>
      </c>
      <c r="C6" t="s">
        <v>14</v>
      </c>
      <c r="D6">
        <v>8</v>
      </c>
      <c r="E6">
        <v>3</v>
      </c>
      <c r="F6">
        <v>6</v>
      </c>
      <c r="G6">
        <v>4</v>
      </c>
      <c r="H6">
        <v>5</v>
      </c>
      <c r="I6">
        <v>1</v>
      </c>
      <c r="J6">
        <v>0</v>
      </c>
      <c r="K6">
        <f t="shared" si="0"/>
        <v>27</v>
      </c>
    </row>
    <row r="7" spans="1:11" x14ac:dyDescent="0.4">
      <c r="A7" t="s">
        <v>15</v>
      </c>
      <c r="B7" s="24">
        <v>6</v>
      </c>
      <c r="C7" t="s">
        <v>15</v>
      </c>
      <c r="D7">
        <v>8</v>
      </c>
      <c r="E7">
        <v>8</v>
      </c>
      <c r="F7">
        <v>4</v>
      </c>
      <c r="G7">
        <v>4</v>
      </c>
      <c r="H7">
        <v>5</v>
      </c>
      <c r="I7">
        <v>1</v>
      </c>
      <c r="J7">
        <v>2</v>
      </c>
      <c r="K7">
        <f t="shared" si="0"/>
        <v>32</v>
      </c>
    </row>
    <row r="8" spans="1:11" x14ac:dyDescent="0.4">
      <c r="A8" t="s">
        <v>16</v>
      </c>
      <c r="B8" s="24">
        <v>7</v>
      </c>
      <c r="C8" t="s">
        <v>16</v>
      </c>
      <c r="D8">
        <v>8</v>
      </c>
      <c r="E8">
        <v>3</v>
      </c>
      <c r="F8">
        <v>6</v>
      </c>
      <c r="G8">
        <v>4</v>
      </c>
      <c r="H8">
        <v>5</v>
      </c>
      <c r="I8">
        <v>1</v>
      </c>
      <c r="J8">
        <v>0</v>
      </c>
      <c r="K8">
        <f t="shared" si="0"/>
        <v>27</v>
      </c>
    </row>
    <row r="9" spans="1:11" x14ac:dyDescent="0.4">
      <c r="A9" t="s">
        <v>17</v>
      </c>
      <c r="B9" s="24">
        <v>8</v>
      </c>
      <c r="C9" t="s">
        <v>17</v>
      </c>
      <c r="D9">
        <v>8</v>
      </c>
      <c r="E9">
        <v>3</v>
      </c>
      <c r="F9">
        <v>6</v>
      </c>
      <c r="G9">
        <v>4</v>
      </c>
      <c r="H9">
        <v>5</v>
      </c>
      <c r="I9">
        <v>1</v>
      </c>
      <c r="J9">
        <v>0</v>
      </c>
      <c r="K9">
        <f t="shared" si="0"/>
        <v>27</v>
      </c>
    </row>
    <row r="10" spans="1:11" x14ac:dyDescent="0.4">
      <c r="A10" t="s">
        <v>18</v>
      </c>
      <c r="B10" s="24">
        <v>9</v>
      </c>
      <c r="C10" t="s">
        <v>18</v>
      </c>
      <c r="D10">
        <v>8</v>
      </c>
      <c r="E10">
        <v>8</v>
      </c>
      <c r="F10">
        <v>4</v>
      </c>
      <c r="G10">
        <v>4</v>
      </c>
      <c r="H10">
        <v>5</v>
      </c>
      <c r="I10">
        <v>1</v>
      </c>
      <c r="J10">
        <v>2</v>
      </c>
      <c r="K10">
        <f t="shared" si="0"/>
        <v>32</v>
      </c>
    </row>
    <row r="11" spans="1:11" x14ac:dyDescent="0.4">
      <c r="A11" t="s">
        <v>19</v>
      </c>
      <c r="B11" s="24">
        <v>10</v>
      </c>
      <c r="C11" t="s">
        <v>19</v>
      </c>
      <c r="D11">
        <v>13</v>
      </c>
      <c r="E11">
        <v>6</v>
      </c>
      <c r="F11">
        <v>6</v>
      </c>
      <c r="G11">
        <v>7</v>
      </c>
      <c r="H11">
        <v>5</v>
      </c>
      <c r="I11">
        <v>2</v>
      </c>
      <c r="J11">
        <v>1</v>
      </c>
      <c r="K11">
        <f t="shared" si="0"/>
        <v>40</v>
      </c>
    </row>
    <row r="12" spans="1:11" x14ac:dyDescent="0.4">
      <c r="A12" t="s">
        <v>20</v>
      </c>
      <c r="B12" s="24">
        <v>11</v>
      </c>
      <c r="C12" t="s">
        <v>20</v>
      </c>
      <c r="D12">
        <v>12</v>
      </c>
      <c r="E12">
        <v>9</v>
      </c>
      <c r="F12">
        <v>5</v>
      </c>
      <c r="G12">
        <v>3</v>
      </c>
      <c r="H12">
        <v>6</v>
      </c>
      <c r="I12">
        <v>5</v>
      </c>
      <c r="J12">
        <v>3</v>
      </c>
      <c r="K12">
        <f t="shared" si="0"/>
        <v>43</v>
      </c>
    </row>
    <row r="13" spans="1:11" x14ac:dyDescent="0.4">
      <c r="A13" t="s">
        <v>21</v>
      </c>
      <c r="B13" s="24">
        <v>12</v>
      </c>
      <c r="C13" t="s">
        <v>21</v>
      </c>
      <c r="D13">
        <v>36</v>
      </c>
      <c r="E13">
        <v>3</v>
      </c>
      <c r="F13">
        <v>11</v>
      </c>
      <c r="G13">
        <v>6</v>
      </c>
      <c r="H13">
        <v>4</v>
      </c>
      <c r="I13">
        <v>2</v>
      </c>
      <c r="J13">
        <v>0</v>
      </c>
      <c r="K13">
        <f t="shared" si="0"/>
        <v>62</v>
      </c>
    </row>
    <row r="14" spans="1:11" x14ac:dyDescent="0.4">
      <c r="A14" t="s">
        <v>22</v>
      </c>
      <c r="B14" s="24">
        <v>13</v>
      </c>
      <c r="C14" t="s">
        <v>22</v>
      </c>
      <c r="D14">
        <v>6</v>
      </c>
      <c r="E14">
        <v>3</v>
      </c>
      <c r="F14">
        <v>6</v>
      </c>
      <c r="G14">
        <v>10</v>
      </c>
      <c r="H14">
        <v>6</v>
      </c>
      <c r="I14">
        <v>1</v>
      </c>
      <c r="J14">
        <v>1</v>
      </c>
      <c r="K14">
        <f t="shared" si="0"/>
        <v>33</v>
      </c>
    </row>
    <row r="15" spans="1:11" x14ac:dyDescent="0.4">
      <c r="A15" t="s">
        <v>23</v>
      </c>
      <c r="B15" s="24">
        <v>14</v>
      </c>
      <c r="C15" t="s">
        <v>23</v>
      </c>
      <c r="D15">
        <v>7</v>
      </c>
      <c r="E15">
        <v>3</v>
      </c>
      <c r="F15">
        <v>8</v>
      </c>
      <c r="G15">
        <v>8</v>
      </c>
      <c r="H15">
        <v>6</v>
      </c>
      <c r="I15">
        <v>1</v>
      </c>
      <c r="J15">
        <v>2</v>
      </c>
      <c r="K15">
        <f t="shared" si="0"/>
        <v>35</v>
      </c>
    </row>
    <row r="16" spans="1:11" x14ac:dyDescent="0.4">
      <c r="A16" t="s">
        <v>24</v>
      </c>
      <c r="B16" s="24">
        <v>15</v>
      </c>
      <c r="C16" t="s">
        <v>24</v>
      </c>
      <c r="D16">
        <v>8</v>
      </c>
      <c r="E16">
        <v>3</v>
      </c>
      <c r="F16">
        <v>8</v>
      </c>
      <c r="G16">
        <v>10</v>
      </c>
      <c r="H16">
        <v>6</v>
      </c>
      <c r="I16">
        <v>1</v>
      </c>
      <c r="J16">
        <v>1</v>
      </c>
      <c r="K16">
        <f t="shared" si="0"/>
        <v>37</v>
      </c>
    </row>
    <row r="17" spans="1:11" x14ac:dyDescent="0.4">
      <c r="A17" t="s">
        <v>25</v>
      </c>
      <c r="B17" s="24">
        <v>16</v>
      </c>
      <c r="C17" t="s">
        <v>25</v>
      </c>
      <c r="D17">
        <v>8</v>
      </c>
      <c r="E17">
        <v>8</v>
      </c>
      <c r="F17">
        <v>6</v>
      </c>
      <c r="G17">
        <v>2</v>
      </c>
      <c r="H17">
        <v>8</v>
      </c>
      <c r="I17">
        <v>5</v>
      </c>
      <c r="J17">
        <v>6</v>
      </c>
      <c r="K17">
        <f t="shared" si="0"/>
        <v>43</v>
      </c>
    </row>
    <row r="18" spans="1:11" x14ac:dyDescent="0.4">
      <c r="A18" t="s">
        <v>27</v>
      </c>
      <c r="B18" s="24">
        <v>17</v>
      </c>
      <c r="C18" t="s">
        <v>27</v>
      </c>
      <c r="D18">
        <v>7</v>
      </c>
      <c r="E18">
        <v>4</v>
      </c>
      <c r="F18">
        <v>7</v>
      </c>
      <c r="G18">
        <v>11</v>
      </c>
      <c r="H18">
        <v>6</v>
      </c>
      <c r="I18">
        <v>2</v>
      </c>
      <c r="J18">
        <v>2</v>
      </c>
      <c r="K18">
        <f t="shared" si="0"/>
        <v>39</v>
      </c>
    </row>
    <row r="19" spans="1:11" x14ac:dyDescent="0.4">
      <c r="A19" t="s">
        <v>26</v>
      </c>
      <c r="B19" s="24">
        <v>18</v>
      </c>
      <c r="C19" t="s">
        <v>26</v>
      </c>
      <c r="D19">
        <v>5</v>
      </c>
      <c r="E19">
        <v>4</v>
      </c>
      <c r="F19">
        <v>7</v>
      </c>
      <c r="G19">
        <v>15</v>
      </c>
      <c r="H19">
        <v>6</v>
      </c>
      <c r="I19">
        <v>2</v>
      </c>
      <c r="J19">
        <v>3</v>
      </c>
      <c r="K19">
        <f t="shared" si="0"/>
        <v>42</v>
      </c>
    </row>
    <row r="20" spans="1:11" x14ac:dyDescent="0.4">
      <c r="A20" t="s">
        <v>28</v>
      </c>
      <c r="B20" s="24">
        <v>19</v>
      </c>
      <c r="C20" t="s">
        <v>28</v>
      </c>
      <c r="D20">
        <v>10</v>
      </c>
      <c r="E20">
        <v>9</v>
      </c>
      <c r="F20">
        <v>7</v>
      </c>
      <c r="G20">
        <v>3</v>
      </c>
      <c r="H20">
        <v>2</v>
      </c>
      <c r="I20">
        <v>4</v>
      </c>
      <c r="J20">
        <v>2</v>
      </c>
      <c r="K20">
        <f t="shared" si="0"/>
        <v>37</v>
      </c>
    </row>
    <row r="21" spans="1:11" x14ac:dyDescent="0.4">
      <c r="A21" t="s">
        <v>29</v>
      </c>
      <c r="B21" s="24">
        <v>20</v>
      </c>
      <c r="C21" t="s">
        <v>29</v>
      </c>
      <c r="D21">
        <v>10</v>
      </c>
      <c r="E21">
        <v>9</v>
      </c>
      <c r="F21">
        <v>7</v>
      </c>
      <c r="G21">
        <v>3</v>
      </c>
      <c r="H21">
        <v>2</v>
      </c>
      <c r="I21">
        <v>4</v>
      </c>
      <c r="J21">
        <v>2</v>
      </c>
      <c r="K21">
        <f t="shared" si="0"/>
        <v>37</v>
      </c>
    </row>
    <row r="22" spans="1:11" x14ac:dyDescent="0.4">
      <c r="A22" t="s">
        <v>30</v>
      </c>
      <c r="B22" s="24">
        <v>21</v>
      </c>
      <c r="C22" t="s">
        <v>30</v>
      </c>
      <c r="D22">
        <v>24</v>
      </c>
      <c r="E22">
        <v>7</v>
      </c>
      <c r="F22">
        <v>8</v>
      </c>
      <c r="G22">
        <v>3</v>
      </c>
      <c r="H22">
        <v>1</v>
      </c>
      <c r="I22">
        <v>2</v>
      </c>
      <c r="J22">
        <v>2</v>
      </c>
      <c r="K22">
        <f t="shared" si="0"/>
        <v>47</v>
      </c>
    </row>
    <row r="23" spans="1:11" x14ac:dyDescent="0.4">
      <c r="A23" t="s">
        <v>31</v>
      </c>
      <c r="B23" s="24">
        <v>22</v>
      </c>
      <c r="C23" t="s">
        <v>31</v>
      </c>
      <c r="D23">
        <v>22</v>
      </c>
      <c r="E23">
        <v>6</v>
      </c>
      <c r="F23">
        <v>8</v>
      </c>
      <c r="G23">
        <v>3</v>
      </c>
      <c r="H23">
        <v>1</v>
      </c>
      <c r="I23">
        <v>2</v>
      </c>
      <c r="J23">
        <v>2</v>
      </c>
      <c r="K23">
        <f t="shared" si="0"/>
        <v>44</v>
      </c>
    </row>
    <row r="24" spans="1:11" x14ac:dyDescent="0.4">
      <c r="A24" t="s">
        <v>32</v>
      </c>
      <c r="B24" s="24">
        <v>23</v>
      </c>
      <c r="C24" t="s">
        <v>32</v>
      </c>
      <c r="D24">
        <v>15</v>
      </c>
      <c r="E24">
        <v>9</v>
      </c>
      <c r="F24">
        <v>8</v>
      </c>
      <c r="G24">
        <v>3</v>
      </c>
      <c r="H24">
        <v>2</v>
      </c>
      <c r="I24">
        <v>4</v>
      </c>
      <c r="J24">
        <v>3</v>
      </c>
      <c r="K24">
        <f t="shared" si="0"/>
        <v>44</v>
      </c>
    </row>
    <row r="25" spans="1:11" x14ac:dyDescent="0.4">
      <c r="A25" t="s">
        <v>33</v>
      </c>
      <c r="B25" s="24">
        <v>24</v>
      </c>
      <c r="C25" t="s">
        <v>33</v>
      </c>
      <c r="D25">
        <v>24</v>
      </c>
      <c r="E25">
        <v>8</v>
      </c>
      <c r="F25">
        <v>9</v>
      </c>
      <c r="G25">
        <v>4</v>
      </c>
      <c r="H25">
        <v>4</v>
      </c>
      <c r="I25">
        <v>2</v>
      </c>
      <c r="J25">
        <v>2</v>
      </c>
      <c r="K25">
        <f t="shared" si="0"/>
        <v>53</v>
      </c>
    </row>
    <row r="26" spans="1:11" x14ac:dyDescent="0.4">
      <c r="A26" t="s">
        <v>34</v>
      </c>
      <c r="B26" s="24">
        <v>25</v>
      </c>
      <c r="C26" t="s">
        <v>34</v>
      </c>
      <c r="D26">
        <v>9</v>
      </c>
      <c r="E26">
        <v>2</v>
      </c>
      <c r="F26">
        <v>7</v>
      </c>
      <c r="G26">
        <v>3</v>
      </c>
      <c r="H26">
        <v>4</v>
      </c>
      <c r="I26">
        <v>1</v>
      </c>
      <c r="J26">
        <v>1</v>
      </c>
      <c r="K26">
        <f t="shared" si="0"/>
        <v>27</v>
      </c>
    </row>
    <row r="27" spans="1:11" x14ac:dyDescent="0.4">
      <c r="A27" t="s">
        <v>35</v>
      </c>
      <c r="B27" s="24">
        <v>26</v>
      </c>
      <c r="C27" t="s">
        <v>35</v>
      </c>
      <c r="D27">
        <v>9</v>
      </c>
      <c r="E27">
        <v>2</v>
      </c>
      <c r="F27">
        <v>6</v>
      </c>
      <c r="G27">
        <v>4</v>
      </c>
      <c r="H27">
        <v>3</v>
      </c>
      <c r="I27">
        <v>1</v>
      </c>
      <c r="J27">
        <v>1</v>
      </c>
      <c r="K27">
        <f t="shared" si="0"/>
        <v>26</v>
      </c>
    </row>
    <row r="28" spans="1:11" x14ac:dyDescent="0.4">
      <c r="A28" t="s">
        <v>36</v>
      </c>
      <c r="B28" s="24">
        <v>27</v>
      </c>
      <c r="C28" t="s">
        <v>36</v>
      </c>
      <c r="D28">
        <v>8</v>
      </c>
      <c r="E28">
        <v>3</v>
      </c>
      <c r="F28">
        <v>7</v>
      </c>
      <c r="G28">
        <v>5</v>
      </c>
      <c r="H28">
        <v>4</v>
      </c>
      <c r="I28">
        <v>1</v>
      </c>
      <c r="J28">
        <v>2</v>
      </c>
      <c r="K28">
        <f t="shared" si="0"/>
        <v>30</v>
      </c>
    </row>
    <row r="29" spans="1:11" x14ac:dyDescent="0.4">
      <c r="A29" t="s">
        <v>37</v>
      </c>
      <c r="B29" s="24">
        <v>28</v>
      </c>
      <c r="C29" t="s">
        <v>37</v>
      </c>
      <c r="D29">
        <v>8</v>
      </c>
      <c r="E29">
        <v>4</v>
      </c>
      <c r="F29">
        <v>6</v>
      </c>
      <c r="G29">
        <v>5</v>
      </c>
      <c r="H29">
        <v>4</v>
      </c>
      <c r="I29">
        <v>1</v>
      </c>
      <c r="J29">
        <v>2</v>
      </c>
      <c r="K29">
        <f t="shared" si="0"/>
        <v>30</v>
      </c>
    </row>
    <row r="30" spans="1:11" x14ac:dyDescent="0.4">
      <c r="A30" t="s">
        <v>38</v>
      </c>
      <c r="B30" s="24">
        <v>29</v>
      </c>
      <c r="C30" t="s">
        <v>38</v>
      </c>
      <c r="D30">
        <v>10</v>
      </c>
      <c r="E30">
        <v>5</v>
      </c>
      <c r="F30">
        <v>8</v>
      </c>
      <c r="G30">
        <v>5</v>
      </c>
      <c r="H30">
        <v>4</v>
      </c>
      <c r="I30">
        <v>2</v>
      </c>
      <c r="J30">
        <v>3</v>
      </c>
      <c r="K30">
        <f t="shared" si="0"/>
        <v>37</v>
      </c>
    </row>
    <row r="31" spans="1:11" x14ac:dyDescent="0.4">
      <c r="A31" t="s">
        <v>39</v>
      </c>
      <c r="B31" s="24">
        <v>30</v>
      </c>
      <c r="C31" t="s">
        <v>39</v>
      </c>
      <c r="D31">
        <v>10</v>
      </c>
      <c r="E31">
        <v>5</v>
      </c>
      <c r="F31">
        <v>8</v>
      </c>
      <c r="G31">
        <v>5</v>
      </c>
      <c r="H31">
        <v>4</v>
      </c>
      <c r="I31">
        <v>2</v>
      </c>
      <c r="J31">
        <v>3</v>
      </c>
      <c r="K31">
        <f t="shared" si="0"/>
        <v>37</v>
      </c>
    </row>
    <row r="32" spans="1:11" x14ac:dyDescent="0.4">
      <c r="A32" t="s">
        <v>40</v>
      </c>
      <c r="B32" s="24">
        <v>31</v>
      </c>
      <c r="C32" t="s">
        <v>40</v>
      </c>
      <c r="D32">
        <v>17</v>
      </c>
      <c r="E32">
        <v>5</v>
      </c>
      <c r="F32">
        <v>10</v>
      </c>
      <c r="G32">
        <v>6</v>
      </c>
      <c r="H32">
        <v>5</v>
      </c>
      <c r="I32">
        <v>2</v>
      </c>
      <c r="J32">
        <v>2</v>
      </c>
      <c r="K32">
        <f t="shared" si="0"/>
        <v>47</v>
      </c>
    </row>
    <row r="33" spans="1:11" x14ac:dyDescent="0.4">
      <c r="A33" t="s">
        <v>41</v>
      </c>
      <c r="B33" s="24">
        <v>32</v>
      </c>
      <c r="C33" t="s">
        <v>41</v>
      </c>
      <c r="D33">
        <v>10</v>
      </c>
      <c r="E33">
        <v>9</v>
      </c>
      <c r="F33">
        <v>4</v>
      </c>
      <c r="G33">
        <v>3</v>
      </c>
      <c r="H33">
        <v>4</v>
      </c>
      <c r="I33">
        <v>2</v>
      </c>
      <c r="J33">
        <v>2</v>
      </c>
      <c r="K33">
        <f t="shared" si="0"/>
        <v>34</v>
      </c>
    </row>
    <row r="34" spans="1:11" x14ac:dyDescent="0.4">
      <c r="A34" t="s">
        <v>42</v>
      </c>
      <c r="B34" s="24">
        <v>33</v>
      </c>
      <c r="C34" t="s">
        <v>42</v>
      </c>
      <c r="D34">
        <v>12</v>
      </c>
      <c r="E34">
        <v>9</v>
      </c>
      <c r="F34">
        <v>7</v>
      </c>
      <c r="G34">
        <v>4</v>
      </c>
      <c r="H34">
        <v>6</v>
      </c>
      <c r="I34">
        <v>2</v>
      </c>
      <c r="J34">
        <v>3</v>
      </c>
      <c r="K34">
        <f t="shared" si="0"/>
        <v>43</v>
      </c>
    </row>
    <row r="35" spans="1:11" x14ac:dyDescent="0.4">
      <c r="A35" t="s">
        <v>43</v>
      </c>
      <c r="B35" s="24">
        <v>34</v>
      </c>
      <c r="C35" t="s">
        <v>43</v>
      </c>
      <c r="D35">
        <v>13</v>
      </c>
      <c r="E35">
        <v>7</v>
      </c>
      <c r="F35">
        <v>9</v>
      </c>
      <c r="G35">
        <v>5</v>
      </c>
      <c r="H35">
        <v>7</v>
      </c>
      <c r="I35">
        <v>2</v>
      </c>
      <c r="J35">
        <v>2</v>
      </c>
      <c r="K35">
        <f t="shared" si="0"/>
        <v>45</v>
      </c>
    </row>
    <row r="36" spans="1:11" x14ac:dyDescent="0.4">
      <c r="A36" t="s">
        <v>44</v>
      </c>
      <c r="B36" s="24">
        <v>35</v>
      </c>
      <c r="C36" t="s">
        <v>44</v>
      </c>
      <c r="D36">
        <v>10</v>
      </c>
      <c r="E36">
        <v>7</v>
      </c>
      <c r="F36">
        <v>4</v>
      </c>
      <c r="G36">
        <v>3</v>
      </c>
      <c r="H36">
        <v>3</v>
      </c>
      <c r="I36">
        <v>7</v>
      </c>
      <c r="J36">
        <v>3</v>
      </c>
      <c r="K36">
        <f t="shared" si="0"/>
        <v>37</v>
      </c>
    </row>
    <row r="37" spans="1:11" x14ac:dyDescent="0.4">
      <c r="A37" t="s">
        <v>45</v>
      </c>
      <c r="B37" s="24">
        <v>36</v>
      </c>
      <c r="C37" t="s">
        <v>45</v>
      </c>
      <c r="D37">
        <v>10</v>
      </c>
      <c r="E37">
        <v>7</v>
      </c>
      <c r="F37">
        <v>4</v>
      </c>
      <c r="G37">
        <v>3</v>
      </c>
      <c r="H37">
        <v>4</v>
      </c>
      <c r="I37">
        <v>7</v>
      </c>
      <c r="J37">
        <v>3</v>
      </c>
      <c r="K37">
        <f t="shared" si="0"/>
        <v>38</v>
      </c>
    </row>
    <row r="38" spans="1:11" x14ac:dyDescent="0.4">
      <c r="A38" t="s">
        <v>46</v>
      </c>
      <c r="B38" s="24">
        <v>37</v>
      </c>
      <c r="C38" t="s">
        <v>46</v>
      </c>
      <c r="D38">
        <v>21</v>
      </c>
      <c r="E38">
        <v>11</v>
      </c>
      <c r="F38">
        <v>7</v>
      </c>
      <c r="G38">
        <v>3</v>
      </c>
      <c r="H38">
        <v>3</v>
      </c>
      <c r="I38">
        <v>3</v>
      </c>
      <c r="J38">
        <v>3</v>
      </c>
      <c r="K38">
        <f t="shared" si="0"/>
        <v>51</v>
      </c>
    </row>
    <row r="39" spans="1:11" x14ac:dyDescent="0.4">
      <c r="A39" t="s">
        <v>47</v>
      </c>
      <c r="B39" s="24">
        <v>38</v>
      </c>
      <c r="C39" t="s">
        <v>47</v>
      </c>
      <c r="D39">
        <v>9</v>
      </c>
      <c r="E39">
        <v>10</v>
      </c>
      <c r="F39">
        <v>7</v>
      </c>
      <c r="G39">
        <v>5</v>
      </c>
      <c r="H39">
        <v>6</v>
      </c>
      <c r="I39">
        <v>2</v>
      </c>
      <c r="J39">
        <v>4</v>
      </c>
      <c r="K39">
        <f t="shared" si="0"/>
        <v>43</v>
      </c>
    </row>
    <row r="40" spans="1:11" x14ac:dyDescent="0.4">
      <c r="A40" t="s">
        <v>48</v>
      </c>
      <c r="B40" s="24">
        <v>39</v>
      </c>
      <c r="C40" t="s">
        <v>48</v>
      </c>
      <c r="D40">
        <v>20</v>
      </c>
      <c r="E40">
        <v>9</v>
      </c>
      <c r="F40">
        <v>7</v>
      </c>
      <c r="G40">
        <v>5</v>
      </c>
      <c r="H40">
        <v>6</v>
      </c>
      <c r="I40">
        <v>2</v>
      </c>
      <c r="J40">
        <v>2</v>
      </c>
      <c r="K40">
        <f t="shared" si="0"/>
        <v>51</v>
      </c>
    </row>
    <row r="41" spans="1:11" x14ac:dyDescent="0.4">
      <c r="A41" t="s">
        <v>49</v>
      </c>
      <c r="B41" s="24">
        <v>40</v>
      </c>
      <c r="C41" t="s">
        <v>49</v>
      </c>
      <c r="D41">
        <v>20</v>
      </c>
      <c r="E41">
        <v>9</v>
      </c>
      <c r="F41">
        <v>7</v>
      </c>
      <c r="G41">
        <v>5</v>
      </c>
      <c r="H41">
        <v>6</v>
      </c>
      <c r="I41">
        <v>2</v>
      </c>
      <c r="J41">
        <v>2</v>
      </c>
      <c r="K41">
        <f t="shared" si="0"/>
        <v>51</v>
      </c>
    </row>
    <row r="42" spans="1:11" x14ac:dyDescent="0.4">
      <c r="A42" t="s">
        <v>50</v>
      </c>
      <c r="B42" s="24">
        <v>41</v>
      </c>
      <c r="C42" t="s">
        <v>50</v>
      </c>
      <c r="D42">
        <v>7</v>
      </c>
      <c r="E42">
        <v>9</v>
      </c>
      <c r="F42">
        <v>4</v>
      </c>
      <c r="G42">
        <v>3</v>
      </c>
      <c r="H42">
        <v>9</v>
      </c>
      <c r="I42">
        <v>3</v>
      </c>
      <c r="J42">
        <v>3</v>
      </c>
      <c r="K42">
        <f t="shared" si="0"/>
        <v>38</v>
      </c>
    </row>
    <row r="43" spans="1:11" x14ac:dyDescent="0.4">
      <c r="A43" t="s">
        <v>51</v>
      </c>
      <c r="B43" s="24">
        <v>42</v>
      </c>
      <c r="C43" t="s">
        <v>51</v>
      </c>
      <c r="D43">
        <v>9</v>
      </c>
      <c r="E43">
        <v>5</v>
      </c>
      <c r="F43">
        <v>7</v>
      </c>
      <c r="G43">
        <v>1</v>
      </c>
      <c r="H43">
        <v>7</v>
      </c>
      <c r="I43">
        <v>1</v>
      </c>
      <c r="J43">
        <v>1</v>
      </c>
      <c r="K43">
        <f t="shared" si="0"/>
        <v>31</v>
      </c>
    </row>
    <row r="44" spans="1:11" x14ac:dyDescent="0.4">
      <c r="A44" t="s">
        <v>52</v>
      </c>
      <c r="B44" s="24">
        <v>43</v>
      </c>
      <c r="C44" t="s">
        <v>52</v>
      </c>
      <c r="D44">
        <v>12</v>
      </c>
      <c r="E44">
        <v>5</v>
      </c>
      <c r="F44">
        <v>8</v>
      </c>
      <c r="G44">
        <v>4</v>
      </c>
      <c r="H44">
        <v>7</v>
      </c>
      <c r="I44">
        <v>1</v>
      </c>
      <c r="J44">
        <v>1</v>
      </c>
      <c r="K44">
        <f t="shared" si="0"/>
        <v>38</v>
      </c>
    </row>
    <row r="45" spans="1:11" x14ac:dyDescent="0.4">
      <c r="A45" t="s">
        <v>53</v>
      </c>
      <c r="B45" s="24">
        <v>44</v>
      </c>
      <c r="C45" t="s">
        <v>53</v>
      </c>
      <c r="D45">
        <v>10</v>
      </c>
      <c r="E45">
        <v>5</v>
      </c>
      <c r="F45">
        <v>8</v>
      </c>
      <c r="G45">
        <v>6</v>
      </c>
      <c r="H45">
        <v>5</v>
      </c>
      <c r="I45">
        <v>1</v>
      </c>
      <c r="J45">
        <v>2</v>
      </c>
      <c r="K45">
        <f t="shared" si="0"/>
        <v>37</v>
      </c>
    </row>
    <row r="46" spans="1:11" x14ac:dyDescent="0.4">
      <c r="A46" t="s">
        <v>54</v>
      </c>
      <c r="B46" s="24">
        <v>45</v>
      </c>
      <c r="C46" t="s">
        <v>54</v>
      </c>
      <c r="D46">
        <v>14</v>
      </c>
      <c r="E46">
        <v>7</v>
      </c>
      <c r="F46">
        <v>10</v>
      </c>
      <c r="G46">
        <v>5</v>
      </c>
      <c r="H46">
        <v>9</v>
      </c>
      <c r="I46">
        <v>3</v>
      </c>
      <c r="J46">
        <v>4</v>
      </c>
      <c r="K46">
        <f t="shared" si="0"/>
        <v>52</v>
      </c>
    </row>
    <row r="47" spans="1:11" x14ac:dyDescent="0.4">
      <c r="A47" t="s">
        <v>55</v>
      </c>
      <c r="B47" s="24">
        <v>46</v>
      </c>
      <c r="C47" t="s">
        <v>55</v>
      </c>
      <c r="D47">
        <v>8</v>
      </c>
      <c r="E47">
        <v>5</v>
      </c>
      <c r="F47">
        <v>9</v>
      </c>
      <c r="G47">
        <v>5</v>
      </c>
      <c r="H47">
        <v>7</v>
      </c>
      <c r="I47">
        <v>1</v>
      </c>
      <c r="J47">
        <v>0</v>
      </c>
      <c r="K47">
        <f t="shared" si="0"/>
        <v>35</v>
      </c>
    </row>
    <row r="48" spans="1:11" x14ac:dyDescent="0.4">
      <c r="A48" t="s">
        <v>56</v>
      </c>
      <c r="B48" s="24">
        <v>47</v>
      </c>
      <c r="C48" t="s">
        <v>56</v>
      </c>
      <c r="D48">
        <v>8</v>
      </c>
      <c r="E48">
        <v>5</v>
      </c>
      <c r="F48">
        <v>9</v>
      </c>
      <c r="G48">
        <v>5</v>
      </c>
      <c r="H48">
        <v>7</v>
      </c>
      <c r="I48">
        <v>1</v>
      </c>
      <c r="J48">
        <v>0</v>
      </c>
      <c r="K48">
        <f t="shared" si="0"/>
        <v>35</v>
      </c>
    </row>
    <row r="49" spans="1:11" x14ac:dyDescent="0.4">
      <c r="A49" t="s">
        <v>57</v>
      </c>
      <c r="B49" s="24">
        <v>48</v>
      </c>
      <c r="C49" t="s">
        <v>57</v>
      </c>
      <c r="D49">
        <v>9</v>
      </c>
      <c r="E49">
        <v>5</v>
      </c>
      <c r="F49">
        <v>9</v>
      </c>
      <c r="G49">
        <v>5</v>
      </c>
      <c r="H49">
        <v>7</v>
      </c>
      <c r="I49">
        <v>1</v>
      </c>
      <c r="J49">
        <v>0</v>
      </c>
      <c r="K49">
        <f t="shared" si="0"/>
        <v>36</v>
      </c>
    </row>
    <row r="50" spans="1:11" x14ac:dyDescent="0.4">
      <c r="A50" t="s">
        <v>58</v>
      </c>
      <c r="B50" s="24">
        <v>49</v>
      </c>
      <c r="C50" t="s">
        <v>58</v>
      </c>
      <c r="D50">
        <v>10</v>
      </c>
      <c r="E50">
        <v>8</v>
      </c>
      <c r="F50">
        <v>13</v>
      </c>
      <c r="G50">
        <v>6</v>
      </c>
      <c r="H50">
        <v>12</v>
      </c>
      <c r="I50">
        <v>4</v>
      </c>
      <c r="J50">
        <v>3</v>
      </c>
      <c r="K50">
        <f t="shared" si="0"/>
        <v>56</v>
      </c>
    </row>
    <row r="51" spans="1:11" x14ac:dyDescent="0.4">
      <c r="A51" t="s">
        <v>59</v>
      </c>
      <c r="B51" s="24">
        <v>50</v>
      </c>
      <c r="C51" t="s">
        <v>59</v>
      </c>
      <c r="D51">
        <v>14</v>
      </c>
      <c r="E51">
        <v>5</v>
      </c>
      <c r="F51">
        <v>8</v>
      </c>
      <c r="G51">
        <v>3</v>
      </c>
      <c r="H51">
        <v>6</v>
      </c>
      <c r="I51">
        <v>2</v>
      </c>
      <c r="J51">
        <v>1</v>
      </c>
      <c r="K51">
        <f t="shared" si="0"/>
        <v>39</v>
      </c>
    </row>
    <row r="52" spans="1:11" x14ac:dyDescent="0.4">
      <c r="A52" t="s">
        <v>60</v>
      </c>
      <c r="B52" s="24">
        <v>51</v>
      </c>
      <c r="C52" t="s">
        <v>60</v>
      </c>
      <c r="D52">
        <v>16</v>
      </c>
      <c r="E52">
        <v>5</v>
      </c>
      <c r="F52">
        <v>9</v>
      </c>
      <c r="G52">
        <v>4</v>
      </c>
      <c r="H52">
        <v>6</v>
      </c>
      <c r="I52">
        <v>2</v>
      </c>
      <c r="J52">
        <v>1</v>
      </c>
      <c r="K52">
        <f t="shared" si="0"/>
        <v>43</v>
      </c>
    </row>
    <row r="53" spans="1:11" x14ac:dyDescent="0.4">
      <c r="A53" t="s">
        <v>61</v>
      </c>
      <c r="B53" s="24">
        <v>52</v>
      </c>
      <c r="C53" t="s">
        <v>61</v>
      </c>
      <c r="D53">
        <v>26</v>
      </c>
      <c r="E53">
        <v>7</v>
      </c>
      <c r="F53">
        <v>6</v>
      </c>
      <c r="G53">
        <v>4</v>
      </c>
      <c r="H53">
        <v>2</v>
      </c>
      <c r="I53">
        <v>1</v>
      </c>
      <c r="J53">
        <v>0</v>
      </c>
      <c r="K53">
        <f t="shared" si="0"/>
        <v>46</v>
      </c>
    </row>
    <row r="54" spans="1:11" x14ac:dyDescent="0.4">
      <c r="A54" t="s">
        <v>62</v>
      </c>
      <c r="B54" s="24">
        <v>53</v>
      </c>
      <c r="C54" t="s">
        <v>62</v>
      </c>
      <c r="D54">
        <v>25</v>
      </c>
      <c r="E54">
        <v>8</v>
      </c>
      <c r="F54">
        <v>6</v>
      </c>
      <c r="G54">
        <v>3</v>
      </c>
      <c r="H54">
        <v>2</v>
      </c>
      <c r="I54">
        <v>2</v>
      </c>
      <c r="J54">
        <v>2</v>
      </c>
      <c r="K54">
        <f t="shared" si="0"/>
        <v>48</v>
      </c>
    </row>
    <row r="55" spans="1:11" x14ac:dyDescent="0.4">
      <c r="A55" t="s">
        <v>63</v>
      </c>
      <c r="B55" s="24">
        <v>54</v>
      </c>
      <c r="C55" t="s">
        <v>63</v>
      </c>
      <c r="D55">
        <v>6</v>
      </c>
      <c r="E55">
        <v>7</v>
      </c>
      <c r="F55">
        <v>4</v>
      </c>
      <c r="G55">
        <v>4</v>
      </c>
      <c r="H55">
        <v>3</v>
      </c>
      <c r="I55">
        <v>1</v>
      </c>
      <c r="J55">
        <v>1</v>
      </c>
      <c r="K55">
        <f t="shared" si="0"/>
        <v>26</v>
      </c>
    </row>
    <row r="56" spans="1:11" x14ac:dyDescent="0.4">
      <c r="A56" t="s">
        <v>64</v>
      </c>
      <c r="B56" s="24">
        <v>55</v>
      </c>
      <c r="C56" t="s">
        <v>64</v>
      </c>
      <c r="D56">
        <v>6</v>
      </c>
      <c r="E56">
        <v>8</v>
      </c>
      <c r="F56">
        <v>4</v>
      </c>
      <c r="G56">
        <v>3</v>
      </c>
      <c r="H56">
        <v>3</v>
      </c>
      <c r="I56">
        <v>2</v>
      </c>
      <c r="J56">
        <v>2</v>
      </c>
      <c r="K56">
        <f t="shared" si="0"/>
        <v>28</v>
      </c>
    </row>
    <row r="57" spans="1:11" x14ac:dyDescent="0.4">
      <c r="A57" t="s">
        <v>65</v>
      </c>
      <c r="B57" s="24">
        <v>56</v>
      </c>
      <c r="C57" t="s">
        <v>65</v>
      </c>
      <c r="D57">
        <v>10</v>
      </c>
      <c r="E57">
        <v>8</v>
      </c>
      <c r="F57">
        <v>7</v>
      </c>
      <c r="G57">
        <v>3</v>
      </c>
      <c r="H57">
        <v>6</v>
      </c>
      <c r="I57">
        <v>3</v>
      </c>
      <c r="J57">
        <v>3</v>
      </c>
      <c r="K57">
        <f t="shared" si="0"/>
        <v>40</v>
      </c>
    </row>
    <row r="58" spans="1:11" x14ac:dyDescent="0.4">
      <c r="A58" t="s">
        <v>66</v>
      </c>
      <c r="B58" s="24">
        <v>57</v>
      </c>
      <c r="C58" t="s">
        <v>66</v>
      </c>
      <c r="D58">
        <v>12</v>
      </c>
      <c r="E58">
        <v>6</v>
      </c>
      <c r="F58">
        <v>9</v>
      </c>
      <c r="G58">
        <v>4</v>
      </c>
      <c r="H58">
        <v>8</v>
      </c>
      <c r="I58">
        <v>2</v>
      </c>
      <c r="J58">
        <v>3</v>
      </c>
      <c r="K58">
        <f t="shared" si="0"/>
        <v>44</v>
      </c>
    </row>
    <row r="59" spans="1:11" x14ac:dyDescent="0.4">
      <c r="A59" t="s">
        <v>67</v>
      </c>
      <c r="B59" s="24">
        <v>58</v>
      </c>
      <c r="C59" t="s">
        <v>67</v>
      </c>
      <c r="D59">
        <v>9</v>
      </c>
      <c r="E59">
        <v>8</v>
      </c>
      <c r="F59">
        <v>7</v>
      </c>
      <c r="G59">
        <v>3</v>
      </c>
      <c r="H59">
        <v>6</v>
      </c>
      <c r="I59">
        <v>3</v>
      </c>
      <c r="J59">
        <v>4</v>
      </c>
      <c r="K59">
        <f t="shared" si="0"/>
        <v>40</v>
      </c>
    </row>
    <row r="60" spans="1:11" x14ac:dyDescent="0.4">
      <c r="A60" t="s">
        <v>68</v>
      </c>
      <c r="B60" s="24">
        <v>59</v>
      </c>
      <c r="C60" t="s">
        <v>68</v>
      </c>
      <c r="D60">
        <v>13</v>
      </c>
      <c r="E60">
        <v>9</v>
      </c>
      <c r="F60">
        <v>8</v>
      </c>
      <c r="G60">
        <v>5</v>
      </c>
      <c r="H60">
        <v>7</v>
      </c>
      <c r="I60">
        <v>4</v>
      </c>
      <c r="J60">
        <v>4</v>
      </c>
      <c r="K60">
        <f t="shared" si="0"/>
        <v>50</v>
      </c>
    </row>
    <row r="61" spans="1:11" x14ac:dyDescent="0.4">
      <c r="A61" t="s">
        <v>69</v>
      </c>
      <c r="B61" s="24">
        <v>60</v>
      </c>
      <c r="C61" t="s">
        <v>69</v>
      </c>
      <c r="D61">
        <v>14</v>
      </c>
      <c r="E61">
        <v>7</v>
      </c>
      <c r="F61">
        <v>10</v>
      </c>
      <c r="G61">
        <v>5</v>
      </c>
      <c r="H61">
        <v>9</v>
      </c>
      <c r="I61">
        <v>3</v>
      </c>
      <c r="J61">
        <v>4</v>
      </c>
      <c r="K61">
        <f t="shared" si="0"/>
        <v>52</v>
      </c>
    </row>
    <row r="62" spans="1:11" x14ac:dyDescent="0.4">
      <c r="A62" t="s">
        <v>70</v>
      </c>
      <c r="B62" s="24">
        <v>61</v>
      </c>
      <c r="C62" t="s">
        <v>70</v>
      </c>
      <c r="D62">
        <v>36</v>
      </c>
      <c r="E62">
        <v>5</v>
      </c>
      <c r="F62">
        <v>13</v>
      </c>
      <c r="G62">
        <v>6</v>
      </c>
      <c r="H62">
        <v>5</v>
      </c>
      <c r="I62">
        <v>2</v>
      </c>
      <c r="J62">
        <v>2</v>
      </c>
      <c r="K62">
        <f t="shared" si="0"/>
        <v>69</v>
      </c>
    </row>
    <row r="63" spans="1:11" x14ac:dyDescent="0.4">
      <c r="A63" t="s">
        <v>71</v>
      </c>
      <c r="B63" s="24">
        <v>62</v>
      </c>
      <c r="C63" t="s">
        <v>71</v>
      </c>
      <c r="D63">
        <v>39</v>
      </c>
      <c r="E63">
        <v>7</v>
      </c>
      <c r="F63">
        <v>12</v>
      </c>
      <c r="G63">
        <v>7</v>
      </c>
      <c r="H63">
        <v>6</v>
      </c>
      <c r="I63">
        <v>3</v>
      </c>
      <c r="J63">
        <v>3</v>
      </c>
      <c r="K63">
        <f t="shared" si="0"/>
        <v>77</v>
      </c>
    </row>
    <row r="64" spans="1:11" x14ac:dyDescent="0.4">
      <c r="A64" t="s">
        <v>72</v>
      </c>
      <c r="B64" s="24">
        <v>63</v>
      </c>
      <c r="C64" t="s">
        <v>72</v>
      </c>
      <c r="D64">
        <v>12</v>
      </c>
      <c r="E64">
        <v>6</v>
      </c>
      <c r="F64">
        <v>6</v>
      </c>
      <c r="G64">
        <v>4</v>
      </c>
      <c r="H64">
        <v>4</v>
      </c>
      <c r="I64">
        <v>1</v>
      </c>
      <c r="J64">
        <v>1</v>
      </c>
      <c r="K64">
        <f t="shared" si="0"/>
        <v>34</v>
      </c>
    </row>
    <row r="65" spans="1:11" x14ac:dyDescent="0.4">
      <c r="A65" t="s">
        <v>73</v>
      </c>
      <c r="B65" s="24">
        <v>64</v>
      </c>
      <c r="C65" t="s">
        <v>73</v>
      </c>
      <c r="D65">
        <v>11</v>
      </c>
      <c r="E65">
        <v>6</v>
      </c>
      <c r="F65">
        <v>5</v>
      </c>
      <c r="G65">
        <v>4</v>
      </c>
      <c r="H65">
        <v>4</v>
      </c>
      <c r="I65">
        <v>2</v>
      </c>
      <c r="J65">
        <v>2</v>
      </c>
      <c r="K65">
        <f t="shared" si="0"/>
        <v>34</v>
      </c>
    </row>
    <row r="66" spans="1:11" x14ac:dyDescent="0.4">
      <c r="A66" t="s">
        <v>75</v>
      </c>
      <c r="B66" s="24">
        <v>65</v>
      </c>
      <c r="C66" t="s">
        <v>75</v>
      </c>
      <c r="D66">
        <v>11</v>
      </c>
      <c r="E66">
        <v>8</v>
      </c>
      <c r="F66">
        <v>5</v>
      </c>
      <c r="G66">
        <v>4</v>
      </c>
      <c r="H66">
        <v>4</v>
      </c>
      <c r="I66">
        <v>3</v>
      </c>
      <c r="J66">
        <v>3</v>
      </c>
      <c r="K66">
        <f t="shared" si="0"/>
        <v>38</v>
      </c>
    </row>
    <row r="67" spans="1:11" x14ac:dyDescent="0.4">
      <c r="A67" t="s">
        <v>76</v>
      </c>
      <c r="B67" s="24">
        <v>66</v>
      </c>
      <c r="C67" t="s">
        <v>76</v>
      </c>
      <c r="D67">
        <v>16</v>
      </c>
      <c r="E67">
        <v>6</v>
      </c>
      <c r="F67">
        <v>7</v>
      </c>
      <c r="G67">
        <v>8</v>
      </c>
      <c r="H67">
        <v>3</v>
      </c>
      <c r="I67">
        <v>1</v>
      </c>
      <c r="J67">
        <v>1</v>
      </c>
      <c r="K67">
        <f t="shared" ref="K67:K130" si="1">SUM(D67:J67)</f>
        <v>42</v>
      </c>
    </row>
    <row r="68" spans="1:11" x14ac:dyDescent="0.4">
      <c r="A68" t="s">
        <v>77</v>
      </c>
      <c r="B68" s="24">
        <v>67</v>
      </c>
      <c r="C68" t="s">
        <v>77</v>
      </c>
      <c r="D68">
        <v>15</v>
      </c>
      <c r="E68">
        <v>7</v>
      </c>
      <c r="F68">
        <v>7</v>
      </c>
      <c r="G68">
        <v>8</v>
      </c>
      <c r="H68">
        <v>4</v>
      </c>
      <c r="I68">
        <v>1</v>
      </c>
      <c r="J68">
        <v>2</v>
      </c>
      <c r="K68">
        <f t="shared" si="1"/>
        <v>44</v>
      </c>
    </row>
    <row r="69" spans="1:11" x14ac:dyDescent="0.4">
      <c r="A69" t="s">
        <v>78</v>
      </c>
      <c r="B69" s="24">
        <v>68</v>
      </c>
      <c r="C69" t="s">
        <v>78</v>
      </c>
      <c r="D69">
        <v>21</v>
      </c>
      <c r="E69">
        <v>6</v>
      </c>
      <c r="F69">
        <v>8</v>
      </c>
      <c r="G69">
        <v>8</v>
      </c>
      <c r="H69">
        <v>4</v>
      </c>
      <c r="I69">
        <v>1</v>
      </c>
      <c r="J69">
        <v>2</v>
      </c>
      <c r="K69">
        <f t="shared" si="1"/>
        <v>50</v>
      </c>
    </row>
    <row r="70" spans="1:11" x14ac:dyDescent="0.4">
      <c r="A70" t="s">
        <v>79</v>
      </c>
      <c r="B70" s="24">
        <v>69</v>
      </c>
      <c r="C70" t="s">
        <v>79</v>
      </c>
      <c r="D70">
        <v>20</v>
      </c>
      <c r="E70">
        <v>7</v>
      </c>
      <c r="F70">
        <v>8</v>
      </c>
      <c r="G70">
        <v>8</v>
      </c>
      <c r="H70">
        <v>5</v>
      </c>
      <c r="I70">
        <v>1</v>
      </c>
      <c r="J70">
        <v>2</v>
      </c>
      <c r="K70">
        <f t="shared" si="1"/>
        <v>51</v>
      </c>
    </row>
    <row r="71" spans="1:11" x14ac:dyDescent="0.4">
      <c r="A71" t="s">
        <v>80</v>
      </c>
      <c r="B71" s="24">
        <v>70</v>
      </c>
      <c r="C71" t="s">
        <v>80</v>
      </c>
      <c r="D71">
        <v>27</v>
      </c>
      <c r="E71">
        <v>5</v>
      </c>
      <c r="F71">
        <v>10</v>
      </c>
      <c r="G71">
        <v>6</v>
      </c>
      <c r="H71">
        <v>5</v>
      </c>
      <c r="I71">
        <v>1</v>
      </c>
      <c r="J71">
        <v>1</v>
      </c>
      <c r="K71">
        <f t="shared" si="1"/>
        <v>55</v>
      </c>
    </row>
    <row r="72" spans="1:11" x14ac:dyDescent="0.4">
      <c r="A72" t="s">
        <v>81</v>
      </c>
      <c r="B72" s="24">
        <v>71</v>
      </c>
      <c r="C72" t="s">
        <v>81</v>
      </c>
      <c r="D72">
        <v>33</v>
      </c>
      <c r="E72">
        <v>10</v>
      </c>
      <c r="F72">
        <v>15</v>
      </c>
      <c r="G72">
        <v>8</v>
      </c>
      <c r="H72">
        <v>7</v>
      </c>
      <c r="I72">
        <v>2</v>
      </c>
      <c r="J72">
        <v>2</v>
      </c>
      <c r="K72">
        <f t="shared" si="1"/>
        <v>77</v>
      </c>
    </row>
    <row r="73" spans="1:11" x14ac:dyDescent="0.4">
      <c r="A73" t="s">
        <v>82</v>
      </c>
      <c r="B73" s="24">
        <v>72</v>
      </c>
      <c r="C73" t="s">
        <v>82</v>
      </c>
      <c r="D73">
        <v>15</v>
      </c>
      <c r="E73">
        <v>11</v>
      </c>
      <c r="F73">
        <v>8</v>
      </c>
      <c r="G73">
        <v>7</v>
      </c>
      <c r="H73">
        <v>7</v>
      </c>
      <c r="I73">
        <v>3</v>
      </c>
      <c r="J73">
        <v>5</v>
      </c>
      <c r="K73">
        <f t="shared" si="1"/>
        <v>56</v>
      </c>
    </row>
    <row r="74" spans="1:11" x14ac:dyDescent="0.4">
      <c r="A74" t="s">
        <v>83</v>
      </c>
      <c r="B74" s="24">
        <v>73</v>
      </c>
      <c r="C74" t="s">
        <v>83</v>
      </c>
      <c r="D74">
        <v>10</v>
      </c>
      <c r="E74">
        <v>9</v>
      </c>
      <c r="F74">
        <v>4</v>
      </c>
      <c r="G74">
        <v>3</v>
      </c>
      <c r="H74">
        <v>5</v>
      </c>
      <c r="I74">
        <v>2</v>
      </c>
      <c r="J74">
        <v>5</v>
      </c>
      <c r="K74">
        <f t="shared" si="1"/>
        <v>38</v>
      </c>
    </row>
    <row r="75" spans="1:11" x14ac:dyDescent="0.4">
      <c r="A75" t="s">
        <v>84</v>
      </c>
      <c r="B75" s="24">
        <v>74</v>
      </c>
      <c r="C75" t="s">
        <v>84</v>
      </c>
      <c r="D75">
        <v>13</v>
      </c>
      <c r="E75">
        <v>7</v>
      </c>
      <c r="F75">
        <v>9</v>
      </c>
      <c r="G75">
        <v>5</v>
      </c>
      <c r="H75">
        <v>7</v>
      </c>
      <c r="I75">
        <v>2</v>
      </c>
      <c r="J75">
        <v>2</v>
      </c>
      <c r="K75">
        <f t="shared" si="1"/>
        <v>45</v>
      </c>
    </row>
    <row r="76" spans="1:11" x14ac:dyDescent="0.4">
      <c r="A76" t="s">
        <v>85</v>
      </c>
      <c r="B76" s="24">
        <v>75</v>
      </c>
      <c r="C76" t="s">
        <v>85</v>
      </c>
      <c r="D76">
        <v>13</v>
      </c>
      <c r="E76">
        <v>8</v>
      </c>
      <c r="F76">
        <v>4</v>
      </c>
      <c r="G76">
        <v>4</v>
      </c>
      <c r="H76">
        <v>4</v>
      </c>
      <c r="I76">
        <v>2</v>
      </c>
      <c r="J76">
        <v>1</v>
      </c>
      <c r="K76">
        <f t="shared" si="1"/>
        <v>36</v>
      </c>
    </row>
    <row r="77" spans="1:11" x14ac:dyDescent="0.4">
      <c r="A77" t="s">
        <v>74</v>
      </c>
      <c r="B77" s="24">
        <v>76</v>
      </c>
      <c r="C77" t="s">
        <v>74</v>
      </c>
      <c r="D77">
        <v>10</v>
      </c>
      <c r="E77">
        <v>9</v>
      </c>
      <c r="F77">
        <v>4</v>
      </c>
      <c r="G77">
        <v>3</v>
      </c>
      <c r="H77">
        <v>4</v>
      </c>
      <c r="I77">
        <v>2</v>
      </c>
      <c r="J77">
        <v>2</v>
      </c>
      <c r="K77">
        <f t="shared" si="1"/>
        <v>34</v>
      </c>
    </row>
    <row r="78" spans="1:11" x14ac:dyDescent="0.4">
      <c r="A78" t="s">
        <v>86</v>
      </c>
      <c r="B78" s="24">
        <v>77</v>
      </c>
      <c r="C78" t="s">
        <v>86</v>
      </c>
      <c r="D78">
        <v>9</v>
      </c>
      <c r="E78">
        <v>8</v>
      </c>
      <c r="F78">
        <v>4</v>
      </c>
      <c r="G78">
        <v>2</v>
      </c>
      <c r="H78">
        <v>3</v>
      </c>
      <c r="I78">
        <v>1</v>
      </c>
      <c r="J78">
        <v>2</v>
      </c>
      <c r="K78">
        <f t="shared" si="1"/>
        <v>29</v>
      </c>
    </row>
    <row r="79" spans="1:11" x14ac:dyDescent="0.4">
      <c r="A79" t="s">
        <v>87</v>
      </c>
      <c r="B79" s="24">
        <v>78</v>
      </c>
      <c r="C79" t="s">
        <v>87</v>
      </c>
      <c r="D79">
        <v>10</v>
      </c>
      <c r="E79">
        <v>8</v>
      </c>
      <c r="F79">
        <v>5</v>
      </c>
      <c r="G79">
        <v>3</v>
      </c>
      <c r="H79">
        <v>4</v>
      </c>
      <c r="I79">
        <v>2</v>
      </c>
      <c r="J79">
        <v>1</v>
      </c>
      <c r="K79">
        <f t="shared" si="1"/>
        <v>33</v>
      </c>
    </row>
    <row r="80" spans="1:11" x14ac:dyDescent="0.4">
      <c r="A80" t="s">
        <v>88</v>
      </c>
      <c r="B80" s="24">
        <v>79</v>
      </c>
      <c r="C80" t="s">
        <v>88</v>
      </c>
      <c r="D80">
        <v>34</v>
      </c>
      <c r="E80">
        <v>23</v>
      </c>
      <c r="F80">
        <v>9</v>
      </c>
      <c r="G80">
        <v>6</v>
      </c>
      <c r="H80">
        <v>6</v>
      </c>
      <c r="I80">
        <v>9</v>
      </c>
      <c r="J80">
        <v>3</v>
      </c>
      <c r="K80">
        <f t="shared" si="1"/>
        <v>90</v>
      </c>
    </row>
    <row r="81" spans="1:11" x14ac:dyDescent="0.4">
      <c r="A81" t="s">
        <v>89</v>
      </c>
      <c r="B81" s="24">
        <v>80</v>
      </c>
      <c r="C81" t="s">
        <v>89</v>
      </c>
      <c r="D81">
        <v>40</v>
      </c>
      <c r="E81">
        <v>30</v>
      </c>
      <c r="F81">
        <v>9</v>
      </c>
      <c r="G81">
        <v>5</v>
      </c>
      <c r="H81">
        <v>6</v>
      </c>
      <c r="I81">
        <v>8</v>
      </c>
      <c r="J81">
        <v>5</v>
      </c>
      <c r="K81">
        <f t="shared" si="1"/>
        <v>103</v>
      </c>
    </row>
    <row r="82" spans="1:11" x14ac:dyDescent="0.4">
      <c r="A82" t="s">
        <v>90</v>
      </c>
      <c r="B82" s="24">
        <v>81</v>
      </c>
      <c r="C82" t="s">
        <v>90</v>
      </c>
      <c r="D82">
        <v>9</v>
      </c>
      <c r="E82">
        <v>4</v>
      </c>
      <c r="F82">
        <v>6</v>
      </c>
      <c r="G82">
        <v>2</v>
      </c>
      <c r="H82">
        <v>6</v>
      </c>
      <c r="I82">
        <v>1</v>
      </c>
      <c r="J82">
        <v>2</v>
      </c>
      <c r="K82">
        <f t="shared" si="1"/>
        <v>30</v>
      </c>
    </row>
    <row r="83" spans="1:11" x14ac:dyDescent="0.4">
      <c r="A83" t="s">
        <v>91</v>
      </c>
      <c r="B83" s="24">
        <v>82</v>
      </c>
      <c r="C83" t="s">
        <v>91</v>
      </c>
      <c r="D83">
        <v>8</v>
      </c>
      <c r="E83">
        <v>8</v>
      </c>
      <c r="F83">
        <v>5</v>
      </c>
      <c r="G83">
        <v>2</v>
      </c>
      <c r="H83">
        <v>5</v>
      </c>
      <c r="I83">
        <v>2</v>
      </c>
      <c r="J83">
        <v>2</v>
      </c>
      <c r="K83">
        <f t="shared" si="1"/>
        <v>32</v>
      </c>
    </row>
    <row r="84" spans="1:11" x14ac:dyDescent="0.4">
      <c r="A84" t="s">
        <v>92</v>
      </c>
      <c r="B84" s="24">
        <v>83</v>
      </c>
      <c r="C84" t="s">
        <v>92</v>
      </c>
      <c r="D84">
        <v>12</v>
      </c>
      <c r="E84">
        <v>7</v>
      </c>
      <c r="F84">
        <v>7</v>
      </c>
      <c r="G84">
        <v>4</v>
      </c>
      <c r="H84">
        <v>6</v>
      </c>
      <c r="I84">
        <v>2</v>
      </c>
      <c r="J84">
        <v>1</v>
      </c>
      <c r="K84">
        <f t="shared" si="1"/>
        <v>39</v>
      </c>
    </row>
    <row r="85" spans="1:11" x14ac:dyDescent="0.4">
      <c r="A85" t="s">
        <v>93</v>
      </c>
      <c r="B85" s="24">
        <v>84</v>
      </c>
      <c r="C85" t="s">
        <v>93</v>
      </c>
      <c r="D85">
        <v>13</v>
      </c>
      <c r="E85">
        <v>7</v>
      </c>
      <c r="F85">
        <v>8</v>
      </c>
      <c r="G85">
        <v>6</v>
      </c>
      <c r="H85">
        <v>6</v>
      </c>
      <c r="I85">
        <v>2</v>
      </c>
      <c r="J85">
        <v>1</v>
      </c>
      <c r="K85">
        <f t="shared" si="1"/>
        <v>43</v>
      </c>
    </row>
    <row r="86" spans="1:11" x14ac:dyDescent="0.4">
      <c r="A86" t="s">
        <v>94</v>
      </c>
      <c r="B86" s="24">
        <v>85</v>
      </c>
      <c r="C86" t="s">
        <v>94</v>
      </c>
      <c r="D86">
        <v>7</v>
      </c>
      <c r="E86">
        <v>3</v>
      </c>
      <c r="F86">
        <v>6</v>
      </c>
      <c r="G86">
        <v>10</v>
      </c>
      <c r="H86">
        <v>3</v>
      </c>
      <c r="I86">
        <v>2</v>
      </c>
      <c r="J86">
        <v>3</v>
      </c>
      <c r="K86">
        <f t="shared" si="1"/>
        <v>34</v>
      </c>
    </row>
    <row r="87" spans="1:11" x14ac:dyDescent="0.4">
      <c r="A87" t="s">
        <v>95</v>
      </c>
      <c r="B87" s="24">
        <v>86</v>
      </c>
      <c r="C87" t="s">
        <v>95</v>
      </c>
      <c r="D87">
        <v>20</v>
      </c>
      <c r="E87">
        <v>10</v>
      </c>
      <c r="F87">
        <v>8</v>
      </c>
      <c r="G87">
        <v>10</v>
      </c>
      <c r="H87">
        <v>5</v>
      </c>
      <c r="I87">
        <v>3</v>
      </c>
      <c r="J87">
        <v>5</v>
      </c>
      <c r="K87">
        <f t="shared" si="1"/>
        <v>61</v>
      </c>
    </row>
    <row r="88" spans="1:11" x14ac:dyDescent="0.4">
      <c r="A88" t="s">
        <v>96</v>
      </c>
      <c r="B88" s="24">
        <v>87</v>
      </c>
      <c r="C88" t="s">
        <v>96</v>
      </c>
      <c r="D88">
        <v>10</v>
      </c>
      <c r="E88">
        <v>6</v>
      </c>
      <c r="F88">
        <v>7</v>
      </c>
      <c r="G88">
        <v>4</v>
      </c>
      <c r="H88">
        <v>7</v>
      </c>
      <c r="I88">
        <v>1</v>
      </c>
      <c r="J88">
        <v>2</v>
      </c>
      <c r="K88">
        <f t="shared" si="1"/>
        <v>37</v>
      </c>
    </row>
    <row r="89" spans="1:11" x14ac:dyDescent="0.4">
      <c r="A89" t="s">
        <v>97</v>
      </c>
      <c r="B89" s="24">
        <v>88</v>
      </c>
      <c r="C89" t="s">
        <v>97</v>
      </c>
      <c r="D89">
        <v>10</v>
      </c>
      <c r="E89">
        <v>6</v>
      </c>
      <c r="F89">
        <v>7</v>
      </c>
      <c r="G89">
        <v>5</v>
      </c>
      <c r="H89">
        <v>7</v>
      </c>
      <c r="I89">
        <v>1</v>
      </c>
      <c r="J89">
        <v>2</v>
      </c>
      <c r="K89">
        <f t="shared" si="1"/>
        <v>38</v>
      </c>
    </row>
    <row r="90" spans="1:11" x14ac:dyDescent="0.4">
      <c r="A90" t="s">
        <v>98</v>
      </c>
      <c r="B90" s="24">
        <v>89</v>
      </c>
      <c r="C90" t="s">
        <v>98</v>
      </c>
      <c r="D90">
        <v>30</v>
      </c>
      <c r="E90">
        <v>8</v>
      </c>
      <c r="F90">
        <v>6</v>
      </c>
      <c r="G90">
        <v>3</v>
      </c>
      <c r="H90">
        <v>2</v>
      </c>
      <c r="I90">
        <v>2</v>
      </c>
      <c r="J90">
        <v>2</v>
      </c>
      <c r="K90">
        <f t="shared" si="1"/>
        <v>53</v>
      </c>
    </row>
    <row r="91" spans="1:11" x14ac:dyDescent="0.4">
      <c r="A91" t="s">
        <v>99</v>
      </c>
      <c r="B91" s="24">
        <v>90</v>
      </c>
      <c r="C91" t="s">
        <v>99</v>
      </c>
      <c r="D91">
        <v>50</v>
      </c>
      <c r="E91">
        <v>7</v>
      </c>
      <c r="F91">
        <v>10</v>
      </c>
      <c r="G91">
        <v>4</v>
      </c>
      <c r="H91">
        <v>4</v>
      </c>
      <c r="I91">
        <v>2</v>
      </c>
      <c r="J91">
        <v>3</v>
      </c>
      <c r="K91">
        <f t="shared" si="1"/>
        <v>80</v>
      </c>
    </row>
    <row r="92" spans="1:11" x14ac:dyDescent="0.4">
      <c r="A92" t="s">
        <v>100</v>
      </c>
      <c r="B92" s="24">
        <v>91</v>
      </c>
      <c r="C92" t="s">
        <v>100</v>
      </c>
      <c r="D92">
        <v>11</v>
      </c>
      <c r="E92">
        <v>9</v>
      </c>
      <c r="F92">
        <v>6</v>
      </c>
      <c r="G92">
        <v>5</v>
      </c>
      <c r="H92">
        <v>6</v>
      </c>
      <c r="I92">
        <v>2</v>
      </c>
      <c r="J92">
        <v>3</v>
      </c>
      <c r="K92">
        <f t="shared" si="1"/>
        <v>42</v>
      </c>
    </row>
    <row r="93" spans="1:11" x14ac:dyDescent="0.4">
      <c r="A93" t="s">
        <v>101</v>
      </c>
      <c r="B93" s="24">
        <v>92</v>
      </c>
      <c r="C93" t="s">
        <v>101</v>
      </c>
      <c r="D93">
        <v>12</v>
      </c>
      <c r="E93">
        <v>9</v>
      </c>
      <c r="F93">
        <v>7</v>
      </c>
      <c r="G93">
        <v>6</v>
      </c>
      <c r="H93">
        <v>5</v>
      </c>
      <c r="I93">
        <v>1</v>
      </c>
      <c r="J93">
        <v>2</v>
      </c>
      <c r="K93">
        <f t="shared" si="1"/>
        <v>42</v>
      </c>
    </row>
    <row r="94" spans="1:11" x14ac:dyDescent="0.4">
      <c r="A94" t="s">
        <v>102</v>
      </c>
      <c r="B94" s="24">
        <v>93</v>
      </c>
      <c r="C94" t="s">
        <v>102</v>
      </c>
      <c r="D94">
        <v>15</v>
      </c>
      <c r="E94">
        <v>11</v>
      </c>
      <c r="F94">
        <v>7</v>
      </c>
      <c r="G94">
        <v>7</v>
      </c>
      <c r="H94">
        <v>7</v>
      </c>
      <c r="I94">
        <v>3</v>
      </c>
      <c r="J94">
        <v>5</v>
      </c>
      <c r="K94">
        <f t="shared" si="1"/>
        <v>55</v>
      </c>
    </row>
    <row r="95" spans="1:11" x14ac:dyDescent="0.4">
      <c r="A95" t="s">
        <v>103</v>
      </c>
      <c r="B95" s="24">
        <v>94</v>
      </c>
      <c r="C95" t="s">
        <v>103</v>
      </c>
      <c r="D95">
        <v>7</v>
      </c>
      <c r="E95">
        <v>5</v>
      </c>
      <c r="F95">
        <v>6</v>
      </c>
      <c r="G95">
        <v>6</v>
      </c>
      <c r="H95">
        <v>6</v>
      </c>
      <c r="I95">
        <v>4</v>
      </c>
      <c r="J95">
        <v>2</v>
      </c>
      <c r="K95">
        <f t="shared" si="1"/>
        <v>36</v>
      </c>
    </row>
    <row r="96" spans="1:11" x14ac:dyDescent="0.4">
      <c r="A96" t="s">
        <v>104</v>
      </c>
      <c r="B96" s="24">
        <v>95</v>
      </c>
      <c r="C96" t="s">
        <v>104</v>
      </c>
      <c r="D96">
        <v>13</v>
      </c>
      <c r="E96">
        <v>5</v>
      </c>
      <c r="F96">
        <v>8</v>
      </c>
      <c r="G96">
        <v>6</v>
      </c>
      <c r="H96">
        <v>5</v>
      </c>
      <c r="I96">
        <v>2</v>
      </c>
      <c r="J96">
        <v>1</v>
      </c>
      <c r="K96">
        <f t="shared" si="1"/>
        <v>40</v>
      </c>
    </row>
    <row r="97" spans="1:11" x14ac:dyDescent="0.4">
      <c r="A97" t="s">
        <v>105</v>
      </c>
      <c r="B97" s="24">
        <v>96</v>
      </c>
      <c r="C97" t="s">
        <v>105</v>
      </c>
      <c r="D97">
        <v>25</v>
      </c>
      <c r="E97">
        <v>5</v>
      </c>
      <c r="F97">
        <v>9</v>
      </c>
      <c r="G97">
        <v>6</v>
      </c>
      <c r="H97">
        <v>5</v>
      </c>
      <c r="I97">
        <v>2</v>
      </c>
      <c r="J97">
        <v>1</v>
      </c>
      <c r="K97">
        <f t="shared" si="1"/>
        <v>53</v>
      </c>
    </row>
    <row r="98" spans="1:11" x14ac:dyDescent="0.4">
      <c r="A98" t="s">
        <v>106</v>
      </c>
      <c r="B98" s="24">
        <v>97</v>
      </c>
      <c r="C98" t="s">
        <v>106</v>
      </c>
      <c r="D98">
        <v>11</v>
      </c>
      <c r="E98">
        <v>5</v>
      </c>
      <c r="F98">
        <v>8</v>
      </c>
      <c r="G98">
        <v>6</v>
      </c>
      <c r="H98">
        <v>5</v>
      </c>
      <c r="I98">
        <v>2</v>
      </c>
      <c r="J98">
        <v>1</v>
      </c>
      <c r="K98">
        <f t="shared" si="1"/>
        <v>38</v>
      </c>
    </row>
    <row r="99" spans="1:11" x14ac:dyDescent="0.4">
      <c r="A99" t="s">
        <v>107</v>
      </c>
      <c r="B99" s="24">
        <v>98</v>
      </c>
      <c r="C99" t="s">
        <v>107</v>
      </c>
      <c r="D99">
        <v>10</v>
      </c>
      <c r="E99">
        <v>6</v>
      </c>
      <c r="F99">
        <v>7</v>
      </c>
      <c r="G99">
        <v>8</v>
      </c>
      <c r="H99">
        <v>4</v>
      </c>
      <c r="I99">
        <v>3</v>
      </c>
      <c r="J99">
        <v>2</v>
      </c>
      <c r="K99">
        <f t="shared" si="1"/>
        <v>40</v>
      </c>
    </row>
    <row r="100" spans="1:11" x14ac:dyDescent="0.4">
      <c r="A100" t="s">
        <v>108</v>
      </c>
      <c r="B100" s="24">
        <v>99</v>
      </c>
      <c r="C100" t="s">
        <v>108</v>
      </c>
      <c r="D100">
        <v>10</v>
      </c>
      <c r="E100">
        <v>6</v>
      </c>
      <c r="F100">
        <v>7</v>
      </c>
      <c r="G100">
        <v>8</v>
      </c>
      <c r="H100">
        <v>4</v>
      </c>
      <c r="I100">
        <v>3</v>
      </c>
      <c r="J100">
        <v>2</v>
      </c>
      <c r="K100">
        <f t="shared" si="1"/>
        <v>40</v>
      </c>
    </row>
    <row r="101" spans="1:11" x14ac:dyDescent="0.4">
      <c r="A101" t="s">
        <v>109</v>
      </c>
      <c r="B101" s="24">
        <v>100</v>
      </c>
      <c r="C101" t="s">
        <v>109</v>
      </c>
      <c r="D101">
        <v>7</v>
      </c>
      <c r="E101">
        <v>5</v>
      </c>
      <c r="F101">
        <v>7</v>
      </c>
      <c r="G101">
        <v>6</v>
      </c>
      <c r="H101">
        <v>5</v>
      </c>
      <c r="I101">
        <v>4</v>
      </c>
      <c r="J101">
        <v>3</v>
      </c>
      <c r="K101">
        <f t="shared" si="1"/>
        <v>37</v>
      </c>
    </row>
    <row r="102" spans="1:11" x14ac:dyDescent="0.4">
      <c r="A102" t="s">
        <v>110</v>
      </c>
      <c r="B102" s="24">
        <v>101</v>
      </c>
      <c r="C102" t="s">
        <v>110</v>
      </c>
      <c r="D102">
        <v>30</v>
      </c>
      <c r="E102">
        <v>7</v>
      </c>
      <c r="F102">
        <v>9</v>
      </c>
      <c r="G102">
        <v>6</v>
      </c>
      <c r="H102">
        <v>5</v>
      </c>
      <c r="I102">
        <v>3</v>
      </c>
      <c r="J102">
        <v>2</v>
      </c>
      <c r="K102">
        <f t="shared" si="1"/>
        <v>62</v>
      </c>
    </row>
    <row r="103" spans="1:11" x14ac:dyDescent="0.4">
      <c r="A103" t="s">
        <v>111</v>
      </c>
      <c r="B103" s="24">
        <v>102</v>
      </c>
      <c r="C103" t="s">
        <v>111</v>
      </c>
      <c r="D103">
        <v>29</v>
      </c>
      <c r="E103">
        <v>6</v>
      </c>
      <c r="F103">
        <v>9</v>
      </c>
      <c r="G103">
        <v>6</v>
      </c>
      <c r="H103">
        <v>5</v>
      </c>
      <c r="I103">
        <v>3</v>
      </c>
      <c r="J103">
        <v>2</v>
      </c>
      <c r="K103">
        <f t="shared" si="1"/>
        <v>60</v>
      </c>
    </row>
    <row r="104" spans="1:11" x14ac:dyDescent="0.4">
      <c r="A104" t="s">
        <v>112</v>
      </c>
      <c r="B104" s="24">
        <v>103</v>
      </c>
      <c r="C104" t="s">
        <v>112</v>
      </c>
      <c r="D104">
        <v>25</v>
      </c>
      <c r="E104">
        <v>5</v>
      </c>
      <c r="F104">
        <v>10</v>
      </c>
      <c r="G104">
        <v>6</v>
      </c>
      <c r="H104">
        <v>6</v>
      </c>
      <c r="I104">
        <v>1</v>
      </c>
      <c r="J104">
        <v>1</v>
      </c>
      <c r="K104">
        <f t="shared" si="1"/>
        <v>54</v>
      </c>
    </row>
    <row r="105" spans="1:11" x14ac:dyDescent="0.4">
      <c r="A105" t="s">
        <v>113</v>
      </c>
      <c r="B105" s="24">
        <v>104</v>
      </c>
      <c r="C105" t="s">
        <v>113</v>
      </c>
      <c r="D105">
        <v>34</v>
      </c>
      <c r="E105">
        <v>6</v>
      </c>
      <c r="F105">
        <v>9</v>
      </c>
      <c r="G105">
        <v>6</v>
      </c>
      <c r="H105">
        <v>5</v>
      </c>
      <c r="I105">
        <v>3</v>
      </c>
      <c r="J105">
        <v>2</v>
      </c>
      <c r="K105">
        <f t="shared" si="1"/>
        <v>65</v>
      </c>
    </row>
    <row r="106" spans="1:11" x14ac:dyDescent="0.4">
      <c r="A106" t="s">
        <v>114</v>
      </c>
      <c r="B106" s="24">
        <v>105</v>
      </c>
      <c r="C106" t="s">
        <v>114</v>
      </c>
      <c r="D106">
        <v>25</v>
      </c>
      <c r="E106">
        <v>5</v>
      </c>
      <c r="F106">
        <v>11</v>
      </c>
      <c r="G106">
        <v>6</v>
      </c>
      <c r="H106">
        <v>5</v>
      </c>
      <c r="I106">
        <v>1</v>
      </c>
      <c r="J106">
        <v>1</v>
      </c>
      <c r="K106">
        <f t="shared" si="1"/>
        <v>54</v>
      </c>
    </row>
    <row r="107" spans="1:11" x14ac:dyDescent="0.4">
      <c r="A107" t="s">
        <v>115</v>
      </c>
      <c r="B107" s="24">
        <v>106</v>
      </c>
      <c r="C107" t="s">
        <v>115</v>
      </c>
      <c r="D107">
        <v>32</v>
      </c>
      <c r="E107">
        <v>5</v>
      </c>
      <c r="F107">
        <v>9</v>
      </c>
      <c r="G107">
        <v>7</v>
      </c>
      <c r="H107">
        <v>5</v>
      </c>
      <c r="I107">
        <v>2</v>
      </c>
      <c r="J107">
        <v>1</v>
      </c>
      <c r="K107">
        <f t="shared" si="1"/>
        <v>61</v>
      </c>
    </row>
    <row r="108" spans="1:11" x14ac:dyDescent="0.4">
      <c r="A108" t="s">
        <v>116</v>
      </c>
      <c r="B108" s="24">
        <v>107</v>
      </c>
      <c r="C108" t="s">
        <v>116</v>
      </c>
      <c r="D108">
        <v>31</v>
      </c>
      <c r="E108">
        <v>5</v>
      </c>
      <c r="F108">
        <v>9</v>
      </c>
      <c r="G108">
        <v>6</v>
      </c>
      <c r="H108">
        <v>5</v>
      </c>
      <c r="I108">
        <v>2</v>
      </c>
      <c r="J108">
        <v>1</v>
      </c>
      <c r="K108">
        <f t="shared" si="1"/>
        <v>59</v>
      </c>
    </row>
    <row r="109" spans="1:11" x14ac:dyDescent="0.4">
      <c r="A109" t="s">
        <v>117</v>
      </c>
      <c r="B109" s="24">
        <v>108</v>
      </c>
      <c r="C109" t="s">
        <v>117</v>
      </c>
      <c r="D109">
        <v>33</v>
      </c>
      <c r="E109">
        <v>5</v>
      </c>
      <c r="F109">
        <v>9</v>
      </c>
      <c r="G109">
        <v>8</v>
      </c>
      <c r="H109">
        <v>4</v>
      </c>
      <c r="I109">
        <v>2</v>
      </c>
      <c r="J109">
        <v>1</v>
      </c>
      <c r="K109">
        <f t="shared" si="1"/>
        <v>62</v>
      </c>
    </row>
    <row r="110" spans="1:11" x14ac:dyDescent="0.4">
      <c r="A110" t="s">
        <v>118</v>
      </c>
      <c r="B110" s="24">
        <v>109</v>
      </c>
      <c r="C110" t="s">
        <v>118</v>
      </c>
      <c r="D110">
        <v>40</v>
      </c>
      <c r="E110">
        <v>5</v>
      </c>
      <c r="F110">
        <v>9</v>
      </c>
      <c r="G110">
        <v>6</v>
      </c>
      <c r="H110">
        <v>5</v>
      </c>
      <c r="I110">
        <v>2</v>
      </c>
      <c r="J110">
        <v>1</v>
      </c>
      <c r="K110">
        <f t="shared" si="1"/>
        <v>68</v>
      </c>
    </row>
    <row r="111" spans="1:11" x14ac:dyDescent="0.4">
      <c r="A111" t="s">
        <v>119</v>
      </c>
      <c r="B111" s="24">
        <v>110</v>
      </c>
      <c r="C111" t="s">
        <v>119</v>
      </c>
      <c r="D111">
        <v>38</v>
      </c>
      <c r="E111">
        <v>6</v>
      </c>
      <c r="F111">
        <v>10</v>
      </c>
      <c r="G111">
        <v>6</v>
      </c>
      <c r="H111">
        <v>5</v>
      </c>
      <c r="I111">
        <v>2</v>
      </c>
      <c r="J111">
        <v>1</v>
      </c>
      <c r="K111">
        <f t="shared" si="1"/>
        <v>68</v>
      </c>
    </row>
    <row r="112" spans="1:11" x14ac:dyDescent="0.4">
      <c r="A112" t="s">
        <v>120</v>
      </c>
      <c r="B112" s="24">
        <v>111</v>
      </c>
      <c r="C112" t="s">
        <v>120</v>
      </c>
      <c r="D112">
        <v>5</v>
      </c>
      <c r="E112">
        <v>6</v>
      </c>
      <c r="F112">
        <v>8</v>
      </c>
      <c r="G112">
        <v>4</v>
      </c>
      <c r="H112">
        <v>6</v>
      </c>
      <c r="I112">
        <v>3</v>
      </c>
      <c r="J112">
        <v>3</v>
      </c>
      <c r="K112">
        <f t="shared" si="1"/>
        <v>35</v>
      </c>
    </row>
    <row r="113" spans="1:11" x14ac:dyDescent="0.4">
      <c r="A113" t="s">
        <v>121</v>
      </c>
      <c r="B113" s="24">
        <v>112</v>
      </c>
      <c r="C113" t="s">
        <v>121</v>
      </c>
      <c r="D113">
        <v>5</v>
      </c>
      <c r="E113">
        <v>7</v>
      </c>
      <c r="F113">
        <v>8</v>
      </c>
      <c r="G113">
        <v>4</v>
      </c>
      <c r="H113">
        <v>6</v>
      </c>
      <c r="I113">
        <v>4</v>
      </c>
      <c r="J113">
        <v>4</v>
      </c>
      <c r="K113">
        <f t="shared" si="1"/>
        <v>38</v>
      </c>
    </row>
    <row r="114" spans="1:11" x14ac:dyDescent="0.4">
      <c r="A114" t="s">
        <v>122</v>
      </c>
      <c r="B114" s="24">
        <v>113</v>
      </c>
      <c r="C114" t="s">
        <v>122</v>
      </c>
      <c r="D114">
        <v>35</v>
      </c>
      <c r="E114">
        <v>5</v>
      </c>
      <c r="F114">
        <v>9</v>
      </c>
      <c r="G114">
        <v>6</v>
      </c>
      <c r="H114">
        <v>5</v>
      </c>
      <c r="I114">
        <v>2</v>
      </c>
      <c r="J114">
        <v>2</v>
      </c>
      <c r="K114">
        <f t="shared" si="1"/>
        <v>64</v>
      </c>
    </row>
    <row r="115" spans="1:11" x14ac:dyDescent="0.4">
      <c r="A115" t="s">
        <v>123</v>
      </c>
      <c r="B115" s="24">
        <v>114</v>
      </c>
      <c r="C115" t="s">
        <v>123</v>
      </c>
      <c r="D115">
        <v>25</v>
      </c>
      <c r="E115">
        <v>5</v>
      </c>
      <c r="F115">
        <v>9</v>
      </c>
      <c r="G115">
        <v>6</v>
      </c>
      <c r="H115">
        <v>7</v>
      </c>
      <c r="I115">
        <v>2</v>
      </c>
      <c r="J115">
        <v>2</v>
      </c>
      <c r="K115">
        <f t="shared" si="1"/>
        <v>56</v>
      </c>
    </row>
    <row r="116" spans="1:11" x14ac:dyDescent="0.4">
      <c r="A116" t="s">
        <v>124</v>
      </c>
      <c r="B116" s="24">
        <v>115</v>
      </c>
      <c r="C116" t="s">
        <v>124</v>
      </c>
      <c r="D116">
        <v>26</v>
      </c>
      <c r="E116">
        <v>6</v>
      </c>
      <c r="F116">
        <v>10</v>
      </c>
      <c r="G116">
        <v>7</v>
      </c>
      <c r="H116">
        <v>7</v>
      </c>
      <c r="I116">
        <v>3</v>
      </c>
      <c r="J116">
        <v>2</v>
      </c>
      <c r="K116">
        <f t="shared" si="1"/>
        <v>61</v>
      </c>
    </row>
    <row r="117" spans="1:11" x14ac:dyDescent="0.4">
      <c r="A117" t="s">
        <v>125</v>
      </c>
      <c r="B117" s="24">
        <v>116</v>
      </c>
      <c r="C117" t="s">
        <v>125</v>
      </c>
      <c r="D117">
        <v>50</v>
      </c>
      <c r="E117">
        <v>13</v>
      </c>
      <c r="F117">
        <v>11</v>
      </c>
      <c r="G117">
        <v>10</v>
      </c>
      <c r="H117">
        <v>5</v>
      </c>
      <c r="I117">
        <v>3</v>
      </c>
      <c r="J117">
        <v>3</v>
      </c>
      <c r="K117">
        <f t="shared" si="1"/>
        <v>95</v>
      </c>
    </row>
    <row r="118" spans="1:11" x14ac:dyDescent="0.4">
      <c r="A118" t="s">
        <v>126</v>
      </c>
      <c r="B118" s="24">
        <v>117</v>
      </c>
      <c r="C118" t="s">
        <v>126</v>
      </c>
      <c r="D118">
        <v>38</v>
      </c>
      <c r="E118">
        <v>18</v>
      </c>
      <c r="F118">
        <v>8</v>
      </c>
      <c r="G118">
        <v>8</v>
      </c>
      <c r="H118">
        <v>8</v>
      </c>
      <c r="I118">
        <v>8</v>
      </c>
      <c r="J118">
        <v>8</v>
      </c>
      <c r="K118">
        <f t="shared" si="1"/>
        <v>96</v>
      </c>
    </row>
    <row r="119" spans="1:11" x14ac:dyDescent="0.4">
      <c r="A119" t="s">
        <v>127</v>
      </c>
      <c r="B119" s="24">
        <v>118</v>
      </c>
      <c r="C119" t="s">
        <v>127</v>
      </c>
      <c r="D119">
        <v>25</v>
      </c>
      <c r="E119">
        <v>5</v>
      </c>
      <c r="F119">
        <v>9</v>
      </c>
      <c r="G119">
        <v>6</v>
      </c>
      <c r="H119">
        <v>5</v>
      </c>
      <c r="I119">
        <v>2</v>
      </c>
      <c r="J119">
        <v>1</v>
      </c>
      <c r="K119">
        <f t="shared" si="1"/>
        <v>53</v>
      </c>
    </row>
    <row r="120" spans="1:11" x14ac:dyDescent="0.4">
      <c r="A120" t="s">
        <v>128</v>
      </c>
      <c r="B120" s="24">
        <v>119</v>
      </c>
      <c r="C120" t="s">
        <v>128</v>
      </c>
      <c r="D120">
        <v>10</v>
      </c>
      <c r="E120">
        <v>6</v>
      </c>
      <c r="F120">
        <v>7</v>
      </c>
      <c r="G120">
        <v>4</v>
      </c>
      <c r="H120">
        <v>5</v>
      </c>
      <c r="I120">
        <v>2</v>
      </c>
      <c r="J120">
        <v>2</v>
      </c>
      <c r="K120">
        <f t="shared" si="1"/>
        <v>36</v>
      </c>
    </row>
    <row r="121" spans="1:11" x14ac:dyDescent="0.4">
      <c r="A121" t="s">
        <v>129</v>
      </c>
      <c r="B121" s="24">
        <v>120</v>
      </c>
      <c r="C121" t="s">
        <v>129</v>
      </c>
      <c r="D121">
        <v>10</v>
      </c>
      <c r="E121">
        <v>6</v>
      </c>
      <c r="F121">
        <v>8</v>
      </c>
      <c r="G121">
        <v>4</v>
      </c>
      <c r="H121">
        <v>5</v>
      </c>
      <c r="I121">
        <v>2</v>
      </c>
      <c r="J121">
        <v>3</v>
      </c>
      <c r="K121">
        <f t="shared" si="1"/>
        <v>38</v>
      </c>
    </row>
    <row r="122" spans="1:11" x14ac:dyDescent="0.4">
      <c r="A122" t="s">
        <v>130</v>
      </c>
      <c r="B122" s="24">
        <v>121</v>
      </c>
      <c r="C122" t="s">
        <v>130</v>
      </c>
      <c r="D122">
        <v>45</v>
      </c>
      <c r="E122">
        <v>6</v>
      </c>
      <c r="F122">
        <v>13</v>
      </c>
      <c r="G122">
        <v>15</v>
      </c>
      <c r="H122">
        <v>3</v>
      </c>
      <c r="I122">
        <v>2</v>
      </c>
      <c r="J122">
        <v>3</v>
      </c>
      <c r="K122">
        <f t="shared" si="1"/>
        <v>87</v>
      </c>
    </row>
    <row r="123" spans="1:11" x14ac:dyDescent="0.4">
      <c r="A123" t="s">
        <v>131</v>
      </c>
      <c r="B123" s="24">
        <v>122</v>
      </c>
      <c r="C123" t="s">
        <v>131</v>
      </c>
      <c r="D123">
        <v>4</v>
      </c>
      <c r="E123">
        <v>9</v>
      </c>
      <c r="F123">
        <v>2</v>
      </c>
      <c r="G123">
        <v>3</v>
      </c>
      <c r="H123">
        <v>1</v>
      </c>
      <c r="I123">
        <v>1</v>
      </c>
      <c r="J123">
        <v>9</v>
      </c>
      <c r="K123">
        <f t="shared" si="1"/>
        <v>29</v>
      </c>
    </row>
    <row r="124" spans="1:11" x14ac:dyDescent="0.4">
      <c r="A124" t="s">
        <v>132</v>
      </c>
      <c r="B124" s="24">
        <v>123</v>
      </c>
      <c r="C124" t="s">
        <v>132</v>
      </c>
      <c r="D124">
        <v>5</v>
      </c>
      <c r="E124">
        <v>8</v>
      </c>
      <c r="F124">
        <v>2</v>
      </c>
      <c r="G124">
        <v>2</v>
      </c>
      <c r="H124">
        <v>1</v>
      </c>
      <c r="I124">
        <v>2</v>
      </c>
      <c r="J124">
        <v>9</v>
      </c>
      <c r="K124">
        <f t="shared" si="1"/>
        <v>29</v>
      </c>
    </row>
    <row r="125" spans="1:11" x14ac:dyDescent="0.4">
      <c r="A125" t="s">
        <v>133</v>
      </c>
      <c r="B125" s="24">
        <v>124</v>
      </c>
      <c r="C125" t="s">
        <v>133</v>
      </c>
      <c r="D125">
        <v>6</v>
      </c>
      <c r="E125">
        <v>7</v>
      </c>
      <c r="F125">
        <v>2</v>
      </c>
      <c r="G125">
        <v>4</v>
      </c>
      <c r="H125">
        <v>0</v>
      </c>
      <c r="I125">
        <v>1</v>
      </c>
      <c r="J125">
        <v>9</v>
      </c>
      <c r="K125">
        <f t="shared" si="1"/>
        <v>29</v>
      </c>
    </row>
    <row r="126" spans="1:11" x14ac:dyDescent="0.4">
      <c r="A126" t="s">
        <v>134</v>
      </c>
      <c r="B126" s="24">
        <v>125</v>
      </c>
      <c r="C126" t="s">
        <v>134</v>
      </c>
      <c r="D126">
        <v>5</v>
      </c>
      <c r="E126">
        <v>8</v>
      </c>
      <c r="F126">
        <v>2</v>
      </c>
      <c r="G126">
        <v>2</v>
      </c>
      <c r="H126">
        <v>5</v>
      </c>
      <c r="I126">
        <v>1</v>
      </c>
      <c r="J126">
        <v>9</v>
      </c>
      <c r="K126">
        <f t="shared" si="1"/>
        <v>32</v>
      </c>
    </row>
    <row r="127" spans="1:11" x14ac:dyDescent="0.4">
      <c r="A127" t="s">
        <v>135</v>
      </c>
      <c r="B127" s="24">
        <v>126</v>
      </c>
      <c r="C127" t="s">
        <v>135</v>
      </c>
      <c r="D127">
        <v>28</v>
      </c>
      <c r="E127">
        <v>10</v>
      </c>
      <c r="F127">
        <v>6</v>
      </c>
      <c r="G127">
        <v>6</v>
      </c>
      <c r="H127">
        <v>6</v>
      </c>
      <c r="I127">
        <v>3</v>
      </c>
      <c r="J127">
        <v>5</v>
      </c>
      <c r="K127">
        <f t="shared" si="1"/>
        <v>64</v>
      </c>
    </row>
    <row r="128" spans="1:11" x14ac:dyDescent="0.4">
      <c r="A128" t="s">
        <v>136</v>
      </c>
      <c r="B128" s="24">
        <v>127</v>
      </c>
      <c r="C128" t="s">
        <v>136</v>
      </c>
      <c r="D128">
        <v>28</v>
      </c>
      <c r="E128">
        <v>10</v>
      </c>
      <c r="F128">
        <v>6</v>
      </c>
      <c r="G128">
        <v>6</v>
      </c>
      <c r="H128">
        <v>6</v>
      </c>
      <c r="I128">
        <v>3</v>
      </c>
      <c r="J128">
        <v>5</v>
      </c>
      <c r="K128">
        <f t="shared" si="1"/>
        <v>64</v>
      </c>
    </row>
    <row r="129" spans="1:11" x14ac:dyDescent="0.4">
      <c r="A129" t="s">
        <v>137</v>
      </c>
      <c r="B129" s="24">
        <v>128</v>
      </c>
      <c r="C129" t="s">
        <v>137</v>
      </c>
      <c r="D129">
        <v>28</v>
      </c>
      <c r="E129">
        <v>10</v>
      </c>
      <c r="F129">
        <v>6</v>
      </c>
      <c r="G129">
        <v>6</v>
      </c>
      <c r="H129">
        <v>6</v>
      </c>
      <c r="I129">
        <v>3</v>
      </c>
      <c r="J129">
        <v>5</v>
      </c>
      <c r="K129">
        <f t="shared" si="1"/>
        <v>64</v>
      </c>
    </row>
    <row r="130" spans="1:11" x14ac:dyDescent="0.4">
      <c r="A130" t="s">
        <v>138</v>
      </c>
      <c r="B130" s="24">
        <v>129</v>
      </c>
      <c r="C130" t="s">
        <v>138</v>
      </c>
      <c r="D130">
        <v>28</v>
      </c>
      <c r="E130">
        <v>10</v>
      </c>
      <c r="F130">
        <v>6</v>
      </c>
      <c r="G130">
        <v>6</v>
      </c>
      <c r="H130">
        <v>6</v>
      </c>
      <c r="I130">
        <v>3</v>
      </c>
      <c r="J130">
        <v>5</v>
      </c>
      <c r="K130">
        <f t="shared" si="1"/>
        <v>64</v>
      </c>
    </row>
    <row r="131" spans="1:11" x14ac:dyDescent="0.4">
      <c r="A131" t="s">
        <v>139</v>
      </c>
      <c r="B131" s="24">
        <v>130</v>
      </c>
      <c r="C131" t="s">
        <v>139</v>
      </c>
      <c r="D131">
        <v>15</v>
      </c>
      <c r="E131">
        <v>5</v>
      </c>
      <c r="F131">
        <v>9</v>
      </c>
      <c r="G131">
        <v>5</v>
      </c>
      <c r="H131">
        <v>7</v>
      </c>
      <c r="I131">
        <v>0</v>
      </c>
      <c r="J131">
        <v>2</v>
      </c>
      <c r="K131">
        <f t="shared" ref="K131:K161" si="2">SUM(D131:J131)</f>
        <v>43</v>
      </c>
    </row>
    <row r="132" spans="1:11" x14ac:dyDescent="0.4">
      <c r="A132" t="s">
        <v>140</v>
      </c>
      <c r="B132" s="24">
        <v>131</v>
      </c>
      <c r="C132" t="s">
        <v>140</v>
      </c>
      <c r="D132">
        <v>13</v>
      </c>
      <c r="E132">
        <v>5</v>
      </c>
      <c r="F132">
        <v>8</v>
      </c>
      <c r="G132">
        <v>5</v>
      </c>
      <c r="H132">
        <v>7</v>
      </c>
      <c r="I132">
        <v>2</v>
      </c>
      <c r="J132">
        <v>3</v>
      </c>
      <c r="K132">
        <f>SUM(D132:J132)</f>
        <v>43</v>
      </c>
    </row>
    <row r="133" spans="1:11" x14ac:dyDescent="0.4">
      <c r="A133" t="s">
        <v>141</v>
      </c>
      <c r="B133" s="24">
        <v>132</v>
      </c>
      <c r="C133" t="s">
        <v>141</v>
      </c>
      <c r="D133">
        <v>15</v>
      </c>
      <c r="E133">
        <v>5</v>
      </c>
      <c r="F133">
        <v>9</v>
      </c>
      <c r="G133">
        <v>10</v>
      </c>
      <c r="H133">
        <v>5</v>
      </c>
      <c r="I133">
        <v>0</v>
      </c>
      <c r="J133">
        <v>1</v>
      </c>
      <c r="K133">
        <f t="shared" si="2"/>
        <v>45</v>
      </c>
    </row>
    <row r="134" spans="1:11" x14ac:dyDescent="0.4">
      <c r="A134" t="s">
        <v>142</v>
      </c>
      <c r="B134" s="24">
        <v>133</v>
      </c>
      <c r="C134" t="s">
        <v>142</v>
      </c>
      <c r="D134">
        <v>22</v>
      </c>
      <c r="E134">
        <v>8</v>
      </c>
      <c r="F134">
        <v>10</v>
      </c>
      <c r="G134">
        <v>9</v>
      </c>
      <c r="H134">
        <v>7</v>
      </c>
      <c r="I134">
        <v>2</v>
      </c>
      <c r="J134">
        <v>2</v>
      </c>
      <c r="K134">
        <f t="shared" si="2"/>
        <v>60</v>
      </c>
    </row>
    <row r="135" spans="1:11" x14ac:dyDescent="0.4">
      <c r="A135" t="s">
        <v>143</v>
      </c>
      <c r="B135" s="24">
        <v>134</v>
      </c>
      <c r="C135" t="s">
        <v>143</v>
      </c>
      <c r="D135">
        <v>23</v>
      </c>
      <c r="E135">
        <v>6</v>
      </c>
      <c r="F135">
        <v>7</v>
      </c>
      <c r="G135">
        <v>8</v>
      </c>
      <c r="H135">
        <v>3</v>
      </c>
      <c r="I135">
        <v>1</v>
      </c>
      <c r="J135">
        <v>1</v>
      </c>
      <c r="K135">
        <f t="shared" si="2"/>
        <v>49</v>
      </c>
    </row>
    <row r="136" spans="1:11" x14ac:dyDescent="0.4">
      <c r="A136" t="s">
        <v>144</v>
      </c>
      <c r="B136" s="24">
        <v>135</v>
      </c>
      <c r="C136" t="s">
        <v>144</v>
      </c>
      <c r="D136">
        <v>27</v>
      </c>
      <c r="E136">
        <v>7</v>
      </c>
      <c r="F136">
        <v>9</v>
      </c>
      <c r="G136">
        <v>7</v>
      </c>
      <c r="H136">
        <v>4</v>
      </c>
      <c r="I136">
        <v>1</v>
      </c>
      <c r="J136">
        <v>2</v>
      </c>
      <c r="K136">
        <f t="shared" si="2"/>
        <v>57</v>
      </c>
    </row>
    <row r="137" spans="1:11" x14ac:dyDescent="0.4">
      <c r="A137" t="s">
        <v>145</v>
      </c>
      <c r="B137" s="24">
        <v>136</v>
      </c>
      <c r="C137" t="s">
        <v>145</v>
      </c>
      <c r="D137">
        <v>8</v>
      </c>
      <c r="E137">
        <v>3</v>
      </c>
      <c r="F137">
        <v>6</v>
      </c>
      <c r="G137">
        <v>4</v>
      </c>
      <c r="H137">
        <v>5</v>
      </c>
      <c r="I137">
        <v>1</v>
      </c>
      <c r="J137">
        <v>0</v>
      </c>
      <c r="K137">
        <f t="shared" si="2"/>
        <v>27</v>
      </c>
    </row>
    <row r="138" spans="1:11" x14ac:dyDescent="0.4">
      <c r="A138" t="s">
        <v>146</v>
      </c>
      <c r="B138" s="24">
        <v>137</v>
      </c>
      <c r="C138" t="s">
        <v>146</v>
      </c>
      <c r="D138">
        <v>8</v>
      </c>
      <c r="E138">
        <v>6</v>
      </c>
      <c r="F138">
        <v>6</v>
      </c>
      <c r="G138">
        <v>4</v>
      </c>
      <c r="H138">
        <v>5</v>
      </c>
      <c r="I138">
        <v>2</v>
      </c>
      <c r="J138">
        <v>2</v>
      </c>
      <c r="K138">
        <f t="shared" si="2"/>
        <v>33</v>
      </c>
    </row>
    <row r="139" spans="1:11" x14ac:dyDescent="0.4">
      <c r="A139" t="s">
        <v>147</v>
      </c>
      <c r="B139" s="24">
        <v>138</v>
      </c>
      <c r="C139" t="s">
        <v>147</v>
      </c>
      <c r="D139">
        <v>7</v>
      </c>
      <c r="E139">
        <v>4</v>
      </c>
      <c r="F139">
        <v>5</v>
      </c>
      <c r="G139">
        <v>4</v>
      </c>
      <c r="H139">
        <v>5</v>
      </c>
      <c r="I139">
        <v>2</v>
      </c>
      <c r="J139">
        <v>2</v>
      </c>
      <c r="K139">
        <f t="shared" si="2"/>
        <v>29</v>
      </c>
    </row>
    <row r="140" spans="1:11" x14ac:dyDescent="0.4">
      <c r="A140" t="s">
        <v>148</v>
      </c>
      <c r="B140" s="24">
        <v>139</v>
      </c>
      <c r="C140" t="s">
        <v>148</v>
      </c>
      <c r="D140">
        <v>7</v>
      </c>
      <c r="E140">
        <v>8</v>
      </c>
      <c r="F140">
        <v>5</v>
      </c>
      <c r="G140">
        <v>4</v>
      </c>
      <c r="H140">
        <v>5</v>
      </c>
      <c r="I140">
        <v>3</v>
      </c>
      <c r="J140">
        <v>3</v>
      </c>
      <c r="K140">
        <f t="shared" si="2"/>
        <v>35</v>
      </c>
    </row>
    <row r="141" spans="1:11" x14ac:dyDescent="0.4">
      <c r="A141" t="s">
        <v>149</v>
      </c>
      <c r="B141" s="24">
        <v>140</v>
      </c>
      <c r="C141" t="s">
        <v>149</v>
      </c>
      <c r="D141">
        <v>8</v>
      </c>
      <c r="E141">
        <v>8</v>
      </c>
      <c r="F141">
        <v>5</v>
      </c>
      <c r="G141">
        <v>5</v>
      </c>
      <c r="H141">
        <v>5</v>
      </c>
      <c r="I141">
        <v>3</v>
      </c>
      <c r="J141">
        <v>3</v>
      </c>
      <c r="K141">
        <f t="shared" si="2"/>
        <v>37</v>
      </c>
    </row>
    <row r="142" spans="1:11" x14ac:dyDescent="0.4">
      <c r="A142" t="s">
        <v>150</v>
      </c>
      <c r="B142" s="24">
        <v>141</v>
      </c>
      <c r="C142" t="s">
        <v>150</v>
      </c>
      <c r="D142">
        <v>9</v>
      </c>
      <c r="E142">
        <v>8</v>
      </c>
      <c r="F142">
        <v>7</v>
      </c>
      <c r="G142">
        <v>8</v>
      </c>
      <c r="H142">
        <v>5</v>
      </c>
      <c r="I142">
        <v>3</v>
      </c>
      <c r="J142">
        <v>2</v>
      </c>
      <c r="K142">
        <f t="shared" si="2"/>
        <v>42</v>
      </c>
    </row>
    <row r="143" spans="1:11" x14ac:dyDescent="0.4">
      <c r="A143" t="s">
        <v>151</v>
      </c>
      <c r="B143" s="24">
        <v>142</v>
      </c>
      <c r="C143" t="s">
        <v>151</v>
      </c>
      <c r="D143">
        <v>10</v>
      </c>
      <c r="E143">
        <v>6</v>
      </c>
      <c r="F143">
        <v>7</v>
      </c>
      <c r="G143">
        <v>8</v>
      </c>
      <c r="H143">
        <v>4</v>
      </c>
      <c r="I143">
        <v>3</v>
      </c>
      <c r="J143">
        <v>2</v>
      </c>
      <c r="K143">
        <f t="shared" si="2"/>
        <v>40</v>
      </c>
    </row>
    <row r="144" spans="1:11" x14ac:dyDescent="0.4">
      <c r="A144" t="s">
        <v>152</v>
      </c>
      <c r="B144" s="24">
        <v>143</v>
      </c>
      <c r="C144" t="s">
        <v>152</v>
      </c>
      <c r="D144">
        <v>12</v>
      </c>
      <c r="E144">
        <v>6</v>
      </c>
      <c r="F144">
        <v>7</v>
      </c>
      <c r="G144">
        <v>9</v>
      </c>
      <c r="H144">
        <v>3</v>
      </c>
      <c r="I144">
        <v>3</v>
      </c>
      <c r="J144">
        <v>3</v>
      </c>
      <c r="K144">
        <f t="shared" si="2"/>
        <v>43</v>
      </c>
    </row>
    <row r="145" spans="1:11" x14ac:dyDescent="0.4">
      <c r="A145" t="s">
        <v>153</v>
      </c>
      <c r="B145" s="24">
        <v>144</v>
      </c>
      <c r="C145" t="s">
        <v>153</v>
      </c>
      <c r="D145">
        <v>56</v>
      </c>
      <c r="E145">
        <v>16</v>
      </c>
      <c r="F145">
        <v>7</v>
      </c>
      <c r="G145">
        <v>5</v>
      </c>
      <c r="H145">
        <v>6</v>
      </c>
      <c r="I145">
        <v>5</v>
      </c>
      <c r="J145">
        <v>6</v>
      </c>
      <c r="K145">
        <f t="shared" si="2"/>
        <v>101</v>
      </c>
    </row>
    <row r="146" spans="1:11" x14ac:dyDescent="0.4">
      <c r="A146" t="s">
        <v>154</v>
      </c>
      <c r="B146" s="24">
        <v>145</v>
      </c>
      <c r="C146" t="s">
        <v>154</v>
      </c>
      <c r="D146">
        <v>56</v>
      </c>
      <c r="E146">
        <v>16</v>
      </c>
      <c r="F146">
        <v>7</v>
      </c>
      <c r="G146">
        <v>5</v>
      </c>
      <c r="H146">
        <v>6</v>
      </c>
      <c r="I146">
        <v>5</v>
      </c>
      <c r="J146">
        <v>6</v>
      </c>
      <c r="K146">
        <f t="shared" si="2"/>
        <v>101</v>
      </c>
    </row>
    <row r="147" spans="1:11" x14ac:dyDescent="0.4">
      <c r="A147" t="s">
        <v>155</v>
      </c>
      <c r="B147" s="24">
        <v>146</v>
      </c>
      <c r="C147" t="s">
        <v>155</v>
      </c>
      <c r="D147">
        <v>65</v>
      </c>
      <c r="E147">
        <v>20</v>
      </c>
      <c r="F147">
        <v>9</v>
      </c>
      <c r="G147">
        <v>8</v>
      </c>
      <c r="H147">
        <v>5</v>
      </c>
      <c r="I147">
        <v>6</v>
      </c>
      <c r="J147">
        <v>6</v>
      </c>
      <c r="K147">
        <f t="shared" si="2"/>
        <v>119</v>
      </c>
    </row>
    <row r="148" spans="1:11" x14ac:dyDescent="0.4">
      <c r="A148" t="s">
        <v>156</v>
      </c>
      <c r="B148" s="24">
        <v>147</v>
      </c>
      <c r="C148" t="s">
        <v>156</v>
      </c>
      <c r="D148">
        <v>60</v>
      </c>
      <c r="E148">
        <v>16</v>
      </c>
      <c r="F148">
        <v>9</v>
      </c>
      <c r="G148">
        <v>7</v>
      </c>
      <c r="H148">
        <v>5</v>
      </c>
      <c r="I148">
        <v>6</v>
      </c>
      <c r="J148">
        <v>6</v>
      </c>
      <c r="K148">
        <f t="shared" si="2"/>
        <v>109</v>
      </c>
    </row>
    <row r="149" spans="1:11" x14ac:dyDescent="0.4">
      <c r="A149" t="s">
        <v>157</v>
      </c>
      <c r="B149" s="24">
        <v>148</v>
      </c>
      <c r="C149" t="s">
        <v>157</v>
      </c>
      <c r="D149">
        <v>43</v>
      </c>
      <c r="E149">
        <v>16</v>
      </c>
      <c r="F149">
        <v>12</v>
      </c>
      <c r="G149">
        <v>14</v>
      </c>
      <c r="H149">
        <v>5</v>
      </c>
      <c r="I149">
        <v>3</v>
      </c>
      <c r="J149">
        <v>4</v>
      </c>
      <c r="K149">
        <f t="shared" si="2"/>
        <v>97</v>
      </c>
    </row>
    <row r="150" spans="1:11" x14ac:dyDescent="0.4">
      <c r="A150" t="s">
        <v>158</v>
      </c>
      <c r="B150" s="24">
        <v>149</v>
      </c>
      <c r="C150" t="s">
        <v>158</v>
      </c>
      <c r="D150">
        <v>12</v>
      </c>
      <c r="E150">
        <v>6</v>
      </c>
      <c r="F150">
        <v>6</v>
      </c>
      <c r="G150">
        <v>4</v>
      </c>
      <c r="H150">
        <v>5</v>
      </c>
      <c r="I150">
        <v>2</v>
      </c>
      <c r="J150">
        <v>2</v>
      </c>
      <c r="K150">
        <f t="shared" si="2"/>
        <v>37</v>
      </c>
    </row>
    <row r="151" spans="1:11" x14ac:dyDescent="0.4">
      <c r="A151" t="s">
        <v>159</v>
      </c>
      <c r="B151" s="24">
        <v>150</v>
      </c>
      <c r="C151" t="s">
        <v>159</v>
      </c>
      <c r="D151">
        <v>11</v>
      </c>
      <c r="E151">
        <v>6</v>
      </c>
      <c r="F151">
        <v>5</v>
      </c>
      <c r="G151">
        <v>4</v>
      </c>
      <c r="H151">
        <v>5</v>
      </c>
      <c r="I151">
        <v>3</v>
      </c>
      <c r="J151">
        <v>3</v>
      </c>
      <c r="K151">
        <f t="shared" si="2"/>
        <v>37</v>
      </c>
    </row>
    <row r="152" spans="1:11" x14ac:dyDescent="0.4">
      <c r="A152" t="s">
        <v>160</v>
      </c>
      <c r="B152" s="24">
        <v>151</v>
      </c>
      <c r="C152" t="s">
        <v>160</v>
      </c>
      <c r="D152">
        <v>14</v>
      </c>
      <c r="E152">
        <v>6</v>
      </c>
      <c r="F152">
        <v>6</v>
      </c>
      <c r="G152">
        <v>4</v>
      </c>
      <c r="H152">
        <v>5</v>
      </c>
      <c r="I152">
        <v>2</v>
      </c>
      <c r="J152">
        <v>2</v>
      </c>
      <c r="K152">
        <f t="shared" si="2"/>
        <v>39</v>
      </c>
    </row>
    <row r="153" spans="1:11" x14ac:dyDescent="0.4">
      <c r="A153" t="s">
        <v>161</v>
      </c>
      <c r="B153" s="24">
        <v>152</v>
      </c>
      <c r="C153" t="s">
        <v>161</v>
      </c>
      <c r="D153">
        <v>13</v>
      </c>
      <c r="E153">
        <v>6</v>
      </c>
      <c r="F153">
        <v>5</v>
      </c>
      <c r="G153">
        <v>4</v>
      </c>
      <c r="H153">
        <v>5</v>
      </c>
      <c r="I153">
        <v>3</v>
      </c>
      <c r="J153">
        <v>3</v>
      </c>
      <c r="K153">
        <f t="shared" si="2"/>
        <v>39</v>
      </c>
    </row>
    <row r="154" spans="1:11" x14ac:dyDescent="0.4">
      <c r="A154" t="s">
        <v>162</v>
      </c>
      <c r="B154" s="24">
        <v>153</v>
      </c>
      <c r="C154" t="s">
        <v>162</v>
      </c>
      <c r="D154">
        <v>10</v>
      </c>
      <c r="E154">
        <v>2</v>
      </c>
      <c r="F154">
        <v>7</v>
      </c>
      <c r="G154">
        <v>3</v>
      </c>
      <c r="H154">
        <v>4</v>
      </c>
      <c r="I154">
        <v>1</v>
      </c>
      <c r="J154">
        <v>1</v>
      </c>
      <c r="K154">
        <f t="shared" si="2"/>
        <v>28</v>
      </c>
    </row>
    <row r="155" spans="1:11" x14ac:dyDescent="0.4">
      <c r="A155" t="s">
        <v>163</v>
      </c>
      <c r="B155" s="24">
        <v>154</v>
      </c>
      <c r="C155" t="s">
        <v>163</v>
      </c>
      <c r="D155">
        <v>11</v>
      </c>
      <c r="E155">
        <v>8</v>
      </c>
      <c r="F155">
        <v>4</v>
      </c>
      <c r="G155">
        <v>2</v>
      </c>
      <c r="H155">
        <v>3</v>
      </c>
      <c r="I155">
        <v>4</v>
      </c>
      <c r="J155">
        <v>3</v>
      </c>
      <c r="K155">
        <f t="shared" si="2"/>
        <v>35</v>
      </c>
    </row>
    <row r="156" spans="1:11" x14ac:dyDescent="0.4">
      <c r="A156" t="s">
        <v>164</v>
      </c>
      <c r="B156" s="24">
        <v>155</v>
      </c>
      <c r="C156" t="s">
        <v>164</v>
      </c>
      <c r="D156">
        <v>10</v>
      </c>
      <c r="E156">
        <v>5</v>
      </c>
      <c r="F156">
        <v>7</v>
      </c>
      <c r="G156">
        <v>4</v>
      </c>
      <c r="H156">
        <v>7</v>
      </c>
      <c r="I156">
        <v>1</v>
      </c>
      <c r="J156">
        <v>1</v>
      </c>
      <c r="K156">
        <f t="shared" si="2"/>
        <v>35</v>
      </c>
    </row>
    <row r="157" spans="1:11" x14ac:dyDescent="0.4">
      <c r="A157" t="s">
        <v>165</v>
      </c>
      <c r="B157" s="24">
        <v>156</v>
      </c>
      <c r="C157" t="s">
        <v>165</v>
      </c>
      <c r="D157">
        <v>15</v>
      </c>
      <c r="E157">
        <v>11</v>
      </c>
      <c r="F157">
        <v>7</v>
      </c>
      <c r="G157">
        <v>7</v>
      </c>
      <c r="H157">
        <v>7</v>
      </c>
      <c r="I157">
        <v>3</v>
      </c>
      <c r="J157">
        <v>5</v>
      </c>
      <c r="K157">
        <f t="shared" si="2"/>
        <v>55</v>
      </c>
    </row>
    <row r="158" spans="1:11" x14ac:dyDescent="0.4">
      <c r="A158" t="s">
        <v>166</v>
      </c>
      <c r="B158" s="24">
        <v>157</v>
      </c>
      <c r="C158" t="s">
        <v>166</v>
      </c>
      <c r="D158">
        <v>18</v>
      </c>
      <c r="E158">
        <v>10</v>
      </c>
      <c r="F158">
        <v>6</v>
      </c>
      <c r="G158">
        <v>6</v>
      </c>
      <c r="H158">
        <v>6</v>
      </c>
      <c r="I158">
        <v>3</v>
      </c>
      <c r="J158">
        <v>5</v>
      </c>
      <c r="K158">
        <f t="shared" si="2"/>
        <v>54</v>
      </c>
    </row>
    <row r="159" spans="1:11" x14ac:dyDescent="0.4">
      <c r="A159" t="s">
        <v>167</v>
      </c>
      <c r="B159" s="24">
        <v>158</v>
      </c>
      <c r="C159" t="s">
        <v>167</v>
      </c>
      <c r="D159">
        <v>18</v>
      </c>
      <c r="E159">
        <v>10</v>
      </c>
      <c r="F159">
        <v>6</v>
      </c>
      <c r="G159">
        <v>6</v>
      </c>
      <c r="H159">
        <v>6</v>
      </c>
      <c r="I159">
        <v>3</v>
      </c>
      <c r="J159">
        <v>5</v>
      </c>
      <c r="K159">
        <f t="shared" si="2"/>
        <v>54</v>
      </c>
    </row>
    <row r="160" spans="1:11" x14ac:dyDescent="0.4">
      <c r="A160" t="s">
        <v>168</v>
      </c>
      <c r="B160" s="24">
        <v>159</v>
      </c>
      <c r="C160" t="s">
        <v>168</v>
      </c>
      <c r="D160">
        <v>10</v>
      </c>
      <c r="E160">
        <v>20</v>
      </c>
      <c r="F160">
        <v>6</v>
      </c>
      <c r="G160">
        <v>5</v>
      </c>
      <c r="H160">
        <v>10</v>
      </c>
      <c r="I160">
        <v>5</v>
      </c>
      <c r="J160">
        <v>5</v>
      </c>
      <c r="K160">
        <f t="shared" si="2"/>
        <v>61</v>
      </c>
    </row>
    <row r="161" spans="1:11" x14ac:dyDescent="0.4">
      <c r="A161" t="s">
        <v>169</v>
      </c>
      <c r="B161" s="25">
        <v>160</v>
      </c>
      <c r="C161" t="s">
        <v>169</v>
      </c>
      <c r="D161" s="12">
        <v>13</v>
      </c>
      <c r="E161" s="12">
        <v>20</v>
      </c>
      <c r="F161" s="12">
        <v>8</v>
      </c>
      <c r="G161" s="12">
        <v>6</v>
      </c>
      <c r="H161" s="12">
        <v>8</v>
      </c>
      <c r="I161" s="12">
        <v>5</v>
      </c>
      <c r="J161" s="12">
        <v>5</v>
      </c>
      <c r="K161">
        <f t="shared" si="2"/>
        <v>65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CCCB9-4B1A-46E7-8F66-97B02B60018A}">
  <dimension ref="H2:M16"/>
  <sheetViews>
    <sheetView workbookViewId="0">
      <selection activeCell="N2" sqref="N2"/>
    </sheetView>
  </sheetViews>
  <sheetFormatPr defaultRowHeight="18.75" x14ac:dyDescent="0.4"/>
  <sheetData>
    <row r="2" spans="8:13" x14ac:dyDescent="0.4">
      <c r="H2">
        <v>50</v>
      </c>
      <c r="I2" cm="1">
        <f t="array" ref="I2:I15">FREQUENCY('ステータス一覧(物理型)'!E3:E161,$H2:$H14)</f>
        <v>0</v>
      </c>
      <c r="J2" cm="1">
        <f t="array" ref="J2:J15">FREQUENCY('ステータス一覧(物理型)'!F3:F161,$H2:$H14)</f>
        <v>0</v>
      </c>
      <c r="K2" cm="1">
        <f t="array" ref="K2:K15">FREQUENCY('ステータス一覧(物理型)'!G3:G161,$H2:$H14)</f>
        <v>0</v>
      </c>
      <c r="L2" cm="1">
        <f t="array" ref="L2:L15">FREQUENCY('ステータス一覧(物理型)'!H3:H161,$H2:$H14)</f>
        <v>0</v>
      </c>
      <c r="M2" cm="1">
        <f t="array" ref="M2:M15">FREQUENCY('ステータス一覧(物理型)'!I3:I161,$H2:$H14)</f>
        <v>0</v>
      </c>
    </row>
    <row r="3" spans="8:13" x14ac:dyDescent="0.4">
      <c r="H3">
        <v>75</v>
      </c>
      <c r="I3">
        <v>0</v>
      </c>
      <c r="J3">
        <v>0</v>
      </c>
      <c r="K3">
        <v>0</v>
      </c>
      <c r="L3">
        <v>0</v>
      </c>
      <c r="M3">
        <v>0</v>
      </c>
    </row>
    <row r="4" spans="8:13" x14ac:dyDescent="0.4">
      <c r="H4">
        <v>100</v>
      </c>
      <c r="I4">
        <v>4</v>
      </c>
      <c r="J4">
        <v>2</v>
      </c>
      <c r="K4">
        <v>4</v>
      </c>
      <c r="L4">
        <v>0</v>
      </c>
      <c r="M4">
        <v>0</v>
      </c>
    </row>
    <row r="5" spans="8:13" x14ac:dyDescent="0.4">
      <c r="H5">
        <v>125</v>
      </c>
      <c r="I5">
        <v>0</v>
      </c>
      <c r="J5">
        <v>4</v>
      </c>
      <c r="K5">
        <v>5</v>
      </c>
      <c r="L5">
        <v>3</v>
      </c>
      <c r="M5">
        <v>1</v>
      </c>
    </row>
    <row r="6" spans="8:13" x14ac:dyDescent="0.4">
      <c r="H6">
        <v>150</v>
      </c>
      <c r="I6">
        <v>4</v>
      </c>
      <c r="J6">
        <v>17</v>
      </c>
      <c r="K6">
        <v>17</v>
      </c>
      <c r="L6">
        <v>27</v>
      </c>
      <c r="M6">
        <v>26</v>
      </c>
    </row>
    <row r="7" spans="8:13" x14ac:dyDescent="0.4">
      <c r="H7">
        <v>175</v>
      </c>
      <c r="I7">
        <v>15</v>
      </c>
      <c r="J7">
        <v>27</v>
      </c>
      <c r="K7">
        <v>16</v>
      </c>
      <c r="L7">
        <v>34</v>
      </c>
      <c r="M7">
        <v>35</v>
      </c>
    </row>
    <row r="8" spans="8:13" x14ac:dyDescent="0.4">
      <c r="H8">
        <v>200</v>
      </c>
      <c r="I8">
        <v>27</v>
      </c>
      <c r="J8">
        <v>47</v>
      </c>
      <c r="K8">
        <v>47</v>
      </c>
      <c r="L8">
        <v>36</v>
      </c>
      <c r="M8">
        <v>43</v>
      </c>
    </row>
    <row r="9" spans="8:13" x14ac:dyDescent="0.4">
      <c r="H9">
        <v>225</v>
      </c>
      <c r="I9">
        <v>32</v>
      </c>
      <c r="J9">
        <v>26</v>
      </c>
      <c r="K9">
        <v>49</v>
      </c>
      <c r="L9">
        <v>31</v>
      </c>
      <c r="M9">
        <v>25</v>
      </c>
    </row>
    <row r="10" spans="8:13" x14ac:dyDescent="0.4">
      <c r="H10">
        <v>250</v>
      </c>
      <c r="I10">
        <v>34</v>
      </c>
      <c r="J10">
        <v>23</v>
      </c>
      <c r="K10">
        <v>17</v>
      </c>
      <c r="L10">
        <v>26</v>
      </c>
      <c r="M10">
        <v>22</v>
      </c>
    </row>
    <row r="11" spans="8:13" x14ac:dyDescent="0.4">
      <c r="H11">
        <v>275</v>
      </c>
      <c r="I11">
        <v>11</v>
      </c>
      <c r="J11">
        <v>2</v>
      </c>
      <c r="K11">
        <v>2</v>
      </c>
      <c r="L11">
        <v>2</v>
      </c>
      <c r="M11">
        <v>2</v>
      </c>
    </row>
    <row r="12" spans="8:13" x14ac:dyDescent="0.4">
      <c r="H12">
        <v>300</v>
      </c>
      <c r="I12">
        <v>13</v>
      </c>
      <c r="J12">
        <v>3</v>
      </c>
      <c r="K12">
        <v>1</v>
      </c>
      <c r="L12">
        <v>0</v>
      </c>
      <c r="M12">
        <v>3</v>
      </c>
    </row>
    <row r="13" spans="8:13" x14ac:dyDescent="0.4">
      <c r="H13">
        <v>325</v>
      </c>
      <c r="I13">
        <v>10</v>
      </c>
      <c r="J13">
        <v>4</v>
      </c>
      <c r="K13">
        <v>1</v>
      </c>
      <c r="L13">
        <v>0</v>
      </c>
      <c r="M13">
        <v>2</v>
      </c>
    </row>
    <row r="14" spans="8:13" x14ac:dyDescent="0.4">
      <c r="H14">
        <v>350</v>
      </c>
      <c r="I14">
        <v>7</v>
      </c>
      <c r="J14">
        <v>3</v>
      </c>
      <c r="K14">
        <v>0</v>
      </c>
      <c r="L14">
        <v>0</v>
      </c>
      <c r="M14">
        <v>0</v>
      </c>
    </row>
    <row r="15" spans="8:13" x14ac:dyDescent="0.4">
      <c r="H15">
        <v>375</v>
      </c>
      <c r="I15">
        <v>2</v>
      </c>
      <c r="J15">
        <v>1</v>
      </c>
      <c r="K15">
        <v>0</v>
      </c>
      <c r="L15">
        <v>0</v>
      </c>
      <c r="M15">
        <v>0</v>
      </c>
    </row>
    <row r="16" spans="8:13" x14ac:dyDescent="0.4">
      <c r="I16">
        <f>SUM(_xlfn.ANCHORARRAY(I2))</f>
        <v>159</v>
      </c>
      <c r="J16">
        <v>160</v>
      </c>
      <c r="K16">
        <v>160</v>
      </c>
      <c r="L16">
        <v>160</v>
      </c>
      <c r="M16">
        <v>160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38402-4558-4A31-8756-F6D66EE109D8}">
  <dimension ref="A1:M161"/>
  <sheetViews>
    <sheetView zoomScaleNormal="100" workbookViewId="0">
      <selection activeCell="H4" sqref="H4"/>
    </sheetView>
  </sheetViews>
  <sheetFormatPr defaultRowHeight="18.75" x14ac:dyDescent="0.4"/>
  <cols>
    <col min="2" max="2" width="13.125" customWidth="1"/>
    <col min="3" max="3" width="14" customWidth="1"/>
    <col min="5" max="5" width="17.375" customWidth="1"/>
    <col min="6" max="6" width="9.375" hidden="1" customWidth="1"/>
    <col min="7" max="7" width="11.75" customWidth="1"/>
    <col min="8" max="8" width="12" customWidth="1"/>
  </cols>
  <sheetData>
    <row r="1" spans="1:13" ht="19.5" thickBot="1" x14ac:dyDescent="0.45"/>
    <row r="2" spans="1:13" ht="19.5" thickBot="1" x14ac:dyDescent="0.45">
      <c r="A2" s="28"/>
      <c r="B2" s="29" t="s">
        <v>216</v>
      </c>
      <c r="C2" s="30" t="s">
        <v>217</v>
      </c>
      <c r="E2" s="41" t="s">
        <v>221</v>
      </c>
      <c r="G2" s="28" t="s">
        <v>222</v>
      </c>
      <c r="H2" s="30" t="s">
        <v>223</v>
      </c>
      <c r="L2" s="39"/>
      <c r="M2" s="38"/>
    </row>
    <row r="3" spans="1:13" x14ac:dyDescent="0.4">
      <c r="A3" s="31" t="s">
        <v>1</v>
      </c>
      <c r="B3" s="44">
        <v>563</v>
      </c>
      <c r="C3" s="44">
        <v>654</v>
      </c>
      <c r="E3" s="47" t="s">
        <v>39</v>
      </c>
      <c r="G3" s="31">
        <f ca="1">OFFSET(初期ステータス!D2,E4-1,0,1,1)</f>
        <v>10</v>
      </c>
      <c r="H3" s="34">
        <f ca="1">OFFSET('ステータス一覧(物理型)'!C3,E4-1,0,1,1)</f>
        <v>263</v>
      </c>
      <c r="L3" s="39"/>
      <c r="M3" s="38"/>
    </row>
    <row r="4" spans="1:13" ht="19.5" thickBot="1" x14ac:dyDescent="0.45">
      <c r="A4" s="32" t="s">
        <v>2</v>
      </c>
      <c r="B4" s="45">
        <v>555</v>
      </c>
      <c r="C4" s="45">
        <v>561</v>
      </c>
      <c r="E4" s="37">
        <f>VLOOKUP(E3,初期ステータス!A:B,2,FALSE)</f>
        <v>30</v>
      </c>
      <c r="G4" s="32">
        <f ca="1">OFFSET(初期ステータス!D2,E4-1,1,1,1)</f>
        <v>5</v>
      </c>
      <c r="H4" s="34">
        <f ca="1">OFFSET('ステータス一覧(物理型)'!C3,E4-1,1,1,1)</f>
        <v>175</v>
      </c>
      <c r="L4" s="39"/>
      <c r="M4" s="38"/>
    </row>
    <row r="5" spans="1:13" x14ac:dyDescent="0.4">
      <c r="A5" s="32" t="s">
        <v>3</v>
      </c>
      <c r="B5" s="45">
        <v>606</v>
      </c>
      <c r="C5" s="45">
        <v>751</v>
      </c>
      <c r="G5" s="32">
        <f ca="1">OFFSET(初期ステータス!D2,E4-1,2,1,1)</f>
        <v>8</v>
      </c>
      <c r="H5" s="34">
        <f ca="1">OFFSET('ステータス一覧(物理型)'!C3,E4-1,2,1,1)</f>
        <v>300</v>
      </c>
      <c r="L5" s="39"/>
      <c r="M5" s="38"/>
    </row>
    <row r="6" spans="1:13" x14ac:dyDescent="0.4">
      <c r="A6" s="32" t="s">
        <v>4</v>
      </c>
      <c r="B6" s="45">
        <v>558</v>
      </c>
      <c r="C6" s="45">
        <v>559</v>
      </c>
      <c r="G6" s="32">
        <f ca="1">OFFSET(初期ステータス!D2,E4-1,3,1,1)</f>
        <v>5</v>
      </c>
      <c r="H6" s="34">
        <f ca="1">OFFSET('ステータス一覧(物理型)'!C3,E4-1,3,1,1)</f>
        <v>224</v>
      </c>
      <c r="L6" s="39"/>
      <c r="M6" s="38"/>
    </row>
    <row r="7" spans="1:13" x14ac:dyDescent="0.4">
      <c r="A7" s="32" t="s">
        <v>5</v>
      </c>
      <c r="B7" s="45">
        <v>552</v>
      </c>
      <c r="C7" s="45">
        <v>558</v>
      </c>
      <c r="G7" s="32">
        <f ca="1">OFFSET(初期ステータス!D2,E4-1,4,1,1)</f>
        <v>4</v>
      </c>
      <c r="H7" s="34">
        <f ca="1">OFFSET('ステータス一覧(物理型)'!C3,E4-1,4,1,1)</f>
        <v>205</v>
      </c>
      <c r="L7" s="39"/>
      <c r="M7" s="38"/>
    </row>
    <row r="8" spans="1:13" x14ac:dyDescent="0.4">
      <c r="A8" s="32" t="s">
        <v>6</v>
      </c>
      <c r="B8" s="45">
        <v>545</v>
      </c>
      <c r="C8" s="45">
        <v>557</v>
      </c>
      <c r="G8" s="32">
        <f ca="1">OFFSET(初期ステータス!D2,E4-1,5,1,1)</f>
        <v>2</v>
      </c>
      <c r="H8" s="34">
        <f ca="1">OFFSET('ステータス一覧(物理型)'!C3,E4-1,5,1,1)</f>
        <v>168</v>
      </c>
      <c r="L8" s="39"/>
      <c r="M8" s="38"/>
    </row>
    <row r="9" spans="1:13" ht="19.5" thickBot="1" x14ac:dyDescent="0.45">
      <c r="A9" s="32" t="s">
        <v>7</v>
      </c>
      <c r="B9" s="45">
        <v>550</v>
      </c>
      <c r="C9" s="45">
        <v>554</v>
      </c>
      <c r="G9" s="33">
        <f ca="1">OFFSET(初期ステータス!D2,E4-1,6,1,1)</f>
        <v>3</v>
      </c>
      <c r="H9" s="43">
        <f ca="1">OFFSET('ステータス一覧(物理型)'!C3,E4-1,6,1,1)</f>
        <v>188</v>
      </c>
      <c r="L9" s="39"/>
      <c r="M9" s="38"/>
    </row>
    <row r="10" spans="1:13" ht="19.5" thickBot="1" x14ac:dyDescent="0.45">
      <c r="A10" s="33" t="s">
        <v>220</v>
      </c>
      <c r="B10" s="46">
        <v>98</v>
      </c>
      <c r="C10" s="46">
        <v>98</v>
      </c>
      <c r="D10">
        <f>IF(B10+C10+1&gt;99,99,B10+C10+1)</f>
        <v>99</v>
      </c>
      <c r="L10" s="39"/>
      <c r="M10" s="38"/>
    </row>
    <row r="11" spans="1:13" ht="19.5" thickBot="1" x14ac:dyDescent="0.45">
      <c r="L11" s="39"/>
      <c r="M11" s="38"/>
    </row>
    <row r="12" spans="1:13" ht="19.5" thickBot="1" x14ac:dyDescent="0.45">
      <c r="A12" s="28" t="s">
        <v>224</v>
      </c>
      <c r="B12" s="29" t="s">
        <v>218</v>
      </c>
      <c r="C12" s="30" t="s">
        <v>219</v>
      </c>
      <c r="L12" s="39"/>
      <c r="M12" s="38"/>
    </row>
    <row r="13" spans="1:13" x14ac:dyDescent="0.4">
      <c r="A13" s="31" t="s">
        <v>1</v>
      </c>
      <c r="B13" s="27">
        <f t="shared" ref="B13:B19" ca="1" si="0">ROUND(0.025*(B3*(($D$10+1)^0.5)+C3*(($C$10+1)^0.5))+G3,0)</f>
        <v>313</v>
      </c>
      <c r="C13" s="34">
        <f t="shared" ref="C13:C19" ca="1" si="1">B13+H3</f>
        <v>576</v>
      </c>
      <c r="L13" s="39"/>
      <c r="M13" s="38"/>
    </row>
    <row r="14" spans="1:13" x14ac:dyDescent="0.4">
      <c r="A14" s="32" t="s">
        <v>2</v>
      </c>
      <c r="B14" s="26">
        <f t="shared" ca="1" si="0"/>
        <v>283</v>
      </c>
      <c r="C14" s="35">
        <f t="shared" ca="1" si="1"/>
        <v>458</v>
      </c>
      <c r="L14" s="39"/>
      <c r="M14" s="38"/>
    </row>
    <row r="15" spans="1:13" x14ac:dyDescent="0.4">
      <c r="A15" s="32" t="s">
        <v>3</v>
      </c>
      <c r="B15" s="26">
        <f t="shared" ca="1" si="0"/>
        <v>346</v>
      </c>
      <c r="C15" s="35">
        <f t="shared" ca="1" si="1"/>
        <v>646</v>
      </c>
      <c r="L15" s="39"/>
      <c r="M15" s="38"/>
    </row>
    <row r="16" spans="1:13" x14ac:dyDescent="0.4">
      <c r="A16" s="32" t="s">
        <v>4</v>
      </c>
      <c r="B16" s="26">
        <f t="shared" ca="1" si="0"/>
        <v>284</v>
      </c>
      <c r="C16" s="35">
        <f t="shared" ca="1" si="1"/>
        <v>508</v>
      </c>
      <c r="L16" s="39"/>
      <c r="M16" s="38"/>
    </row>
    <row r="17" spans="1:13" x14ac:dyDescent="0.4">
      <c r="A17" s="32" t="s">
        <v>5</v>
      </c>
      <c r="B17" s="26">
        <f t="shared" ca="1" si="0"/>
        <v>281</v>
      </c>
      <c r="C17" s="35">
        <f t="shared" ca="1" si="1"/>
        <v>486</v>
      </c>
      <c r="L17" s="39"/>
      <c r="M17" s="38"/>
    </row>
    <row r="18" spans="1:13" x14ac:dyDescent="0.4">
      <c r="A18" s="32" t="s">
        <v>6</v>
      </c>
      <c r="B18" s="26">
        <f t="shared" ca="1" si="0"/>
        <v>277</v>
      </c>
      <c r="C18" s="35">
        <f t="shared" ca="1" si="1"/>
        <v>445</v>
      </c>
      <c r="L18" s="39"/>
      <c r="M18" s="38"/>
    </row>
    <row r="19" spans="1:13" ht="19.5" thickBot="1" x14ac:dyDescent="0.45">
      <c r="A19" s="33" t="s">
        <v>7</v>
      </c>
      <c r="B19" s="42">
        <f t="shared" ca="1" si="0"/>
        <v>278</v>
      </c>
      <c r="C19" s="36">
        <f t="shared" ca="1" si="1"/>
        <v>466</v>
      </c>
      <c r="L19" s="39"/>
      <c r="M19" s="38"/>
    </row>
    <row r="20" spans="1:13" x14ac:dyDescent="0.4">
      <c r="L20" s="39"/>
      <c r="M20" s="38"/>
    </row>
    <row r="21" spans="1:13" x14ac:dyDescent="0.4">
      <c r="L21" s="39"/>
      <c r="M21" s="38"/>
    </row>
    <row r="22" spans="1:13" x14ac:dyDescent="0.4">
      <c r="L22" s="39"/>
      <c r="M22" s="38"/>
    </row>
    <row r="23" spans="1:13" x14ac:dyDescent="0.4">
      <c r="A23" t="s">
        <v>225</v>
      </c>
      <c r="L23" s="39"/>
      <c r="M23" s="38"/>
    </row>
    <row r="24" spans="1:13" x14ac:dyDescent="0.4">
      <c r="L24" s="39"/>
      <c r="M24" s="38"/>
    </row>
    <row r="25" spans="1:13" x14ac:dyDescent="0.4">
      <c r="L25" s="39"/>
      <c r="M25" s="38"/>
    </row>
    <row r="26" spans="1:13" x14ac:dyDescent="0.4">
      <c r="L26" s="39"/>
      <c r="M26" s="38"/>
    </row>
    <row r="27" spans="1:13" x14ac:dyDescent="0.4">
      <c r="L27" s="39"/>
      <c r="M27" s="38"/>
    </row>
    <row r="28" spans="1:13" x14ac:dyDescent="0.4">
      <c r="L28" s="39"/>
      <c r="M28" s="38"/>
    </row>
    <row r="29" spans="1:13" x14ac:dyDescent="0.4">
      <c r="L29" s="39"/>
      <c r="M29" s="38"/>
    </row>
    <row r="30" spans="1:13" x14ac:dyDescent="0.4">
      <c r="L30" s="39"/>
      <c r="M30" s="38"/>
    </row>
    <row r="31" spans="1:13" x14ac:dyDescent="0.4">
      <c r="L31" s="39"/>
      <c r="M31" s="38"/>
    </row>
    <row r="32" spans="1:13" x14ac:dyDescent="0.4">
      <c r="L32" s="39"/>
      <c r="M32" s="38"/>
    </row>
    <row r="33" spans="12:13" x14ac:dyDescent="0.4">
      <c r="L33" s="39"/>
      <c r="M33" s="38"/>
    </row>
    <row r="34" spans="12:13" x14ac:dyDescent="0.4">
      <c r="L34" s="39"/>
      <c r="M34" s="38"/>
    </row>
    <row r="35" spans="12:13" x14ac:dyDescent="0.4">
      <c r="L35" s="39"/>
      <c r="M35" s="38"/>
    </row>
    <row r="36" spans="12:13" x14ac:dyDescent="0.4">
      <c r="L36" s="39"/>
      <c r="M36" s="38"/>
    </row>
    <row r="37" spans="12:13" x14ac:dyDescent="0.4">
      <c r="L37" s="39"/>
      <c r="M37" s="38"/>
    </row>
    <row r="38" spans="12:13" x14ac:dyDescent="0.4">
      <c r="L38" s="39"/>
      <c r="M38" s="38"/>
    </row>
    <row r="39" spans="12:13" x14ac:dyDescent="0.4">
      <c r="L39" s="39"/>
      <c r="M39" s="38"/>
    </row>
    <row r="40" spans="12:13" x14ac:dyDescent="0.4">
      <c r="L40" s="39"/>
      <c r="M40" s="38"/>
    </row>
    <row r="41" spans="12:13" x14ac:dyDescent="0.4">
      <c r="L41" s="39"/>
      <c r="M41" s="38"/>
    </row>
    <row r="42" spans="12:13" x14ac:dyDescent="0.4">
      <c r="L42" s="39"/>
      <c r="M42" s="38"/>
    </row>
    <row r="43" spans="12:13" x14ac:dyDescent="0.4">
      <c r="L43" s="39"/>
      <c r="M43" s="38"/>
    </row>
    <row r="44" spans="12:13" x14ac:dyDescent="0.4">
      <c r="L44" s="39"/>
      <c r="M44" s="38"/>
    </row>
    <row r="45" spans="12:13" x14ac:dyDescent="0.4">
      <c r="L45" s="39"/>
      <c r="M45" s="38"/>
    </row>
    <row r="46" spans="12:13" x14ac:dyDescent="0.4">
      <c r="L46" s="39"/>
      <c r="M46" s="38"/>
    </row>
    <row r="47" spans="12:13" x14ac:dyDescent="0.4">
      <c r="L47" s="39"/>
      <c r="M47" s="38"/>
    </row>
    <row r="48" spans="12:13" x14ac:dyDescent="0.4">
      <c r="L48" s="39"/>
      <c r="M48" s="38"/>
    </row>
    <row r="49" spans="12:13" x14ac:dyDescent="0.4">
      <c r="L49" s="39"/>
      <c r="M49" s="38"/>
    </row>
    <row r="50" spans="12:13" x14ac:dyDescent="0.4">
      <c r="L50" s="39"/>
      <c r="M50" s="38"/>
    </row>
    <row r="51" spans="12:13" x14ac:dyDescent="0.4">
      <c r="L51" s="39"/>
      <c r="M51" s="38"/>
    </row>
    <row r="52" spans="12:13" x14ac:dyDescent="0.4">
      <c r="L52" s="39"/>
      <c r="M52" s="38"/>
    </row>
    <row r="53" spans="12:13" x14ac:dyDescent="0.4">
      <c r="L53" s="39"/>
      <c r="M53" s="38"/>
    </row>
    <row r="54" spans="12:13" x14ac:dyDescent="0.4">
      <c r="L54" s="39"/>
      <c r="M54" s="38"/>
    </row>
    <row r="55" spans="12:13" x14ac:dyDescent="0.4">
      <c r="L55" s="39"/>
      <c r="M55" s="38"/>
    </row>
    <row r="56" spans="12:13" x14ac:dyDescent="0.4">
      <c r="L56" s="39"/>
      <c r="M56" s="38"/>
    </row>
    <row r="57" spans="12:13" x14ac:dyDescent="0.4">
      <c r="L57" s="39"/>
      <c r="M57" s="38"/>
    </row>
    <row r="58" spans="12:13" x14ac:dyDescent="0.4">
      <c r="L58" s="39"/>
      <c r="M58" s="38"/>
    </row>
    <row r="59" spans="12:13" x14ac:dyDescent="0.4">
      <c r="L59" s="39"/>
      <c r="M59" s="38"/>
    </row>
    <row r="60" spans="12:13" x14ac:dyDescent="0.4">
      <c r="L60" s="39"/>
      <c r="M60" s="38"/>
    </row>
    <row r="61" spans="12:13" x14ac:dyDescent="0.4">
      <c r="L61" s="39"/>
      <c r="M61" s="38"/>
    </row>
    <row r="62" spans="12:13" x14ac:dyDescent="0.4">
      <c r="L62" s="39"/>
      <c r="M62" s="38"/>
    </row>
    <row r="63" spans="12:13" x14ac:dyDescent="0.4">
      <c r="L63" s="39"/>
      <c r="M63" s="38"/>
    </row>
    <row r="64" spans="12:13" x14ac:dyDescent="0.4">
      <c r="L64" s="39"/>
      <c r="M64" s="38"/>
    </row>
    <row r="65" spans="12:13" x14ac:dyDescent="0.4">
      <c r="L65" s="39"/>
      <c r="M65" s="38"/>
    </row>
    <row r="66" spans="12:13" x14ac:dyDescent="0.4">
      <c r="L66" s="39"/>
      <c r="M66" s="38"/>
    </row>
    <row r="67" spans="12:13" x14ac:dyDescent="0.4">
      <c r="L67" s="39"/>
      <c r="M67" s="38"/>
    </row>
    <row r="68" spans="12:13" x14ac:dyDescent="0.4">
      <c r="L68" s="39"/>
      <c r="M68" s="38"/>
    </row>
    <row r="69" spans="12:13" x14ac:dyDescent="0.4">
      <c r="L69" s="39"/>
      <c r="M69" s="38"/>
    </row>
    <row r="70" spans="12:13" x14ac:dyDescent="0.4">
      <c r="L70" s="39"/>
      <c r="M70" s="38"/>
    </row>
    <row r="71" spans="12:13" x14ac:dyDescent="0.4">
      <c r="L71" s="39"/>
      <c r="M71" s="38"/>
    </row>
    <row r="72" spans="12:13" x14ac:dyDescent="0.4">
      <c r="L72" s="39"/>
      <c r="M72" s="38"/>
    </row>
    <row r="73" spans="12:13" x14ac:dyDescent="0.4">
      <c r="L73" s="39"/>
      <c r="M73" s="38"/>
    </row>
    <row r="74" spans="12:13" x14ac:dyDescent="0.4">
      <c r="L74" s="39"/>
      <c r="M74" s="38"/>
    </row>
    <row r="75" spans="12:13" x14ac:dyDescent="0.4">
      <c r="L75" s="39"/>
      <c r="M75" s="38"/>
    </row>
    <row r="76" spans="12:13" x14ac:dyDescent="0.4">
      <c r="L76" s="39"/>
      <c r="M76" s="38"/>
    </row>
    <row r="77" spans="12:13" x14ac:dyDescent="0.4">
      <c r="L77" s="39"/>
      <c r="M77" s="38"/>
    </row>
    <row r="78" spans="12:13" x14ac:dyDescent="0.4">
      <c r="L78" s="39"/>
      <c r="M78" s="38"/>
    </row>
    <row r="79" spans="12:13" x14ac:dyDescent="0.4">
      <c r="L79" s="39"/>
      <c r="M79" s="38"/>
    </row>
    <row r="80" spans="12:13" x14ac:dyDescent="0.4">
      <c r="L80" s="39"/>
      <c r="M80" s="38"/>
    </row>
    <row r="81" spans="12:13" x14ac:dyDescent="0.4">
      <c r="L81" s="39"/>
      <c r="M81" s="38"/>
    </row>
    <row r="82" spans="12:13" x14ac:dyDescent="0.4">
      <c r="L82" s="39"/>
      <c r="M82" s="38"/>
    </row>
    <row r="83" spans="12:13" x14ac:dyDescent="0.4">
      <c r="L83" s="39"/>
      <c r="M83" s="38"/>
    </row>
    <row r="84" spans="12:13" x14ac:dyDescent="0.4">
      <c r="L84" s="39"/>
      <c r="M84" s="38"/>
    </row>
    <row r="85" spans="12:13" x14ac:dyDescent="0.4">
      <c r="L85" s="39"/>
      <c r="M85" s="38"/>
    </row>
    <row r="86" spans="12:13" x14ac:dyDescent="0.4">
      <c r="L86" s="39"/>
      <c r="M86" s="38"/>
    </row>
    <row r="87" spans="12:13" x14ac:dyDescent="0.4">
      <c r="L87" s="39"/>
      <c r="M87" s="38"/>
    </row>
    <row r="88" spans="12:13" x14ac:dyDescent="0.4">
      <c r="L88" s="39"/>
      <c r="M88" s="38"/>
    </row>
    <row r="89" spans="12:13" x14ac:dyDescent="0.4">
      <c r="L89" s="39"/>
      <c r="M89" s="38"/>
    </row>
    <row r="90" spans="12:13" x14ac:dyDescent="0.4">
      <c r="L90" s="39"/>
      <c r="M90" s="38"/>
    </row>
    <row r="91" spans="12:13" x14ac:dyDescent="0.4">
      <c r="L91" s="39"/>
      <c r="M91" s="38"/>
    </row>
    <row r="92" spans="12:13" x14ac:dyDescent="0.4">
      <c r="L92" s="39"/>
      <c r="M92" s="38"/>
    </row>
    <row r="93" spans="12:13" x14ac:dyDescent="0.4">
      <c r="L93" s="39"/>
      <c r="M93" s="38"/>
    </row>
    <row r="94" spans="12:13" x14ac:dyDescent="0.4">
      <c r="L94" s="39"/>
      <c r="M94" s="38"/>
    </row>
    <row r="95" spans="12:13" x14ac:dyDescent="0.4">
      <c r="L95" s="39"/>
      <c r="M95" s="38"/>
    </row>
    <row r="96" spans="12:13" x14ac:dyDescent="0.4">
      <c r="L96" s="39"/>
      <c r="M96" s="38"/>
    </row>
    <row r="97" spans="12:13" x14ac:dyDescent="0.4">
      <c r="L97" s="39"/>
      <c r="M97" s="38"/>
    </row>
    <row r="98" spans="12:13" x14ac:dyDescent="0.4">
      <c r="L98" s="39"/>
      <c r="M98" s="38"/>
    </row>
    <row r="99" spans="12:13" x14ac:dyDescent="0.4">
      <c r="L99" s="39"/>
      <c r="M99" s="38"/>
    </row>
    <row r="100" spans="12:13" x14ac:dyDescent="0.4">
      <c r="L100" s="39"/>
      <c r="M100" s="38"/>
    </row>
    <row r="101" spans="12:13" x14ac:dyDescent="0.4">
      <c r="L101" s="39"/>
      <c r="M101" s="38"/>
    </row>
    <row r="102" spans="12:13" x14ac:dyDescent="0.4">
      <c r="L102" s="39"/>
      <c r="M102" s="38"/>
    </row>
    <row r="103" spans="12:13" x14ac:dyDescent="0.4">
      <c r="L103" s="39"/>
      <c r="M103" s="38"/>
    </row>
    <row r="104" spans="12:13" x14ac:dyDescent="0.4">
      <c r="L104" s="39"/>
      <c r="M104" s="38"/>
    </row>
    <row r="105" spans="12:13" x14ac:dyDescent="0.4">
      <c r="L105" s="39"/>
      <c r="M105" s="38"/>
    </row>
    <row r="106" spans="12:13" x14ac:dyDescent="0.4">
      <c r="L106" s="39"/>
      <c r="M106" s="38"/>
    </row>
    <row r="107" spans="12:13" x14ac:dyDescent="0.4">
      <c r="L107" s="39"/>
      <c r="M107" s="38"/>
    </row>
    <row r="108" spans="12:13" x14ac:dyDescent="0.4">
      <c r="L108" s="39"/>
      <c r="M108" s="38"/>
    </row>
    <row r="109" spans="12:13" x14ac:dyDescent="0.4">
      <c r="L109" s="39"/>
      <c r="M109" s="38"/>
    </row>
    <row r="110" spans="12:13" x14ac:dyDescent="0.4">
      <c r="L110" s="39"/>
      <c r="M110" s="38"/>
    </row>
    <row r="111" spans="12:13" x14ac:dyDescent="0.4">
      <c r="L111" s="39"/>
      <c r="M111" s="38"/>
    </row>
    <row r="112" spans="12:13" x14ac:dyDescent="0.4">
      <c r="L112" s="39"/>
      <c r="M112" s="38"/>
    </row>
    <row r="113" spans="12:13" x14ac:dyDescent="0.4">
      <c r="L113" s="39"/>
      <c r="M113" s="38"/>
    </row>
    <row r="114" spans="12:13" x14ac:dyDescent="0.4">
      <c r="L114" s="39"/>
      <c r="M114" s="38"/>
    </row>
    <row r="115" spans="12:13" x14ac:dyDescent="0.4">
      <c r="L115" s="39"/>
      <c r="M115" s="38"/>
    </row>
    <row r="116" spans="12:13" x14ac:dyDescent="0.4">
      <c r="L116" s="39"/>
      <c r="M116" s="38"/>
    </row>
    <row r="117" spans="12:13" x14ac:dyDescent="0.4">
      <c r="L117" s="39"/>
      <c r="M117" s="38"/>
    </row>
    <row r="118" spans="12:13" x14ac:dyDescent="0.4">
      <c r="L118" s="39"/>
      <c r="M118" s="38"/>
    </row>
    <row r="119" spans="12:13" x14ac:dyDescent="0.4">
      <c r="L119" s="39"/>
      <c r="M119" s="38"/>
    </row>
    <row r="120" spans="12:13" x14ac:dyDescent="0.4">
      <c r="L120" s="39"/>
      <c r="M120" s="38"/>
    </row>
    <row r="121" spans="12:13" x14ac:dyDescent="0.4">
      <c r="L121" s="39"/>
      <c r="M121" s="38"/>
    </row>
    <row r="122" spans="12:13" x14ac:dyDescent="0.4">
      <c r="L122" s="39"/>
      <c r="M122" s="38"/>
    </row>
    <row r="123" spans="12:13" x14ac:dyDescent="0.4">
      <c r="L123" s="39"/>
      <c r="M123" s="38"/>
    </row>
    <row r="124" spans="12:13" x14ac:dyDescent="0.4">
      <c r="L124" s="39"/>
      <c r="M124" s="38"/>
    </row>
    <row r="125" spans="12:13" x14ac:dyDescent="0.4">
      <c r="L125" s="39"/>
      <c r="M125" s="38"/>
    </row>
    <row r="126" spans="12:13" x14ac:dyDescent="0.4">
      <c r="L126" s="39"/>
      <c r="M126" s="38"/>
    </row>
    <row r="127" spans="12:13" x14ac:dyDescent="0.4">
      <c r="L127" s="39"/>
      <c r="M127" s="38"/>
    </row>
    <row r="128" spans="12:13" x14ac:dyDescent="0.4">
      <c r="L128" s="39"/>
      <c r="M128" s="38"/>
    </row>
    <row r="129" spans="12:13" x14ac:dyDescent="0.4">
      <c r="L129" s="39"/>
      <c r="M129" s="38"/>
    </row>
    <row r="130" spans="12:13" x14ac:dyDescent="0.4">
      <c r="L130" s="39"/>
      <c r="M130" s="38"/>
    </row>
    <row r="131" spans="12:13" x14ac:dyDescent="0.4">
      <c r="L131" s="39"/>
      <c r="M131" s="38"/>
    </row>
    <row r="132" spans="12:13" x14ac:dyDescent="0.4">
      <c r="L132" s="39"/>
      <c r="M132" s="38"/>
    </row>
    <row r="133" spans="12:13" x14ac:dyDescent="0.4">
      <c r="L133" s="39"/>
      <c r="M133" s="38"/>
    </row>
    <row r="134" spans="12:13" x14ac:dyDescent="0.4">
      <c r="L134" s="39"/>
      <c r="M134" s="38"/>
    </row>
    <row r="135" spans="12:13" x14ac:dyDescent="0.4">
      <c r="L135" s="39"/>
      <c r="M135" s="38"/>
    </row>
    <row r="136" spans="12:13" x14ac:dyDescent="0.4">
      <c r="L136" s="39"/>
      <c r="M136" s="38"/>
    </row>
    <row r="137" spans="12:13" x14ac:dyDescent="0.4">
      <c r="L137" s="39"/>
      <c r="M137" s="38"/>
    </row>
    <row r="138" spans="12:13" x14ac:dyDescent="0.4">
      <c r="L138" s="39"/>
      <c r="M138" s="38"/>
    </row>
    <row r="139" spans="12:13" x14ac:dyDescent="0.4">
      <c r="L139" s="39"/>
      <c r="M139" s="38"/>
    </row>
    <row r="140" spans="12:13" x14ac:dyDescent="0.4">
      <c r="L140" s="39"/>
      <c r="M140" s="38"/>
    </row>
    <row r="141" spans="12:13" x14ac:dyDescent="0.4">
      <c r="L141" s="39"/>
      <c r="M141" s="38"/>
    </row>
    <row r="142" spans="12:13" x14ac:dyDescent="0.4">
      <c r="L142" s="39"/>
      <c r="M142" s="38"/>
    </row>
    <row r="143" spans="12:13" x14ac:dyDescent="0.4">
      <c r="L143" s="39"/>
      <c r="M143" s="38"/>
    </row>
    <row r="144" spans="12:13" x14ac:dyDescent="0.4">
      <c r="L144" s="39"/>
      <c r="M144" s="38"/>
    </row>
    <row r="145" spans="12:13" x14ac:dyDescent="0.4">
      <c r="L145" s="39"/>
      <c r="M145" s="38"/>
    </row>
    <row r="146" spans="12:13" x14ac:dyDescent="0.4">
      <c r="L146" s="39"/>
      <c r="M146" s="38"/>
    </row>
    <row r="147" spans="12:13" x14ac:dyDescent="0.4">
      <c r="L147" s="39"/>
      <c r="M147" s="38"/>
    </row>
    <row r="148" spans="12:13" x14ac:dyDescent="0.4">
      <c r="L148" s="39"/>
      <c r="M148" s="38"/>
    </row>
    <row r="149" spans="12:13" x14ac:dyDescent="0.4">
      <c r="L149" s="39"/>
      <c r="M149" s="38"/>
    </row>
    <row r="150" spans="12:13" x14ac:dyDescent="0.4">
      <c r="L150" s="39"/>
      <c r="M150" s="38"/>
    </row>
    <row r="151" spans="12:13" x14ac:dyDescent="0.4">
      <c r="L151" s="39"/>
      <c r="M151" s="38"/>
    </row>
    <row r="152" spans="12:13" x14ac:dyDescent="0.4">
      <c r="L152" s="39"/>
      <c r="M152" s="38"/>
    </row>
    <row r="153" spans="12:13" x14ac:dyDescent="0.4">
      <c r="L153" s="39"/>
      <c r="M153" s="38"/>
    </row>
    <row r="154" spans="12:13" x14ac:dyDescent="0.4">
      <c r="L154" s="39"/>
      <c r="M154" s="38"/>
    </row>
    <row r="155" spans="12:13" x14ac:dyDescent="0.4">
      <c r="L155" s="39"/>
      <c r="M155" s="38"/>
    </row>
    <row r="156" spans="12:13" x14ac:dyDescent="0.4">
      <c r="L156" s="39"/>
      <c r="M156" s="38"/>
    </row>
    <row r="157" spans="12:13" x14ac:dyDescent="0.4">
      <c r="L157" s="39"/>
      <c r="M157" s="38"/>
    </row>
    <row r="158" spans="12:13" x14ac:dyDescent="0.4">
      <c r="L158" s="39"/>
      <c r="M158" s="38"/>
    </row>
    <row r="159" spans="12:13" x14ac:dyDescent="0.4">
      <c r="L159" s="39"/>
      <c r="M159" s="38"/>
    </row>
    <row r="160" spans="12:13" x14ac:dyDescent="0.4">
      <c r="L160" s="39"/>
      <c r="M160" s="38"/>
    </row>
    <row r="161" spans="12:13" x14ac:dyDescent="0.4">
      <c r="L161" s="39"/>
      <c r="M161" s="40"/>
    </row>
  </sheetData>
  <phoneticPr fontId="1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26675-56BF-419D-9624-780AC80A61B2}">
  <dimension ref="B46:B130"/>
  <sheetViews>
    <sheetView workbookViewId="0">
      <selection activeCell="E130" sqref="E130"/>
    </sheetView>
  </sheetViews>
  <sheetFormatPr defaultRowHeight="18.75" x14ac:dyDescent="0.4"/>
  <sheetData>
    <row r="46" spans="2:2" x14ac:dyDescent="0.4">
      <c r="B46" t="s">
        <v>177</v>
      </c>
    </row>
    <row r="48" spans="2:2" x14ac:dyDescent="0.4">
      <c r="B48" s="2" t="s">
        <v>178</v>
      </c>
    </row>
    <row r="49" spans="2:2" x14ac:dyDescent="0.4">
      <c r="B49" s="3" t="s">
        <v>188</v>
      </c>
    </row>
    <row r="50" spans="2:2" x14ac:dyDescent="0.4">
      <c r="B50" s="2" t="s">
        <v>179</v>
      </c>
    </row>
    <row r="51" spans="2:2" x14ac:dyDescent="0.4">
      <c r="B51" s="2" t="s">
        <v>180</v>
      </c>
    </row>
    <row r="52" spans="2:2" x14ac:dyDescent="0.4">
      <c r="B52" s="2" t="s">
        <v>181</v>
      </c>
    </row>
    <row r="53" spans="2:2" x14ac:dyDescent="0.4">
      <c r="B53" s="2" t="s">
        <v>182</v>
      </c>
    </row>
    <row r="54" spans="2:2" x14ac:dyDescent="0.4">
      <c r="B54" s="2" t="s">
        <v>183</v>
      </c>
    </row>
    <row r="55" spans="2:2" x14ac:dyDescent="0.4">
      <c r="B55" s="3" t="s">
        <v>184</v>
      </c>
    </row>
    <row r="56" spans="2:2" x14ac:dyDescent="0.4">
      <c r="B56" s="2" t="s">
        <v>185</v>
      </c>
    </row>
    <row r="57" spans="2:2" x14ac:dyDescent="0.4">
      <c r="B57" s="2" t="s">
        <v>186</v>
      </c>
    </row>
    <row r="119" spans="2:2" x14ac:dyDescent="0.4">
      <c r="B119" t="s">
        <v>187</v>
      </c>
    </row>
    <row r="120" spans="2:2" x14ac:dyDescent="0.4">
      <c r="B120" s="2" t="s">
        <v>189</v>
      </c>
    </row>
    <row r="121" spans="2:2" x14ac:dyDescent="0.4">
      <c r="B121" s="2" t="s">
        <v>190</v>
      </c>
    </row>
    <row r="122" spans="2:2" x14ac:dyDescent="0.4">
      <c r="B122" s="2" t="s">
        <v>191</v>
      </c>
    </row>
    <row r="123" spans="2:2" x14ac:dyDescent="0.4">
      <c r="B123" s="2" t="s">
        <v>192</v>
      </c>
    </row>
    <row r="124" spans="2:2" x14ac:dyDescent="0.4">
      <c r="B124" s="3" t="s">
        <v>197</v>
      </c>
    </row>
    <row r="125" spans="2:2" x14ac:dyDescent="0.4">
      <c r="B125" s="2" t="s">
        <v>193</v>
      </c>
    </row>
    <row r="126" spans="2:2" x14ac:dyDescent="0.4">
      <c r="B126" s="2" t="s">
        <v>194</v>
      </c>
    </row>
    <row r="127" spans="2:2" x14ac:dyDescent="0.4">
      <c r="B127" s="3" t="s">
        <v>198</v>
      </c>
    </row>
    <row r="128" spans="2:2" x14ac:dyDescent="0.4">
      <c r="B128" s="3" t="s">
        <v>199</v>
      </c>
    </row>
    <row r="129" spans="2:2" x14ac:dyDescent="0.4">
      <c r="B129" s="2" t="s">
        <v>195</v>
      </c>
    </row>
    <row r="130" spans="2:2" x14ac:dyDescent="0.4">
      <c r="B130" s="2" t="s">
        <v>196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ADAEF-D9E2-4545-A98D-DACBEC1456C0}">
  <dimension ref="A2:I9"/>
  <sheetViews>
    <sheetView zoomScale="106" zoomScaleNormal="106" workbookViewId="0">
      <selection activeCell="L24" sqref="L24"/>
    </sheetView>
  </sheetViews>
  <sheetFormatPr defaultRowHeight="18.75" x14ac:dyDescent="0.4"/>
  <sheetData>
    <row r="2" spans="1:9" x14ac:dyDescent="0.4">
      <c r="A2" s="48" t="s">
        <v>226</v>
      </c>
      <c r="B2" t="s">
        <v>228</v>
      </c>
      <c r="C2">
        <v>97</v>
      </c>
    </row>
    <row r="3" spans="1:9" x14ac:dyDescent="0.4">
      <c r="A3" s="48" t="s">
        <v>227</v>
      </c>
      <c r="B3" t="s">
        <v>229</v>
      </c>
      <c r="C3">
        <v>97</v>
      </c>
    </row>
    <row r="4" spans="1:9" x14ac:dyDescent="0.4">
      <c r="A4" s="48" t="s">
        <v>230</v>
      </c>
      <c r="B4" t="s">
        <v>233</v>
      </c>
      <c r="C4">
        <v>89</v>
      </c>
    </row>
    <row r="5" spans="1:9" x14ac:dyDescent="0.4">
      <c r="A5" s="48" t="s">
        <v>231</v>
      </c>
      <c r="B5" t="s">
        <v>232</v>
      </c>
      <c r="C5">
        <v>89</v>
      </c>
    </row>
    <row r="8" spans="1:9" x14ac:dyDescent="0.4">
      <c r="I8">
        <f>130-19</f>
        <v>111</v>
      </c>
    </row>
    <row r="9" spans="1:9" x14ac:dyDescent="0.4">
      <c r="I9">
        <f>201-99</f>
        <v>102</v>
      </c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3BB83-C802-44CA-A4AA-CDF10541D095}">
  <dimension ref="A1:D256"/>
  <sheetViews>
    <sheetView topLeftCell="A139" workbookViewId="0">
      <selection activeCell="E83" sqref="E83"/>
    </sheetView>
  </sheetViews>
  <sheetFormatPr defaultRowHeight="18.75" x14ac:dyDescent="0.4"/>
  <sheetData>
    <row r="1" spans="1:4" x14ac:dyDescent="0.4">
      <c r="A1" t="s">
        <v>489</v>
      </c>
      <c r="B1" t="s">
        <v>490</v>
      </c>
      <c r="C1" t="s">
        <v>491</v>
      </c>
    </row>
    <row r="2" spans="1:4" x14ac:dyDescent="0.4">
      <c r="A2" t="s">
        <v>234</v>
      </c>
      <c r="B2">
        <v>1000</v>
      </c>
      <c r="C2">
        <v>1</v>
      </c>
    </row>
    <row r="3" spans="1:4" x14ac:dyDescent="0.4">
      <c r="A3" t="s">
        <v>235</v>
      </c>
      <c r="B3">
        <v>1200</v>
      </c>
      <c r="C3">
        <f>B3/B2</f>
        <v>1.2</v>
      </c>
      <c r="D3">
        <f>B3-B2</f>
        <v>200</v>
      </c>
    </row>
    <row r="4" spans="1:4" x14ac:dyDescent="0.4">
      <c r="A4" t="s">
        <v>236</v>
      </c>
      <c r="B4">
        <v>1440</v>
      </c>
      <c r="C4">
        <f t="shared" ref="C4:C67" si="0">B4/B3</f>
        <v>1.2</v>
      </c>
      <c r="D4">
        <f t="shared" ref="D4:D24" si="1">B4-B3</f>
        <v>240</v>
      </c>
    </row>
    <row r="5" spans="1:4" x14ac:dyDescent="0.4">
      <c r="A5" t="s">
        <v>237</v>
      </c>
      <c r="B5">
        <v>1560</v>
      </c>
      <c r="C5">
        <f t="shared" si="0"/>
        <v>1.0833333333333333</v>
      </c>
      <c r="D5">
        <f t="shared" si="1"/>
        <v>120</v>
      </c>
    </row>
    <row r="6" spans="1:4" x14ac:dyDescent="0.4">
      <c r="A6" t="s">
        <v>238</v>
      </c>
      <c r="B6">
        <v>1690</v>
      </c>
      <c r="C6">
        <f t="shared" si="0"/>
        <v>1.0833333333333333</v>
      </c>
      <c r="D6">
        <f t="shared" si="1"/>
        <v>130</v>
      </c>
    </row>
    <row r="7" spans="1:4" x14ac:dyDescent="0.4">
      <c r="A7" t="s">
        <v>239</v>
      </c>
      <c r="B7">
        <v>1820</v>
      </c>
      <c r="C7">
        <f t="shared" si="0"/>
        <v>1.0769230769230769</v>
      </c>
      <c r="D7">
        <f t="shared" si="1"/>
        <v>130</v>
      </c>
    </row>
    <row r="8" spans="1:4" x14ac:dyDescent="0.4">
      <c r="A8" t="s">
        <v>240</v>
      </c>
      <c r="B8">
        <v>1960</v>
      </c>
      <c r="C8">
        <f t="shared" si="0"/>
        <v>1.0769230769230769</v>
      </c>
      <c r="D8">
        <f t="shared" si="1"/>
        <v>140</v>
      </c>
    </row>
    <row r="9" spans="1:4" x14ac:dyDescent="0.4">
      <c r="A9" t="s">
        <v>241</v>
      </c>
      <c r="B9">
        <v>2100</v>
      </c>
      <c r="C9">
        <f t="shared" si="0"/>
        <v>1.0714285714285714</v>
      </c>
      <c r="D9">
        <f t="shared" si="1"/>
        <v>140</v>
      </c>
    </row>
    <row r="10" spans="1:4" x14ac:dyDescent="0.4">
      <c r="A10" t="s">
        <v>242</v>
      </c>
      <c r="B10">
        <v>2250</v>
      </c>
      <c r="C10">
        <f t="shared" si="0"/>
        <v>1.0714285714285714</v>
      </c>
      <c r="D10">
        <f t="shared" si="1"/>
        <v>150</v>
      </c>
    </row>
    <row r="11" spans="1:4" x14ac:dyDescent="0.4">
      <c r="A11" t="s">
        <v>243</v>
      </c>
      <c r="B11">
        <v>2400</v>
      </c>
      <c r="C11">
        <f t="shared" si="0"/>
        <v>1.0666666666666667</v>
      </c>
      <c r="D11">
        <f t="shared" si="1"/>
        <v>150</v>
      </c>
    </row>
    <row r="12" spans="1:4" x14ac:dyDescent="0.4">
      <c r="A12" t="s">
        <v>244</v>
      </c>
      <c r="B12">
        <v>2560</v>
      </c>
      <c r="C12">
        <f t="shared" si="0"/>
        <v>1.0666666666666667</v>
      </c>
      <c r="D12">
        <f t="shared" si="1"/>
        <v>160</v>
      </c>
    </row>
    <row r="13" spans="1:4" x14ac:dyDescent="0.4">
      <c r="A13" t="s">
        <v>245</v>
      </c>
      <c r="B13">
        <v>2688</v>
      </c>
      <c r="C13">
        <f t="shared" si="0"/>
        <v>1.05</v>
      </c>
      <c r="D13">
        <f t="shared" si="1"/>
        <v>128</v>
      </c>
    </row>
    <row r="14" spans="1:4" x14ac:dyDescent="0.4">
      <c r="A14" t="s">
        <v>246</v>
      </c>
      <c r="B14">
        <v>2822</v>
      </c>
      <c r="C14">
        <f t="shared" si="0"/>
        <v>1.0498511904761905</v>
      </c>
      <c r="D14">
        <f t="shared" si="1"/>
        <v>134</v>
      </c>
    </row>
    <row r="15" spans="1:4" x14ac:dyDescent="0.4">
      <c r="A15" t="s">
        <v>247</v>
      </c>
      <c r="B15">
        <v>2940</v>
      </c>
      <c r="C15">
        <f t="shared" si="0"/>
        <v>1.041814316087881</v>
      </c>
      <c r="D15">
        <f t="shared" si="1"/>
        <v>118</v>
      </c>
    </row>
    <row r="16" spans="1:4" x14ac:dyDescent="0.4">
      <c r="A16" t="s">
        <v>248</v>
      </c>
      <c r="B16">
        <v>3062</v>
      </c>
      <c r="C16">
        <f t="shared" si="0"/>
        <v>1.0414965986394558</v>
      </c>
      <c r="D16">
        <f t="shared" si="1"/>
        <v>122</v>
      </c>
    </row>
    <row r="17" spans="1:4" x14ac:dyDescent="0.4">
      <c r="A17" t="s">
        <v>249</v>
      </c>
      <c r="B17">
        <v>3150</v>
      </c>
      <c r="C17">
        <f t="shared" si="0"/>
        <v>1.0287393860222076</v>
      </c>
      <c r="D17">
        <f t="shared" si="1"/>
        <v>88</v>
      </c>
    </row>
    <row r="18" spans="1:4" x14ac:dyDescent="0.4">
      <c r="A18" t="s">
        <v>250</v>
      </c>
      <c r="B18">
        <v>3240</v>
      </c>
      <c r="C18">
        <f t="shared" si="0"/>
        <v>1.0285714285714285</v>
      </c>
      <c r="D18">
        <f t="shared" si="1"/>
        <v>90</v>
      </c>
    </row>
    <row r="19" spans="1:4" x14ac:dyDescent="0.4">
      <c r="A19" t="s">
        <v>251</v>
      </c>
      <c r="B19">
        <v>3312</v>
      </c>
      <c r="C19">
        <f t="shared" si="0"/>
        <v>1.0222222222222221</v>
      </c>
      <c r="D19">
        <f t="shared" si="1"/>
        <v>72</v>
      </c>
    </row>
    <row r="20" spans="1:4" x14ac:dyDescent="0.4">
      <c r="A20" t="s">
        <v>252</v>
      </c>
      <c r="B20">
        <v>3385</v>
      </c>
      <c r="C20">
        <f t="shared" si="0"/>
        <v>1.0220410628019323</v>
      </c>
      <c r="D20">
        <f t="shared" si="1"/>
        <v>73</v>
      </c>
    </row>
    <row r="21" spans="1:4" x14ac:dyDescent="0.4">
      <c r="A21" t="s">
        <v>253</v>
      </c>
      <c r="B21">
        <v>3440</v>
      </c>
      <c r="C21">
        <f t="shared" si="0"/>
        <v>1.016248153618907</v>
      </c>
      <c r="D21">
        <f t="shared" si="1"/>
        <v>55</v>
      </c>
    </row>
    <row r="22" spans="1:4" x14ac:dyDescent="0.4">
      <c r="A22" t="s">
        <v>254</v>
      </c>
      <c r="B22">
        <v>3496</v>
      </c>
      <c r="C22">
        <f t="shared" si="0"/>
        <v>1.0162790697674418</v>
      </c>
      <c r="D22">
        <f t="shared" si="1"/>
        <v>56</v>
      </c>
    </row>
    <row r="23" spans="1:4" x14ac:dyDescent="0.4">
      <c r="A23" t="s">
        <v>255</v>
      </c>
      <c r="B23">
        <v>3534</v>
      </c>
      <c r="C23">
        <f t="shared" si="0"/>
        <v>1.0108695652173914</v>
      </c>
      <c r="D23">
        <f t="shared" si="1"/>
        <v>38</v>
      </c>
    </row>
    <row r="24" spans="1:4" x14ac:dyDescent="0.4">
      <c r="A24" t="s">
        <v>256</v>
      </c>
      <c r="B24">
        <v>3572</v>
      </c>
      <c r="C24">
        <f t="shared" si="0"/>
        <v>1.010752688172043</v>
      </c>
      <c r="D24">
        <f t="shared" si="1"/>
        <v>38</v>
      </c>
    </row>
    <row r="25" spans="1:4" x14ac:dyDescent="0.4">
      <c r="A25" t="s">
        <v>257</v>
      </c>
      <c r="C25">
        <f t="shared" si="0"/>
        <v>0</v>
      </c>
    </row>
    <row r="26" spans="1:4" x14ac:dyDescent="0.4">
      <c r="A26" t="s">
        <v>258</v>
      </c>
      <c r="C26" t="e">
        <f t="shared" si="0"/>
        <v>#DIV/0!</v>
      </c>
    </row>
    <row r="27" spans="1:4" x14ac:dyDescent="0.4">
      <c r="A27" t="s">
        <v>259</v>
      </c>
      <c r="C27" t="e">
        <f t="shared" si="0"/>
        <v>#DIV/0!</v>
      </c>
    </row>
    <row r="28" spans="1:4" x14ac:dyDescent="0.4">
      <c r="A28" t="s">
        <v>260</v>
      </c>
      <c r="C28" t="e">
        <f t="shared" si="0"/>
        <v>#DIV/0!</v>
      </c>
    </row>
    <row r="29" spans="1:4" x14ac:dyDescent="0.4">
      <c r="A29" t="s">
        <v>261</v>
      </c>
      <c r="C29" t="e">
        <f t="shared" si="0"/>
        <v>#DIV/0!</v>
      </c>
    </row>
    <row r="30" spans="1:4" x14ac:dyDescent="0.4">
      <c r="A30" t="s">
        <v>262</v>
      </c>
      <c r="C30" t="e">
        <f t="shared" si="0"/>
        <v>#DIV/0!</v>
      </c>
    </row>
    <row r="31" spans="1:4" x14ac:dyDescent="0.4">
      <c r="A31" t="s">
        <v>263</v>
      </c>
      <c r="C31" t="e">
        <f t="shared" si="0"/>
        <v>#DIV/0!</v>
      </c>
    </row>
    <row r="32" spans="1:4" x14ac:dyDescent="0.4">
      <c r="A32" t="s">
        <v>264</v>
      </c>
      <c r="C32" t="e">
        <f t="shared" si="0"/>
        <v>#DIV/0!</v>
      </c>
    </row>
    <row r="33" spans="1:3" x14ac:dyDescent="0.4">
      <c r="A33" t="s">
        <v>265</v>
      </c>
      <c r="C33" t="e">
        <f t="shared" si="0"/>
        <v>#DIV/0!</v>
      </c>
    </row>
    <row r="34" spans="1:3" x14ac:dyDescent="0.4">
      <c r="A34" t="s">
        <v>266</v>
      </c>
      <c r="C34" t="e">
        <f t="shared" si="0"/>
        <v>#DIV/0!</v>
      </c>
    </row>
    <row r="35" spans="1:3" x14ac:dyDescent="0.4">
      <c r="A35" t="s">
        <v>267</v>
      </c>
      <c r="C35" t="e">
        <f t="shared" si="0"/>
        <v>#DIV/0!</v>
      </c>
    </row>
    <row r="36" spans="1:3" x14ac:dyDescent="0.4">
      <c r="A36" t="s">
        <v>268</v>
      </c>
      <c r="C36" t="e">
        <f t="shared" si="0"/>
        <v>#DIV/0!</v>
      </c>
    </row>
    <row r="37" spans="1:3" x14ac:dyDescent="0.4">
      <c r="A37" t="s">
        <v>269</v>
      </c>
      <c r="C37" t="e">
        <f t="shared" si="0"/>
        <v>#DIV/0!</v>
      </c>
    </row>
    <row r="38" spans="1:3" x14ac:dyDescent="0.4">
      <c r="A38" t="s">
        <v>270</v>
      </c>
      <c r="C38" t="e">
        <f t="shared" si="0"/>
        <v>#DIV/0!</v>
      </c>
    </row>
    <row r="39" spans="1:3" x14ac:dyDescent="0.4">
      <c r="A39" t="s">
        <v>271</v>
      </c>
      <c r="C39" t="e">
        <f t="shared" si="0"/>
        <v>#DIV/0!</v>
      </c>
    </row>
    <row r="40" spans="1:3" x14ac:dyDescent="0.4">
      <c r="A40" t="s">
        <v>272</v>
      </c>
      <c r="C40" t="e">
        <f t="shared" si="0"/>
        <v>#DIV/0!</v>
      </c>
    </row>
    <row r="41" spans="1:3" x14ac:dyDescent="0.4">
      <c r="A41" t="s">
        <v>273</v>
      </c>
      <c r="C41" t="e">
        <f t="shared" si="0"/>
        <v>#DIV/0!</v>
      </c>
    </row>
    <row r="42" spans="1:3" x14ac:dyDescent="0.4">
      <c r="A42" t="s">
        <v>274</v>
      </c>
      <c r="C42" t="e">
        <f t="shared" si="0"/>
        <v>#DIV/0!</v>
      </c>
    </row>
    <row r="43" spans="1:3" x14ac:dyDescent="0.4">
      <c r="A43" t="s">
        <v>275</v>
      </c>
      <c r="C43" t="e">
        <f t="shared" si="0"/>
        <v>#DIV/0!</v>
      </c>
    </row>
    <row r="44" spans="1:3" x14ac:dyDescent="0.4">
      <c r="A44" t="s">
        <v>276</v>
      </c>
      <c r="C44" t="e">
        <f t="shared" si="0"/>
        <v>#DIV/0!</v>
      </c>
    </row>
    <row r="45" spans="1:3" x14ac:dyDescent="0.4">
      <c r="A45" t="s">
        <v>277</v>
      </c>
      <c r="C45" t="e">
        <f t="shared" si="0"/>
        <v>#DIV/0!</v>
      </c>
    </row>
    <row r="46" spans="1:3" x14ac:dyDescent="0.4">
      <c r="A46" t="s">
        <v>278</v>
      </c>
      <c r="C46" t="e">
        <f t="shared" si="0"/>
        <v>#DIV/0!</v>
      </c>
    </row>
    <row r="47" spans="1:3" x14ac:dyDescent="0.4">
      <c r="A47" t="s">
        <v>279</v>
      </c>
      <c r="C47" t="e">
        <f t="shared" si="0"/>
        <v>#DIV/0!</v>
      </c>
    </row>
    <row r="48" spans="1:3" x14ac:dyDescent="0.4">
      <c r="A48" t="s">
        <v>280</v>
      </c>
      <c r="C48" t="e">
        <f t="shared" si="0"/>
        <v>#DIV/0!</v>
      </c>
    </row>
    <row r="49" spans="1:3" x14ac:dyDescent="0.4">
      <c r="A49" t="s">
        <v>281</v>
      </c>
      <c r="C49" t="e">
        <f t="shared" si="0"/>
        <v>#DIV/0!</v>
      </c>
    </row>
    <row r="50" spans="1:3" x14ac:dyDescent="0.4">
      <c r="A50" t="s">
        <v>282</v>
      </c>
      <c r="C50" t="e">
        <f t="shared" si="0"/>
        <v>#DIV/0!</v>
      </c>
    </row>
    <row r="51" spans="1:3" x14ac:dyDescent="0.4">
      <c r="A51" t="s">
        <v>283</v>
      </c>
      <c r="C51" t="e">
        <f t="shared" si="0"/>
        <v>#DIV/0!</v>
      </c>
    </row>
    <row r="52" spans="1:3" x14ac:dyDescent="0.4">
      <c r="A52" t="s">
        <v>284</v>
      </c>
      <c r="C52" t="e">
        <f t="shared" si="0"/>
        <v>#DIV/0!</v>
      </c>
    </row>
    <row r="53" spans="1:3" x14ac:dyDescent="0.4">
      <c r="A53" t="s">
        <v>285</v>
      </c>
      <c r="C53" t="e">
        <f t="shared" si="0"/>
        <v>#DIV/0!</v>
      </c>
    </row>
    <row r="54" spans="1:3" x14ac:dyDescent="0.4">
      <c r="A54" t="s">
        <v>286</v>
      </c>
      <c r="C54" t="e">
        <f t="shared" si="0"/>
        <v>#DIV/0!</v>
      </c>
    </row>
    <row r="55" spans="1:3" x14ac:dyDescent="0.4">
      <c r="A55" t="s">
        <v>287</v>
      </c>
      <c r="C55" t="e">
        <f t="shared" si="0"/>
        <v>#DIV/0!</v>
      </c>
    </row>
    <row r="56" spans="1:3" x14ac:dyDescent="0.4">
      <c r="A56" t="s">
        <v>288</v>
      </c>
      <c r="C56" t="e">
        <f t="shared" si="0"/>
        <v>#DIV/0!</v>
      </c>
    </row>
    <row r="57" spans="1:3" x14ac:dyDescent="0.4">
      <c r="A57" t="s">
        <v>289</v>
      </c>
      <c r="C57" t="e">
        <f t="shared" si="0"/>
        <v>#DIV/0!</v>
      </c>
    </row>
    <row r="58" spans="1:3" x14ac:dyDescent="0.4">
      <c r="A58" t="s">
        <v>290</v>
      </c>
      <c r="C58" t="e">
        <f t="shared" si="0"/>
        <v>#DIV/0!</v>
      </c>
    </row>
    <row r="59" spans="1:3" x14ac:dyDescent="0.4">
      <c r="A59" t="s">
        <v>291</v>
      </c>
      <c r="C59" t="e">
        <f t="shared" si="0"/>
        <v>#DIV/0!</v>
      </c>
    </row>
    <row r="60" spans="1:3" x14ac:dyDescent="0.4">
      <c r="A60" t="s">
        <v>292</v>
      </c>
      <c r="C60" t="e">
        <f t="shared" si="0"/>
        <v>#DIV/0!</v>
      </c>
    </row>
    <row r="61" spans="1:3" x14ac:dyDescent="0.4">
      <c r="A61" t="s">
        <v>293</v>
      </c>
      <c r="C61" t="e">
        <f t="shared" si="0"/>
        <v>#DIV/0!</v>
      </c>
    </row>
    <row r="62" spans="1:3" x14ac:dyDescent="0.4">
      <c r="A62" t="s">
        <v>294</v>
      </c>
      <c r="C62" t="e">
        <f t="shared" si="0"/>
        <v>#DIV/0!</v>
      </c>
    </row>
    <row r="63" spans="1:3" x14ac:dyDescent="0.4">
      <c r="A63" t="s">
        <v>295</v>
      </c>
      <c r="C63" t="e">
        <f t="shared" si="0"/>
        <v>#DIV/0!</v>
      </c>
    </row>
    <row r="64" spans="1:3" x14ac:dyDescent="0.4">
      <c r="A64" t="s">
        <v>296</v>
      </c>
      <c r="C64" t="e">
        <f t="shared" si="0"/>
        <v>#DIV/0!</v>
      </c>
    </row>
    <row r="65" spans="1:3" x14ac:dyDescent="0.4">
      <c r="A65" t="s">
        <v>297</v>
      </c>
      <c r="C65" t="e">
        <f t="shared" si="0"/>
        <v>#DIV/0!</v>
      </c>
    </row>
    <row r="66" spans="1:3" x14ac:dyDescent="0.4">
      <c r="A66" t="s">
        <v>298</v>
      </c>
      <c r="C66" t="e">
        <f t="shared" si="0"/>
        <v>#DIV/0!</v>
      </c>
    </row>
    <row r="67" spans="1:3" x14ac:dyDescent="0.4">
      <c r="A67" t="s">
        <v>299</v>
      </c>
      <c r="C67" t="e">
        <f t="shared" si="0"/>
        <v>#DIV/0!</v>
      </c>
    </row>
    <row r="68" spans="1:3" x14ac:dyDescent="0.4">
      <c r="A68" t="s">
        <v>300</v>
      </c>
      <c r="C68" t="e">
        <f t="shared" ref="C68:C131" si="2">B68/B67</f>
        <v>#DIV/0!</v>
      </c>
    </row>
    <row r="69" spans="1:3" x14ac:dyDescent="0.4">
      <c r="A69" t="s">
        <v>301</v>
      </c>
      <c r="C69" t="e">
        <f t="shared" si="2"/>
        <v>#DIV/0!</v>
      </c>
    </row>
    <row r="70" spans="1:3" x14ac:dyDescent="0.4">
      <c r="A70" t="s">
        <v>302</v>
      </c>
      <c r="C70" t="e">
        <f t="shared" si="2"/>
        <v>#DIV/0!</v>
      </c>
    </row>
    <row r="71" spans="1:3" x14ac:dyDescent="0.4">
      <c r="A71" t="s">
        <v>303</v>
      </c>
      <c r="C71" t="e">
        <f t="shared" si="2"/>
        <v>#DIV/0!</v>
      </c>
    </row>
    <row r="72" spans="1:3" x14ac:dyDescent="0.4">
      <c r="A72" t="s">
        <v>304</v>
      </c>
      <c r="C72" t="e">
        <f t="shared" si="2"/>
        <v>#DIV/0!</v>
      </c>
    </row>
    <row r="73" spans="1:3" x14ac:dyDescent="0.4">
      <c r="A73" t="s">
        <v>305</v>
      </c>
      <c r="C73" t="e">
        <f t="shared" si="2"/>
        <v>#DIV/0!</v>
      </c>
    </row>
    <row r="74" spans="1:3" x14ac:dyDescent="0.4">
      <c r="A74" t="s">
        <v>306</v>
      </c>
      <c r="C74" t="e">
        <f t="shared" si="2"/>
        <v>#DIV/0!</v>
      </c>
    </row>
    <row r="75" spans="1:3" x14ac:dyDescent="0.4">
      <c r="A75" t="s">
        <v>307</v>
      </c>
      <c r="C75" t="e">
        <f t="shared" si="2"/>
        <v>#DIV/0!</v>
      </c>
    </row>
    <row r="76" spans="1:3" x14ac:dyDescent="0.4">
      <c r="A76" t="s">
        <v>308</v>
      </c>
      <c r="C76" t="e">
        <f t="shared" si="2"/>
        <v>#DIV/0!</v>
      </c>
    </row>
    <row r="77" spans="1:3" x14ac:dyDescent="0.4">
      <c r="A77" t="s">
        <v>309</v>
      </c>
      <c r="B77">
        <v>4613</v>
      </c>
      <c r="C77" t="e">
        <f t="shared" si="2"/>
        <v>#DIV/0!</v>
      </c>
    </row>
    <row r="78" spans="1:3" x14ac:dyDescent="0.4">
      <c r="A78" t="s">
        <v>310</v>
      </c>
      <c r="B78">
        <v>4633</v>
      </c>
      <c r="C78">
        <f t="shared" si="2"/>
        <v>1.0043355733795793</v>
      </c>
    </row>
    <row r="79" spans="1:3" x14ac:dyDescent="0.4">
      <c r="A79" t="s">
        <v>311</v>
      </c>
      <c r="B79">
        <v>4653</v>
      </c>
      <c r="C79">
        <f t="shared" si="2"/>
        <v>1.0043168573278654</v>
      </c>
    </row>
    <row r="80" spans="1:3" x14ac:dyDescent="0.4">
      <c r="A80" t="s">
        <v>312</v>
      </c>
      <c r="B80">
        <v>4672</v>
      </c>
      <c r="C80">
        <f t="shared" si="2"/>
        <v>1.0040833870621104</v>
      </c>
    </row>
    <row r="81" spans="1:3" x14ac:dyDescent="0.4">
      <c r="A81" t="s">
        <v>313</v>
      </c>
      <c r="B81">
        <v>4692</v>
      </c>
      <c r="C81">
        <f t="shared" si="2"/>
        <v>1.0042808219178083</v>
      </c>
    </row>
    <row r="82" spans="1:3" x14ac:dyDescent="0.4">
      <c r="A82" t="s">
        <v>314</v>
      </c>
      <c r="B82">
        <v>4712</v>
      </c>
      <c r="C82">
        <f t="shared" si="2"/>
        <v>1.0042625745950555</v>
      </c>
    </row>
    <row r="83" spans="1:3" x14ac:dyDescent="0.4">
      <c r="A83" t="s">
        <v>315</v>
      </c>
      <c r="B83">
        <v>4732</v>
      </c>
      <c r="C83">
        <f t="shared" si="2"/>
        <v>1.0042444821731749</v>
      </c>
    </row>
    <row r="84" spans="1:3" x14ac:dyDescent="0.4">
      <c r="A84" t="s">
        <v>316</v>
      </c>
      <c r="B84">
        <v>4752</v>
      </c>
      <c r="C84">
        <f t="shared" si="2"/>
        <v>1.0042265426880812</v>
      </c>
    </row>
    <row r="85" spans="1:3" x14ac:dyDescent="0.4">
      <c r="A85" t="s">
        <v>317</v>
      </c>
      <c r="B85">
        <v>4771</v>
      </c>
      <c r="C85">
        <f t="shared" si="2"/>
        <v>1.0039983164983164</v>
      </c>
    </row>
    <row r="86" spans="1:3" x14ac:dyDescent="0.4">
      <c r="A86" t="s">
        <v>318</v>
      </c>
      <c r="B86">
        <v>4791</v>
      </c>
      <c r="C86">
        <f t="shared" si="2"/>
        <v>1.0041919932928107</v>
      </c>
    </row>
    <row r="87" spans="1:3" x14ac:dyDescent="0.4">
      <c r="A87" t="s">
        <v>319</v>
      </c>
      <c r="B87">
        <v>4811</v>
      </c>
      <c r="C87">
        <f t="shared" si="2"/>
        <v>1.0041744938426216</v>
      </c>
    </row>
    <row r="88" spans="1:3" x14ac:dyDescent="0.4">
      <c r="A88" t="s">
        <v>320</v>
      </c>
      <c r="B88">
        <v>4831</v>
      </c>
      <c r="C88">
        <f t="shared" si="2"/>
        <v>1.0041571398877571</v>
      </c>
    </row>
    <row r="89" spans="1:3" x14ac:dyDescent="0.4">
      <c r="A89" t="s">
        <v>321</v>
      </c>
      <c r="B89">
        <v>4851</v>
      </c>
      <c r="C89">
        <f t="shared" si="2"/>
        <v>1.0041399296211964</v>
      </c>
    </row>
    <row r="90" spans="1:3" x14ac:dyDescent="0.4">
      <c r="A90" t="s">
        <v>322</v>
      </c>
      <c r="B90">
        <v>4870</v>
      </c>
      <c r="C90">
        <f t="shared" si="2"/>
        <v>1.0039167182024324</v>
      </c>
    </row>
    <row r="91" spans="1:3" x14ac:dyDescent="0.4">
      <c r="A91" t="s">
        <v>323</v>
      </c>
      <c r="B91">
        <v>4890</v>
      </c>
      <c r="C91">
        <f t="shared" si="2"/>
        <v>1.0041067761806981</v>
      </c>
    </row>
    <row r="92" spans="1:3" x14ac:dyDescent="0.4">
      <c r="A92" t="s">
        <v>324</v>
      </c>
      <c r="B92">
        <v>4910</v>
      </c>
      <c r="C92">
        <f t="shared" si="2"/>
        <v>1.0040899795501022</v>
      </c>
    </row>
    <row r="93" spans="1:3" x14ac:dyDescent="0.4">
      <c r="A93" t="s">
        <v>325</v>
      </c>
      <c r="C93">
        <f t="shared" si="2"/>
        <v>0</v>
      </c>
    </row>
    <row r="94" spans="1:3" x14ac:dyDescent="0.4">
      <c r="A94" t="s">
        <v>326</v>
      </c>
      <c r="C94" t="e">
        <f t="shared" si="2"/>
        <v>#DIV/0!</v>
      </c>
    </row>
    <row r="95" spans="1:3" x14ac:dyDescent="0.4">
      <c r="A95" t="s">
        <v>327</v>
      </c>
      <c r="C95" t="e">
        <f t="shared" si="2"/>
        <v>#DIV/0!</v>
      </c>
    </row>
    <row r="96" spans="1:3" x14ac:dyDescent="0.4">
      <c r="A96" t="s">
        <v>328</v>
      </c>
      <c r="C96" t="e">
        <f t="shared" si="2"/>
        <v>#DIV/0!</v>
      </c>
    </row>
    <row r="97" spans="1:3" x14ac:dyDescent="0.4">
      <c r="A97" t="s">
        <v>329</v>
      </c>
      <c r="C97" t="e">
        <f t="shared" si="2"/>
        <v>#DIV/0!</v>
      </c>
    </row>
    <row r="98" spans="1:3" x14ac:dyDescent="0.4">
      <c r="A98" t="s">
        <v>330</v>
      </c>
      <c r="C98" t="e">
        <f t="shared" si="2"/>
        <v>#DIV/0!</v>
      </c>
    </row>
    <row r="99" spans="1:3" x14ac:dyDescent="0.4">
      <c r="A99" t="s">
        <v>331</v>
      </c>
      <c r="C99" t="e">
        <f t="shared" si="2"/>
        <v>#DIV/0!</v>
      </c>
    </row>
    <row r="100" spans="1:3" x14ac:dyDescent="0.4">
      <c r="A100" t="s">
        <v>332</v>
      </c>
      <c r="C100" t="e">
        <f t="shared" si="2"/>
        <v>#DIV/0!</v>
      </c>
    </row>
    <row r="101" spans="1:3" x14ac:dyDescent="0.4">
      <c r="A101" t="s">
        <v>333</v>
      </c>
      <c r="C101" t="e">
        <f t="shared" si="2"/>
        <v>#DIV/0!</v>
      </c>
    </row>
    <row r="102" spans="1:3" x14ac:dyDescent="0.4">
      <c r="A102" t="s">
        <v>334</v>
      </c>
      <c r="C102" t="e">
        <f t="shared" si="2"/>
        <v>#DIV/0!</v>
      </c>
    </row>
    <row r="103" spans="1:3" x14ac:dyDescent="0.4">
      <c r="A103" t="s">
        <v>335</v>
      </c>
      <c r="C103" t="e">
        <f t="shared" si="2"/>
        <v>#DIV/0!</v>
      </c>
    </row>
    <row r="104" spans="1:3" x14ac:dyDescent="0.4">
      <c r="A104" t="s">
        <v>336</v>
      </c>
      <c r="C104" t="e">
        <f t="shared" si="2"/>
        <v>#DIV/0!</v>
      </c>
    </row>
    <row r="105" spans="1:3" x14ac:dyDescent="0.4">
      <c r="A105" t="s">
        <v>337</v>
      </c>
      <c r="C105" t="e">
        <f t="shared" si="2"/>
        <v>#DIV/0!</v>
      </c>
    </row>
    <row r="106" spans="1:3" x14ac:dyDescent="0.4">
      <c r="A106" t="s">
        <v>338</v>
      </c>
      <c r="C106" t="e">
        <f t="shared" si="2"/>
        <v>#DIV/0!</v>
      </c>
    </row>
    <row r="107" spans="1:3" x14ac:dyDescent="0.4">
      <c r="A107" t="s">
        <v>339</v>
      </c>
      <c r="C107" t="e">
        <f t="shared" si="2"/>
        <v>#DIV/0!</v>
      </c>
    </row>
    <row r="108" spans="1:3" x14ac:dyDescent="0.4">
      <c r="A108" t="s">
        <v>340</v>
      </c>
      <c r="C108" t="e">
        <f t="shared" si="2"/>
        <v>#DIV/0!</v>
      </c>
    </row>
    <row r="109" spans="1:3" x14ac:dyDescent="0.4">
      <c r="A109" t="s">
        <v>341</v>
      </c>
      <c r="C109" t="e">
        <f t="shared" si="2"/>
        <v>#DIV/0!</v>
      </c>
    </row>
    <row r="110" spans="1:3" x14ac:dyDescent="0.4">
      <c r="A110" t="s">
        <v>342</v>
      </c>
      <c r="C110" t="e">
        <f t="shared" si="2"/>
        <v>#DIV/0!</v>
      </c>
    </row>
    <row r="111" spans="1:3" x14ac:dyDescent="0.4">
      <c r="A111" t="s">
        <v>343</v>
      </c>
      <c r="C111" t="e">
        <f t="shared" si="2"/>
        <v>#DIV/0!</v>
      </c>
    </row>
    <row r="112" spans="1:3" x14ac:dyDescent="0.4">
      <c r="A112" t="s">
        <v>344</v>
      </c>
      <c r="C112" t="e">
        <f t="shared" si="2"/>
        <v>#DIV/0!</v>
      </c>
    </row>
    <row r="113" spans="1:3" x14ac:dyDescent="0.4">
      <c r="A113" t="s">
        <v>345</v>
      </c>
      <c r="C113" t="e">
        <f t="shared" si="2"/>
        <v>#DIV/0!</v>
      </c>
    </row>
    <row r="114" spans="1:3" x14ac:dyDescent="0.4">
      <c r="A114" t="s">
        <v>346</v>
      </c>
      <c r="C114" t="e">
        <f t="shared" si="2"/>
        <v>#DIV/0!</v>
      </c>
    </row>
    <row r="115" spans="1:3" x14ac:dyDescent="0.4">
      <c r="A115" t="s">
        <v>347</v>
      </c>
      <c r="C115" t="e">
        <f t="shared" si="2"/>
        <v>#DIV/0!</v>
      </c>
    </row>
    <row r="116" spans="1:3" x14ac:dyDescent="0.4">
      <c r="A116" t="s">
        <v>348</v>
      </c>
      <c r="C116" t="e">
        <f t="shared" si="2"/>
        <v>#DIV/0!</v>
      </c>
    </row>
    <row r="117" spans="1:3" x14ac:dyDescent="0.4">
      <c r="A117" t="s">
        <v>349</v>
      </c>
      <c r="C117" t="e">
        <f t="shared" si="2"/>
        <v>#DIV/0!</v>
      </c>
    </row>
    <row r="118" spans="1:3" x14ac:dyDescent="0.4">
      <c r="A118" t="s">
        <v>350</v>
      </c>
      <c r="C118" t="e">
        <f t="shared" si="2"/>
        <v>#DIV/0!</v>
      </c>
    </row>
    <row r="119" spans="1:3" x14ac:dyDescent="0.4">
      <c r="A119" t="s">
        <v>351</v>
      </c>
      <c r="C119" t="e">
        <f t="shared" si="2"/>
        <v>#DIV/0!</v>
      </c>
    </row>
    <row r="120" spans="1:3" x14ac:dyDescent="0.4">
      <c r="A120" t="s">
        <v>352</v>
      </c>
      <c r="C120" t="e">
        <f t="shared" si="2"/>
        <v>#DIV/0!</v>
      </c>
    </row>
    <row r="121" spans="1:3" x14ac:dyDescent="0.4">
      <c r="A121" t="s">
        <v>353</v>
      </c>
      <c r="C121" t="e">
        <f t="shared" si="2"/>
        <v>#DIV/0!</v>
      </c>
    </row>
    <row r="122" spans="1:3" x14ac:dyDescent="0.4">
      <c r="A122" t="s">
        <v>354</v>
      </c>
      <c r="C122" t="e">
        <f t="shared" si="2"/>
        <v>#DIV/0!</v>
      </c>
    </row>
    <row r="123" spans="1:3" x14ac:dyDescent="0.4">
      <c r="A123" t="s">
        <v>355</v>
      </c>
      <c r="C123" t="e">
        <f t="shared" si="2"/>
        <v>#DIV/0!</v>
      </c>
    </row>
    <row r="124" spans="1:3" x14ac:dyDescent="0.4">
      <c r="A124" t="s">
        <v>356</v>
      </c>
      <c r="C124" t="e">
        <f t="shared" si="2"/>
        <v>#DIV/0!</v>
      </c>
    </row>
    <row r="125" spans="1:3" x14ac:dyDescent="0.4">
      <c r="A125" t="s">
        <v>357</v>
      </c>
      <c r="C125" t="e">
        <f t="shared" si="2"/>
        <v>#DIV/0!</v>
      </c>
    </row>
    <row r="126" spans="1:3" x14ac:dyDescent="0.4">
      <c r="A126" t="s">
        <v>358</v>
      </c>
      <c r="C126" t="e">
        <f t="shared" si="2"/>
        <v>#DIV/0!</v>
      </c>
    </row>
    <row r="127" spans="1:3" x14ac:dyDescent="0.4">
      <c r="A127" t="s">
        <v>359</v>
      </c>
      <c r="C127" t="e">
        <f t="shared" si="2"/>
        <v>#DIV/0!</v>
      </c>
    </row>
    <row r="128" spans="1:3" x14ac:dyDescent="0.4">
      <c r="A128" t="s">
        <v>360</v>
      </c>
      <c r="C128" t="e">
        <f t="shared" si="2"/>
        <v>#DIV/0!</v>
      </c>
    </row>
    <row r="129" spans="1:3" x14ac:dyDescent="0.4">
      <c r="A129" t="s">
        <v>361</v>
      </c>
      <c r="C129" t="e">
        <f t="shared" si="2"/>
        <v>#DIV/0!</v>
      </c>
    </row>
    <row r="130" spans="1:3" x14ac:dyDescent="0.4">
      <c r="A130" t="s">
        <v>362</v>
      </c>
      <c r="C130" t="e">
        <f t="shared" si="2"/>
        <v>#DIV/0!</v>
      </c>
    </row>
    <row r="131" spans="1:3" x14ac:dyDescent="0.4">
      <c r="A131" t="s">
        <v>363</v>
      </c>
      <c r="C131" t="e">
        <f t="shared" si="2"/>
        <v>#DIV/0!</v>
      </c>
    </row>
    <row r="132" spans="1:3" x14ac:dyDescent="0.4">
      <c r="A132" t="s">
        <v>364</v>
      </c>
      <c r="C132" t="e">
        <f t="shared" ref="C132:C195" si="3">B132/B131</f>
        <v>#DIV/0!</v>
      </c>
    </row>
    <row r="133" spans="1:3" x14ac:dyDescent="0.4">
      <c r="A133" t="s">
        <v>365</v>
      </c>
      <c r="C133" t="e">
        <f t="shared" si="3"/>
        <v>#DIV/0!</v>
      </c>
    </row>
    <row r="134" spans="1:3" x14ac:dyDescent="0.4">
      <c r="A134" t="s">
        <v>366</v>
      </c>
      <c r="C134" t="e">
        <f t="shared" si="3"/>
        <v>#DIV/0!</v>
      </c>
    </row>
    <row r="135" spans="1:3" x14ac:dyDescent="0.4">
      <c r="A135" t="s">
        <v>367</v>
      </c>
      <c r="C135" t="e">
        <f t="shared" si="3"/>
        <v>#DIV/0!</v>
      </c>
    </row>
    <row r="136" spans="1:3" x14ac:dyDescent="0.4">
      <c r="A136" t="s">
        <v>368</v>
      </c>
      <c r="C136" t="e">
        <f t="shared" si="3"/>
        <v>#DIV/0!</v>
      </c>
    </row>
    <row r="137" spans="1:3" x14ac:dyDescent="0.4">
      <c r="A137" t="s">
        <v>369</v>
      </c>
      <c r="C137" t="e">
        <f t="shared" si="3"/>
        <v>#DIV/0!</v>
      </c>
    </row>
    <row r="138" spans="1:3" x14ac:dyDescent="0.4">
      <c r="A138" t="s">
        <v>370</v>
      </c>
      <c r="C138" t="e">
        <f t="shared" si="3"/>
        <v>#DIV/0!</v>
      </c>
    </row>
    <row r="139" spans="1:3" x14ac:dyDescent="0.4">
      <c r="A139" t="s">
        <v>371</v>
      </c>
      <c r="C139" t="e">
        <f t="shared" si="3"/>
        <v>#DIV/0!</v>
      </c>
    </row>
    <row r="140" spans="1:3" x14ac:dyDescent="0.4">
      <c r="A140" t="s">
        <v>372</v>
      </c>
      <c r="C140" t="e">
        <f t="shared" si="3"/>
        <v>#DIV/0!</v>
      </c>
    </row>
    <row r="141" spans="1:3" x14ac:dyDescent="0.4">
      <c r="A141" t="s">
        <v>373</v>
      </c>
      <c r="C141" t="e">
        <f t="shared" si="3"/>
        <v>#DIV/0!</v>
      </c>
    </row>
    <row r="142" spans="1:3" x14ac:dyDescent="0.4">
      <c r="A142" t="s">
        <v>374</v>
      </c>
      <c r="C142" t="e">
        <f t="shared" si="3"/>
        <v>#DIV/0!</v>
      </c>
    </row>
    <row r="143" spans="1:3" x14ac:dyDescent="0.4">
      <c r="A143" t="s">
        <v>375</v>
      </c>
      <c r="C143" t="e">
        <f t="shared" si="3"/>
        <v>#DIV/0!</v>
      </c>
    </row>
    <row r="144" spans="1:3" x14ac:dyDescent="0.4">
      <c r="A144" t="s">
        <v>376</v>
      </c>
      <c r="C144" t="e">
        <f t="shared" si="3"/>
        <v>#DIV/0!</v>
      </c>
    </row>
    <row r="145" spans="1:3" x14ac:dyDescent="0.4">
      <c r="A145" t="s">
        <v>377</v>
      </c>
      <c r="C145" t="e">
        <f t="shared" si="3"/>
        <v>#DIV/0!</v>
      </c>
    </row>
    <row r="146" spans="1:3" x14ac:dyDescent="0.4">
      <c r="A146" t="s">
        <v>378</v>
      </c>
      <c r="C146" t="e">
        <f t="shared" si="3"/>
        <v>#DIV/0!</v>
      </c>
    </row>
    <row r="147" spans="1:3" x14ac:dyDescent="0.4">
      <c r="A147" t="s">
        <v>379</v>
      </c>
      <c r="C147" t="e">
        <f t="shared" si="3"/>
        <v>#DIV/0!</v>
      </c>
    </row>
    <row r="148" spans="1:3" x14ac:dyDescent="0.4">
      <c r="A148" t="s">
        <v>380</v>
      </c>
      <c r="C148" t="e">
        <f t="shared" si="3"/>
        <v>#DIV/0!</v>
      </c>
    </row>
    <row r="149" spans="1:3" x14ac:dyDescent="0.4">
      <c r="A149" t="s">
        <v>381</v>
      </c>
      <c r="C149" t="e">
        <f t="shared" si="3"/>
        <v>#DIV/0!</v>
      </c>
    </row>
    <row r="150" spans="1:3" x14ac:dyDescent="0.4">
      <c r="A150" t="s">
        <v>382</v>
      </c>
      <c r="C150" t="e">
        <f t="shared" si="3"/>
        <v>#DIV/0!</v>
      </c>
    </row>
    <row r="151" spans="1:3" x14ac:dyDescent="0.4">
      <c r="A151" t="s">
        <v>383</v>
      </c>
      <c r="C151" t="e">
        <f t="shared" si="3"/>
        <v>#DIV/0!</v>
      </c>
    </row>
    <row r="152" spans="1:3" x14ac:dyDescent="0.4">
      <c r="A152" t="s">
        <v>384</v>
      </c>
      <c r="C152" t="e">
        <f t="shared" si="3"/>
        <v>#DIV/0!</v>
      </c>
    </row>
    <row r="153" spans="1:3" x14ac:dyDescent="0.4">
      <c r="A153" t="s">
        <v>385</v>
      </c>
      <c r="C153" t="e">
        <f t="shared" si="3"/>
        <v>#DIV/0!</v>
      </c>
    </row>
    <row r="154" spans="1:3" x14ac:dyDescent="0.4">
      <c r="A154" t="s">
        <v>386</v>
      </c>
      <c r="C154" t="e">
        <f t="shared" si="3"/>
        <v>#DIV/0!</v>
      </c>
    </row>
    <row r="155" spans="1:3" x14ac:dyDescent="0.4">
      <c r="A155" t="s">
        <v>387</v>
      </c>
      <c r="C155" t="e">
        <f t="shared" si="3"/>
        <v>#DIV/0!</v>
      </c>
    </row>
    <row r="156" spans="1:3" x14ac:dyDescent="0.4">
      <c r="A156" t="s">
        <v>388</v>
      </c>
      <c r="C156" t="e">
        <f t="shared" si="3"/>
        <v>#DIV/0!</v>
      </c>
    </row>
    <row r="157" spans="1:3" x14ac:dyDescent="0.4">
      <c r="A157" t="s">
        <v>389</v>
      </c>
      <c r="C157" t="e">
        <f t="shared" si="3"/>
        <v>#DIV/0!</v>
      </c>
    </row>
    <row r="158" spans="1:3" x14ac:dyDescent="0.4">
      <c r="A158" t="s">
        <v>390</v>
      </c>
      <c r="C158" t="e">
        <f t="shared" si="3"/>
        <v>#DIV/0!</v>
      </c>
    </row>
    <row r="159" spans="1:3" x14ac:dyDescent="0.4">
      <c r="A159" t="s">
        <v>391</v>
      </c>
      <c r="C159" t="e">
        <f t="shared" si="3"/>
        <v>#DIV/0!</v>
      </c>
    </row>
    <row r="160" spans="1:3" x14ac:dyDescent="0.4">
      <c r="A160" t="s">
        <v>392</v>
      </c>
      <c r="C160" t="e">
        <f t="shared" si="3"/>
        <v>#DIV/0!</v>
      </c>
    </row>
    <row r="161" spans="1:3" x14ac:dyDescent="0.4">
      <c r="A161" t="s">
        <v>393</v>
      </c>
      <c r="C161" t="e">
        <f t="shared" si="3"/>
        <v>#DIV/0!</v>
      </c>
    </row>
    <row r="162" spans="1:3" x14ac:dyDescent="0.4">
      <c r="A162" t="s">
        <v>394</v>
      </c>
      <c r="C162" t="e">
        <f t="shared" si="3"/>
        <v>#DIV/0!</v>
      </c>
    </row>
    <row r="163" spans="1:3" x14ac:dyDescent="0.4">
      <c r="A163" t="s">
        <v>395</v>
      </c>
      <c r="C163" t="e">
        <f t="shared" si="3"/>
        <v>#DIV/0!</v>
      </c>
    </row>
    <row r="164" spans="1:3" x14ac:dyDescent="0.4">
      <c r="A164" t="s">
        <v>396</v>
      </c>
      <c r="C164" t="e">
        <f t="shared" si="3"/>
        <v>#DIV/0!</v>
      </c>
    </row>
    <row r="165" spans="1:3" x14ac:dyDescent="0.4">
      <c r="A165" t="s">
        <v>397</v>
      </c>
      <c r="C165" t="e">
        <f t="shared" si="3"/>
        <v>#DIV/0!</v>
      </c>
    </row>
    <row r="166" spans="1:3" x14ac:dyDescent="0.4">
      <c r="A166" t="s">
        <v>398</v>
      </c>
      <c r="C166" t="e">
        <f t="shared" si="3"/>
        <v>#DIV/0!</v>
      </c>
    </row>
    <row r="167" spans="1:3" x14ac:dyDescent="0.4">
      <c r="A167" t="s">
        <v>399</v>
      </c>
      <c r="C167" t="e">
        <f t="shared" si="3"/>
        <v>#DIV/0!</v>
      </c>
    </row>
    <row r="168" spans="1:3" x14ac:dyDescent="0.4">
      <c r="A168" t="s">
        <v>400</v>
      </c>
      <c r="C168" t="e">
        <f t="shared" si="3"/>
        <v>#DIV/0!</v>
      </c>
    </row>
    <row r="169" spans="1:3" x14ac:dyDescent="0.4">
      <c r="A169" t="s">
        <v>401</v>
      </c>
      <c r="C169" t="e">
        <f t="shared" si="3"/>
        <v>#DIV/0!</v>
      </c>
    </row>
    <row r="170" spans="1:3" x14ac:dyDescent="0.4">
      <c r="A170" t="s">
        <v>402</v>
      </c>
      <c r="C170" t="e">
        <f t="shared" si="3"/>
        <v>#DIV/0!</v>
      </c>
    </row>
    <row r="171" spans="1:3" x14ac:dyDescent="0.4">
      <c r="A171" t="s">
        <v>403</v>
      </c>
      <c r="C171" t="e">
        <f t="shared" si="3"/>
        <v>#DIV/0!</v>
      </c>
    </row>
    <row r="172" spans="1:3" x14ac:dyDescent="0.4">
      <c r="A172" t="s">
        <v>404</v>
      </c>
      <c r="C172" t="e">
        <f t="shared" si="3"/>
        <v>#DIV/0!</v>
      </c>
    </row>
    <row r="173" spans="1:3" x14ac:dyDescent="0.4">
      <c r="A173" t="s">
        <v>405</v>
      </c>
      <c r="C173" t="e">
        <f t="shared" si="3"/>
        <v>#DIV/0!</v>
      </c>
    </row>
    <row r="174" spans="1:3" x14ac:dyDescent="0.4">
      <c r="A174" t="s">
        <v>406</v>
      </c>
      <c r="C174" t="e">
        <f t="shared" si="3"/>
        <v>#DIV/0!</v>
      </c>
    </row>
    <row r="175" spans="1:3" x14ac:dyDescent="0.4">
      <c r="A175" t="s">
        <v>407</v>
      </c>
      <c r="C175" t="e">
        <f t="shared" si="3"/>
        <v>#DIV/0!</v>
      </c>
    </row>
    <row r="176" spans="1:3" x14ac:dyDescent="0.4">
      <c r="A176" t="s">
        <v>408</v>
      </c>
      <c r="C176" t="e">
        <f t="shared" si="3"/>
        <v>#DIV/0!</v>
      </c>
    </row>
    <row r="177" spans="1:3" x14ac:dyDescent="0.4">
      <c r="A177" t="s">
        <v>409</v>
      </c>
      <c r="C177" t="e">
        <f t="shared" si="3"/>
        <v>#DIV/0!</v>
      </c>
    </row>
    <row r="178" spans="1:3" x14ac:dyDescent="0.4">
      <c r="A178" t="s">
        <v>410</v>
      </c>
      <c r="C178" t="e">
        <f t="shared" si="3"/>
        <v>#DIV/0!</v>
      </c>
    </row>
    <row r="179" spans="1:3" x14ac:dyDescent="0.4">
      <c r="A179" t="s">
        <v>411</v>
      </c>
      <c r="C179" t="e">
        <f t="shared" si="3"/>
        <v>#DIV/0!</v>
      </c>
    </row>
    <row r="180" spans="1:3" x14ac:dyDescent="0.4">
      <c r="A180" t="s">
        <v>412</v>
      </c>
      <c r="C180" t="e">
        <f t="shared" si="3"/>
        <v>#DIV/0!</v>
      </c>
    </row>
    <row r="181" spans="1:3" x14ac:dyDescent="0.4">
      <c r="A181" t="s">
        <v>413</v>
      </c>
      <c r="C181" t="e">
        <f t="shared" si="3"/>
        <v>#DIV/0!</v>
      </c>
    </row>
    <row r="182" spans="1:3" x14ac:dyDescent="0.4">
      <c r="A182" t="s">
        <v>414</v>
      </c>
      <c r="C182" t="e">
        <f t="shared" si="3"/>
        <v>#DIV/0!</v>
      </c>
    </row>
    <row r="183" spans="1:3" x14ac:dyDescent="0.4">
      <c r="A183" t="s">
        <v>415</v>
      </c>
      <c r="C183" t="e">
        <f t="shared" si="3"/>
        <v>#DIV/0!</v>
      </c>
    </row>
    <row r="184" spans="1:3" x14ac:dyDescent="0.4">
      <c r="A184" t="s">
        <v>416</v>
      </c>
      <c r="C184" t="e">
        <f t="shared" si="3"/>
        <v>#DIV/0!</v>
      </c>
    </row>
    <row r="185" spans="1:3" x14ac:dyDescent="0.4">
      <c r="A185" t="s">
        <v>417</v>
      </c>
      <c r="C185" t="e">
        <f t="shared" si="3"/>
        <v>#DIV/0!</v>
      </c>
    </row>
    <row r="186" spans="1:3" x14ac:dyDescent="0.4">
      <c r="A186" t="s">
        <v>418</v>
      </c>
      <c r="C186" t="e">
        <f t="shared" si="3"/>
        <v>#DIV/0!</v>
      </c>
    </row>
    <row r="187" spans="1:3" x14ac:dyDescent="0.4">
      <c r="A187" t="s">
        <v>419</v>
      </c>
      <c r="C187" t="e">
        <f t="shared" si="3"/>
        <v>#DIV/0!</v>
      </c>
    </row>
    <row r="188" spans="1:3" x14ac:dyDescent="0.4">
      <c r="A188" t="s">
        <v>420</v>
      </c>
      <c r="C188" t="e">
        <f t="shared" si="3"/>
        <v>#DIV/0!</v>
      </c>
    </row>
    <row r="189" spans="1:3" x14ac:dyDescent="0.4">
      <c r="A189" t="s">
        <v>421</v>
      </c>
      <c r="C189" t="e">
        <f t="shared" si="3"/>
        <v>#DIV/0!</v>
      </c>
    </row>
    <row r="190" spans="1:3" x14ac:dyDescent="0.4">
      <c r="A190" t="s">
        <v>422</v>
      </c>
      <c r="C190" t="e">
        <f t="shared" si="3"/>
        <v>#DIV/0!</v>
      </c>
    </row>
    <row r="191" spans="1:3" x14ac:dyDescent="0.4">
      <c r="A191" t="s">
        <v>423</v>
      </c>
      <c r="C191" t="e">
        <f t="shared" si="3"/>
        <v>#DIV/0!</v>
      </c>
    </row>
    <row r="192" spans="1:3" x14ac:dyDescent="0.4">
      <c r="A192" t="s">
        <v>424</v>
      </c>
      <c r="C192" t="e">
        <f t="shared" si="3"/>
        <v>#DIV/0!</v>
      </c>
    </row>
    <row r="193" spans="1:3" x14ac:dyDescent="0.4">
      <c r="A193" t="s">
        <v>425</v>
      </c>
      <c r="C193" t="e">
        <f t="shared" si="3"/>
        <v>#DIV/0!</v>
      </c>
    </row>
    <row r="194" spans="1:3" x14ac:dyDescent="0.4">
      <c r="A194" t="s">
        <v>426</v>
      </c>
      <c r="C194" t="e">
        <f t="shared" si="3"/>
        <v>#DIV/0!</v>
      </c>
    </row>
    <row r="195" spans="1:3" x14ac:dyDescent="0.4">
      <c r="A195" t="s">
        <v>427</v>
      </c>
      <c r="C195" t="e">
        <f t="shared" si="3"/>
        <v>#DIV/0!</v>
      </c>
    </row>
    <row r="196" spans="1:3" x14ac:dyDescent="0.4">
      <c r="A196" t="s">
        <v>428</v>
      </c>
      <c r="C196" t="e">
        <f t="shared" ref="C196:C256" si="4">B196/B195</f>
        <v>#DIV/0!</v>
      </c>
    </row>
    <row r="197" spans="1:3" x14ac:dyDescent="0.4">
      <c r="A197" t="s">
        <v>429</v>
      </c>
      <c r="C197" t="e">
        <f t="shared" si="4"/>
        <v>#DIV/0!</v>
      </c>
    </row>
    <row r="198" spans="1:3" x14ac:dyDescent="0.4">
      <c r="A198" t="s">
        <v>430</v>
      </c>
      <c r="C198" t="e">
        <f t="shared" si="4"/>
        <v>#DIV/0!</v>
      </c>
    </row>
    <row r="199" spans="1:3" x14ac:dyDescent="0.4">
      <c r="A199" t="s">
        <v>431</v>
      </c>
      <c r="C199" t="e">
        <f t="shared" si="4"/>
        <v>#DIV/0!</v>
      </c>
    </row>
    <row r="200" spans="1:3" x14ac:dyDescent="0.4">
      <c r="A200" t="s">
        <v>432</v>
      </c>
      <c r="C200" t="e">
        <f t="shared" si="4"/>
        <v>#DIV/0!</v>
      </c>
    </row>
    <row r="201" spans="1:3" x14ac:dyDescent="0.4">
      <c r="A201" t="s">
        <v>433</v>
      </c>
      <c r="C201" t="e">
        <f t="shared" si="4"/>
        <v>#DIV/0!</v>
      </c>
    </row>
    <row r="202" spans="1:3" x14ac:dyDescent="0.4">
      <c r="A202" t="s">
        <v>434</v>
      </c>
      <c r="C202" t="e">
        <f t="shared" si="4"/>
        <v>#DIV/0!</v>
      </c>
    </row>
    <row r="203" spans="1:3" x14ac:dyDescent="0.4">
      <c r="A203" t="s">
        <v>435</v>
      </c>
      <c r="C203" t="e">
        <f t="shared" si="4"/>
        <v>#DIV/0!</v>
      </c>
    </row>
    <row r="204" spans="1:3" x14ac:dyDescent="0.4">
      <c r="A204" t="s">
        <v>436</v>
      </c>
      <c r="C204" t="e">
        <f t="shared" si="4"/>
        <v>#DIV/0!</v>
      </c>
    </row>
    <row r="205" spans="1:3" x14ac:dyDescent="0.4">
      <c r="A205" t="s">
        <v>437</v>
      </c>
      <c r="C205" t="e">
        <f t="shared" si="4"/>
        <v>#DIV/0!</v>
      </c>
    </row>
    <row r="206" spans="1:3" x14ac:dyDescent="0.4">
      <c r="A206" t="s">
        <v>438</v>
      </c>
      <c r="C206" t="e">
        <f t="shared" si="4"/>
        <v>#DIV/0!</v>
      </c>
    </row>
    <row r="207" spans="1:3" x14ac:dyDescent="0.4">
      <c r="A207" t="s">
        <v>439</v>
      </c>
      <c r="C207" t="e">
        <f t="shared" si="4"/>
        <v>#DIV/0!</v>
      </c>
    </row>
    <row r="208" spans="1:3" x14ac:dyDescent="0.4">
      <c r="A208" t="s">
        <v>440</v>
      </c>
      <c r="C208" t="e">
        <f t="shared" si="4"/>
        <v>#DIV/0!</v>
      </c>
    </row>
    <row r="209" spans="1:3" x14ac:dyDescent="0.4">
      <c r="A209" t="s">
        <v>441</v>
      </c>
      <c r="C209" t="e">
        <f t="shared" si="4"/>
        <v>#DIV/0!</v>
      </c>
    </row>
    <row r="210" spans="1:3" x14ac:dyDescent="0.4">
      <c r="A210" t="s">
        <v>442</v>
      </c>
      <c r="C210" t="e">
        <f t="shared" si="4"/>
        <v>#DIV/0!</v>
      </c>
    </row>
    <row r="211" spans="1:3" x14ac:dyDescent="0.4">
      <c r="A211" t="s">
        <v>443</v>
      </c>
      <c r="C211" t="e">
        <f t="shared" si="4"/>
        <v>#DIV/0!</v>
      </c>
    </row>
    <row r="212" spans="1:3" x14ac:dyDescent="0.4">
      <c r="A212" t="s">
        <v>444</v>
      </c>
      <c r="C212" t="e">
        <f t="shared" si="4"/>
        <v>#DIV/0!</v>
      </c>
    </row>
    <row r="213" spans="1:3" x14ac:dyDescent="0.4">
      <c r="A213" t="s">
        <v>445</v>
      </c>
      <c r="C213" t="e">
        <f t="shared" si="4"/>
        <v>#DIV/0!</v>
      </c>
    </row>
    <row r="214" spans="1:3" x14ac:dyDescent="0.4">
      <c r="A214" t="s">
        <v>446</v>
      </c>
      <c r="C214" t="e">
        <f t="shared" si="4"/>
        <v>#DIV/0!</v>
      </c>
    </row>
    <row r="215" spans="1:3" x14ac:dyDescent="0.4">
      <c r="A215" t="s">
        <v>447</v>
      </c>
      <c r="C215" t="e">
        <f t="shared" si="4"/>
        <v>#DIV/0!</v>
      </c>
    </row>
    <row r="216" spans="1:3" x14ac:dyDescent="0.4">
      <c r="A216" t="s">
        <v>448</v>
      </c>
      <c r="C216" t="e">
        <f t="shared" si="4"/>
        <v>#DIV/0!</v>
      </c>
    </row>
    <row r="217" spans="1:3" x14ac:dyDescent="0.4">
      <c r="A217" t="s">
        <v>449</v>
      </c>
      <c r="C217" t="e">
        <f t="shared" si="4"/>
        <v>#DIV/0!</v>
      </c>
    </row>
    <row r="218" spans="1:3" x14ac:dyDescent="0.4">
      <c r="A218" t="s">
        <v>450</v>
      </c>
      <c r="C218" t="e">
        <f t="shared" si="4"/>
        <v>#DIV/0!</v>
      </c>
    </row>
    <row r="219" spans="1:3" x14ac:dyDescent="0.4">
      <c r="A219" t="s">
        <v>451</v>
      </c>
      <c r="C219" t="e">
        <f t="shared" si="4"/>
        <v>#DIV/0!</v>
      </c>
    </row>
    <row r="220" spans="1:3" x14ac:dyDescent="0.4">
      <c r="A220" t="s">
        <v>452</v>
      </c>
      <c r="C220" t="e">
        <f t="shared" si="4"/>
        <v>#DIV/0!</v>
      </c>
    </row>
    <row r="221" spans="1:3" x14ac:dyDescent="0.4">
      <c r="A221" t="s">
        <v>453</v>
      </c>
      <c r="C221" t="e">
        <f t="shared" si="4"/>
        <v>#DIV/0!</v>
      </c>
    </row>
    <row r="222" spans="1:3" x14ac:dyDescent="0.4">
      <c r="A222" t="s">
        <v>454</v>
      </c>
      <c r="C222" t="e">
        <f t="shared" si="4"/>
        <v>#DIV/0!</v>
      </c>
    </row>
    <row r="223" spans="1:3" x14ac:dyDescent="0.4">
      <c r="A223" t="s">
        <v>455</v>
      </c>
      <c r="C223" t="e">
        <f t="shared" si="4"/>
        <v>#DIV/0!</v>
      </c>
    </row>
    <row r="224" spans="1:3" x14ac:dyDescent="0.4">
      <c r="A224" t="s">
        <v>456</v>
      </c>
      <c r="C224" t="e">
        <f t="shared" si="4"/>
        <v>#DIV/0!</v>
      </c>
    </row>
    <row r="225" spans="1:3" x14ac:dyDescent="0.4">
      <c r="A225" t="s">
        <v>457</v>
      </c>
      <c r="C225" t="e">
        <f t="shared" si="4"/>
        <v>#DIV/0!</v>
      </c>
    </row>
    <row r="226" spans="1:3" x14ac:dyDescent="0.4">
      <c r="A226" t="s">
        <v>458</v>
      </c>
      <c r="C226" t="e">
        <f t="shared" si="4"/>
        <v>#DIV/0!</v>
      </c>
    </row>
    <row r="227" spans="1:3" x14ac:dyDescent="0.4">
      <c r="A227" t="s">
        <v>459</v>
      </c>
      <c r="C227" t="e">
        <f t="shared" si="4"/>
        <v>#DIV/0!</v>
      </c>
    </row>
    <row r="228" spans="1:3" x14ac:dyDescent="0.4">
      <c r="A228" t="s">
        <v>460</v>
      </c>
      <c r="C228" t="e">
        <f t="shared" si="4"/>
        <v>#DIV/0!</v>
      </c>
    </row>
    <row r="229" spans="1:3" x14ac:dyDescent="0.4">
      <c r="A229" t="s">
        <v>461</v>
      </c>
      <c r="C229" t="e">
        <f t="shared" si="4"/>
        <v>#DIV/0!</v>
      </c>
    </row>
    <row r="230" spans="1:3" x14ac:dyDescent="0.4">
      <c r="A230" t="s">
        <v>462</v>
      </c>
      <c r="C230" t="e">
        <f t="shared" si="4"/>
        <v>#DIV/0!</v>
      </c>
    </row>
    <row r="231" spans="1:3" x14ac:dyDescent="0.4">
      <c r="A231" t="s">
        <v>463</v>
      </c>
      <c r="C231" t="e">
        <f t="shared" si="4"/>
        <v>#DIV/0!</v>
      </c>
    </row>
    <row r="232" spans="1:3" x14ac:dyDescent="0.4">
      <c r="A232" t="s">
        <v>464</v>
      </c>
      <c r="C232" t="e">
        <f t="shared" si="4"/>
        <v>#DIV/0!</v>
      </c>
    </row>
    <row r="233" spans="1:3" x14ac:dyDescent="0.4">
      <c r="A233" t="s">
        <v>465</v>
      </c>
      <c r="C233" t="e">
        <f t="shared" si="4"/>
        <v>#DIV/0!</v>
      </c>
    </row>
    <row r="234" spans="1:3" x14ac:dyDescent="0.4">
      <c r="A234" t="s">
        <v>466</v>
      </c>
      <c r="C234" t="e">
        <f t="shared" si="4"/>
        <v>#DIV/0!</v>
      </c>
    </row>
    <row r="235" spans="1:3" x14ac:dyDescent="0.4">
      <c r="A235" t="s">
        <v>467</v>
      </c>
      <c r="C235" t="e">
        <f t="shared" si="4"/>
        <v>#DIV/0!</v>
      </c>
    </row>
    <row r="236" spans="1:3" x14ac:dyDescent="0.4">
      <c r="A236" t="s">
        <v>468</v>
      </c>
      <c r="C236" t="e">
        <f t="shared" si="4"/>
        <v>#DIV/0!</v>
      </c>
    </row>
    <row r="237" spans="1:3" x14ac:dyDescent="0.4">
      <c r="A237" t="s">
        <v>469</v>
      </c>
      <c r="C237" t="e">
        <f t="shared" si="4"/>
        <v>#DIV/0!</v>
      </c>
    </row>
    <row r="238" spans="1:3" x14ac:dyDescent="0.4">
      <c r="A238" t="s">
        <v>470</v>
      </c>
      <c r="C238" t="e">
        <f t="shared" si="4"/>
        <v>#DIV/0!</v>
      </c>
    </row>
    <row r="239" spans="1:3" x14ac:dyDescent="0.4">
      <c r="A239" t="s">
        <v>471</v>
      </c>
      <c r="C239" t="e">
        <f t="shared" si="4"/>
        <v>#DIV/0!</v>
      </c>
    </row>
    <row r="240" spans="1:3" x14ac:dyDescent="0.4">
      <c r="A240" t="s">
        <v>472</v>
      </c>
      <c r="C240" t="e">
        <f t="shared" si="4"/>
        <v>#DIV/0!</v>
      </c>
    </row>
    <row r="241" spans="1:3" x14ac:dyDescent="0.4">
      <c r="A241" t="s">
        <v>473</v>
      </c>
      <c r="C241" t="e">
        <f t="shared" si="4"/>
        <v>#DIV/0!</v>
      </c>
    </row>
    <row r="242" spans="1:3" x14ac:dyDescent="0.4">
      <c r="A242" t="s">
        <v>474</v>
      </c>
      <c r="C242" t="e">
        <f t="shared" si="4"/>
        <v>#DIV/0!</v>
      </c>
    </row>
    <row r="243" spans="1:3" x14ac:dyDescent="0.4">
      <c r="A243" t="s">
        <v>475</v>
      </c>
      <c r="C243" t="e">
        <f t="shared" si="4"/>
        <v>#DIV/0!</v>
      </c>
    </row>
    <row r="244" spans="1:3" x14ac:dyDescent="0.4">
      <c r="A244" t="s">
        <v>476</v>
      </c>
      <c r="C244" t="e">
        <f t="shared" si="4"/>
        <v>#DIV/0!</v>
      </c>
    </row>
    <row r="245" spans="1:3" x14ac:dyDescent="0.4">
      <c r="A245" t="s">
        <v>477</v>
      </c>
      <c r="C245" t="e">
        <f t="shared" si="4"/>
        <v>#DIV/0!</v>
      </c>
    </row>
    <row r="246" spans="1:3" x14ac:dyDescent="0.4">
      <c r="A246" t="s">
        <v>478</v>
      </c>
      <c r="C246" t="e">
        <f t="shared" si="4"/>
        <v>#DIV/0!</v>
      </c>
    </row>
    <row r="247" spans="1:3" x14ac:dyDescent="0.4">
      <c r="A247" t="s">
        <v>479</v>
      </c>
      <c r="C247" t="e">
        <f t="shared" si="4"/>
        <v>#DIV/0!</v>
      </c>
    </row>
    <row r="248" spans="1:3" x14ac:dyDescent="0.4">
      <c r="A248" t="s">
        <v>480</v>
      </c>
      <c r="C248" t="e">
        <f t="shared" si="4"/>
        <v>#DIV/0!</v>
      </c>
    </row>
    <row r="249" spans="1:3" x14ac:dyDescent="0.4">
      <c r="A249" t="s">
        <v>481</v>
      </c>
      <c r="C249" t="e">
        <f t="shared" si="4"/>
        <v>#DIV/0!</v>
      </c>
    </row>
    <row r="250" spans="1:3" x14ac:dyDescent="0.4">
      <c r="A250" t="s">
        <v>482</v>
      </c>
      <c r="C250" t="e">
        <f t="shared" si="4"/>
        <v>#DIV/0!</v>
      </c>
    </row>
    <row r="251" spans="1:3" x14ac:dyDescent="0.4">
      <c r="A251" t="s">
        <v>483</v>
      </c>
      <c r="C251" t="e">
        <f t="shared" si="4"/>
        <v>#DIV/0!</v>
      </c>
    </row>
    <row r="252" spans="1:3" x14ac:dyDescent="0.4">
      <c r="A252" t="s">
        <v>484</v>
      </c>
      <c r="C252" t="e">
        <f t="shared" si="4"/>
        <v>#DIV/0!</v>
      </c>
    </row>
    <row r="253" spans="1:3" x14ac:dyDescent="0.4">
      <c r="A253" t="s">
        <v>485</v>
      </c>
      <c r="C253" t="e">
        <f t="shared" si="4"/>
        <v>#DIV/0!</v>
      </c>
    </row>
    <row r="254" spans="1:3" x14ac:dyDescent="0.4">
      <c r="A254" t="s">
        <v>486</v>
      </c>
      <c r="C254" t="e">
        <f t="shared" si="4"/>
        <v>#DIV/0!</v>
      </c>
    </row>
    <row r="255" spans="1:3" x14ac:dyDescent="0.4">
      <c r="A255" t="s">
        <v>487</v>
      </c>
      <c r="C255" t="e">
        <f t="shared" si="4"/>
        <v>#DIV/0!</v>
      </c>
    </row>
    <row r="256" spans="1:3" x14ac:dyDescent="0.4">
      <c r="A256" t="s">
        <v>488</v>
      </c>
      <c r="C256" t="e">
        <f t="shared" si="4"/>
        <v>#DIV/0!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49A37-E7C4-4ACC-A7FD-D4EC5837CC7C}">
  <sheetPr codeName="Sheet1"/>
  <dimension ref="A1:E24"/>
  <sheetViews>
    <sheetView zoomScaleNormal="100" workbookViewId="0">
      <selection activeCell="C2" sqref="C2"/>
    </sheetView>
  </sheetViews>
  <sheetFormatPr defaultRowHeight="18.75" x14ac:dyDescent="0.4"/>
  <cols>
    <col min="2" max="2" width="23.25" customWidth="1"/>
    <col min="3" max="3" width="44.5" customWidth="1"/>
    <col min="4" max="4" width="58.75" customWidth="1"/>
    <col min="5" max="5" width="51.5" customWidth="1"/>
    <col min="10" max="10" width="9" customWidth="1"/>
  </cols>
  <sheetData>
    <row r="1" spans="1:5" x14ac:dyDescent="0.4">
      <c r="A1" t="s">
        <v>492</v>
      </c>
    </row>
    <row r="3" spans="1:5" ht="19.5" thickBot="1" x14ac:dyDescent="0.45">
      <c r="B3" t="s">
        <v>512</v>
      </c>
      <c r="C3" t="s">
        <v>513</v>
      </c>
      <c r="D3" t="s">
        <v>514</v>
      </c>
      <c r="E3" t="s">
        <v>526</v>
      </c>
    </row>
    <row r="4" spans="1:5" x14ac:dyDescent="0.4">
      <c r="B4" s="50" t="s">
        <v>493</v>
      </c>
      <c r="C4" s="57"/>
      <c r="D4" s="57"/>
      <c r="E4" s="68"/>
    </row>
    <row r="5" spans="1:5" x14ac:dyDescent="0.4">
      <c r="B5" s="51"/>
      <c r="C5" s="58" t="s">
        <v>501</v>
      </c>
      <c r="D5" s="70" t="s">
        <v>515</v>
      </c>
      <c r="E5" s="68"/>
    </row>
    <row r="6" spans="1:5" x14ac:dyDescent="0.4">
      <c r="B6" s="51"/>
      <c r="C6" s="58" t="s">
        <v>502</v>
      </c>
      <c r="D6" s="71"/>
      <c r="E6" s="68" t="s">
        <v>536</v>
      </c>
    </row>
    <row r="7" spans="1:5" x14ac:dyDescent="0.4">
      <c r="B7" s="51"/>
      <c r="C7" s="58" t="s">
        <v>510</v>
      </c>
      <c r="D7" s="58" t="s">
        <v>516</v>
      </c>
      <c r="E7" s="68" t="s">
        <v>535</v>
      </c>
    </row>
    <row r="8" spans="1:5" ht="19.5" thickBot="1" x14ac:dyDescent="0.45">
      <c r="B8" s="51"/>
      <c r="C8" s="61" t="s">
        <v>507</v>
      </c>
      <c r="D8" s="61" t="s">
        <v>517</v>
      </c>
      <c r="E8" s="68" t="s">
        <v>529</v>
      </c>
    </row>
    <row r="9" spans="1:5" x14ac:dyDescent="0.4">
      <c r="B9" s="52" t="s">
        <v>494</v>
      </c>
      <c r="C9" s="65"/>
      <c r="D9" s="65"/>
      <c r="E9" s="67"/>
    </row>
    <row r="10" spans="1:5" ht="19.5" thickBot="1" x14ac:dyDescent="0.45">
      <c r="B10" s="53"/>
      <c r="C10" s="66" t="s">
        <v>509</v>
      </c>
      <c r="D10" s="66" t="s">
        <v>509</v>
      </c>
      <c r="E10" s="67"/>
    </row>
    <row r="11" spans="1:5" x14ac:dyDescent="0.4">
      <c r="B11" s="51" t="s">
        <v>495</v>
      </c>
      <c r="C11" s="62"/>
      <c r="D11" s="62"/>
      <c r="E11" s="68"/>
    </row>
    <row r="12" spans="1:5" x14ac:dyDescent="0.4">
      <c r="B12" s="51"/>
      <c r="C12" s="49" t="s">
        <v>508</v>
      </c>
      <c r="D12" s="70" t="s">
        <v>518</v>
      </c>
      <c r="E12" s="68" t="s">
        <v>528</v>
      </c>
    </row>
    <row r="13" spans="1:5" ht="19.5" thickBot="1" x14ac:dyDescent="0.45">
      <c r="B13" s="51"/>
      <c r="C13" s="49" t="s">
        <v>519</v>
      </c>
      <c r="D13" s="72"/>
      <c r="E13" s="68" t="s">
        <v>527</v>
      </c>
    </row>
    <row r="14" spans="1:5" x14ac:dyDescent="0.4">
      <c r="B14" s="52" t="s">
        <v>496</v>
      </c>
      <c r="C14" s="65"/>
      <c r="D14" s="65"/>
      <c r="E14" s="67"/>
    </row>
    <row r="15" spans="1:5" ht="19.5" thickBot="1" x14ac:dyDescent="0.45">
      <c r="B15" s="53"/>
      <c r="C15" s="66" t="s">
        <v>505</v>
      </c>
      <c r="D15" s="66" t="s">
        <v>520</v>
      </c>
      <c r="E15" s="67" t="s">
        <v>532</v>
      </c>
    </row>
    <row r="16" spans="1:5" x14ac:dyDescent="0.4">
      <c r="B16" s="51" t="s">
        <v>499</v>
      </c>
      <c r="C16" s="62"/>
      <c r="D16" s="62"/>
      <c r="E16" s="68"/>
    </row>
    <row r="17" spans="2:5" x14ac:dyDescent="0.4">
      <c r="B17" s="54"/>
      <c r="C17" s="58" t="s">
        <v>503</v>
      </c>
      <c r="D17" s="58" t="s">
        <v>521</v>
      </c>
      <c r="E17" s="68" t="s">
        <v>534</v>
      </c>
    </row>
    <row r="18" spans="2:5" x14ac:dyDescent="0.4">
      <c r="B18" s="54"/>
      <c r="C18" s="58" t="s">
        <v>504</v>
      </c>
      <c r="D18" s="58" t="s">
        <v>522</v>
      </c>
      <c r="E18" s="68" t="s">
        <v>533</v>
      </c>
    </row>
    <row r="19" spans="2:5" ht="19.5" thickBot="1" x14ac:dyDescent="0.45">
      <c r="B19" s="51"/>
      <c r="C19" s="61" t="s">
        <v>511</v>
      </c>
      <c r="D19" s="61" t="s">
        <v>523</v>
      </c>
      <c r="E19" s="68" t="s">
        <v>531</v>
      </c>
    </row>
    <row r="20" spans="2:5" x14ac:dyDescent="0.4">
      <c r="B20" s="52" t="s">
        <v>497</v>
      </c>
      <c r="C20" s="65"/>
      <c r="D20" s="65"/>
      <c r="E20" s="67"/>
    </row>
    <row r="21" spans="2:5" x14ac:dyDescent="0.4">
      <c r="B21" s="55"/>
      <c r="C21" s="59" t="s">
        <v>498</v>
      </c>
      <c r="D21" s="59" t="s">
        <v>524</v>
      </c>
      <c r="E21" s="67"/>
    </row>
    <row r="22" spans="2:5" ht="19.5" thickBot="1" x14ac:dyDescent="0.45">
      <c r="B22" s="53"/>
      <c r="C22" s="66" t="s">
        <v>506</v>
      </c>
      <c r="D22" s="66" t="s">
        <v>525</v>
      </c>
      <c r="E22" s="67" t="s">
        <v>530</v>
      </c>
    </row>
    <row r="23" spans="2:5" x14ac:dyDescent="0.4">
      <c r="B23" s="63" t="s">
        <v>500</v>
      </c>
      <c r="C23" s="64"/>
      <c r="D23" s="64"/>
      <c r="E23" s="68"/>
    </row>
    <row r="24" spans="2:5" ht="19.5" thickBot="1" x14ac:dyDescent="0.45">
      <c r="B24" s="56"/>
      <c r="C24" s="60" t="s">
        <v>509</v>
      </c>
      <c r="D24" s="60" t="s">
        <v>509</v>
      </c>
      <c r="E24" s="68"/>
    </row>
  </sheetData>
  <mergeCells count="2">
    <mergeCell ref="D5:D6"/>
    <mergeCell ref="D12:D13"/>
  </mergeCells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324020-A51C-4320-AFCE-059F85210FE1}">
  <dimension ref="A2:B109"/>
  <sheetViews>
    <sheetView topLeftCell="A4" workbookViewId="0">
      <selection activeCell="B6" sqref="B6"/>
    </sheetView>
  </sheetViews>
  <sheetFormatPr defaultRowHeight="18.75" x14ac:dyDescent="0.4"/>
  <cols>
    <col min="2" max="2" width="16.25" customWidth="1"/>
  </cols>
  <sheetData>
    <row r="2" spans="1:2" x14ac:dyDescent="0.4">
      <c r="A2">
        <v>1</v>
      </c>
      <c r="B2" s="69" t="s">
        <v>539</v>
      </c>
    </row>
    <row r="3" spans="1:2" x14ac:dyDescent="0.4">
      <c r="A3">
        <v>2</v>
      </c>
      <c r="B3" s="69" t="s">
        <v>537</v>
      </c>
    </row>
    <row r="4" spans="1:2" x14ac:dyDescent="0.4">
      <c r="A4">
        <v>3</v>
      </c>
      <c r="B4" s="69" t="s">
        <v>538</v>
      </c>
    </row>
    <row r="5" spans="1:2" x14ac:dyDescent="0.4">
      <c r="A5">
        <v>4</v>
      </c>
      <c r="B5" s="69" t="s">
        <v>540</v>
      </c>
    </row>
    <row r="6" spans="1:2" x14ac:dyDescent="0.4">
      <c r="A6">
        <v>5</v>
      </c>
      <c r="B6" s="69" t="s">
        <v>546</v>
      </c>
    </row>
    <row r="7" spans="1:2" x14ac:dyDescent="0.4">
      <c r="A7">
        <v>6</v>
      </c>
      <c r="B7" s="69"/>
    </row>
    <row r="8" spans="1:2" x14ac:dyDescent="0.4">
      <c r="A8">
        <v>7</v>
      </c>
      <c r="B8" s="69"/>
    </row>
    <row r="9" spans="1:2" x14ac:dyDescent="0.4">
      <c r="A9">
        <v>8</v>
      </c>
      <c r="B9" s="69"/>
    </row>
    <row r="10" spans="1:2" x14ac:dyDescent="0.4">
      <c r="A10">
        <v>9</v>
      </c>
      <c r="B10" s="69"/>
    </row>
    <row r="11" spans="1:2" x14ac:dyDescent="0.4">
      <c r="A11">
        <v>10</v>
      </c>
      <c r="B11" s="69"/>
    </row>
    <row r="12" spans="1:2" x14ac:dyDescent="0.4">
      <c r="A12">
        <v>11</v>
      </c>
      <c r="B12" s="69"/>
    </row>
    <row r="13" spans="1:2" x14ac:dyDescent="0.4">
      <c r="A13">
        <v>12</v>
      </c>
      <c r="B13" s="69"/>
    </row>
    <row r="14" spans="1:2" x14ac:dyDescent="0.4">
      <c r="A14">
        <v>13</v>
      </c>
      <c r="B14" s="69"/>
    </row>
    <row r="15" spans="1:2" x14ac:dyDescent="0.4">
      <c r="A15">
        <v>14</v>
      </c>
      <c r="B15" s="69"/>
    </row>
    <row r="16" spans="1:2" x14ac:dyDescent="0.4">
      <c r="A16">
        <v>15</v>
      </c>
      <c r="B16" s="69"/>
    </row>
    <row r="17" spans="1:2" x14ac:dyDescent="0.4">
      <c r="A17">
        <v>16</v>
      </c>
      <c r="B17" s="69"/>
    </row>
    <row r="18" spans="1:2" x14ac:dyDescent="0.4">
      <c r="A18">
        <v>17</v>
      </c>
      <c r="B18" s="69"/>
    </row>
    <row r="19" spans="1:2" x14ac:dyDescent="0.4">
      <c r="A19">
        <v>18</v>
      </c>
      <c r="B19" s="69"/>
    </row>
    <row r="20" spans="1:2" x14ac:dyDescent="0.4">
      <c r="A20">
        <v>19</v>
      </c>
      <c r="B20" s="69"/>
    </row>
    <row r="21" spans="1:2" x14ac:dyDescent="0.4">
      <c r="A21">
        <v>20</v>
      </c>
      <c r="B21" s="69"/>
    </row>
    <row r="22" spans="1:2" x14ac:dyDescent="0.4">
      <c r="A22">
        <v>21</v>
      </c>
      <c r="B22" s="69"/>
    </row>
    <row r="23" spans="1:2" x14ac:dyDescent="0.4">
      <c r="A23">
        <v>22</v>
      </c>
      <c r="B23" s="69"/>
    </row>
    <row r="24" spans="1:2" x14ac:dyDescent="0.4">
      <c r="A24">
        <v>23</v>
      </c>
      <c r="B24" s="69"/>
    </row>
    <row r="25" spans="1:2" x14ac:dyDescent="0.4">
      <c r="A25">
        <v>24</v>
      </c>
      <c r="B25" s="69"/>
    </row>
    <row r="26" spans="1:2" x14ac:dyDescent="0.4">
      <c r="A26">
        <v>25</v>
      </c>
      <c r="B26" s="69"/>
    </row>
    <row r="27" spans="1:2" x14ac:dyDescent="0.4">
      <c r="A27">
        <v>26</v>
      </c>
      <c r="B27" s="69"/>
    </row>
    <row r="28" spans="1:2" x14ac:dyDescent="0.4">
      <c r="A28">
        <v>27</v>
      </c>
      <c r="B28" s="69"/>
    </row>
    <row r="29" spans="1:2" x14ac:dyDescent="0.4">
      <c r="A29">
        <v>28</v>
      </c>
      <c r="B29" s="69"/>
    </row>
    <row r="30" spans="1:2" x14ac:dyDescent="0.4">
      <c r="A30">
        <v>29</v>
      </c>
      <c r="B30" s="69"/>
    </row>
    <row r="31" spans="1:2" x14ac:dyDescent="0.4">
      <c r="A31">
        <v>30</v>
      </c>
      <c r="B31" s="69"/>
    </row>
    <row r="32" spans="1:2" x14ac:dyDescent="0.4">
      <c r="A32">
        <v>31</v>
      </c>
      <c r="B32" s="69"/>
    </row>
    <row r="33" spans="1:2" x14ac:dyDescent="0.4">
      <c r="A33">
        <v>32</v>
      </c>
      <c r="B33" s="69"/>
    </row>
    <row r="34" spans="1:2" x14ac:dyDescent="0.4">
      <c r="A34">
        <v>33</v>
      </c>
      <c r="B34" s="69"/>
    </row>
    <row r="35" spans="1:2" x14ac:dyDescent="0.4">
      <c r="A35">
        <v>34</v>
      </c>
      <c r="B35" s="69"/>
    </row>
    <row r="36" spans="1:2" x14ac:dyDescent="0.4">
      <c r="A36">
        <v>35</v>
      </c>
      <c r="B36" s="69"/>
    </row>
    <row r="37" spans="1:2" x14ac:dyDescent="0.4">
      <c r="A37">
        <v>36</v>
      </c>
      <c r="B37" s="69"/>
    </row>
    <row r="38" spans="1:2" x14ac:dyDescent="0.4">
      <c r="A38">
        <v>37</v>
      </c>
      <c r="B38" s="69"/>
    </row>
    <row r="39" spans="1:2" x14ac:dyDescent="0.4">
      <c r="A39">
        <v>38</v>
      </c>
      <c r="B39" s="69"/>
    </row>
    <row r="40" spans="1:2" x14ac:dyDescent="0.4">
      <c r="A40">
        <v>39</v>
      </c>
      <c r="B40" s="69"/>
    </row>
    <row r="41" spans="1:2" x14ac:dyDescent="0.4">
      <c r="A41">
        <v>40</v>
      </c>
      <c r="B41" s="69"/>
    </row>
    <row r="42" spans="1:2" x14ac:dyDescent="0.4">
      <c r="A42">
        <v>41</v>
      </c>
      <c r="B42" s="69"/>
    </row>
    <row r="43" spans="1:2" x14ac:dyDescent="0.4">
      <c r="A43">
        <v>42</v>
      </c>
      <c r="B43" s="69"/>
    </row>
    <row r="44" spans="1:2" x14ac:dyDescent="0.4">
      <c r="A44">
        <v>43</v>
      </c>
      <c r="B44" s="69"/>
    </row>
    <row r="45" spans="1:2" x14ac:dyDescent="0.4">
      <c r="A45">
        <v>44</v>
      </c>
      <c r="B45" s="69"/>
    </row>
    <row r="46" spans="1:2" x14ac:dyDescent="0.4">
      <c r="A46">
        <v>45</v>
      </c>
      <c r="B46" s="69"/>
    </row>
    <row r="47" spans="1:2" x14ac:dyDescent="0.4">
      <c r="A47">
        <v>46</v>
      </c>
      <c r="B47" s="69"/>
    </row>
    <row r="48" spans="1:2" x14ac:dyDescent="0.4">
      <c r="A48">
        <v>47</v>
      </c>
      <c r="B48" s="69"/>
    </row>
    <row r="49" spans="1:2" x14ac:dyDescent="0.4">
      <c r="A49">
        <v>48</v>
      </c>
      <c r="B49" s="69"/>
    </row>
    <row r="50" spans="1:2" x14ac:dyDescent="0.4">
      <c r="A50">
        <v>49</v>
      </c>
      <c r="B50" s="69"/>
    </row>
    <row r="51" spans="1:2" x14ac:dyDescent="0.4">
      <c r="A51">
        <v>50</v>
      </c>
      <c r="B51" s="69"/>
    </row>
    <row r="52" spans="1:2" x14ac:dyDescent="0.4">
      <c r="A52">
        <v>51</v>
      </c>
      <c r="B52" s="69"/>
    </row>
    <row r="53" spans="1:2" x14ac:dyDescent="0.4">
      <c r="A53">
        <v>52</v>
      </c>
      <c r="B53" s="69"/>
    </row>
    <row r="54" spans="1:2" x14ac:dyDescent="0.4">
      <c r="A54">
        <v>53</v>
      </c>
      <c r="B54" s="69"/>
    </row>
    <row r="55" spans="1:2" x14ac:dyDescent="0.4">
      <c r="A55">
        <v>54</v>
      </c>
      <c r="B55" s="69"/>
    </row>
    <row r="56" spans="1:2" x14ac:dyDescent="0.4">
      <c r="A56">
        <v>55</v>
      </c>
      <c r="B56" s="69"/>
    </row>
    <row r="57" spans="1:2" x14ac:dyDescent="0.4">
      <c r="A57">
        <v>56</v>
      </c>
      <c r="B57" s="69"/>
    </row>
    <row r="58" spans="1:2" x14ac:dyDescent="0.4">
      <c r="A58">
        <v>57</v>
      </c>
      <c r="B58" s="69"/>
    </row>
    <row r="59" spans="1:2" x14ac:dyDescent="0.4">
      <c r="A59">
        <v>58</v>
      </c>
      <c r="B59" s="69"/>
    </row>
    <row r="60" spans="1:2" x14ac:dyDescent="0.4">
      <c r="A60">
        <v>59</v>
      </c>
      <c r="B60" s="69"/>
    </row>
    <row r="61" spans="1:2" x14ac:dyDescent="0.4">
      <c r="A61">
        <v>60</v>
      </c>
      <c r="B61" s="69"/>
    </row>
    <row r="62" spans="1:2" x14ac:dyDescent="0.4">
      <c r="A62">
        <v>61</v>
      </c>
      <c r="B62" s="69"/>
    </row>
    <row r="63" spans="1:2" x14ac:dyDescent="0.4">
      <c r="A63">
        <v>62</v>
      </c>
      <c r="B63" s="69"/>
    </row>
    <row r="64" spans="1:2" x14ac:dyDescent="0.4">
      <c r="A64">
        <v>63</v>
      </c>
      <c r="B64" s="69"/>
    </row>
    <row r="65" spans="1:2" x14ac:dyDescent="0.4">
      <c r="A65">
        <v>64</v>
      </c>
      <c r="B65" s="69"/>
    </row>
    <row r="66" spans="1:2" x14ac:dyDescent="0.4">
      <c r="A66">
        <v>65</v>
      </c>
      <c r="B66" s="69"/>
    </row>
    <row r="67" spans="1:2" x14ac:dyDescent="0.4">
      <c r="A67">
        <v>66</v>
      </c>
      <c r="B67" s="69"/>
    </row>
    <row r="68" spans="1:2" x14ac:dyDescent="0.4">
      <c r="A68">
        <v>67</v>
      </c>
      <c r="B68" s="69"/>
    </row>
    <row r="69" spans="1:2" x14ac:dyDescent="0.4">
      <c r="A69">
        <v>68</v>
      </c>
      <c r="B69" s="69"/>
    </row>
    <row r="70" spans="1:2" x14ac:dyDescent="0.4">
      <c r="A70">
        <v>69</v>
      </c>
      <c r="B70" s="69"/>
    </row>
    <row r="71" spans="1:2" x14ac:dyDescent="0.4">
      <c r="A71">
        <v>70</v>
      </c>
      <c r="B71" s="69"/>
    </row>
    <row r="72" spans="1:2" x14ac:dyDescent="0.4">
      <c r="A72">
        <v>71</v>
      </c>
      <c r="B72" s="69"/>
    </row>
    <row r="73" spans="1:2" x14ac:dyDescent="0.4">
      <c r="A73">
        <v>72</v>
      </c>
      <c r="B73" s="69"/>
    </row>
    <row r="74" spans="1:2" x14ac:dyDescent="0.4">
      <c r="A74">
        <v>73</v>
      </c>
      <c r="B74" s="69"/>
    </row>
    <row r="75" spans="1:2" x14ac:dyDescent="0.4">
      <c r="A75">
        <v>74</v>
      </c>
      <c r="B75" s="69"/>
    </row>
    <row r="76" spans="1:2" x14ac:dyDescent="0.4">
      <c r="A76">
        <v>75</v>
      </c>
      <c r="B76" s="69"/>
    </row>
    <row r="77" spans="1:2" x14ac:dyDescent="0.4">
      <c r="A77">
        <v>76</v>
      </c>
      <c r="B77" s="69"/>
    </row>
    <row r="78" spans="1:2" x14ac:dyDescent="0.4">
      <c r="A78">
        <v>77</v>
      </c>
      <c r="B78" s="69"/>
    </row>
    <row r="79" spans="1:2" x14ac:dyDescent="0.4">
      <c r="A79">
        <v>78</v>
      </c>
      <c r="B79" s="69"/>
    </row>
    <row r="80" spans="1:2" x14ac:dyDescent="0.4">
      <c r="A80">
        <v>79</v>
      </c>
      <c r="B80" s="69"/>
    </row>
    <row r="81" spans="1:2" x14ac:dyDescent="0.4">
      <c r="A81">
        <v>80</v>
      </c>
      <c r="B81" s="69"/>
    </row>
    <row r="82" spans="1:2" x14ac:dyDescent="0.4">
      <c r="A82">
        <v>81</v>
      </c>
      <c r="B82" s="69"/>
    </row>
    <row r="83" spans="1:2" x14ac:dyDescent="0.4">
      <c r="A83">
        <v>82</v>
      </c>
      <c r="B83" s="69"/>
    </row>
    <row r="84" spans="1:2" x14ac:dyDescent="0.4">
      <c r="A84">
        <v>83</v>
      </c>
      <c r="B84" s="69"/>
    </row>
    <row r="85" spans="1:2" x14ac:dyDescent="0.4">
      <c r="A85">
        <v>84</v>
      </c>
      <c r="B85" s="69"/>
    </row>
    <row r="86" spans="1:2" x14ac:dyDescent="0.4">
      <c r="A86">
        <v>85</v>
      </c>
      <c r="B86" s="69"/>
    </row>
    <row r="87" spans="1:2" x14ac:dyDescent="0.4">
      <c r="A87">
        <v>86</v>
      </c>
      <c r="B87" s="69"/>
    </row>
    <row r="88" spans="1:2" x14ac:dyDescent="0.4">
      <c r="A88">
        <v>87</v>
      </c>
      <c r="B88" s="69"/>
    </row>
    <row r="89" spans="1:2" x14ac:dyDescent="0.4">
      <c r="A89">
        <v>88</v>
      </c>
      <c r="B89" s="69"/>
    </row>
    <row r="90" spans="1:2" x14ac:dyDescent="0.4">
      <c r="A90">
        <v>89</v>
      </c>
      <c r="B90" s="69"/>
    </row>
    <row r="91" spans="1:2" x14ac:dyDescent="0.4">
      <c r="A91">
        <v>90</v>
      </c>
      <c r="B91" s="69"/>
    </row>
    <row r="92" spans="1:2" x14ac:dyDescent="0.4">
      <c r="A92">
        <v>91</v>
      </c>
      <c r="B92" s="69"/>
    </row>
    <row r="93" spans="1:2" x14ac:dyDescent="0.4">
      <c r="A93">
        <v>92</v>
      </c>
      <c r="B93" s="69"/>
    </row>
    <row r="94" spans="1:2" x14ac:dyDescent="0.4">
      <c r="A94">
        <v>93</v>
      </c>
      <c r="B94" s="69"/>
    </row>
    <row r="95" spans="1:2" x14ac:dyDescent="0.4">
      <c r="A95">
        <v>94</v>
      </c>
      <c r="B95" s="69"/>
    </row>
    <row r="96" spans="1:2" x14ac:dyDescent="0.4">
      <c r="A96">
        <v>95</v>
      </c>
      <c r="B96" s="69"/>
    </row>
    <row r="97" spans="1:2" x14ac:dyDescent="0.4">
      <c r="A97">
        <v>96</v>
      </c>
      <c r="B97" s="69"/>
    </row>
    <row r="98" spans="1:2" x14ac:dyDescent="0.4">
      <c r="A98">
        <v>97</v>
      </c>
      <c r="B98" s="69"/>
    </row>
    <row r="99" spans="1:2" x14ac:dyDescent="0.4">
      <c r="A99">
        <v>98</v>
      </c>
      <c r="B99" s="69"/>
    </row>
    <row r="100" spans="1:2" x14ac:dyDescent="0.4">
      <c r="A100">
        <v>99</v>
      </c>
      <c r="B100" s="69"/>
    </row>
    <row r="101" spans="1:2" x14ac:dyDescent="0.4">
      <c r="A101">
        <v>100</v>
      </c>
      <c r="B101" s="69"/>
    </row>
    <row r="102" spans="1:2" x14ac:dyDescent="0.4">
      <c r="A102">
        <v>101</v>
      </c>
      <c r="B102" s="69"/>
    </row>
    <row r="103" spans="1:2" x14ac:dyDescent="0.4">
      <c r="A103">
        <v>102</v>
      </c>
      <c r="B103" s="69"/>
    </row>
    <row r="104" spans="1:2" x14ac:dyDescent="0.4">
      <c r="A104">
        <v>103</v>
      </c>
      <c r="B104" s="69"/>
    </row>
    <row r="105" spans="1:2" x14ac:dyDescent="0.4">
      <c r="A105">
        <v>104</v>
      </c>
      <c r="B105" s="69"/>
    </row>
    <row r="106" spans="1:2" x14ac:dyDescent="0.4">
      <c r="A106">
        <v>105</v>
      </c>
      <c r="B106" s="69"/>
    </row>
    <row r="107" spans="1:2" x14ac:dyDescent="0.4">
      <c r="A107">
        <v>106</v>
      </c>
      <c r="B107" s="69"/>
    </row>
    <row r="108" spans="1:2" x14ac:dyDescent="0.4">
      <c r="A108">
        <v>107</v>
      </c>
      <c r="B108" s="69"/>
    </row>
    <row r="109" spans="1:2" x14ac:dyDescent="0.4">
      <c r="A109">
        <v>108</v>
      </c>
      <c r="B109" s="69"/>
    </row>
  </sheetData>
  <phoneticPr fontId="1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EC7BC-FD55-4A38-BFAB-054B6EF6A00A}">
  <dimension ref="A1:C40"/>
  <sheetViews>
    <sheetView workbookViewId="0"/>
  </sheetViews>
  <sheetFormatPr defaultRowHeight="18.75" x14ac:dyDescent="0.4"/>
  <sheetData>
    <row r="1" spans="1:3" x14ac:dyDescent="0.4">
      <c r="A1" t="s">
        <v>547</v>
      </c>
      <c r="C1" t="s">
        <v>548</v>
      </c>
    </row>
    <row r="2" spans="1:3" x14ac:dyDescent="0.4">
      <c r="C2" t="s">
        <v>557</v>
      </c>
    </row>
    <row r="3" spans="1:3" x14ac:dyDescent="0.4">
      <c r="A3" t="s">
        <v>549</v>
      </c>
      <c r="C3" t="s">
        <v>572</v>
      </c>
    </row>
    <row r="4" spans="1:3" x14ac:dyDescent="0.4">
      <c r="A4" t="s">
        <v>550</v>
      </c>
      <c r="C4" t="s">
        <v>576</v>
      </c>
    </row>
    <row r="5" spans="1:3" x14ac:dyDescent="0.4">
      <c r="A5" t="s">
        <v>551</v>
      </c>
      <c r="C5" t="s">
        <v>563</v>
      </c>
    </row>
    <row r="6" spans="1:3" x14ac:dyDescent="0.4">
      <c r="A6" t="s">
        <v>552</v>
      </c>
      <c r="C6" t="s">
        <v>574</v>
      </c>
    </row>
    <row r="7" spans="1:3" x14ac:dyDescent="0.4">
      <c r="A7" t="s">
        <v>553</v>
      </c>
      <c r="C7" t="s">
        <v>580</v>
      </c>
    </row>
    <row r="8" spans="1:3" x14ac:dyDescent="0.4">
      <c r="A8" t="s">
        <v>554</v>
      </c>
    </row>
    <row r="9" spans="1:3" x14ac:dyDescent="0.4">
      <c r="A9" t="s">
        <v>555</v>
      </c>
    </row>
    <row r="10" spans="1:3" x14ac:dyDescent="0.4">
      <c r="A10" t="s">
        <v>556</v>
      </c>
    </row>
    <row r="12" spans="1:3" x14ac:dyDescent="0.4">
      <c r="A12" t="s">
        <v>558</v>
      </c>
    </row>
    <row r="13" spans="1:3" x14ac:dyDescent="0.4">
      <c r="A13" t="s">
        <v>559</v>
      </c>
    </row>
    <row r="14" spans="1:3" x14ac:dyDescent="0.4">
      <c r="A14" t="s">
        <v>560</v>
      </c>
    </row>
    <row r="15" spans="1:3" x14ac:dyDescent="0.4">
      <c r="A15" t="s">
        <v>561</v>
      </c>
    </row>
    <row r="16" spans="1:3" x14ac:dyDescent="0.4">
      <c r="A16" t="s">
        <v>562</v>
      </c>
    </row>
    <row r="18" spans="1:1" x14ac:dyDescent="0.4">
      <c r="A18" t="s">
        <v>564</v>
      </c>
    </row>
    <row r="19" spans="1:1" x14ac:dyDescent="0.4">
      <c r="A19" t="s">
        <v>565</v>
      </c>
    </row>
    <row r="20" spans="1:1" x14ac:dyDescent="0.4">
      <c r="A20" t="s">
        <v>567</v>
      </c>
    </row>
    <row r="21" spans="1:1" x14ac:dyDescent="0.4">
      <c r="A21" t="s">
        <v>568</v>
      </c>
    </row>
    <row r="22" spans="1:1" x14ac:dyDescent="0.4">
      <c r="A22" t="s">
        <v>569</v>
      </c>
    </row>
    <row r="23" spans="1:1" x14ac:dyDescent="0.4">
      <c r="A23" t="s">
        <v>570</v>
      </c>
    </row>
    <row r="24" spans="1:1" x14ac:dyDescent="0.4">
      <c r="A24" t="s">
        <v>566</v>
      </c>
    </row>
    <row r="25" spans="1:1" x14ac:dyDescent="0.4">
      <c r="A25" t="s">
        <v>571</v>
      </c>
    </row>
    <row r="27" spans="1:1" x14ac:dyDescent="0.4">
      <c r="A27" t="s">
        <v>573</v>
      </c>
    </row>
    <row r="29" spans="1:1" x14ac:dyDescent="0.4">
      <c r="A29" t="s">
        <v>575</v>
      </c>
    </row>
    <row r="32" spans="1:1" x14ac:dyDescent="0.4">
      <c r="A32" t="s">
        <v>578</v>
      </c>
    </row>
    <row r="33" spans="1:1" x14ac:dyDescent="0.4">
      <c r="A33" t="s">
        <v>579</v>
      </c>
    </row>
    <row r="34" spans="1:1" x14ac:dyDescent="0.4">
      <c r="A34" t="s">
        <v>581</v>
      </c>
    </row>
    <row r="35" spans="1:1" x14ac:dyDescent="0.4">
      <c r="A35" t="s">
        <v>582</v>
      </c>
    </row>
    <row r="36" spans="1:1" x14ac:dyDescent="0.4">
      <c r="A36" t="s">
        <v>577</v>
      </c>
    </row>
    <row r="37" spans="1:1" x14ac:dyDescent="0.4">
      <c r="A37" t="s">
        <v>583</v>
      </c>
    </row>
    <row r="38" spans="1:1" x14ac:dyDescent="0.4">
      <c r="A38" t="s">
        <v>584</v>
      </c>
    </row>
    <row r="39" spans="1:1" x14ac:dyDescent="0.4">
      <c r="A39" t="s">
        <v>585</v>
      </c>
    </row>
    <row r="40" spans="1:1" x14ac:dyDescent="0.4">
      <c r="A40" t="s">
        <v>586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ステータス一覧(魔法型)</vt:lpstr>
      <vt:lpstr>ステータス一覧(物理型)</vt:lpstr>
      <vt:lpstr>ステータス一覧(総合)</vt:lpstr>
      <vt:lpstr>初期ステータス</vt:lpstr>
      <vt:lpstr>度数分布</vt:lpstr>
      <vt:lpstr>吸収計算機</vt:lpstr>
      <vt:lpstr>転生時のアイテム収集</vt:lpstr>
      <vt:lpstr>考察</vt:lpstr>
      <vt:lpstr>転生経験値量</vt:lpstr>
      <vt:lpstr>攻略記サイトマップ</vt:lpstr>
      <vt:lpstr>転生RTAスコアボード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諒杉山</dc:creator>
  <cp:lastModifiedBy>諒杉山</cp:lastModifiedBy>
  <dcterms:created xsi:type="dcterms:W3CDTF">2021-09-05T09:03:13Z</dcterms:created>
  <dcterms:modified xsi:type="dcterms:W3CDTF">2022-04-07T16:43:51Z</dcterms:modified>
</cp:coreProperties>
</file>