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<sst xmlns="http://schemas.openxmlformats.org/spreadsheetml/2006/main" count="138">
  <si>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</si>
  <si>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</si>
  <si>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</si>
  <si>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</si>
  <si>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</si>
  <si>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JL-2018-SHY-006</t>
    </r>
  </si>
  <si>
    <t>工程部位/用途</t>
  </si>
  <si>
    <t>尚义一号水库大桥6a-1#桩基</t>
  </si>
  <si>
    <t>委托/任务编号</t>
  </si>
  <si>
    <t>/</t>
  </si>
  <si>
    <t>试验依据</t>
  </si>
  <si>
    <t>JTG E30-2005</t>
  </si>
  <si>
    <t>样品编号</t>
  </si>
  <si>
    <t>YP-2018-SHY-006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</si>
  <si>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</si>
  <si>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</si>
  <si>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</si>
  <si>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</si>
  <si>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</si>
  <si>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</si>
  <si>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</si>
  <si>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</si>
  <si>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2018/01/02-2018/01/30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</si>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</sst>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51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12" borderId="54" applyNumberFormat="0" applyAlignment="0" applyProtection="0">
      <alignment vertical="center"/>
    </xf>
    <xf numFmtId="0" fontId="18" fillId="12" borderId="48" applyNumberFormat="0" applyAlignment="0" applyProtection="0">
      <alignment vertical="center"/>
    </xf>
    <xf numFmtId="0" fontId="14" fillId="6" borderId="4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06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YP-2018-SHY-006-1</v>
      </c>
      <c r="B15" s="228" t="s">
        <v>46</v>
      </c>
      <c r="C15" s="229"/>
      <c r="D15" s="254" t="str">
        <f>LEFT(L9,P9)</f>
        <v>2018/01/02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43.6</v>
      </c>
      <c r="M15" s="244">
        <v>44</v>
      </c>
      <c r="N15" s="244">
        <f>M15</f>
        <v>44</v>
      </c>
      <c r="O15" s="239" t="s">
        <v>50</v>
      </c>
      <c r="P15" s="215">
        <f t="shared" ref="P15:P23" si="0">ROUND(K15/22.5,3)</f>
        <v>0</v>
      </c>
      <c r="Q15" s="250">
        <f>ROUND(AVERAGE(L15:L17),3)</f>
        <v>43.967</v>
      </c>
      <c r="R15" s="251">
        <f ca="1" t="shared" ref="R15:R23" si="1">ROUND(R$14+RAND()*S$14,2)</f>
        <v>1041.18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YP-2018-SHY-006-2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1053.02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YP-2018-SHY-006-3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44.9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1096.32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YP-2018-SHY-006-4</v>
      </c>
      <c r="B18" s="228" t="s">
        <v>46</v>
      </c>
      <c r="C18" s="229"/>
      <c r="D18" s="218" t="str">
        <f>D15</f>
        <v>2018/01/02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44.1</v>
      </c>
      <c r="M18" s="244">
        <v>43.7</v>
      </c>
      <c r="N18" s="244">
        <f>M18</f>
        <v>43.7</v>
      </c>
      <c r="O18" s="239" t="s">
        <v>50</v>
      </c>
      <c r="P18" s="215">
        <f t="shared" si="0"/>
        <v>0</v>
      </c>
      <c r="Q18" s="250">
        <f>ROUND(AVERAGE(L18:L20),3)</f>
        <v>43.667</v>
      </c>
      <c r="R18" s="251">
        <f ca="1" t="shared" si="1"/>
        <v>995.94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42.2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1035.34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44.7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1117.84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YP-2018-SHY-006-7</v>
      </c>
      <c r="B21" s="228" t="s">
        <v>46</v>
      </c>
      <c r="C21" s="229"/>
      <c r="D21" s="218" t="str">
        <f>D15</f>
        <v>2018/01/02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42.6</v>
      </c>
      <c r="M21" s="244">
        <v>44.5</v>
      </c>
      <c r="N21" s="244">
        <f>M21</f>
        <v>44.5</v>
      </c>
      <c r="O21" s="239" t="s">
        <v>50</v>
      </c>
      <c r="P21" s="215">
        <f t="shared" si="0"/>
        <v>0</v>
      </c>
      <c r="Q21" s="250">
        <f>ROUND(AVERAGE(L21:L23),3)</f>
        <v>44.467</v>
      </c>
      <c r="R21" s="251">
        <f ca="1" t="shared" si="1"/>
        <v>1013.75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YP-2018-SHY-006-8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45.5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1065.02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YP-2018-SHY-006-9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45.3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1009.95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953.37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978.01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1000.75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952.43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954.86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953.89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1025.63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978.19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1008.04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报告编号：BG-2018-SHY-006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尚义一号水库大桥6a-1#桩基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2018/01/02-2018/01/30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2018/01/02-2018/01/30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2018/01/02-2018/01/30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127.1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45.3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