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<sst xmlns="http://schemas.openxmlformats.org/spreadsheetml/2006/main" count="138">
  <si>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</si>
  <si>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</si>
  <si>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</si>
  <si>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</si>
  <si>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</si>
  <si>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JL-2018-SHY-008</t>
    </r>
  </si>
  <si>
    <t>工程部位/用途</t>
  </si>
  <si>
    <t>小校家中桥0-4#桩基</t>
  </si>
  <si>
    <t>委托/任务编号</t>
  </si>
  <si>
    <t>/</t>
  </si>
  <si>
    <t>试验依据</t>
  </si>
  <si>
    <t>JTG E30-2005</t>
  </si>
  <si>
    <t>样品编号</t>
  </si>
  <si>
    <t>YP-2018-SHY-008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</si>
  <si>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</si>
  <si>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</si>
  <si>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</si>
  <si>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</si>
  <si>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</si>
  <si>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</si>
  <si>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</si>
  <si>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</si>
  <si>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2018/01/02-2018/01/30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</si>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</sst>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_ "/>
    <numFmt numFmtId="177" formatCode="0.00;[Red]0.00"/>
    <numFmt numFmtId="178" formatCode="yyyy/m/d;@"/>
    <numFmt numFmtId="179" formatCode="0.00_);[Red]\(0.00\)"/>
    <numFmt numFmtId="180" formatCode="0.0_);[Red]\(0.0\)"/>
    <numFmt numFmtId="181" formatCode="0.000_);[Red]\(0.000\)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1" fillId="18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49" applyNumberFormat="0" applyFon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48" applyNumberFormat="0" applyFill="0" applyAlignment="0" applyProtection="0">
      <alignment vertical="center"/>
    </xf>
    <xf numFmtId="0" fontId="24" fillId="0" borderId="4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0" borderId="54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1" borderId="47" applyNumberFormat="0" applyAlignment="0" applyProtection="0">
      <alignment vertical="center"/>
    </xf>
    <xf numFmtId="0" fontId="30" fillId="11" borderId="50" applyNumberFormat="0" applyAlignment="0" applyProtection="0">
      <alignment vertical="center"/>
    </xf>
    <xf numFmtId="0" fontId="23" fillId="26" borderId="51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27" fillId="0" borderId="53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3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08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YP-2018-SHY-008-1</v>
      </c>
      <c r="B15" s="228" t="s">
        <v>46</v>
      </c>
      <c r="C15" s="229"/>
      <c r="D15" s="254" t="str">
        <f>LEFT(L9,P9)</f>
        <v>2018/01/02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42.8</v>
      </c>
      <c r="M15" s="244">
        <v>44.5</v>
      </c>
      <c r="N15" s="244">
        <f>M15</f>
        <v>44.5</v>
      </c>
      <c r="O15" s="239" t="s">
        <v>50</v>
      </c>
      <c r="P15" s="215">
        <f t="shared" ref="P15:P23" si="0">ROUND(K15/22.5,3)</f>
        <v>0</v>
      </c>
      <c r="Q15" s="250">
        <f>ROUND(AVERAGE(L15:L17),3)</f>
        <v>44.533</v>
      </c>
      <c r="R15" s="251">
        <f ca="1" t="shared" ref="R15:R23" si="1">ROUND(R$14+RAND()*S$14,2)</f>
        <v>982.65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YP-2018-SHY-008-2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45.2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1071.3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YP-2018-SHY-008-3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45.6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1085.78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YP-2018-SHY-008-4</v>
      </c>
      <c r="B18" s="228" t="s">
        <v>46</v>
      </c>
      <c r="C18" s="229"/>
      <c r="D18" s="218" t="str">
        <f>D15</f>
        <v>2018/01/02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46.4</v>
      </c>
      <c r="M18" s="244">
        <v>43</v>
      </c>
      <c r="N18" s="244">
        <f>M18</f>
        <v>43</v>
      </c>
      <c r="O18" s="239" t="s">
        <v>50</v>
      </c>
      <c r="P18" s="215">
        <f t="shared" si="0"/>
        <v>0</v>
      </c>
      <c r="Q18" s="250">
        <f>ROUND(AVERAGE(L18:L20),3)</f>
        <v>43</v>
      </c>
      <c r="R18" s="251">
        <f ca="1" t="shared" si="1"/>
        <v>1113.22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YP-2018-SHY-008-5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39.5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1044.07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YP-2018-SHY-008-6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43.1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1057.43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YP-2018-SHY-008-7</v>
      </c>
      <c r="B21" s="228" t="s">
        <v>46</v>
      </c>
      <c r="C21" s="229"/>
      <c r="D21" s="218" t="str">
        <f>D15</f>
        <v>2018/01/02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43.4</v>
      </c>
      <c r="M21" s="244">
        <v>43.6</v>
      </c>
      <c r="N21" s="244">
        <f>M21</f>
        <v>43.6</v>
      </c>
      <c r="O21" s="239" t="s">
        <v>50</v>
      </c>
      <c r="P21" s="215">
        <f t="shared" si="0"/>
        <v>0</v>
      </c>
      <c r="Q21" s="250">
        <f>ROUND(AVERAGE(L21:L23),3)</f>
        <v>43.6</v>
      </c>
      <c r="R21" s="251">
        <f ca="1" t="shared" si="1"/>
        <v>989.26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YP-2018-SHY-008-8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45.3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1072.17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YP-2018-SHY-008-9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42.1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969.51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952.1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996.93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988.99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966.35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1001.31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974.4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972.11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1010.83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955.67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6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报告编号：BG-2018-SHY-008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YP-2018-SHY-008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小校家中桥0-4#桩基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YP-2018-SHY-008-1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2018/01/02-2018/01/30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42.8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44.5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127.1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YP-2018-SHY-008-2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45.2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YP-2018-SHY-008-3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45.6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YP-2018-SHY-008-4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2018/01/02-2018/01/30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46.4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122.9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YP-2018-SHY-008-5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39.5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YP-2018-SHY-008-6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43.1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YP-2018-SHY-008-7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2018/01/02-2018/01/30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43.4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43.6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124.6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YP-2018-SHY-008-8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45.3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YP-2018-SHY-008-9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42.1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