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<sst xmlns="http://schemas.openxmlformats.org/spreadsheetml/2006/main" count="142">
  <si>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</si>
  <si>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 xml:space="preserve"> 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</si>
  <si>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</si>
  <si>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</si>
  <si>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</si>
  <si>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</si>
  <si>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JL-2018-SHY-062</t>
    </r>
  </si>
  <si>
    <t>工程部位/用途</t>
  </si>
  <si>
    <t>S246分离立交右幅15-2桩基</t>
  </si>
  <si>
    <t>委托/任务编号</t>
  </si>
  <si>
    <t>/</t>
  </si>
  <si>
    <t>试验依据</t>
  </si>
  <si>
    <t>JTG E30-2005</t>
  </si>
  <si>
    <t>样品编号</t>
  </si>
  <si>
    <t>YP-2018-SHY-062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</si>
  <si>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</si>
  <si>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</si>
  <si>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</si>
  <si>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</si>
  <si>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</si>
  <si>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</si>
  <si>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</si>
  <si>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</si>
  <si>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2018/03/14-2018/04/11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</si>
  <si>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</si>
  <si>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</si>
  <si>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</si>
  <si>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</si>
  <si>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</si>
  <si>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</si>
  <si>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</si>
  <si>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</si>
  <si>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</si>
  <si>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</si>
  <si>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</si>
  <si>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</si>
  <si>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</si>
  <si>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</si>
  <si>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</si>
  <si>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</si>
  <si>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</si>
  <si>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</si>
  <si>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</si>
  <si>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</si>
  <si>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</si>
  <si>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</si>
  <si>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</si>
  <si>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</si>
  <si>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</si>
  <si>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</si>
  <si>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</si>
  <si>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</si>
  <si>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</si>
  <si>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965.31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</si>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</sst>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6" borderId="50" applyNumberFormat="0" applyAlignment="0" applyProtection="0">
      <alignment vertical="center"/>
    </xf>
    <xf numFmtId="0" fontId="26" fillId="16" borderId="48" applyNumberFormat="0" applyAlignment="0" applyProtection="0">
      <alignment vertical="center"/>
    </xf>
    <xf numFmtId="0" fontId="27" fillId="20" borderId="5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2" workbookViewId="0">
      <selection activeCell="A2" sqref="A2:O2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:18">
      <c r="A2" s="3" t="s">
        <v>1</v>
      </c>
      <c r="M2" s="19"/>
      <c r="N2" s="19" t="s">
        <v>2</v>
      </c>
      <c r="O2" s="19"/>
      <c r="R2" s="215"/>
    </row>
    <row r="3" s="3" customFormat="1" ht="24.95" customHeight="1" spans="1:18">
      <c r="A3" s="104" t="s">
        <v>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4</v>
      </c>
      <c r="B4" s="6"/>
      <c r="C4" s="216" t="s">
        <v>5</v>
      </c>
      <c r="D4" s="105"/>
      <c r="E4" s="105"/>
      <c r="F4" s="105"/>
      <c r="G4" s="105"/>
      <c r="H4" s="105"/>
      <c r="I4" s="105"/>
      <c r="J4" s="105"/>
      <c r="K4" s="248" t="s">
        <v>6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3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62</v>
      </c>
      <c r="R7" s="215"/>
    </row>
    <row r="8" s="3" customFormat="1" ht="23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3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0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P12" s="3" t="s">
        <v>40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41</v>
      </c>
      <c r="G13" s="12"/>
      <c r="H13" s="12" t="s">
        <v>42</v>
      </c>
      <c r="I13" s="12"/>
      <c r="J13" s="12"/>
      <c r="K13" s="12"/>
      <c r="L13" s="12"/>
      <c r="M13" s="12"/>
      <c r="N13" s="12"/>
      <c r="O13" s="28"/>
      <c r="R13" s="215" t="s">
        <v>43</v>
      </c>
      <c r="S13" s="3" t="s">
        <v>44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960</v>
      </c>
      <c r="S14" s="249" t="s">
        <v>47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YP-2018-SHY-062-1</v>
      </c>
      <c r="B15" s="228" t="s">
        <v>48</v>
      </c>
      <c r="C15" s="229"/>
      <c r="D15" s="255" t="str">
        <f>LEFT(L9,P9)</f>
        <v>2018/03/14</v>
      </c>
      <c r="E15" s="230" t="s">
        <v>49</v>
      </c>
      <c r="F15" s="230" t="s">
        <v>50</v>
      </c>
      <c r="G15" s="230" t="s">
        <v>50</v>
      </c>
      <c r="H15" s="230" t="s">
        <v>50</v>
      </c>
      <c r="I15" s="230" t="s">
        <v>50</v>
      </c>
      <c r="J15" s="230" t="s">
        <v>51</v>
      </c>
      <c r="K15" s="242">
        <v>1022.2</v>
      </c>
      <c r="L15" s="243">
        <v>45.4</v>
      </c>
      <c r="M15" s="244">
        <v>44.1</v>
      </c>
      <c r="N15" s="244">
        <f>M15</f>
        <v>44.1</v>
      </c>
      <c r="O15" s="239" t="s">
        <v>52</v>
      </c>
      <c r="P15" s="215">
        <f t="shared" ref="P15:P23" si="0">ROUND(K15/22.5,3)</f>
        <v>45.431</v>
      </c>
      <c r="Q15" s="250">
        <f>ROUND(AVERAGE(L15:L17),3)</f>
        <v>44.133</v>
      </c>
      <c r="R15" s="251">
        <f ca="1" t="shared" ref="R15:R23" si="1">ROUND(R$14+RAND()*S$14,2)</f>
        <v>996.08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YP-2018-SHY-062-2</v>
      </c>
      <c r="B16" s="231"/>
      <c r="C16" s="232"/>
      <c r="D16" s="255"/>
      <c r="E16" s="230"/>
      <c r="F16" s="230" t="s">
        <v>50</v>
      </c>
      <c r="G16" s="230" t="s">
        <v>50</v>
      </c>
      <c r="H16" s="230" t="s">
        <v>50</v>
      </c>
      <c r="I16" s="230" t="s">
        <v>50</v>
      </c>
      <c r="J16" s="230" t="s">
        <v>51</v>
      </c>
      <c r="K16" s="242">
        <v>1017.3</v>
      </c>
      <c r="L16" s="243">
        <v>45.2</v>
      </c>
      <c r="M16" s="244"/>
      <c r="N16" s="244"/>
      <c r="O16" s="239"/>
      <c r="P16" s="215">
        <f t="shared" si="0"/>
        <v>45.213</v>
      </c>
      <c r="Q16" s="250"/>
      <c r="R16" s="251">
        <f ca="1" t="shared" si="1"/>
        <v>1000.88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YP-2018-SHY-062-3</v>
      </c>
      <c r="B17" s="233"/>
      <c r="C17" s="234"/>
      <c r="D17" s="255"/>
      <c r="E17" s="230"/>
      <c r="F17" s="230" t="s">
        <v>50</v>
      </c>
      <c r="G17" s="230" t="s">
        <v>50</v>
      </c>
      <c r="H17" s="230" t="s">
        <v>50</v>
      </c>
      <c r="I17" s="230" t="s">
        <v>50</v>
      </c>
      <c r="J17" s="230" t="s">
        <v>51</v>
      </c>
      <c r="K17" s="242">
        <v>939.8</v>
      </c>
      <c r="L17" s="243">
        <v>41.8</v>
      </c>
      <c r="M17" s="244"/>
      <c r="N17" s="244"/>
      <c r="O17" s="239"/>
      <c r="P17" s="215">
        <f t="shared" si="0"/>
        <v>41.769</v>
      </c>
      <c r="Q17" s="250"/>
      <c r="R17" s="251">
        <f ca="1" t="shared" si="1"/>
        <v>1060.3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YP-2018-SHY-062-4</v>
      </c>
      <c r="B18" s="228" t="s">
        <v>48</v>
      </c>
      <c r="C18" s="229"/>
      <c r="D18" s="218" t="str">
        <f>D15</f>
        <v>2018/03/14</v>
      </c>
      <c r="E18" s="230" t="s">
        <v>49</v>
      </c>
      <c r="F18" s="230" t="s">
        <v>50</v>
      </c>
      <c r="G18" s="230" t="s">
        <v>50</v>
      </c>
      <c r="H18" s="230" t="s">
        <v>50</v>
      </c>
      <c r="I18" s="230" t="s">
        <v>50</v>
      </c>
      <c r="J18" s="230" t="s">
        <v>51</v>
      </c>
      <c r="K18" s="3" t="s">
        <v>53</v>
      </c>
      <c r="L18" s="243">
        <v>42.9</v>
      </c>
      <c r="M18" s="244">
        <v>43.9</v>
      </c>
      <c r="N18" s="244">
        <f>M18</f>
        <v>43.9</v>
      </c>
      <c r="O18" s="239" t="s">
        <v>52</v>
      </c>
      <c r="P18" s="215">
        <f>ROUND(K19/22.5,3)</f>
        <v>44.289</v>
      </c>
      <c r="Q18" s="250">
        <f>ROUND(AVERAGE(L18:L20),3)</f>
        <v>43.933</v>
      </c>
      <c r="R18" s="251">
        <f ca="1" t="shared" si="1"/>
        <v>1008.51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YP-2018-SHY-062-5</v>
      </c>
      <c r="B19" s="231"/>
      <c r="C19" s="232"/>
      <c r="D19" s="218"/>
      <c r="E19" s="230"/>
      <c r="F19" s="230" t="s">
        <v>50</v>
      </c>
      <c r="G19" s="230" t="s">
        <v>50</v>
      </c>
      <c r="H19" s="230" t="s">
        <v>50</v>
      </c>
      <c r="I19" s="230" t="s">
        <v>50</v>
      </c>
      <c r="J19" s="230" t="s">
        <v>51</v>
      </c>
      <c r="K19" s="242">
        <v>996.5</v>
      </c>
      <c r="L19" s="243">
        <v>44.3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1111.64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YP-2018-SHY-062-6</v>
      </c>
      <c r="B20" s="233"/>
      <c r="C20" s="234"/>
      <c r="D20" s="218"/>
      <c r="E20" s="230"/>
      <c r="F20" s="230" t="s">
        <v>50</v>
      </c>
      <c r="G20" s="230" t="s">
        <v>50</v>
      </c>
      <c r="H20" s="230" t="s">
        <v>50</v>
      </c>
      <c r="I20" s="230" t="s">
        <v>50</v>
      </c>
      <c r="J20" s="230" t="s">
        <v>51</v>
      </c>
      <c r="K20" s="242">
        <v>1004.4</v>
      </c>
      <c r="L20" s="243">
        <v>44.6</v>
      </c>
      <c r="M20" s="244"/>
      <c r="N20" s="244"/>
      <c r="O20" s="239"/>
      <c r="P20" s="215">
        <f t="shared" si="0"/>
        <v>44.64</v>
      </c>
      <c r="Q20" s="250"/>
      <c r="R20" s="251">
        <f ca="1" t="shared" si="1"/>
        <v>1096.25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10</v>
      </c>
      <c r="B21" s="228" t="s">
        <v>10</v>
      </c>
      <c r="C21" s="229"/>
      <c r="D21" s="230" t="s">
        <v>10</v>
      </c>
      <c r="E21" s="230" t="s">
        <v>10</v>
      </c>
      <c r="F21" s="230" t="s">
        <v>10</v>
      </c>
      <c r="G21" s="230" t="s">
        <v>10</v>
      </c>
      <c r="H21" s="230" t="s">
        <v>10</v>
      </c>
      <c r="I21" s="230" t="s">
        <v>10</v>
      </c>
      <c r="J21" s="230" t="s">
        <v>10</v>
      </c>
      <c r="K21" s="242"/>
      <c r="L21" s="230" t="s">
        <v>10</v>
      </c>
      <c r="M21" s="230" t="s">
        <v>10</v>
      </c>
      <c r="N21" s="230" t="s">
        <v>10</v>
      </c>
      <c r="O21" s="239" t="s">
        <v>10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1053.65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10</v>
      </c>
      <c r="B22" s="231"/>
      <c r="C22" s="232"/>
      <c r="D22" s="230"/>
      <c r="E22" s="230"/>
      <c r="F22" s="230" t="s">
        <v>10</v>
      </c>
      <c r="G22" s="230" t="s">
        <v>10</v>
      </c>
      <c r="H22" s="230" t="s">
        <v>10</v>
      </c>
      <c r="I22" s="230" t="s">
        <v>10</v>
      </c>
      <c r="J22" s="230" t="s">
        <v>10</v>
      </c>
      <c r="K22" s="242"/>
      <c r="L22" s="230" t="s">
        <v>10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1103.4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10</v>
      </c>
      <c r="B23" s="233"/>
      <c r="C23" s="234"/>
      <c r="D23" s="230"/>
      <c r="E23" s="230"/>
      <c r="F23" s="230" t="s">
        <v>10</v>
      </c>
      <c r="G23" s="230" t="s">
        <v>10</v>
      </c>
      <c r="H23" s="230" t="s">
        <v>10</v>
      </c>
      <c r="I23" s="230" t="s">
        <v>10</v>
      </c>
      <c r="J23" s="230" t="s">
        <v>10</v>
      </c>
      <c r="K23" s="242"/>
      <c r="L23" s="230" t="s">
        <v>10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1081.09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/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/>
      <c r="L25" s="230" t="s">
        <v>10</v>
      </c>
      <c r="M25" s="230"/>
      <c r="N25" s="230"/>
      <c r="O25" s="239"/>
      <c r="R25" s="215"/>
    </row>
    <row r="26" s="3" customFormat="1" ht="28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/>
      <c r="L26" s="230" t="s">
        <v>10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2</v>
      </c>
      <c r="O2" s="19"/>
      <c r="R2" s="215"/>
    </row>
    <row r="3" s="3" customFormat="1" ht="24.95" customHeight="1" spans="1:18">
      <c r="A3" s="104" t="s">
        <v>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4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41</v>
      </c>
      <c r="G13" s="12"/>
      <c r="H13" s="12" t="s">
        <v>42</v>
      </c>
      <c r="I13" s="12"/>
      <c r="J13" s="12"/>
      <c r="K13" s="12"/>
      <c r="L13" s="12"/>
      <c r="M13" s="12"/>
      <c r="N13" s="12"/>
      <c r="O13" s="28"/>
      <c r="R13" s="215" t="s">
        <v>43</v>
      </c>
      <c r="S13" s="3" t="s">
        <v>44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993.37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1022.32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970.52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987.92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983.34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1008.01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971.69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1012.39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983.3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5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10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10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S246分离立交右幅15-2桩基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19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17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12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26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2018/03/14-2018/04/11</v>
      </c>
      <c r="N38" s="141"/>
      <c r="O38" s="141"/>
      <c r="P38" s="141"/>
      <c r="Q38" s="141"/>
      <c r="R38" s="141"/>
      <c r="S38" s="163"/>
      <c r="T38" s="146" t="s">
        <v>49</v>
      </c>
      <c r="U38" s="147"/>
      <c r="V38" s="147"/>
      <c r="W38" s="147"/>
      <c r="X38" s="147"/>
      <c r="Y38" s="166"/>
      <c r="Z38" s="146" t="s">
        <v>52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44.1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126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2018/03/14-2018/04/11</v>
      </c>
      <c r="N47" s="141"/>
      <c r="O47" s="141"/>
      <c r="P47" s="141"/>
      <c r="Q47" s="141"/>
      <c r="R47" s="141"/>
      <c r="S47" s="163"/>
      <c r="T47" s="146" t="s">
        <v>49</v>
      </c>
      <c r="U47" s="147"/>
      <c r="V47" s="147"/>
      <c r="W47" s="147"/>
      <c r="X47" s="147"/>
      <c r="Y47" s="166"/>
      <c r="Z47" s="146" t="s">
        <v>52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43.9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125.4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10</v>
      </c>
      <c r="N56" s="147"/>
      <c r="O56" s="147"/>
      <c r="P56" s="147"/>
      <c r="Q56" s="147"/>
      <c r="R56" s="147"/>
      <c r="S56" s="166"/>
      <c r="T56" s="146" t="s">
        <v>10</v>
      </c>
      <c r="U56" s="147"/>
      <c r="V56" s="147"/>
      <c r="W56" s="147"/>
      <c r="X56" s="147"/>
      <c r="Y56" s="166"/>
      <c r="Z56" s="146" t="s">
        <v>10</v>
      </c>
      <c r="AA56" s="147"/>
      <c r="AB56" s="147"/>
      <c r="AC56" s="147"/>
      <c r="AD56" s="147"/>
      <c r="AE56" s="147"/>
      <c r="AF56" s="147"/>
      <c r="AG56" s="166"/>
      <c r="AH56" s="169" t="s">
        <v>10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10</v>
      </c>
      <c r="AT56" s="179"/>
      <c r="AU56" s="179"/>
      <c r="AV56" s="179"/>
      <c r="AW56" s="179"/>
      <c r="AX56" s="179"/>
      <c r="AY56" s="179"/>
      <c r="AZ56" s="179"/>
      <c r="BA56" s="146" t="s">
        <v>10</v>
      </c>
      <c r="BB56" s="147"/>
      <c r="BC56" s="147"/>
      <c r="BD56" s="147"/>
      <c r="BE56" s="147"/>
      <c r="BF56" s="166"/>
      <c r="BG56" s="146" t="s">
        <v>10</v>
      </c>
      <c r="BH56" s="147"/>
      <c r="BI56" s="147"/>
      <c r="BJ56" s="147"/>
      <c r="BK56" s="147"/>
      <c r="BL56" s="147"/>
      <c r="BM56" s="147"/>
      <c r="BN56" s="166"/>
      <c r="BO56" s="146" t="s">
        <v>10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10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10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10</v>
      </c>
      <c r="E65" s="147"/>
      <c r="F65" s="147"/>
      <c r="G65" s="147"/>
      <c r="H65" s="147"/>
      <c r="I65" s="147"/>
      <c r="J65" s="147"/>
      <c r="K65" s="147"/>
      <c r="L65" s="147"/>
      <c r="M65" s="146" t="s">
        <v>10</v>
      </c>
      <c r="N65" s="147"/>
      <c r="O65" s="147"/>
      <c r="P65" s="147"/>
      <c r="Q65" s="147"/>
      <c r="R65" s="147"/>
      <c r="S65" s="166"/>
      <c r="T65" s="146" t="s">
        <v>10</v>
      </c>
      <c r="U65" s="147"/>
      <c r="V65" s="147"/>
      <c r="W65" s="147"/>
      <c r="X65" s="147"/>
      <c r="Y65" s="166"/>
      <c r="Z65" s="146" t="s">
        <v>10</v>
      </c>
      <c r="AA65" s="147"/>
      <c r="AB65" s="147"/>
      <c r="AC65" s="147"/>
      <c r="AD65" s="147"/>
      <c r="AE65" s="147"/>
      <c r="AF65" s="147"/>
      <c r="AG65" s="166"/>
      <c r="AH65" s="169" t="s">
        <v>10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10</v>
      </c>
      <c r="AT65" s="179"/>
      <c r="AU65" s="179"/>
      <c r="AV65" s="179"/>
      <c r="AW65" s="179"/>
      <c r="AX65" s="179"/>
      <c r="AY65" s="179"/>
      <c r="AZ65" s="179"/>
      <c r="BA65" s="146" t="s">
        <v>10</v>
      </c>
      <c r="BB65" s="147"/>
      <c r="BC65" s="147"/>
      <c r="BD65" s="147"/>
      <c r="BE65" s="147"/>
      <c r="BF65" s="166"/>
      <c r="BG65" s="146" t="s">
        <v>10</v>
      </c>
      <c r="BH65" s="147"/>
      <c r="BI65" s="147"/>
      <c r="BJ65" s="147"/>
      <c r="BK65" s="147"/>
      <c r="BL65" s="147"/>
      <c r="BM65" s="147"/>
      <c r="BN65" s="166"/>
      <c r="BO65" s="146" t="s">
        <v>10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10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10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10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10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10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5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4</v>
      </c>
      <c r="B4" s="6"/>
      <c r="C4" s="105" t="s">
        <v>5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41</v>
      </c>
      <c r="F12" s="12"/>
      <c r="G12" s="12" t="s">
        <v>42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45</v>
      </c>
      <c r="F13" s="12" t="s">
        <v>46</v>
      </c>
      <c r="G13" s="12" t="s">
        <v>45</v>
      </c>
      <c r="H13" s="12" t="s">
        <v>46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5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4</v>
      </c>
      <c r="B4" s="6"/>
      <c r="C4" s="7" t="s">
        <v>5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2018-04-12T08:29:44Z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