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<sst xmlns="http://schemas.openxmlformats.org/spreadsheetml/2006/main" count="141">
  <si>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</si>
  <si>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</si>
  <si>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</si>
  <si>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</si>
  <si>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</si>
  <si>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JL-2018-SHY-068</t>
    </r>
  </si>
  <si>
    <t>工程部位/用途</t>
  </si>
  <si>
    <t>S246分离立交右幅16-1#桩基</t>
  </si>
  <si>
    <t>委托/任务编号</t>
  </si>
  <si>
    <t>/</t>
  </si>
  <si>
    <t>试验依据</t>
  </si>
  <si>
    <t>JTG E30-2005</t>
  </si>
  <si>
    <t>样品编号</t>
  </si>
  <si>
    <t>YP-2018-SHY-068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</si>
  <si>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</si>
  <si>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</si>
  <si>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</si>
  <si>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</si>
  <si>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</si>
  <si>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</si>
  <si>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</si>
  <si>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</si>
  <si>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2018/03/17-2018/04/14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</si>
  <si>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</si>
  <si>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</si>
  <si>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</si>
  <si>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</si>
  <si>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</si>
  <si>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</si>
  <si>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</si>
  <si>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</si>
  <si>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</si>
  <si>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</si>
  <si>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</si>
  <si>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</si>
  <si>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</si>
  <si>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</si>
  <si>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</si>
  <si>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</si>
  <si>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</si>
  <si>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</si>
  <si>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</si>
  <si>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</si>
  <si>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</si>
  <si>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</si>
  <si>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</si>
  <si>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</si>
  <si>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</si>
  <si>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</si>
  <si>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</si>
  <si>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</si>
  <si>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</si>
  <si>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953.28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</si>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</sst>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);[Red]\(0.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0_);[Red]\(0.000\)"/>
    <numFmt numFmtId="42" formatCode="_ &quot;￥&quot;* #,##0_ ;_ &quot;￥&quot;* \-#,##0_ ;_ &quot;￥&quot;* &quot;-&quot;_ ;_ @_ "/>
    <numFmt numFmtId="178" formatCode="0.0_ "/>
    <numFmt numFmtId="179" formatCode="0.00;[Red]0.00"/>
    <numFmt numFmtId="180" formatCode="0.00_);[Red]\(0.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7" borderId="5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6" borderId="50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48" applyNumberFormat="0" applyFill="0" applyAlignment="0" applyProtection="0">
      <alignment vertical="center"/>
    </xf>
    <xf numFmtId="0" fontId="12" fillId="0" borderId="48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6" fillId="0" borderId="51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5" borderId="49" applyNumberFormat="0" applyAlignment="0" applyProtection="0">
      <alignment vertical="center"/>
    </xf>
    <xf numFmtId="0" fontId="27" fillId="5" borderId="52" applyNumberFormat="0" applyAlignment="0" applyProtection="0">
      <alignment vertical="center"/>
    </xf>
    <xf numFmtId="0" fontId="11" fillId="4" borderId="4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8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8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8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7" fontId="2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7" workbookViewId="0">
      <selection activeCell="D10" sqref="D10:O10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68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YP-2018-SHY-068-1</v>
      </c>
      <c r="B15" s="228" t="s">
        <v>47</v>
      </c>
      <c r="C15" s="229"/>
      <c r="D15" s="255" t="str">
        <f>LEFT(L9,P9)</f>
        <v>2018/03/17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945.49</v>
      </c>
      <c r="L15" s="243">
        <v>42</v>
      </c>
      <c r="M15" s="244">
        <v>43.1</v>
      </c>
      <c r="N15" s="244">
        <f>M15</f>
        <v>43.1</v>
      </c>
      <c r="O15" s="239" t="s">
        <v>51</v>
      </c>
      <c r="P15" s="215">
        <f t="shared" ref="P15:P23" si="0">ROUND(K15/22.5,3)</f>
        <v>42.022</v>
      </c>
      <c r="Q15" s="250">
        <f>ROUND(AVERAGE(L15:L17),3)</f>
        <v>43.133</v>
      </c>
      <c r="R15" s="251">
        <f ca="1" t="shared" ref="R15:R23" si="1">ROUND(R$14+RAND()*S$14,2)</f>
        <v>1097.77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YP-2018-SHY-068-2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974.55</v>
      </c>
      <c r="L16" s="243">
        <v>43.3</v>
      </c>
      <c r="M16" s="244"/>
      <c r="N16" s="244"/>
      <c r="O16" s="239"/>
      <c r="P16" s="215">
        <f t="shared" si="0"/>
        <v>43.313</v>
      </c>
      <c r="Q16" s="250"/>
      <c r="R16" s="251">
        <f ca="1" t="shared" si="1"/>
        <v>984.83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YP-2018-SHY-068-3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991.35</v>
      </c>
      <c r="L17" s="243">
        <v>44.1</v>
      </c>
      <c r="M17" s="244"/>
      <c r="N17" s="244"/>
      <c r="O17" s="239"/>
      <c r="P17" s="215">
        <f t="shared" si="0"/>
        <v>44.06</v>
      </c>
      <c r="Q17" s="250"/>
      <c r="R17" s="251">
        <f ca="1" t="shared" si="1"/>
        <v>1074.49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YP-2018-SHY-068-4</v>
      </c>
      <c r="B18" s="228" t="s">
        <v>47</v>
      </c>
      <c r="C18" s="229"/>
      <c r="D18" s="218" t="str">
        <f>D15</f>
        <v>2018/03/17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42.4</v>
      </c>
      <c r="M18" s="244">
        <v>42.8</v>
      </c>
      <c r="N18" s="244">
        <f>M18</f>
        <v>42.8</v>
      </c>
      <c r="O18" s="239" t="s">
        <v>51</v>
      </c>
      <c r="P18" s="215">
        <f>ROUND(K19/22.5,3)</f>
        <v>43.664</v>
      </c>
      <c r="Q18" s="250">
        <f>ROUND(AVERAGE(L18:L20),3)</f>
        <v>42.767</v>
      </c>
      <c r="R18" s="251">
        <f ca="1" t="shared" si="1"/>
        <v>965.13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YP-2018-SHY-068-5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982.44</v>
      </c>
      <c r="L19" s="243">
        <v>43.7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1013.4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YP-2018-SHY-068-6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950.61</v>
      </c>
      <c r="L20" s="243">
        <v>42.2</v>
      </c>
      <c r="M20" s="244"/>
      <c r="N20" s="244"/>
      <c r="O20" s="239"/>
      <c r="P20" s="215">
        <f t="shared" si="0"/>
        <v>42.249</v>
      </c>
      <c r="Q20" s="250"/>
      <c r="R20" s="251">
        <f ca="1" t="shared" si="1"/>
        <v>997.8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1062.38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1100.85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960.2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1022.44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975.39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976.24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987.67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994.73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1029.43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962.17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1000.54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1017.47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workbookViewId="0">
      <selection activeCell="Q17" sqref="Q17:AO20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报告编号：BG-2018-SHY-068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YP-2018-SHY-068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S246分离立交右幅16-1#桩基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YP-2018-SHY-068-1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2018/03/17-2018/04/14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43.1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123.1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YP-2018-SHY-068-2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43.3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YP-2018-SHY-068-3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44.1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YP-2018-SHY-068-4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2018/03/17-2018/04/14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42.4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42.8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122.3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YP-2018-SHY-068-5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43.7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YP-2018-SHY-068-6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42.2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2018-04-23T08:40:29Z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  <property fmtid="{D5CDD505-2E9C-101B-9397-08002B2CF9AE}" pid="3" name="KSOReadingLayout">
    <vt:bool>false</vt:bool>
  </property>
</Properties>
</file>