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<sst xmlns="http://schemas.openxmlformats.org/spreadsheetml/2006/main" count="141">
  <si>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</si>
  <si>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</si>
  <si>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</si>
  <si>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</si>
  <si>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</si>
  <si>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JL-2018-SHY-083</t>
    </r>
  </si>
  <si>
    <t>工程部位/用途</t>
  </si>
  <si>
    <t>尚义一号水库大桥左幅2#墩柱</t>
  </si>
  <si>
    <t>委托/任务编号</t>
  </si>
  <si>
    <t>/</t>
  </si>
  <si>
    <t>试验依据</t>
  </si>
  <si>
    <t>JTG E30-2005</t>
  </si>
  <si>
    <t>样品编号</t>
  </si>
  <si>
    <t>YP-2018-SHY-083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</si>
  <si>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</si>
  <si>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</si>
  <si>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</si>
  <si>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</si>
  <si>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</si>
  <si>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</si>
  <si>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</si>
  <si>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</si>
  <si>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</si>
  <si>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</si>
  <si>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</si>
  <si>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</si>
  <si>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</si>
  <si>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</si>
  <si>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</si>
  <si>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</si>
  <si>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</si>
  <si>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</si>
  <si>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</si>
  <si>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</si>
  <si>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</si>
  <si>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</si>
  <si>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</si>
  <si>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</si>
  <si>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</si>
  <si>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</si>
  <si>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</si>
  <si>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</si>
  <si>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</si>
  <si>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</si>
  <si>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</si>
  <si>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</si>
  <si>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</si>
  <si>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</si>
  <si>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</si>
  <si>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</si>
  <si>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</si>
  <si>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</si>
  <si>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945.66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</si>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</sst>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_);[Red]\(0.00\)"/>
    <numFmt numFmtId="179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0.000_);[Red]\(0.000\)"/>
    <numFmt numFmtId="43" formatCode="_ * #,##0.00_ ;_ * \-#,##0.00_ ;_ * &quot;-&quot;??_ ;_ @_ 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5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4" borderId="49" applyNumberFormat="0" applyAlignment="0" applyProtection="0">
      <alignment vertical="center"/>
    </xf>
    <xf numFmtId="0" fontId="21" fillId="14" borderId="48" applyNumberFormat="0" applyAlignment="0" applyProtection="0">
      <alignment vertical="center"/>
    </xf>
    <xf numFmtId="0" fontId="23" fillId="17" borderId="5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0" workbookViewId="0">
      <selection activeCell="H13" sqref="H13:I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YP-2018-SHY-083-1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978.07</v>
      </c>
      <c r="L15" s="243">
        <v>43.5</v>
      </c>
      <c r="M15" s="244">
        <v>42.8</v>
      </c>
      <c r="N15" s="244">
        <f>M15</f>
        <v>42.8</v>
      </c>
      <c r="O15" s="239" t="s">
        <v>51</v>
      </c>
      <c r="P15" s="215">
        <f t="shared" ref="P15:P23" si="0">ROUND(K15/22.5,3)</f>
        <v>43.47</v>
      </c>
      <c r="Q15" s="250">
        <f>ROUND(AVERAGE(L15:L17),3)</f>
        <v>42.867</v>
      </c>
      <c r="R15" s="251">
        <f ca="1" t="shared" ref="R15:R23" si="1">ROUND(R$14+RAND()*S$14,2)</f>
        <v>1031.37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YP-2018-SHY-083-2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948.86</v>
      </c>
      <c r="L16" s="243">
        <v>42.2</v>
      </c>
      <c r="M16" s="244"/>
      <c r="N16" s="244"/>
      <c r="O16" s="239"/>
      <c r="P16" s="215">
        <f t="shared" si="0"/>
        <v>42.172</v>
      </c>
      <c r="Q16" s="250"/>
      <c r="R16" s="251">
        <f ca="1" t="shared" si="1"/>
        <v>1040.25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YP-2018-SHY-083-3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965.05</v>
      </c>
      <c r="L17" s="243">
        <v>42.9</v>
      </c>
      <c r="M17" s="244"/>
      <c r="N17" s="244"/>
      <c r="O17" s="239"/>
      <c r="P17" s="215">
        <f t="shared" si="0"/>
        <v>42.891</v>
      </c>
      <c r="Q17" s="250"/>
      <c r="R17" s="251">
        <f ca="1" t="shared" si="1"/>
        <v>1116.4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YP-2018-SHY-083-4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</v>
      </c>
      <c r="M18" s="244">
        <v>42.1</v>
      </c>
      <c r="N18" s="244">
        <f>M18</f>
        <v>42.1</v>
      </c>
      <c r="O18" s="239" t="s">
        <v>51</v>
      </c>
      <c r="P18" s="215">
        <f>ROUND(K19/22.5,3)</f>
        <v>42.772</v>
      </c>
      <c r="Q18" s="250">
        <f>ROUND(AVERAGE(L18:L20),3)</f>
        <v>42.067</v>
      </c>
      <c r="R18" s="251">
        <f ca="1" t="shared" si="1"/>
        <v>1082.44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962.37</v>
      </c>
      <c r="L19" s="243">
        <v>42.8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1081.68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932.43</v>
      </c>
      <c r="L20" s="243">
        <v>41.4</v>
      </c>
      <c r="M20" s="244"/>
      <c r="N20" s="244"/>
      <c r="O20" s="239"/>
      <c r="P20" s="215">
        <f t="shared" si="0"/>
        <v>41.441</v>
      </c>
      <c r="Q20" s="250"/>
      <c r="R20" s="251">
        <f ca="1" t="shared" si="1"/>
        <v>1063.62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978.76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1039.14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1036.49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976.28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1021.69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982.03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973.13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993.04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984.25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966.78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961.72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990.78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AZ1" sqref="AZ1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尚义一号水库大桥左幅2#墩柱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42.8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122.3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42.1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2018-04-27T08:15:59Z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