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9105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<sst xmlns="http://schemas.openxmlformats.org/spreadsheetml/2006/main" count="141">
  <si>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</si>
  <si>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</si>
  <si>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</si>
  <si>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</si>
  <si>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</si>
  <si>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JL-2018-SHY-084</t>
    </r>
  </si>
  <si>
    <t>工程部位/用途</t>
  </si>
  <si>
    <t>S246分离立交右幅16-5#桩基</t>
  </si>
  <si>
    <t>委托/任务编号</t>
  </si>
  <si>
    <t>/</t>
  </si>
  <si>
    <t>试验依据</t>
  </si>
  <si>
    <t>JTG E30-2005</t>
  </si>
  <si>
    <t>样品编号</t>
  </si>
  <si>
    <t>YP-2018-SHY-084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</si>
  <si>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</si>
  <si>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</si>
  <si>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</si>
  <si>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</si>
  <si>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</si>
  <si>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</si>
  <si>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</si>
  <si>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</si>
  <si>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2018/03/24-2018/04/21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</si>
  <si>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</si>
  <si>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</si>
  <si>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</si>
  <si>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</si>
  <si>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</si>
  <si>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</si>
  <si>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</si>
  <si>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</si>
  <si>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</si>
  <si>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</si>
  <si>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</si>
  <si>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</si>
  <si>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</si>
  <si>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</si>
  <si>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</si>
  <si>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</si>
  <si>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</si>
  <si>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</si>
  <si>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</si>
  <si>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</si>
  <si>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</si>
  <si>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</si>
  <si>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</si>
  <si>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</si>
  <si>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</si>
  <si>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</si>
  <si>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</si>
  <si>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</si>
  <si>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</si>
  <si>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948.67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</si>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</sst>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5" borderId="49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48" applyNumberFormat="0" applyFill="0" applyAlignment="0" applyProtection="0">
      <alignment vertical="center"/>
    </xf>
    <xf numFmtId="0" fontId="22" fillId="0" borderId="4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0" borderId="50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19" borderId="51" applyNumberFormat="0" applyAlignment="0" applyProtection="0">
      <alignment vertical="center"/>
    </xf>
    <xf numFmtId="0" fontId="24" fillId="19" borderId="47" applyNumberFormat="0" applyAlignment="0" applyProtection="0">
      <alignment vertical="center"/>
    </xf>
    <xf numFmtId="0" fontId="25" fillId="20" borderId="52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0" borderId="53" applyNumberFormat="0" applyFill="0" applyAlignment="0" applyProtection="0">
      <alignment vertical="center"/>
    </xf>
    <xf numFmtId="0" fontId="27" fillId="0" borderId="54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0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6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4" workbookViewId="0">
      <selection activeCell="D6" sqref="D6:I6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84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YP-2018-SHY-084-1</v>
      </c>
      <c r="B15" s="228" t="s">
        <v>47</v>
      </c>
      <c r="C15" s="229"/>
      <c r="D15" s="255" t="str">
        <f>LEFT(L9,P9)</f>
        <v>2018/03/24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1016.9</v>
      </c>
      <c r="L15" s="243">
        <v>45.2</v>
      </c>
      <c r="M15" s="244">
        <v>44</v>
      </c>
      <c r="N15" s="244">
        <f>M15</f>
        <v>44</v>
      </c>
      <c r="O15" s="239" t="s">
        <v>51</v>
      </c>
      <c r="P15" s="215">
        <f t="shared" ref="P15:P23" si="0">ROUND(K15/22.5,3)</f>
        <v>45.196</v>
      </c>
      <c r="Q15" s="250">
        <f>ROUND(AVERAGE(L15:L17),3)</f>
        <v>43.967</v>
      </c>
      <c r="R15" s="251">
        <f ca="1" t="shared" ref="R15:R23" si="1">ROUND(R$14+RAND()*S$14,2)</f>
        <v>1110.47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YP-2018-SHY-084-2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965.22</v>
      </c>
      <c r="L16" s="243">
        <v>42.9</v>
      </c>
      <c r="M16" s="244"/>
      <c r="N16" s="244"/>
      <c r="O16" s="239"/>
      <c r="P16" s="215">
        <f t="shared" si="0"/>
        <v>42.899</v>
      </c>
      <c r="Q16" s="250"/>
      <c r="R16" s="251">
        <f ca="1" t="shared" si="1"/>
        <v>1050.28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YP-2018-SHY-084-3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984.48</v>
      </c>
      <c r="L17" s="243">
        <v>43.8</v>
      </c>
      <c r="M17" s="244"/>
      <c r="N17" s="244"/>
      <c r="O17" s="239"/>
      <c r="P17" s="215">
        <f t="shared" si="0"/>
        <v>43.755</v>
      </c>
      <c r="Q17" s="250"/>
      <c r="R17" s="251">
        <f ca="1" t="shared" si="1"/>
        <v>1024.93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YP-2018-SHY-084-4</v>
      </c>
      <c r="B18" s="228" t="s">
        <v>47</v>
      </c>
      <c r="C18" s="229"/>
      <c r="D18" s="218" t="str">
        <f>D15</f>
        <v>2018/03/24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42.2</v>
      </c>
      <c r="M18" s="244">
        <v>42.2</v>
      </c>
      <c r="N18" s="244">
        <f>M18</f>
        <v>42.2</v>
      </c>
      <c r="O18" s="239" t="s">
        <v>51</v>
      </c>
      <c r="P18" s="215">
        <f>ROUND(K19/22.5,3)</f>
        <v>41.736</v>
      </c>
      <c r="Q18" s="250">
        <f>ROUND(AVERAGE(L18:L20),3)</f>
        <v>42.167</v>
      </c>
      <c r="R18" s="251">
        <f ca="1" t="shared" si="1"/>
        <v>1115.37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YP-2018-SHY-084-5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939.07</v>
      </c>
      <c r="L19" s="243">
        <v>41.7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1113.39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YP-2018-SHY-084-6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957.93</v>
      </c>
      <c r="L20" s="243">
        <v>42.6</v>
      </c>
      <c r="M20" s="244"/>
      <c r="N20" s="244"/>
      <c r="O20" s="239"/>
      <c r="P20" s="215">
        <f t="shared" si="0"/>
        <v>42.575</v>
      </c>
      <c r="Q20" s="250"/>
      <c r="R20" s="251">
        <f ca="1" t="shared" si="1"/>
        <v>1053.02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1011.83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1035.83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1074.94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950.66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1010.96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990.88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990.25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1027.79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965.7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993.08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1012.49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1008.51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tabSelected="1" view="pageBreakPreview" zoomScaleNormal="100" zoomScaleSheetLayoutView="100" topLeftCell="A4" workbookViewId="0">
      <selection activeCell="AW7" sqref="AW7:BV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报告编号：BG-2018-SHY-084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YP-2018-SHY-084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S246分离立交右幅16-5#桩基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YP-2018-SHY-084-1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2018/03/24-2018/04/21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45.2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44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125.7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YP-2018-SHY-084-2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42.9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YP-2018-SHY-084-3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43.8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YP-2018-SHY-084-4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2018/03/24-2018/04/21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42.2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42.2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120.6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YP-2018-SHY-084-5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41.7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YP-2018-SHY-084-6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42.6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2018-04-22T09:45:38Z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  <property fmtid="{D5CDD505-2E9C-101B-9397-08002B2CF9AE}" pid="3" name="KSOReadingLayout">
    <vt:bool>false</vt:bool>
  </property>
</Properties>
</file>