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105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<sst xmlns="http://schemas.openxmlformats.org/spreadsheetml/2006/main" count="141">
  <si>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</si>
  <si>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</si>
  <si>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</si>
  <si>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</si>
  <si>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</si>
  <si>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JL-2018-SHY-086</t>
    </r>
  </si>
  <si>
    <t>工程部位/用途</t>
  </si>
  <si>
    <t>尚义一号水库大桥0-0#肋板</t>
  </si>
  <si>
    <t>委托/任务编号</t>
  </si>
  <si>
    <t>/</t>
  </si>
  <si>
    <t>试验依据</t>
  </si>
  <si>
    <t>JTG E30-2005</t>
  </si>
  <si>
    <t>样品编号</t>
  </si>
  <si>
    <t>YP-2018-SHY-086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</si>
  <si>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</si>
  <si>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</si>
  <si>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</si>
  <si>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</si>
  <si>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</si>
  <si>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</si>
  <si>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</si>
  <si>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</si>
  <si>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2018/03/24-2018/04/21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</si>
  <si>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</si>
  <si>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</si>
  <si>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</si>
  <si>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</si>
  <si>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</si>
  <si>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</si>
  <si>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</si>
  <si>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</si>
  <si>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</si>
  <si>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</si>
  <si>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</si>
  <si>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</si>
  <si>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</si>
  <si>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</si>
  <si>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</si>
  <si>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</si>
  <si>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</si>
  <si>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</si>
  <si>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</si>
  <si>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</si>
  <si>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</si>
  <si>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</si>
  <si>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</si>
  <si>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</si>
  <si>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</si>
  <si>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</si>
  <si>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</si>
  <si>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</si>
  <si>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</si>
  <si>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966.54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</si>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</sst>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0.000_);[Red]\(0.000\)"/>
    <numFmt numFmtId="178" formatCode="0.00;[Red]0.00"/>
    <numFmt numFmtId="179" formatCode="0.00_);[Red]\(0.00\)"/>
    <numFmt numFmtId="180" formatCode="0.0_);[Red]\(0.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5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49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0" applyNumberFormat="0" applyFill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0" borderId="48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4" fillId="20" borderId="52" applyNumberFormat="0" applyAlignment="0" applyProtection="0">
      <alignment vertical="center"/>
    </xf>
    <xf numFmtId="0" fontId="26" fillId="20" borderId="47" applyNumberFormat="0" applyAlignment="0" applyProtection="0">
      <alignment vertical="center"/>
    </xf>
    <xf numFmtId="0" fontId="22" fillId="17" borderId="51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7" fillId="0" borderId="53" applyNumberFormat="0" applyFill="0" applyAlignment="0" applyProtection="0">
      <alignment vertical="center"/>
    </xf>
    <xf numFmtId="0" fontId="28" fillId="0" borderId="54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5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8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8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7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4" workbookViewId="0">
      <selection activeCell="Q12" sqref="Q12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86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YP-2018-SHY-086-1</v>
      </c>
      <c r="B15" s="228" t="s">
        <v>47</v>
      </c>
      <c r="C15" s="229"/>
      <c r="D15" s="255" t="str">
        <f>LEFT(L9,P9)</f>
        <v>2018/03/24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958.02</v>
      </c>
      <c r="L15" s="243">
        <v>42.6</v>
      </c>
      <c r="M15" s="244">
        <v>44</v>
      </c>
      <c r="N15" s="244">
        <f>M15</f>
        <v>44</v>
      </c>
      <c r="O15" s="239" t="s">
        <v>51</v>
      </c>
      <c r="P15" s="215">
        <f t="shared" ref="P15:P23" si="0">ROUND(K15/22.5,3)</f>
        <v>42.579</v>
      </c>
      <c r="Q15" s="250">
        <f>ROUND(AVERAGE(L15:L17),3)</f>
        <v>44.033</v>
      </c>
      <c r="R15" s="251">
        <f ca="1" t="shared" ref="R15:R23" si="1">ROUND(R$14+RAND()*S$14,2)</f>
        <v>1077.67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YP-2018-SHY-086-2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976.37</v>
      </c>
      <c r="L16" s="243">
        <v>43.4</v>
      </c>
      <c r="M16" s="244"/>
      <c r="N16" s="244"/>
      <c r="O16" s="239"/>
      <c r="P16" s="215">
        <f t="shared" si="0"/>
        <v>43.394</v>
      </c>
      <c r="Q16" s="250"/>
      <c r="R16" s="251">
        <f ca="1" t="shared" si="1"/>
        <v>1103.5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YP-2018-SHY-086-3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1036.4</v>
      </c>
      <c r="L17" s="243">
        <v>46.1</v>
      </c>
      <c r="M17" s="244"/>
      <c r="N17" s="244"/>
      <c r="O17" s="239"/>
      <c r="P17" s="215">
        <f t="shared" si="0"/>
        <v>46.062</v>
      </c>
      <c r="Q17" s="250"/>
      <c r="R17" s="251">
        <f ca="1" t="shared" si="1"/>
        <v>1114.5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YP-2018-SHY-086-4</v>
      </c>
      <c r="B18" s="228" t="s">
        <v>47</v>
      </c>
      <c r="C18" s="229"/>
      <c r="D18" s="218" t="str">
        <f>D15</f>
        <v>2018/03/24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43</v>
      </c>
      <c r="M18" s="244">
        <v>42.2</v>
      </c>
      <c r="N18" s="244">
        <f>M18</f>
        <v>42.2</v>
      </c>
      <c r="O18" s="239" t="s">
        <v>51</v>
      </c>
      <c r="P18" s="215">
        <f>ROUND(K19/22.5,3)</f>
        <v>43.652</v>
      </c>
      <c r="Q18" s="250">
        <f>ROUND(AVERAGE(L18:L20),3)</f>
        <v>42.167</v>
      </c>
      <c r="R18" s="251">
        <f ca="1" t="shared" si="1"/>
        <v>988.53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YP-2018-SHY-086-5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982.17</v>
      </c>
      <c r="L19" s="243">
        <v>43.6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1035.46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YP-2018-SHY-086-6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898.31</v>
      </c>
      <c r="L20" s="243">
        <v>39.9</v>
      </c>
      <c r="M20" s="244"/>
      <c r="N20" s="244"/>
      <c r="O20" s="239"/>
      <c r="P20" s="215">
        <f t="shared" si="0"/>
        <v>39.925</v>
      </c>
      <c r="Q20" s="250"/>
      <c r="R20" s="251">
        <f ca="1" t="shared" si="1"/>
        <v>1085.52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1035.69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964.42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1106.7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981.31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982.12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968.03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1015.81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993.74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1027.99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1014.67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1023.41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982.84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topLeftCell="A4" workbookViewId="0">
      <selection activeCell="AW7" sqref="AW7:BV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报告编号：BG-2018-SHY-086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YP-2018-SHY-086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尚义一号水库大桥0-0#肋板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YP-2018-SHY-086-1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2018/03/24-2018/04/21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42.6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44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125.7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YP-2018-SHY-086-2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43.4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YP-2018-SHY-086-3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46.1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YP-2018-SHY-086-4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2018/03/24-2018/04/21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43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42.2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120.6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YP-2018-SHY-086-5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43.6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YP-2018-SHY-086-6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39.9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2018-04-22T09:45:39Z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  <property fmtid="{D5CDD505-2E9C-101B-9397-08002B2CF9AE}" pid="3" name="KSOReadingLayout">
    <vt:bool>false</vt:bool>
  </property>
</Properties>
</file>