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<sst xmlns="http://schemas.openxmlformats.org/spreadsheetml/2006/main" count="142">
  <si>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</si>
  <si>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</si>
  <si>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</si>
  <si>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</si>
  <si>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</si>
  <si>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JL-2018-SHY-099</t>
    </r>
  </si>
  <si>
    <t>工程部位/用途</t>
  </si>
  <si>
    <t>S246分离立交右幅11-2#桩基</t>
  </si>
  <si>
    <t>委托/任务编号</t>
  </si>
  <si>
    <t>/</t>
  </si>
  <si>
    <t>试验依据</t>
  </si>
  <si>
    <t>JTG E30-2005</t>
  </si>
  <si>
    <t>样品编号</t>
  </si>
  <si>
    <t>YP-2018-SHY-099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</si>
  <si>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</si>
  <si>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</si>
  <si>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</si>
  <si>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</si>
  <si>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</si>
  <si>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</si>
  <si>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</si>
  <si>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</si>
  <si>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2018/03/30-2018/04/27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</si>
  <si>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</si>
  <si>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</si>
  <si>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</si>
  <si>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</si>
  <si>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</si>
  <si>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</si>
  <si>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</si>
  <si>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</si>
  <si>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</si>
  <si>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</si>
  <si>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</si>
  <si>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</si>
  <si>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</si>
  <si>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</si>
  <si>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</si>
  <si>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</si>
  <si>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</si>
  <si>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</si>
  <si>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</si>
  <si>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</si>
  <si>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</si>
  <si>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</si>
  <si>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</si>
  <si>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</si>
  <si>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</si>
  <si>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</si>
  <si>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</si>
  <si>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</si>
  <si>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</si>
  <si>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</si>
  <si>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915.82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</si>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</sst>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00_);[Red]\(0.000\)"/>
    <numFmt numFmtId="42" formatCode="_ &quot;￥&quot;* #,##0_ ;_ &quot;￥&quot;* \-#,##0_ ;_ &quot;￥&quot;* &quot;-&quot;_ ;_ @_ "/>
    <numFmt numFmtId="179" formatCode="yyyy/m/d;@"/>
    <numFmt numFmtId="44" formatCode="_ &quot;￥&quot;* #,##0.00_ ;_ &quot;￥&quot;* \-#,##0.00_ ;_ &quot;￥&quot;* &quot;-&quot;??_ ;_ @_ "/>
    <numFmt numFmtId="180" formatCode="0.00_);[Red]\(0.00\)"/>
    <numFmt numFmtId="41" formatCode="_ * #,##0_ ;_ * \-#,##0_ ;_ * &quot;-&quot;_ ;_ @_ "/>
    <numFmt numFmtId="181" formatCode="0.0_);[Red]\(0.0\)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17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4" borderId="48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29" fillId="0" borderId="4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0" borderId="5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20" borderId="54" applyNumberFormat="0" applyAlignment="0" applyProtection="0">
      <alignment vertical="center"/>
    </xf>
    <xf numFmtId="0" fontId="23" fillId="20" borderId="50" applyNumberFormat="0" applyAlignment="0" applyProtection="0">
      <alignment vertical="center"/>
    </xf>
    <xf numFmtId="0" fontId="18" fillId="11" borderId="49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T15" sqref="T15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99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YP-2018-SHY-099-1</v>
      </c>
      <c r="B15" s="228" t="s">
        <v>47</v>
      </c>
      <c r="C15" s="229"/>
      <c r="D15" s="256" t="str">
        <f>LEFT(L9,P9)</f>
        <v>2018/03/30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933.63</v>
      </c>
      <c r="L15" s="243">
        <v>41.5</v>
      </c>
      <c r="M15" s="244">
        <v>42.3</v>
      </c>
      <c r="N15" s="244">
        <f>M15</f>
        <v>42.3</v>
      </c>
      <c r="O15" s="239" t="s">
        <v>51</v>
      </c>
      <c r="P15" s="215">
        <f t="shared" ref="P15:P23" si="0">ROUND(K15/22.5,3)</f>
        <v>41.495</v>
      </c>
      <c r="Q15" s="250">
        <f>ROUND(AVERAGE(L15:L17),3)</f>
        <v>42.367</v>
      </c>
      <c r="R15" s="251">
        <f ca="1" t="shared" ref="R15:R23" si="1">ROUND(R$14+RAND()*S$14,2)</f>
        <v>1021.73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YP-2018-SHY-099-2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913.56</v>
      </c>
      <c r="L16" s="243">
        <v>40.6</v>
      </c>
      <c r="M16" s="244"/>
      <c r="N16" s="244"/>
      <c r="O16" s="239"/>
      <c r="P16" s="215">
        <f t="shared" si="0"/>
        <v>40.603</v>
      </c>
      <c r="Q16" s="250"/>
      <c r="R16" s="251">
        <f ca="1" t="shared" si="1"/>
        <v>968.29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YP-2018-SHY-099-3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1011.4</v>
      </c>
      <c r="L17" s="243">
        <v>45</v>
      </c>
      <c r="M17" s="244"/>
      <c r="N17" s="244"/>
      <c r="O17" s="239"/>
      <c r="P17" s="215">
        <f t="shared" si="0"/>
        <v>44.951</v>
      </c>
      <c r="Q17" s="250"/>
      <c r="R17" s="251">
        <f ca="1" t="shared" si="1"/>
        <v>1051.01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YP-2018-SHY-099-4</v>
      </c>
      <c r="B18" s="228" t="s">
        <v>47</v>
      </c>
      <c r="C18" s="229"/>
      <c r="D18" s="218" t="str">
        <f>D15</f>
        <v>2018/03/30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53</v>
      </c>
      <c r="L18" s="243">
        <v>40.7</v>
      </c>
      <c r="M18" s="244">
        <v>42.5</v>
      </c>
      <c r="N18" s="244">
        <f>M18</f>
        <v>42.5</v>
      </c>
      <c r="O18" s="239" t="s">
        <v>51</v>
      </c>
      <c r="P18" s="215">
        <f>ROUND(K19/22.5,3)</f>
        <v>44.234</v>
      </c>
      <c r="Q18" s="250">
        <f>ROUND(AVERAGE(L18:L20),3)</f>
        <v>42.5</v>
      </c>
      <c r="R18" s="251">
        <f ca="1" t="shared" si="1"/>
        <v>995.21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YP-2018-SHY-099-5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995.27</v>
      </c>
      <c r="L19" s="243">
        <v>44.2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1094.48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YP-2018-SHY-099-6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959.71</v>
      </c>
      <c r="L20" s="243">
        <v>42.6</v>
      </c>
      <c r="M20" s="244"/>
      <c r="N20" s="244"/>
      <c r="O20" s="239"/>
      <c r="P20" s="215">
        <f t="shared" si="0"/>
        <v>42.654</v>
      </c>
      <c r="Q20" s="250"/>
      <c r="R20" s="251">
        <f ca="1" t="shared" si="1"/>
        <v>1047.71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960.91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1044.46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1063.89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956.49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1020.35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1026.57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958.34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990.71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991.99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993.99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977.28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977.72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报告编号：BG-2018-SHY-099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S246分离立交右幅11-2#桩基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2018/03/30-2018/04/27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42.3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120.9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40.6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2018/03/30-2018/04/27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40.7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42.5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121.4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