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A979ECAE-CEEF-4C64-B727-3F9A70A882D3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<sst xmlns="http://schemas.openxmlformats.org/spreadsheetml/2006/main" count="465" uniqueCount="142">
  <si>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</si>
  <si>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</si>
  <si>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</si>
  <si>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</si>
  <si>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</si>
  <si>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</si>
  <si>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</si>
  <si>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</si>
  <si>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</si>
  <si>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</si>
  <si>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</si>
  <si>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</si>
  <si>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</si>
  <si>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</si>
  <si>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</si>
  <si>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</si>
  <si>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</si>
  <si>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</si>
  <si>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</si>
  <si>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</si>
  <si>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</si>
  <si>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</si>
  <si>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</si>
  <si>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</si>
  <si>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</si>
  <si>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</si>
  <si>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</si>
  <si>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</si>
  <si>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</si>
  <si>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</si>
  <si>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</si>
  <si>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</si>
  <si>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</si>
  <si>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</si>
  <si>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</si>
  <si>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</si>
  <si>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</si>
  <si>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</si>
  <si>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</si>
  <si>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</si>
  <si>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</si>
  <si>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</si>
  <si>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</si>
  <si>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</si>
  <si>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</si>
  <si>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</si>
  <si>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</si>
  <si>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</si>
  <si>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</si>
  <si>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</si>
  <si>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</si>
  <si>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</si>
  <si>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</si>
  <si>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</si>
  <si>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</si>
  <si>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</si>
  <si>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</si>
  <si>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</si>
  <si>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</si>
  <si>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</si>
  <si>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</si>
  <si>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</si>
  <si>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</si>
  <si>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</si>
  <si>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</si>
  <si>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</si>
  <si>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</si>
  <si>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</si>
  <si>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</si>
  <si>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</si>
  <si>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</si>
  <si>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</si>
  <si>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</si>
  <si>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</si>
  <si>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</si>
  <si>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</si>
  <si>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</si>
  <si>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</si>
  <si>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</si>
  <si>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</si>
  <si>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</si>
  <si>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</si>
  <si>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</si>
  <si>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</si>
  <si>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</si>
  <si>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</si>
  <si>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</si>
  <si>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</si>
  <si>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</si>
  <si>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</si>
  <si>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</si>
  <si>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</si>
  <si>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</si>
  <si>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</si>
  <si>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</si>
  <si>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</si>
  <si>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</si>
  <si>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</si>
  <si>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</si>
  <si>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</si>
  <si>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</si>
  <si>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</si>
  <si>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</si>
  <si>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</si>
  <si>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</si>
  <si>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</si>
  <si>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</si>
  <si>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</si>
  <si>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</si>
  <si>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</si>
  <si>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</si>
  <si>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</si>
  <si>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</si>
  <si>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</si>
  <si>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</si>
  <si>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</si>
  <si>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</si>
  <si>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</si>
  <si>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</si>
  <si>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</si>
  <si>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</si>
  <si>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</si>
  <si>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</si>
  <si>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</si>
  <si>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</si>
  <si>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</si>
  <si>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</si>
  <si>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</si>
  <si>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</si>
  <si>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</si>
  <si>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</si>
  <si>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</si>
  <si>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</si>
  <si>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</si>
  <si>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</si>
  <si>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</si>
  <si>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</si>
  <si>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JL-2018-SHY-127</t>
    </r>
    <phoneticPr fontId="17" type="noConversion"/>
  </si>
  <si>
    <t>YP-2018-SHY-127</t>
    <phoneticPr fontId="17" type="noConversion"/>
  </si>
  <si>
    <t>2018/04/10-2018/05/08</t>
    <phoneticPr fontId="17" type="noConversion"/>
  </si>
  <si>
    <t>918.61</t>
    <phoneticPr fontId="17" type="noConversion"/>
  </si>
  <si>
    <t>尚义一号水库大桥右幅3#盖梁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</si>
</sst>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141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27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139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YP-2018-SHY-127-1</v>
      </c>
      <c r="B15" s="73" t="s">
        <v>43</v>
      </c>
      <c r="C15" s="74"/>
      <c r="D15" s="70" t="str">
        <f>LEFT(L9,P9)</f>
        <v>2018/04/10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980.77</v>
      </c>
      <c r="L15" s="25">
        <v>43.6</v>
      </c>
      <c r="M15" s="72">
        <v>42.6</v>
      </c>
      <c r="N15" s="72">
        <f>M15</f>
        <v>42.6</v>
      </c>
      <c r="O15" s="54" t="s">
        <v>47</v>
      </c>
      <c r="P15" s="21">
        <f t="shared" ref="P15:P23" si="0">ROUND(K15/22.5,3)</f>
        <v>43.59</v>
      </c>
      <c r="Q15" s="71">
        <f>ROUND(AVERAGE(L15:L17),3)</f>
        <v>42.567</v>
      </c>
      <c r="R15" s="30">
        <f t="shared" ref="R15:R23" ca="1" si="1">ROUND(R$14+RAND()*S$14,2)</f>
        <v>963.81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YP-2018-SHY-127-2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952.06</v>
      </c>
      <c r="L16" s="25">
        <v>42.3</v>
      </c>
      <c r="M16" s="72"/>
      <c r="N16" s="72"/>
      <c r="O16" s="54"/>
      <c r="P16" s="21">
        <f t="shared" si="0"/>
        <v>42.314</v>
      </c>
      <c r="Q16" s="71"/>
      <c r="R16" s="30">
        <f t="shared" ca="1" si="1"/>
        <v>1004.35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YP-2018-SHY-127-3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941.64</v>
      </c>
      <c r="L17" s="25">
        <v>41.8</v>
      </c>
      <c r="M17" s="72"/>
      <c r="N17" s="72"/>
      <c r="O17" s="54"/>
      <c r="P17" s="21">
        <f t="shared" si="0"/>
        <v>41.850999999999999</v>
      </c>
      <c r="Q17" s="71"/>
      <c r="R17" s="30">
        <f t="shared" ca="1" si="1"/>
        <v>1096.19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YP-2018-SHY-127-4</v>
      </c>
      <c r="B18" s="73" t="s">
        <v>43</v>
      </c>
      <c r="C18" s="74"/>
      <c r="D18" s="52" t="str">
        <f>D15</f>
        <v>2018/04/10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140</v>
      </c>
      <c r="L18" s="25">
        <v>40.799999999999997</v>
      </c>
      <c r="M18" s="72">
        <v>42.2</v>
      </c>
      <c r="N18" s="72">
        <f>M18</f>
        <v>42.2</v>
      </c>
      <c r="O18" s="54" t="s">
        <v>47</v>
      </c>
      <c r="P18" s="21">
        <f>ROUND(K19/22.5,3)</f>
        <v>42.386000000000003</v>
      </c>
      <c r="Q18" s="71">
        <f>ROUND(AVERAGE(L18:L20),3)</f>
        <v>42.232999999999997</v>
      </c>
      <c r="R18" s="30">
        <f t="shared" ca="1" si="1"/>
        <v>1047.04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YP-2018-SHY-127-5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953.68</v>
      </c>
      <c r="L19" s="25">
        <v>42.4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965.07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YP-2018-SHY-127-6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979.3</v>
      </c>
      <c r="L20" s="25">
        <v>43.5</v>
      </c>
      <c r="M20" s="72"/>
      <c r="N20" s="72"/>
      <c r="O20" s="54"/>
      <c r="P20" s="21">
        <f t="shared" si="0"/>
        <v>43.524000000000001</v>
      </c>
      <c r="Q20" s="71"/>
      <c r="R20" s="30">
        <f t="shared" ca="1" si="1"/>
        <v>1077.06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1009.79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1061.81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1055.72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959.69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1015.94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980.21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986.98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1028.28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1025.9000000000001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1011.1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993.43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998.6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报告编号：BG-2018-SHY-127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YP-2018-SHY-127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尚义一号水库大桥右幅3#盖梁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YP-2018-SHY-127-1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2018/04/10-2018/05/08</v>
      </c>
      <c r="N38" s="163"/>
      <c r="O38" s="163"/>
      <c r="P38" s="163"/>
      <c r="Q38" s="163"/>
      <c r="R38" s="163"/>
      <c r="S38" s="164"/>
      <c r="T38" s="171" t="s">
        <v>44</v>
      </c>
      <c r="U38" s="172"/>
      <c r="V38" s="172"/>
      <c r="W38" s="172"/>
      <c r="X38" s="172"/>
      <c r="Y38" s="173"/>
      <c r="Z38" s="171" t="s">
        <v>47</v>
      </c>
      <c r="AA38" s="172"/>
      <c r="AB38" s="172"/>
      <c r="AC38" s="172"/>
      <c r="AD38" s="172"/>
      <c r="AE38" s="172"/>
      <c r="AF38" s="172"/>
      <c r="AG38" s="173"/>
      <c r="AH38" s="180" t="s">
        <v>77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43.6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42.6</v>
      </c>
      <c r="BB38" s="147"/>
      <c r="BC38" s="147"/>
      <c r="BD38" s="147"/>
      <c r="BE38" s="147"/>
      <c r="BF38" s="189"/>
      <c r="BG38" s="171" t="s">
        <v>78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121.7</v>
      </c>
      <c r="BP38" s="147"/>
      <c r="BQ38" s="147"/>
      <c r="BR38" s="147"/>
      <c r="BS38" s="147"/>
      <c r="BT38" s="147"/>
      <c r="BU38" s="147"/>
      <c r="BV38" s="148"/>
      <c r="CR38" s="9" t="s">
        <v>79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YP-2018-SHY-127-2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42.3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YP-2018-SHY-127-3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41.8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YP-2018-SHY-127-4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2018/04/10-2018/05/08</v>
      </c>
      <c r="N47" s="163"/>
      <c r="O47" s="163"/>
      <c r="P47" s="163"/>
      <c r="Q47" s="163"/>
      <c r="R47" s="163"/>
      <c r="S47" s="164"/>
      <c r="T47" s="171" t="s">
        <v>44</v>
      </c>
      <c r="U47" s="172"/>
      <c r="V47" s="172"/>
      <c r="W47" s="172"/>
      <c r="X47" s="172"/>
      <c r="Y47" s="173"/>
      <c r="Z47" s="171" t="s">
        <v>47</v>
      </c>
      <c r="AA47" s="172"/>
      <c r="AB47" s="172"/>
      <c r="AC47" s="172"/>
      <c r="AD47" s="172"/>
      <c r="AE47" s="172"/>
      <c r="AF47" s="172"/>
      <c r="AG47" s="173"/>
      <c r="AH47" s="180" t="s">
        <v>77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40.799999999999997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42.2</v>
      </c>
      <c r="BB47" s="147"/>
      <c r="BC47" s="147"/>
      <c r="BD47" s="147"/>
      <c r="BE47" s="147"/>
      <c r="BF47" s="189"/>
      <c r="BG47" s="171" t="s">
        <v>78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120.6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YP-2018-SHY-127-5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42.4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YP-2018-SHY-127-6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43.5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86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87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86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87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86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87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2018-05-08T06:36:01Z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