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128B2240-E9BE-4E95-94E7-B6999551A022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38" i="2" l="1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<sst xmlns="http://schemas.openxmlformats.org/spreadsheetml/2006/main" count="465" uniqueCount="142">
  <si>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</si>
  <si>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</si>
  <si>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</si>
  <si>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</si>
  <si>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</si>
  <si>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</si>
  <si>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</si>
  <si>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</si>
  <si>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</si>
  <si>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</si>
  <si>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</si>
  <si>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</si>
  <si>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</si>
  <si>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</si>
  <si>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</si>
  <si>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</si>
  <si>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</si>
  <si>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</si>
  <si>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</si>
  <si>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</si>
  <si>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</si>
  <si>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</si>
  <si>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</si>
  <si>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</si>
  <si>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</si>
  <si>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</si>
  <si>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</si>
  <si>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</si>
  <si>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</si>
  <si>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</si>
  <si>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</si>
  <si>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</si>
  <si>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</si>
  <si>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</si>
  <si>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</si>
  <si>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</si>
  <si>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</si>
  <si>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</si>
  <si>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</si>
  <si>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</si>
  <si>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</si>
  <si>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</si>
  <si>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</si>
  <si>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</si>
  <si>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</si>
  <si>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</si>
  <si>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</si>
  <si>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</si>
  <si>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</si>
  <si>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</si>
  <si>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</si>
  <si>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</si>
  <si>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</si>
  <si>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</si>
  <si>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</si>
  <si>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</si>
  <si>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</si>
  <si>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</si>
  <si>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</si>
  <si>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</si>
  <si>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</si>
  <si>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</si>
  <si>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</si>
  <si>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</si>
  <si>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</si>
  <si>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</si>
  <si>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</si>
  <si>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</si>
  <si>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</si>
  <si>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</si>
  <si>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</si>
  <si>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</si>
  <si>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</si>
  <si>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</si>
  <si>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</si>
  <si>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</si>
  <si>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</si>
  <si>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</si>
  <si>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</si>
  <si>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</si>
  <si>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</si>
  <si>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</si>
  <si>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</si>
  <si>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</si>
  <si>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</si>
  <si>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</si>
  <si>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</si>
  <si>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</si>
  <si>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</si>
  <si>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</si>
  <si>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</si>
  <si>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</si>
  <si>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</si>
  <si>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</si>
  <si>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</si>
  <si>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</si>
  <si>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</si>
  <si>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</si>
  <si>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</si>
  <si>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</si>
  <si>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</si>
  <si>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</si>
  <si>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</si>
  <si>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</si>
  <si>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</si>
  <si>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</si>
  <si>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</si>
  <si>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</si>
  <si>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</si>
  <si>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</si>
  <si>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</si>
  <si>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</si>
  <si>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</si>
  <si>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</si>
  <si>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</si>
  <si>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</si>
  <si>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</si>
  <si>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</si>
  <si>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</si>
  <si>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</si>
  <si>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</si>
  <si>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</si>
  <si>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</si>
  <si>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</si>
  <si>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</si>
  <si>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</si>
  <si>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</si>
  <si>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</si>
  <si>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</si>
  <si>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</si>
  <si>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</si>
  <si>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</si>
  <si>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</si>
  <si>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</si>
  <si>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</si>
  <si>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</si>
  <si>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</si>
  <si>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S246分离立交左幅3-2桩基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</si>
  <si>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JL-2018-SHY-139</t>
    </r>
    <phoneticPr fontId="17" type="noConversion"/>
  </si>
  <si>
    <t>YP-2018-SHY-139</t>
    <phoneticPr fontId="17" type="noConversion"/>
  </si>
  <si>
    <t>2018/04/13-2018/05/11</t>
    <phoneticPr fontId="17" type="noConversion"/>
  </si>
  <si>
    <t>979.93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</si>
</sst>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137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39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YP-2018-SHY-139-1</v>
      </c>
      <c r="B15" s="73" t="s">
        <v>43</v>
      </c>
      <c r="C15" s="74"/>
      <c r="D15" s="70" t="str">
        <f>LEFT(L9,P9)</f>
        <v>2018/04/13</v>
      </c>
      <c r="E15" s="53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932.11</v>
      </c>
      <c r="L15" s="25">
        <v>41.4</v>
      </c>
      <c r="M15" s="72">
        <v>42</v>
      </c>
      <c r="N15" s="72">
        <f>M15</f>
        <v>42</v>
      </c>
      <c r="O15" s="54" t="s">
        <v>47</v>
      </c>
      <c r="P15" s="21">
        <f t="shared" ref="P15:P23" si="0">ROUND(K15/22.5,3)</f>
        <v>41.427</v>
      </c>
      <c r="Q15" s="71">
        <f>ROUND(AVERAGE(L15:L17),3)</f>
        <v>41.933</v>
      </c>
      <c r="R15" s="30">
        <f t="shared" ref="R15:R23" ca="1" si="1">ROUND(R$14+RAND()*S$14,2)</f>
        <v>965.16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YP-2018-SHY-139-2</v>
      </c>
      <c r="B16" s="75"/>
      <c r="C16" s="76"/>
      <c r="D16" s="70"/>
      <c r="E16" s="53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950.01</v>
      </c>
      <c r="L16" s="25">
        <v>42.2</v>
      </c>
      <c r="M16" s="72"/>
      <c r="N16" s="72"/>
      <c r="O16" s="54"/>
      <c r="P16" s="21">
        <f t="shared" si="0"/>
        <v>42.222999999999999</v>
      </c>
      <c r="Q16" s="71"/>
      <c r="R16" s="30">
        <f t="shared" ca="1" si="1"/>
        <v>1116.7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YP-2018-SHY-139-3</v>
      </c>
      <c r="B17" s="77"/>
      <c r="C17" s="78"/>
      <c r="D17" s="70"/>
      <c r="E17" s="53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949.52</v>
      </c>
      <c r="L17" s="25">
        <v>42.2</v>
      </c>
      <c r="M17" s="72"/>
      <c r="N17" s="72"/>
      <c r="O17" s="54"/>
      <c r="P17" s="21">
        <f t="shared" si="0"/>
        <v>42.201000000000001</v>
      </c>
      <c r="Q17" s="71"/>
      <c r="R17" s="30">
        <f t="shared" ca="1" si="1"/>
        <v>986.27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YP-2018-SHY-139-4</v>
      </c>
      <c r="B18" s="73" t="s">
        <v>43</v>
      </c>
      <c r="C18" s="74"/>
      <c r="D18" s="52" t="str">
        <f>D15</f>
        <v>2018/04/13</v>
      </c>
      <c r="E18" s="53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141</v>
      </c>
      <c r="L18" s="25">
        <v>43.6</v>
      </c>
      <c r="M18" s="72">
        <v>42.2</v>
      </c>
      <c r="N18" s="72">
        <f>M18</f>
        <v>42.2</v>
      </c>
      <c r="O18" s="54" t="s">
        <v>47</v>
      </c>
      <c r="P18" s="21">
        <f>ROUND(K19/22.5,3)</f>
        <v>41.112000000000002</v>
      </c>
      <c r="Q18" s="71">
        <f>ROUND(AVERAGE(L18:L20),3)</f>
        <v>42.232999999999997</v>
      </c>
      <c r="R18" s="30">
        <f t="shared" ca="1" si="1"/>
        <v>1034.43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YP-2018-SHY-139-5</v>
      </c>
      <c r="B19" s="75"/>
      <c r="C19" s="76"/>
      <c r="D19" s="52"/>
      <c r="E19" s="53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925.01</v>
      </c>
      <c r="L19" s="25">
        <v>41.1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1053.9100000000001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YP-2018-SHY-139-6</v>
      </c>
      <c r="B20" s="77"/>
      <c r="C20" s="78"/>
      <c r="D20" s="52"/>
      <c r="E20" s="53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946.24</v>
      </c>
      <c r="L20" s="25">
        <v>42</v>
      </c>
      <c r="M20" s="72"/>
      <c r="N20" s="72"/>
      <c r="O20" s="54"/>
      <c r="P20" s="21">
        <f t="shared" si="0"/>
        <v>42.055</v>
      </c>
      <c r="Q20" s="71"/>
      <c r="R20" s="30">
        <f t="shared" ca="1" si="1"/>
        <v>1036.98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1100.3800000000001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992.99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1027.3499999999999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53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54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55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1011.74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976.18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956.6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996.08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1012.49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955.92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1025.52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1019.42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1014.23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N18:N20"/>
    <mergeCell ref="N21:N23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7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56</v>
      </c>
      <c r="BI1" s="85"/>
      <c r="BJ1" s="85" t="s">
        <v>57</v>
      </c>
      <c r="BK1" s="85"/>
      <c r="BL1" s="85"/>
      <c r="BM1" s="85" t="s">
        <v>58</v>
      </c>
      <c r="BN1" s="85"/>
      <c r="BP1" s="85" t="s">
        <v>59</v>
      </c>
      <c r="BQ1" s="85"/>
      <c r="BR1" s="85" t="s">
        <v>57</v>
      </c>
      <c r="BS1" s="85"/>
      <c r="BT1" s="85"/>
      <c r="BU1" s="85" t="s">
        <v>58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报告编号：BG-2018-SHY-139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63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66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YP-2018-SHY-139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S246分离立交左幅3-2桩基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68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70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71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YP-2018-SHY-139-1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2018/04/13-2018/05/11</v>
      </c>
      <c r="N38" s="153"/>
      <c r="O38" s="153"/>
      <c r="P38" s="153"/>
      <c r="Q38" s="153"/>
      <c r="R38" s="153"/>
      <c r="S38" s="154"/>
      <c r="T38" s="161" t="s">
        <v>44</v>
      </c>
      <c r="U38" s="162"/>
      <c r="V38" s="162"/>
      <c r="W38" s="162"/>
      <c r="X38" s="162"/>
      <c r="Y38" s="163"/>
      <c r="Z38" s="161" t="s">
        <v>47</v>
      </c>
      <c r="AA38" s="162"/>
      <c r="AB38" s="162"/>
      <c r="AC38" s="162"/>
      <c r="AD38" s="162"/>
      <c r="AE38" s="162"/>
      <c r="AF38" s="162"/>
      <c r="AG38" s="163"/>
      <c r="AH38" s="170" t="s">
        <v>77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41.4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</v>
      </c>
      <c r="BB38" s="181"/>
      <c r="BC38" s="181"/>
      <c r="BD38" s="181"/>
      <c r="BE38" s="181"/>
      <c r="BF38" s="182"/>
      <c r="BG38" s="161" t="s">
        <v>78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120</v>
      </c>
      <c r="BP38" s="181"/>
      <c r="BQ38" s="181"/>
      <c r="BR38" s="181"/>
      <c r="BS38" s="181"/>
      <c r="BT38" s="181"/>
      <c r="BU38" s="181"/>
      <c r="BV38" s="189"/>
      <c r="CR38" s="9" t="s">
        <v>79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YP-2018-SHY-139-2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42.2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YP-2018-SHY-139-3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42.2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YP-2018-SHY-139-4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2018/04/13-2018/05/11</v>
      </c>
      <c r="N47" s="153"/>
      <c r="O47" s="153"/>
      <c r="P47" s="153"/>
      <c r="Q47" s="153"/>
      <c r="R47" s="153"/>
      <c r="S47" s="154"/>
      <c r="T47" s="161" t="s">
        <v>44</v>
      </c>
      <c r="U47" s="162"/>
      <c r="V47" s="162"/>
      <c r="W47" s="162"/>
      <c r="X47" s="162"/>
      <c r="Y47" s="163"/>
      <c r="Z47" s="161" t="s">
        <v>47</v>
      </c>
      <c r="AA47" s="162"/>
      <c r="AB47" s="162"/>
      <c r="AC47" s="162"/>
      <c r="AD47" s="162"/>
      <c r="AE47" s="162"/>
      <c r="AF47" s="162"/>
      <c r="AG47" s="163"/>
      <c r="AH47" s="170" t="s">
        <v>77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43.6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42.2</v>
      </c>
      <c r="BB47" s="181"/>
      <c r="BC47" s="181"/>
      <c r="BD47" s="181"/>
      <c r="BE47" s="181"/>
      <c r="BF47" s="182"/>
      <c r="BG47" s="161" t="s">
        <v>78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120.6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YP-2018-SHY-139-5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41.1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YP-2018-SHY-139-6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42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81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84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86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87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93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94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95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86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87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98</v>
      </c>
      <c r="M1" s="34"/>
      <c r="N1" s="34"/>
    </row>
    <row r="2" spans="1:15" ht="14.15" customHeight="1" x14ac:dyDescent="0.25">
      <c r="L2" s="7"/>
      <c r="M2" s="35" t="s">
        <v>99</v>
      </c>
      <c r="N2" s="35"/>
    </row>
    <row r="3" spans="1:15" ht="25" customHeight="1" x14ac:dyDescent="0.25">
      <c r="A3" s="36" t="s">
        <v>100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101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96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102</v>
      </c>
      <c r="J11" s="81" t="s">
        <v>103</v>
      </c>
      <c r="K11" s="81" t="s">
        <v>104</v>
      </c>
      <c r="L11" s="81" t="s">
        <v>105</v>
      </c>
      <c r="M11" s="81" t="s">
        <v>106</v>
      </c>
      <c r="N11" s="253" t="s">
        <v>107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108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111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112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113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80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82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83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85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86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87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88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89</v>
      </c>
      <c r="AZ100" s="85"/>
      <c r="BA100" s="85"/>
      <c r="BB100" s="85"/>
      <c r="BC100" s="85"/>
      <c r="BD100" s="85"/>
      <c r="BE100" s="85" t="s">
        <v>90</v>
      </c>
      <c r="BF100" s="85"/>
      <c r="BG100" s="85"/>
      <c r="BH100" s="85"/>
      <c r="BI100" s="85"/>
      <c r="BJ100" s="85"/>
      <c r="BK100" s="85" t="s">
        <v>91</v>
      </c>
      <c r="BL100" s="85"/>
      <c r="BM100" s="85"/>
      <c r="BN100" s="15"/>
      <c r="BO100" s="85" t="s">
        <v>92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98</v>
      </c>
      <c r="M1" s="34"/>
      <c r="N1" s="34"/>
      <c r="O1" s="34"/>
    </row>
    <row r="2" spans="1:15" ht="14.15" customHeight="1" x14ac:dyDescent="0.25">
      <c r="M2" s="7"/>
      <c r="N2" s="35" t="s">
        <v>114</v>
      </c>
      <c r="O2" s="35"/>
    </row>
    <row r="3" spans="1:15" ht="25" customHeight="1" x14ac:dyDescent="0.25">
      <c r="A3" s="260" t="s">
        <v>115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116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117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120</v>
      </c>
      <c r="B15" s="48"/>
      <c r="C15" s="48"/>
      <c r="D15" s="48"/>
      <c r="E15" s="48"/>
      <c r="F15" s="48"/>
      <c r="G15" s="48"/>
      <c r="H15" s="48" t="s">
        <v>121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124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125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126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127</v>
      </c>
      <c r="B22" s="48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130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131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133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135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136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2018-05-11T07:41:23Z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