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6BD74395-733D-4537-8DAA-7F8B674BB349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<sst xmlns="http://schemas.openxmlformats.org/spreadsheetml/2006/main" count="470" uniqueCount="145">
  <si>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</si>
  <si>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</si>
  <si>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</si>
  <si>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</si>
  <si>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</si>
  <si>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</si>
  <si>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</si>
  <si>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</si>
  <si>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</si>
  <si>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</si>
  <si>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</si>
  <si>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</si>
  <si>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</si>
  <si>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</si>
  <si>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</si>
  <si>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</si>
  <si>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</si>
  <si>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</si>
  <si>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</si>
  <si>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</si>
  <si>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</si>
  <si>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</si>
  <si>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</si>
  <si>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</si>
  <si>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</si>
  <si>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</si>
  <si>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</si>
  <si>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</si>
  <si>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</si>
  <si>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</si>
  <si>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</si>
  <si>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</si>
  <si>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</si>
  <si>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</si>
  <si>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</si>
  <si>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</si>
  <si>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</si>
  <si>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</si>
  <si>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</si>
  <si>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</si>
  <si>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</si>
  <si>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</si>
  <si>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</si>
  <si>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</si>
  <si>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</si>
  <si>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</si>
  <si>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</si>
  <si>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</si>
  <si>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</si>
  <si>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</si>
  <si>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</si>
  <si>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</si>
  <si>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</si>
  <si>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</si>
  <si>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</si>
  <si>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</si>
  <si>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</si>
  <si>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</si>
  <si>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</si>
  <si>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</si>
  <si>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</si>
  <si>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</si>
  <si>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</si>
  <si>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</si>
  <si>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</si>
  <si>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</si>
  <si>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</si>
  <si>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</si>
  <si>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</si>
  <si>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</si>
  <si>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</si>
  <si>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</si>
  <si>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</si>
  <si>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</si>
  <si>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</si>
  <si>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</si>
  <si>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</si>
  <si>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</si>
  <si>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</si>
  <si>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</si>
  <si>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</si>
  <si>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</si>
  <si>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</si>
  <si>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</si>
  <si>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</si>
  <si>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</si>
  <si>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</si>
  <si>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</si>
  <si>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</si>
  <si>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</si>
  <si>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</si>
  <si>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</si>
  <si>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</si>
  <si>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</si>
  <si>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</si>
  <si>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</si>
  <si>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</si>
  <si>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</si>
  <si>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</si>
  <si>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</si>
  <si>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</si>
  <si>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</si>
  <si>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</si>
  <si>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</si>
  <si>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</si>
  <si>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</si>
  <si>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</si>
  <si>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</si>
  <si>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</si>
  <si>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</si>
  <si>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</si>
  <si>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</si>
  <si>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</si>
  <si>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</si>
  <si>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</si>
  <si>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</si>
  <si>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</si>
  <si>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</si>
  <si>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</si>
  <si>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</si>
  <si>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</si>
  <si>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</si>
  <si>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</si>
  <si>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</si>
  <si>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</si>
  <si>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</si>
  <si>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</si>
  <si>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</si>
  <si>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</si>
  <si>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</si>
  <si>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</si>
  <si>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</si>
  <si>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</si>
  <si>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</si>
  <si>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</si>
  <si>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</si>
  <si>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</si>
  <si>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</si>
  <si>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</si>
  <si>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</si>
  <si>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JL-2018-SHY-166</t>
    </r>
    <phoneticPr fontId="17" type="noConversion"/>
  </si>
  <si>
    <t>K22+385分离立交3-0桩基</t>
    <phoneticPr fontId="17" type="noConversion"/>
  </si>
  <si>
    <t>YP-2018-SHY-166</t>
    <phoneticPr fontId="17" type="noConversion"/>
  </si>
  <si>
    <t>2018/04/25-2018/05/23</t>
    <phoneticPr fontId="17" type="noConversion"/>
  </si>
  <si>
    <t>999.21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</si>
</sst>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K20" sqref="K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140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141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142</v>
      </c>
      <c r="M7" s="66"/>
      <c r="N7" s="66"/>
      <c r="O7" s="67"/>
      <c r="P7" s="3" t="s">
        <v>11</v>
      </c>
      <c r="Q7" s="21" t="str">
        <f>RIGHT(L7,2)</f>
        <v>66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143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YP-2018-SHY-166-1</v>
      </c>
      <c r="B15" s="34" t="s">
        <v>135</v>
      </c>
      <c r="C15" s="35"/>
      <c r="D15" s="58" t="str">
        <f>LEFT(L9,P9)</f>
        <v>2018/04/25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977.2</v>
      </c>
      <c r="L15" s="25">
        <v>43.4</v>
      </c>
      <c r="M15" s="50">
        <v>42.6</v>
      </c>
      <c r="N15" s="50">
        <f>M15</f>
        <v>42.6</v>
      </c>
      <c r="O15" s="41" t="s">
        <v>46</v>
      </c>
      <c r="P15" s="21">
        <f t="shared" ref="P15:P23" si="0">ROUND(K15/22.5,3)</f>
        <v>43.430999999999997</v>
      </c>
      <c r="Q15" s="49">
        <f>ROUND(AVERAGE(L15:L17),3)</f>
        <v>42.6</v>
      </c>
      <c r="R15" s="30">
        <f t="shared" ref="R15:R23" ca="1" si="1">ROUND(R$14+RAND()*S$14,2)</f>
        <v>998.69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YP-2018-SHY-166-2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961.64</v>
      </c>
      <c r="L16" s="25">
        <v>42.7</v>
      </c>
      <c r="M16" s="50"/>
      <c r="N16" s="50"/>
      <c r="O16" s="41"/>
      <c r="P16" s="21">
        <f t="shared" si="0"/>
        <v>42.74</v>
      </c>
      <c r="Q16" s="49"/>
      <c r="R16" s="30">
        <f t="shared" ca="1" si="1"/>
        <v>1113.8399999999999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YP-2018-SHY-166-3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939.04</v>
      </c>
      <c r="L17" s="25">
        <v>41.7</v>
      </c>
      <c r="M17" s="50"/>
      <c r="N17" s="50"/>
      <c r="O17" s="41"/>
      <c r="P17" s="21">
        <f t="shared" si="0"/>
        <v>41.734999999999999</v>
      </c>
      <c r="Q17" s="49"/>
      <c r="R17" s="30">
        <f t="shared" ca="1" si="1"/>
        <v>1036.3499999999999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YP-2018-SHY-166-4</v>
      </c>
      <c r="B18" s="34" t="s">
        <v>135</v>
      </c>
      <c r="C18" s="35"/>
      <c r="D18" s="59" t="str">
        <f>D15</f>
        <v>2018/04/25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44.4</v>
      </c>
      <c r="M18" s="50">
        <v>42.9</v>
      </c>
      <c r="N18" s="50">
        <f>M18</f>
        <v>42.9</v>
      </c>
      <c r="O18" s="41" t="s">
        <v>46</v>
      </c>
      <c r="P18" s="21">
        <f>ROUND(K19/22.5,3)</f>
        <v>41.293999999999997</v>
      </c>
      <c r="Q18" s="49">
        <f>ROUND(AVERAGE(L18:L20),3)</f>
        <v>42.9</v>
      </c>
      <c r="R18" s="30">
        <f t="shared" ca="1" si="1"/>
        <v>1041.3800000000001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YP-2018-SHY-166-5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929.11</v>
      </c>
      <c r="L19" s="25">
        <v>41.3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1033.6400000000001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YP-2018-SHY-166-6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967.83</v>
      </c>
      <c r="L20" s="25">
        <v>43</v>
      </c>
      <c r="M20" s="50"/>
      <c r="N20" s="50"/>
      <c r="O20" s="41"/>
      <c r="P20" s="21">
        <f t="shared" si="0"/>
        <v>43.015000000000001</v>
      </c>
      <c r="Q20" s="49"/>
      <c r="R20" s="30">
        <f t="shared" ca="1" si="1"/>
        <v>968.98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981.85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997.78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1115.6099999999999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136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139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966.15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975.66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964.9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953.35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962.99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1018.35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1028.26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976.55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995.21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报告编号：BG-2018-SHY-166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YP-2018-SHY-166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K22+385分离立交3-0桩基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YP-2018-SHY-166-1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2018/04/25-2018/05/23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43.4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42.6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121.7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YP-2018-SHY-166-2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42.7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YP-2018-SHY-166-3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41.7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YP-2018-SHY-166-4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2018/04/25-2018/05/23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44.4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42.9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122.6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YP-2018-SHY-166-5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41.3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YP-2018-SHY-166-6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43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2018-05-27T01:57:29Z</cp:lastPrinted>
  <dcterms:created xsi:type="dcterms:W3CDTF">2017-12-26T12:44:00Z</dcterms:created>
  <dcterms:modified xsi:type="dcterms:W3CDTF">2018-05-27T01:57:31Z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