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107EE5D4-7E4D-4370-9CD5-8D2B314DB82A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<sst xmlns="http://schemas.openxmlformats.org/spreadsheetml/2006/main" count="470" uniqueCount="145">
  <si>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</si>
  <si>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</si>
  <si>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</si>
  <si>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</si>
  <si>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</si>
  <si>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</si>
  <si>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</si>
  <si>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</si>
  <si>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</si>
  <si>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</si>
  <si>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</si>
  <si>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</si>
  <si>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</si>
  <si>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</si>
  <si>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</si>
  <si>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</si>
  <si>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</si>
  <si>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</si>
  <si>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</si>
  <si>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</si>
  <si>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</si>
  <si>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</si>
  <si>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</si>
  <si>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</si>
  <si>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</si>
  <si>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</si>
  <si>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</si>
  <si>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</si>
  <si>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</si>
  <si>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</si>
  <si>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</si>
  <si>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</si>
  <si>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</si>
  <si>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</si>
  <si>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</si>
  <si>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</si>
  <si>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</si>
  <si>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</si>
  <si>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</si>
  <si>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</si>
  <si>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</si>
  <si>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</si>
  <si>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</si>
  <si>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</si>
  <si>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</si>
  <si>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</si>
  <si>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</si>
  <si>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</si>
  <si>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</si>
  <si>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</si>
  <si>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</si>
  <si>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</si>
  <si>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</si>
  <si>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</si>
  <si>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</si>
  <si>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</si>
  <si>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</si>
  <si>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</si>
  <si>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</si>
  <si>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</si>
  <si>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</si>
  <si>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</si>
  <si>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</si>
  <si>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</si>
  <si>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</si>
  <si>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</si>
  <si>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</si>
  <si>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</si>
  <si>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</si>
  <si>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</si>
  <si>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</si>
  <si>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</si>
  <si>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</si>
  <si>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</si>
  <si>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</si>
  <si>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</si>
  <si>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</si>
  <si>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</si>
  <si>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</si>
  <si>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</si>
  <si>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</si>
  <si>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</si>
  <si>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</si>
  <si>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</si>
  <si>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</si>
  <si>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</si>
  <si>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</si>
  <si>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</si>
  <si>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</si>
  <si>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</si>
  <si>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</si>
  <si>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</si>
  <si>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</si>
  <si>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</si>
  <si>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</si>
  <si>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</si>
  <si>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</si>
  <si>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</si>
  <si>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</si>
  <si>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</si>
  <si>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</si>
  <si>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</si>
  <si>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</si>
  <si>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</si>
  <si>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</si>
  <si>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</si>
  <si>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</si>
  <si>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</si>
  <si>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</si>
  <si>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</si>
  <si>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</si>
  <si>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</si>
  <si>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</si>
  <si>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</si>
  <si>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</si>
  <si>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</si>
  <si>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</si>
  <si>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</si>
  <si>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</si>
  <si>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</si>
  <si>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</si>
  <si>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</si>
  <si>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</si>
  <si>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</si>
  <si>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</si>
  <si>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</si>
  <si>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</si>
  <si>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</si>
  <si>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</si>
  <si>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</si>
  <si>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</si>
  <si>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</si>
  <si>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</si>
  <si>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</si>
  <si>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</si>
  <si>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</si>
  <si>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</si>
  <si>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</si>
  <si>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JL-2018-SHY-170</t>
    </r>
    <phoneticPr fontId="17" type="noConversion"/>
  </si>
  <si>
    <t>YP-2018-SHY-170</t>
    <phoneticPr fontId="17" type="noConversion"/>
  </si>
  <si>
    <t>GDLK0+324盖板涵台身</t>
    <phoneticPr fontId="17" type="noConversion"/>
  </si>
  <si>
    <t>2018/04/27-2018/05/25</t>
    <phoneticPr fontId="17" type="noConversion"/>
  </si>
  <si>
    <t>30</t>
    <phoneticPr fontId="17" type="noConversion"/>
  </si>
  <si>
    <t>930.32</t>
    <phoneticPr fontId="17" type="noConversion"/>
  </si>
  <si>
    <t>≥30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</si>
</sst>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19" sqref="L19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70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141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YP-2018-SHY-170-1</v>
      </c>
      <c r="B15" s="73" t="s">
        <v>142</v>
      </c>
      <c r="C15" s="74"/>
      <c r="D15" s="70" t="str">
        <f>LEFT(L9,P9)</f>
        <v>2018/04/27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944.09</v>
      </c>
      <c r="L15" s="25">
        <v>42</v>
      </c>
      <c r="M15" s="72">
        <v>42.5</v>
      </c>
      <c r="N15" s="72">
        <f>M15</f>
        <v>42.5</v>
      </c>
      <c r="O15" s="54" t="s">
        <v>46</v>
      </c>
      <c r="P15" s="21">
        <f t="shared" ref="P15:P23" si="0">ROUND(K15/22.5,3)</f>
        <v>41.96</v>
      </c>
      <c r="Q15" s="71">
        <f>ROUND(AVERAGE(L15:L17),3)</f>
        <v>42.533000000000001</v>
      </c>
      <c r="R15" s="30">
        <f t="shared" ref="R15:R23" ca="1" si="1">ROUND(R$14+RAND()*S$14,2)</f>
        <v>1083.3900000000001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YP-2018-SHY-170-2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959.99</v>
      </c>
      <c r="L16" s="25">
        <v>42.7</v>
      </c>
      <c r="M16" s="72"/>
      <c r="N16" s="72"/>
      <c r="O16" s="54"/>
      <c r="P16" s="21">
        <f t="shared" si="0"/>
        <v>42.665999999999997</v>
      </c>
      <c r="Q16" s="71"/>
      <c r="R16" s="30">
        <f t="shared" ca="1" si="1"/>
        <v>965.41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YP-2018-SHY-170-3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965.92</v>
      </c>
      <c r="L17" s="25">
        <v>42.9</v>
      </c>
      <c r="M17" s="72"/>
      <c r="N17" s="72"/>
      <c r="O17" s="54"/>
      <c r="P17" s="21">
        <f t="shared" si="0"/>
        <v>42.93</v>
      </c>
      <c r="Q17" s="71"/>
      <c r="R17" s="30">
        <f t="shared" ca="1" si="1"/>
        <v>994.55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YP-2018-SHY-170-4</v>
      </c>
      <c r="B18" s="73" t="s">
        <v>142</v>
      </c>
      <c r="C18" s="74"/>
      <c r="D18" s="52" t="str">
        <f>D15</f>
        <v>2018/04/27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143</v>
      </c>
      <c r="L18" s="25">
        <v>41.3</v>
      </c>
      <c r="M18" s="72">
        <v>42.9</v>
      </c>
      <c r="N18" s="72">
        <f>M18</f>
        <v>42.9</v>
      </c>
      <c r="O18" s="54" t="s">
        <v>46</v>
      </c>
      <c r="P18" s="21">
        <f>ROUND(K19/22.5,3)</f>
        <v>44.643999999999998</v>
      </c>
      <c r="Q18" s="71">
        <f>ROUND(AVERAGE(L18:L20),3)</f>
        <v>42.9</v>
      </c>
      <c r="R18" s="30">
        <f t="shared" ca="1" si="1"/>
        <v>1094.18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YP-2018-SHY-170-5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1004.5</v>
      </c>
      <c r="L19" s="25">
        <v>44.6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1007.54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YP-2018-SHY-170-6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962.6</v>
      </c>
      <c r="L20" s="25">
        <v>42.8</v>
      </c>
      <c r="M20" s="72"/>
      <c r="N20" s="72"/>
      <c r="O20" s="54"/>
      <c r="P20" s="21">
        <f t="shared" si="0"/>
        <v>42.781999999999996</v>
      </c>
      <c r="Q20" s="71"/>
      <c r="R20" s="30">
        <f t="shared" ca="1" si="1"/>
        <v>1040.22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1081.29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1062.31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1074.3699999999999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134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136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137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984.37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1012.39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1024.55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971.42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953.92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964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961.81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1020.21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995.41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H56" sqref="AH56:AR6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报告编号：BG-2018-SHY-170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YP-2018-SHY-170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GDLK0+324盖板涵台身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30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YP-2018-SHY-170-1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2018/04/27-2018/05/25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144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42.5</v>
      </c>
      <c r="BB38" s="183"/>
      <c r="BC38" s="183"/>
      <c r="BD38" s="183"/>
      <c r="BE38" s="183"/>
      <c r="BF38" s="184"/>
      <c r="BG38" s="163" t="s">
        <v>75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141.69999999999999</v>
      </c>
      <c r="BP38" s="183"/>
      <c r="BQ38" s="183"/>
      <c r="BR38" s="183"/>
      <c r="BS38" s="183"/>
      <c r="BT38" s="183"/>
      <c r="BU38" s="183"/>
      <c r="BV38" s="191"/>
      <c r="CR38" s="9" t="s">
        <v>76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YP-2018-SHY-170-2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42.7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YP-2018-SHY-170-3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42.9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YP-2018-SHY-170-4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2018/04/27-2018/05/25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144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41.3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42.9</v>
      </c>
      <c r="BB47" s="183"/>
      <c r="BC47" s="183"/>
      <c r="BD47" s="183"/>
      <c r="BE47" s="183"/>
      <c r="BF47" s="184"/>
      <c r="BG47" s="163" t="s">
        <v>75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143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YP-2018-SHY-170-5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44.6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YP-2018-SHY-170-6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42.8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78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81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91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92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77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79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80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82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83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84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85</v>
      </c>
      <c r="AQ98" s="86"/>
      <c r="AR98" s="86"/>
      <c r="AS98" s="86"/>
      <c r="AT98" s="86"/>
      <c r="AU98" s="86"/>
      <c r="AV98" s="86"/>
      <c r="AW98" s="86"/>
      <c r="AX98" s="86"/>
      <c r="AY98" s="86" t="s">
        <v>86</v>
      </c>
      <c r="AZ98" s="86"/>
      <c r="BA98" s="86"/>
      <c r="BB98" s="86"/>
      <c r="BC98" s="86"/>
      <c r="BD98" s="86"/>
      <c r="BE98" s="86" t="s">
        <v>87</v>
      </c>
      <c r="BF98" s="86"/>
      <c r="BG98" s="86"/>
      <c r="BH98" s="86"/>
      <c r="BI98" s="86"/>
      <c r="BJ98" s="86"/>
      <c r="BK98" s="86" t="s">
        <v>88</v>
      </c>
      <c r="BL98" s="86"/>
      <c r="BM98" s="86"/>
      <c r="BN98" s="15"/>
      <c r="BO98" s="86" t="s">
        <v>89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95</v>
      </c>
      <c r="M1" s="34"/>
      <c r="N1" s="34"/>
    </row>
    <row r="2" spans="1:15" ht="14.15" customHeight="1" x14ac:dyDescent="0.25">
      <c r="L2" s="7"/>
      <c r="M2" s="35" t="s">
        <v>96</v>
      </c>
      <c r="N2" s="35"/>
    </row>
    <row r="3" spans="1:15" ht="25" customHeight="1" x14ac:dyDescent="0.25">
      <c r="A3" s="36" t="s">
        <v>97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98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93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99</v>
      </c>
      <c r="J11" s="81" t="s">
        <v>100</v>
      </c>
      <c r="K11" s="81" t="s">
        <v>101</v>
      </c>
      <c r="L11" s="81" t="s">
        <v>102</v>
      </c>
      <c r="M11" s="81" t="s">
        <v>103</v>
      </c>
      <c r="N11" s="255" t="s">
        <v>104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107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108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93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109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110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77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79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80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82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83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84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85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86</v>
      </c>
      <c r="AZ100" s="86"/>
      <c r="BA100" s="86"/>
      <c r="BB100" s="86"/>
      <c r="BC100" s="86"/>
      <c r="BD100" s="86"/>
      <c r="BE100" s="86" t="s">
        <v>87</v>
      </c>
      <c r="BF100" s="86"/>
      <c r="BG100" s="86"/>
      <c r="BH100" s="86"/>
      <c r="BI100" s="86"/>
      <c r="BJ100" s="86"/>
      <c r="BK100" s="86" t="s">
        <v>88</v>
      </c>
      <c r="BL100" s="86"/>
      <c r="BM100" s="86"/>
      <c r="BN100" s="15"/>
      <c r="BO100" s="86" t="s">
        <v>89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95</v>
      </c>
      <c r="M1" s="34"/>
      <c r="N1" s="34"/>
      <c r="O1" s="34"/>
    </row>
    <row r="2" spans="1:15" ht="14.15" customHeight="1" x14ac:dyDescent="0.25">
      <c r="M2" s="7"/>
      <c r="N2" s="35" t="s">
        <v>111</v>
      </c>
      <c r="O2" s="35"/>
    </row>
    <row r="3" spans="1:15" ht="25" customHeight="1" x14ac:dyDescent="0.25">
      <c r="A3" s="262" t="s">
        <v>112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113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114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115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117</v>
      </c>
      <c r="B15" s="48"/>
      <c r="C15" s="48"/>
      <c r="D15" s="48"/>
      <c r="E15" s="48"/>
      <c r="F15" s="48"/>
      <c r="G15" s="48"/>
      <c r="H15" s="48" t="s">
        <v>118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119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120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122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123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124</v>
      </c>
      <c r="B22" s="48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127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128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127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130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131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133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105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2018-05-25T23:48:40Z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