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FE544A51-C6B7-4F77-A338-BF72761FCFC2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<sst xmlns="http://schemas.openxmlformats.org/spreadsheetml/2006/main" count="470" uniqueCount="145">
  <si>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</si>
  <si>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</si>
  <si>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</si>
  <si>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</si>
  <si>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</si>
  <si>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</si>
  <si>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</si>
  <si>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</si>
  <si>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</si>
  <si>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</si>
  <si>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</si>
  <si>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</si>
  <si>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</si>
  <si>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</si>
  <si>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</si>
  <si>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</si>
  <si>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</si>
  <si>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</si>
  <si>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</si>
  <si>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</si>
  <si>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</si>
  <si>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</si>
  <si>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</si>
  <si>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</si>
  <si>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</si>
  <si>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</si>
  <si>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</si>
  <si>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</si>
  <si>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</si>
  <si>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</si>
  <si>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</si>
  <si>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</si>
  <si>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</si>
  <si>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</si>
  <si>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</si>
  <si>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</si>
  <si>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</si>
  <si>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</si>
  <si>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</si>
  <si>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</si>
  <si>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</si>
  <si>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</si>
  <si>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</si>
  <si>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</si>
  <si>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</si>
  <si>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</si>
  <si>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</si>
  <si>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</si>
  <si>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</si>
  <si>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</si>
  <si>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</si>
  <si>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</si>
  <si>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</si>
  <si>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</si>
  <si>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</si>
  <si>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</si>
  <si>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</si>
  <si>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</si>
  <si>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</si>
  <si>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</si>
  <si>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</si>
  <si>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</si>
  <si>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</si>
  <si>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</si>
  <si>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</si>
  <si>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</si>
  <si>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</si>
  <si>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</si>
  <si>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</si>
  <si>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</si>
  <si>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</si>
  <si>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</si>
  <si>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</si>
  <si>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</si>
  <si>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</si>
  <si>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</si>
  <si>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</si>
  <si>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</si>
  <si>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</si>
  <si>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</si>
  <si>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</si>
  <si>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</si>
  <si>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</si>
  <si>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</si>
  <si>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</si>
  <si>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</si>
  <si>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</si>
  <si>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</si>
  <si>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</si>
  <si>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</si>
  <si>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</si>
  <si>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</si>
  <si>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</si>
  <si>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</si>
  <si>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</si>
  <si>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</si>
  <si>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</si>
  <si>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</si>
  <si>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</si>
  <si>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</si>
  <si>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</si>
  <si>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</si>
  <si>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</si>
  <si>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</si>
  <si>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</si>
  <si>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</si>
  <si>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</si>
  <si>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</si>
  <si>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</si>
  <si>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</si>
  <si>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</si>
  <si>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</si>
  <si>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</si>
  <si>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</si>
  <si>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</si>
  <si>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</si>
  <si>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</si>
  <si>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</si>
  <si>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</si>
  <si>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</si>
  <si>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</si>
  <si>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</si>
  <si>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</si>
  <si>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</si>
  <si>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</si>
  <si>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</si>
  <si>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</si>
  <si>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</si>
  <si>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</si>
  <si>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</si>
  <si>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</si>
  <si>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</si>
  <si>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</si>
  <si>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</si>
  <si>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</si>
  <si>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</si>
  <si>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</si>
  <si>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</si>
  <si>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</si>
  <si>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</si>
  <si>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2018/05/01-2018/05/29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</si>
  <si>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JL-2018-SHY-177</t>
    </r>
    <phoneticPr fontId="17" type="noConversion"/>
  </si>
  <si>
    <t>YP-2018-SHY-177</t>
    <phoneticPr fontId="17" type="noConversion"/>
  </si>
  <si>
    <t>K19+582涵洞涵身</t>
    <phoneticPr fontId="17" type="noConversion"/>
  </si>
  <si>
    <t>979.42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</si>
</sst>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77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YP-2018-SHY-177-1</v>
      </c>
      <c r="B15" s="73" t="s">
        <v>135</v>
      </c>
      <c r="C15" s="74"/>
      <c r="D15" s="70" t="str">
        <f>LEFT(L9,P9)</f>
        <v>2018/05/01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960.31</v>
      </c>
      <c r="L15" s="25">
        <v>42.7</v>
      </c>
      <c r="M15" s="72">
        <v>42.1</v>
      </c>
      <c r="N15" s="72">
        <f>M15</f>
        <v>42.1</v>
      </c>
      <c r="O15" s="54" t="s">
        <v>46</v>
      </c>
      <c r="P15" s="21">
        <f t="shared" ref="P15:P23" si="0">ROUND(K15/22.5,3)</f>
        <v>42.68</v>
      </c>
      <c r="Q15" s="71">
        <f>ROUND(AVERAGE(L15:L17),3)</f>
        <v>42.1</v>
      </c>
      <c r="R15" s="30">
        <f t="shared" ref="R15:R23" ca="1" si="1">ROUND(R$14+RAND()*S$14,2)</f>
        <v>1095.21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YP-2018-SHY-177-2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955.2</v>
      </c>
      <c r="L16" s="25">
        <v>42.4</v>
      </c>
      <c r="M16" s="72"/>
      <c r="N16" s="72"/>
      <c r="O16" s="54"/>
      <c r="P16" s="21">
        <f t="shared" si="0"/>
        <v>42.453000000000003</v>
      </c>
      <c r="Q16" s="71"/>
      <c r="R16" s="30">
        <f t="shared" ca="1" si="1"/>
        <v>1010.65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YP-2018-SHY-177-3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927.87</v>
      </c>
      <c r="L17" s="25">
        <v>41.2</v>
      </c>
      <c r="M17" s="72"/>
      <c r="N17" s="72"/>
      <c r="O17" s="54"/>
      <c r="P17" s="21">
        <f t="shared" si="0"/>
        <v>41.238999999999997</v>
      </c>
      <c r="Q17" s="71"/>
      <c r="R17" s="30">
        <f t="shared" ca="1" si="1"/>
        <v>1036.97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YP-2018-SHY-177-4</v>
      </c>
      <c r="B18" s="73" t="s">
        <v>135</v>
      </c>
      <c r="C18" s="74"/>
      <c r="D18" s="52" t="str">
        <f>D15</f>
        <v>2018/05/01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43.5</v>
      </c>
      <c r="M18" s="72">
        <v>43.5</v>
      </c>
      <c r="N18" s="72">
        <f>M18</f>
        <v>43.5</v>
      </c>
      <c r="O18" s="54" t="s">
        <v>46</v>
      </c>
      <c r="P18" s="21">
        <f>ROUND(K19/22.5,3)</f>
        <v>44.101999999999997</v>
      </c>
      <c r="Q18" s="71">
        <f>ROUND(AVERAGE(L18:L20),3)</f>
        <v>43.433</v>
      </c>
      <c r="R18" s="30">
        <f t="shared" ca="1" si="1"/>
        <v>983.32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YP-2018-SHY-177-5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992.3</v>
      </c>
      <c r="L19" s="25">
        <v>44.1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971.71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YP-2018-SHY-177-6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961.85</v>
      </c>
      <c r="L20" s="25">
        <v>42.7</v>
      </c>
      <c r="M20" s="72"/>
      <c r="N20" s="72"/>
      <c r="O20" s="54"/>
      <c r="P20" s="21">
        <f t="shared" si="0"/>
        <v>42.749000000000002</v>
      </c>
      <c r="Q20" s="71"/>
      <c r="R20" s="30">
        <f t="shared" ca="1" si="1"/>
        <v>1081.18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1043.26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1103.8900000000001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1111.6600000000001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1011.97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1003.15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986.41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1024.07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1024.8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1026.17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967.72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985.67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1000.25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22" zoomScaleNormal="100" zoomScaleSheetLayoutView="100" workbookViewId="0">
      <selection activeCell="Z38" sqref="Z38:AG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报告编号：BG-2018-SHY-177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YP-2018-SHY-177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K19+582涵洞涵身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YP-2018-SHY-177-1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2018/05/01-2018/05/29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42.7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42.1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120.3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YP-2018-SHY-177-2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42.4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YP-2018-SHY-177-3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41.2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YP-2018-SHY-177-4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2018/05/01-2018/05/29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43.5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43.5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124.3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YP-2018-SHY-177-5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44.1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YP-2018-SHY-177-6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42.7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2018-05-29T01:13:47Z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