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9EB623B9-A04D-4DDF-B4E7-1783D91FE2D2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<sst xmlns="http://schemas.openxmlformats.org/spreadsheetml/2006/main" count="470" uniqueCount="145">
  <si>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</si>
  <si>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</si>
  <si>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</si>
  <si>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</si>
  <si>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</si>
  <si>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</si>
  <si>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</si>
  <si>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</si>
  <si>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</si>
  <si>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</si>
  <si>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</si>
  <si>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</si>
  <si>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</si>
  <si>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</si>
  <si>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</si>
  <si>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</si>
  <si>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</si>
  <si>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</si>
  <si>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</si>
  <si>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</si>
  <si>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</si>
  <si>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</si>
  <si>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</si>
  <si>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</si>
  <si>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</si>
  <si>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</si>
  <si>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</si>
  <si>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</si>
  <si>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</si>
  <si>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</si>
  <si>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</si>
  <si>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</si>
  <si>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</si>
  <si>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</si>
  <si>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</si>
  <si>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</si>
  <si>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</si>
  <si>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</si>
  <si>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</si>
  <si>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</si>
  <si>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</si>
  <si>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</si>
  <si>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</si>
  <si>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</si>
  <si>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</si>
  <si>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</si>
  <si>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</si>
  <si>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</si>
  <si>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</si>
  <si>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</si>
  <si>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</si>
  <si>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</si>
  <si>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</si>
  <si>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</si>
  <si>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</si>
  <si>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</si>
  <si>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</si>
  <si>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</si>
  <si>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</si>
  <si>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</si>
  <si>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</si>
  <si>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</si>
  <si>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</si>
  <si>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</si>
  <si>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</si>
  <si>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</si>
  <si>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</si>
  <si>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</si>
  <si>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</si>
  <si>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</si>
  <si>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</si>
  <si>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</si>
  <si>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</si>
  <si>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</si>
  <si>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</si>
  <si>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</si>
  <si>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</si>
  <si>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</si>
  <si>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</si>
  <si>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</si>
  <si>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</si>
  <si>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</si>
  <si>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</si>
  <si>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</si>
  <si>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</si>
  <si>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</si>
  <si>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</si>
  <si>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</si>
  <si>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</si>
  <si>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</si>
  <si>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</si>
  <si>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</si>
  <si>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</si>
  <si>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</si>
  <si>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</si>
  <si>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</si>
  <si>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</si>
  <si>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</si>
  <si>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</si>
  <si>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</si>
  <si>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</si>
  <si>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</si>
  <si>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</si>
  <si>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</si>
  <si>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</si>
  <si>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</si>
  <si>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</si>
  <si>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</si>
  <si>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</si>
  <si>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</si>
  <si>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</si>
  <si>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</si>
  <si>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</si>
  <si>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</si>
  <si>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</si>
  <si>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</si>
  <si>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</si>
  <si>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</si>
  <si>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</si>
  <si>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</si>
  <si>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</si>
  <si>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</si>
  <si>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</si>
  <si>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</si>
  <si>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</si>
  <si>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</si>
  <si>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</si>
  <si>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</si>
  <si>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</si>
  <si>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</si>
  <si>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</si>
  <si>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</si>
  <si>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</si>
  <si>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</si>
  <si>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</si>
  <si>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</si>
  <si>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</si>
  <si>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</si>
  <si>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JL-2018-SHY-178</t>
    </r>
    <phoneticPr fontId="17" type="noConversion"/>
  </si>
  <si>
    <t>YP-2018-SHY-178</t>
    <phoneticPr fontId="17" type="noConversion"/>
  </si>
  <si>
    <t>K22+820圆管涵基础</t>
    <phoneticPr fontId="17" type="noConversion"/>
  </si>
  <si>
    <t>2018/05/02-2018/05/30</t>
    <phoneticPr fontId="17" type="noConversion"/>
  </si>
  <si>
    <t>20</t>
    <phoneticPr fontId="17" type="noConversion"/>
  </si>
  <si>
    <t>559.30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</si>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</sst>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138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139</v>
      </c>
      <c r="M7" s="66"/>
      <c r="N7" s="66"/>
      <c r="O7" s="67"/>
      <c r="P7" s="3" t="s">
        <v>11</v>
      </c>
      <c r="Q7" s="21" t="str">
        <f>RIGHT(L7,2)</f>
        <v>78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141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YP-2018-SHY-178-1</v>
      </c>
      <c r="B15" s="34" t="s">
        <v>142</v>
      </c>
      <c r="C15" s="35"/>
      <c r="D15" s="58" t="str">
        <f>LEFT(L9,P9)</f>
        <v>2018/05/02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593.11</v>
      </c>
      <c r="L15" s="25">
        <v>26.4</v>
      </c>
      <c r="M15" s="50">
        <v>25.4</v>
      </c>
      <c r="N15" s="50">
        <f>M15</f>
        <v>25.4</v>
      </c>
      <c r="O15" s="41" t="s">
        <v>46</v>
      </c>
      <c r="P15" s="21">
        <f t="shared" ref="P15:P23" si="0">ROUND(K15/22.5,3)</f>
        <v>26.36</v>
      </c>
      <c r="Q15" s="49">
        <f>ROUND(AVERAGE(L15:L17),3)</f>
        <v>25.433</v>
      </c>
      <c r="R15" s="30">
        <f t="shared" ref="R15:R23" ca="1" si="1">ROUND(R$14+RAND()*S$14,2)</f>
        <v>1056.55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YP-2018-SHY-178-2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552.29</v>
      </c>
      <c r="L16" s="25">
        <v>24.5</v>
      </c>
      <c r="M16" s="50"/>
      <c r="N16" s="50"/>
      <c r="O16" s="41"/>
      <c r="P16" s="21">
        <f t="shared" si="0"/>
        <v>24.545999999999999</v>
      </c>
      <c r="Q16" s="49"/>
      <c r="R16" s="30">
        <f t="shared" ca="1" si="1"/>
        <v>1052.8599999999999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YP-2018-SHY-178-3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571.46</v>
      </c>
      <c r="L17" s="25">
        <v>25.4</v>
      </c>
      <c r="M17" s="50"/>
      <c r="N17" s="50"/>
      <c r="O17" s="41"/>
      <c r="P17" s="21">
        <f t="shared" si="0"/>
        <v>25.398</v>
      </c>
      <c r="Q17" s="49"/>
      <c r="R17" s="30">
        <f t="shared" ca="1" si="1"/>
        <v>974.9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YP-2018-SHY-178-4</v>
      </c>
      <c r="B18" s="34" t="s">
        <v>142</v>
      </c>
      <c r="C18" s="35"/>
      <c r="D18" s="59" t="str">
        <f>D15</f>
        <v>2018/05/02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143</v>
      </c>
      <c r="L18" s="25">
        <v>24.8</v>
      </c>
      <c r="M18" s="50">
        <v>25.4</v>
      </c>
      <c r="N18" s="50">
        <f>M18</f>
        <v>25.4</v>
      </c>
      <c r="O18" s="41" t="s">
        <v>46</v>
      </c>
      <c r="P18" s="21">
        <f>ROUND(K19/22.5,3)</f>
        <v>26.527000000000001</v>
      </c>
      <c r="Q18" s="49">
        <f>ROUND(AVERAGE(L18:L20),3)</f>
        <v>25.332999999999998</v>
      </c>
      <c r="R18" s="30">
        <f t="shared" ca="1" si="1"/>
        <v>1110.73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YP-2018-SHY-178-5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596.85</v>
      </c>
      <c r="L19" s="25">
        <v>26.5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970.22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YP-2018-SHY-178-6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555.79</v>
      </c>
      <c r="L20" s="25">
        <v>24.7</v>
      </c>
      <c r="M20" s="50"/>
      <c r="N20" s="50"/>
      <c r="O20" s="41"/>
      <c r="P20" s="21">
        <f t="shared" si="0"/>
        <v>24.702000000000002</v>
      </c>
      <c r="Q20" s="49"/>
      <c r="R20" s="30">
        <f t="shared" ca="1" si="1"/>
        <v>1013.81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984.86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988.38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1026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134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136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137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992.04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985.59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951.25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1000.13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978.02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957.16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1021.46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983.78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951.77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Q29" sqref="Q29:BV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报告编号：BG-2018-SHY-178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YP-2018-SHY-178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K22+820圆管涵基础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20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YP-2018-SHY-178-1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2018/05/02-2018/05/30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144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26.4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25.4</v>
      </c>
      <c r="BB38" s="131"/>
      <c r="BC38" s="131"/>
      <c r="BD38" s="131"/>
      <c r="BE38" s="131"/>
      <c r="BF38" s="132"/>
      <c r="BG38" s="92" t="s">
        <v>75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127</v>
      </c>
      <c r="BP38" s="131"/>
      <c r="BQ38" s="131"/>
      <c r="BR38" s="131"/>
      <c r="BS38" s="131"/>
      <c r="BT38" s="131"/>
      <c r="BU38" s="131"/>
      <c r="BV38" s="139"/>
      <c r="CR38" s="9" t="s">
        <v>76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YP-2018-SHY-178-2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24.5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YP-2018-SHY-178-3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25.4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YP-2018-SHY-178-4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2018/05/02-2018/05/30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144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24.8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25.4</v>
      </c>
      <c r="BB47" s="131"/>
      <c r="BC47" s="131"/>
      <c r="BD47" s="131"/>
      <c r="BE47" s="131"/>
      <c r="BF47" s="132"/>
      <c r="BG47" s="92" t="s">
        <v>75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127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YP-2018-SHY-178-5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26.5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YP-2018-SHY-178-6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24.7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78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79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80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81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82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83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84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85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86</v>
      </c>
      <c r="AZ98" s="127"/>
      <c r="BA98" s="127"/>
      <c r="BB98" s="127"/>
      <c r="BC98" s="127"/>
      <c r="BD98" s="127"/>
      <c r="BE98" s="127" t="s">
        <v>87</v>
      </c>
      <c r="BF98" s="127"/>
      <c r="BG98" s="127"/>
      <c r="BH98" s="127"/>
      <c r="BI98" s="127"/>
      <c r="BJ98" s="127"/>
      <c r="BK98" s="127" t="s">
        <v>88</v>
      </c>
      <c r="BL98" s="127"/>
      <c r="BM98" s="127"/>
      <c r="BN98" s="15"/>
      <c r="BO98" s="127" t="s">
        <v>89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90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91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92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93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77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79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80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82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83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84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85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86</v>
      </c>
      <c r="AZ98" s="127"/>
      <c r="BA98" s="127"/>
      <c r="BB98" s="127"/>
      <c r="BC98" s="127"/>
      <c r="BD98" s="127"/>
      <c r="BE98" s="127" t="s">
        <v>87</v>
      </c>
      <c r="BF98" s="127"/>
      <c r="BG98" s="127"/>
      <c r="BH98" s="127"/>
      <c r="BI98" s="127"/>
      <c r="BJ98" s="127"/>
      <c r="BK98" s="127" t="s">
        <v>88</v>
      </c>
      <c r="BL98" s="127"/>
      <c r="BM98" s="127"/>
      <c r="BN98" s="15"/>
      <c r="BO98" s="127" t="s">
        <v>89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95</v>
      </c>
      <c r="M1" s="71"/>
      <c r="N1" s="71"/>
    </row>
    <row r="2" spans="1:15" ht="14.15" customHeight="1" x14ac:dyDescent="0.25">
      <c r="L2" s="7"/>
      <c r="M2" s="72" t="s">
        <v>96</v>
      </c>
      <c r="N2" s="72"/>
    </row>
    <row r="3" spans="1:15" ht="25" customHeight="1" x14ac:dyDescent="0.25">
      <c r="A3" s="73" t="s">
        <v>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98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93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99</v>
      </c>
      <c r="J11" s="46" t="s">
        <v>100</v>
      </c>
      <c r="K11" s="46" t="s">
        <v>101</v>
      </c>
      <c r="L11" s="46" t="s">
        <v>102</v>
      </c>
      <c r="M11" s="46" t="s">
        <v>103</v>
      </c>
      <c r="N11" s="248" t="s">
        <v>104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106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107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108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93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109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110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77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79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80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82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83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84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85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86</v>
      </c>
      <c r="AZ100" s="127"/>
      <c r="BA100" s="127"/>
      <c r="BB100" s="127"/>
      <c r="BC100" s="127"/>
      <c r="BD100" s="127"/>
      <c r="BE100" s="127" t="s">
        <v>87</v>
      </c>
      <c r="BF100" s="127"/>
      <c r="BG100" s="127"/>
      <c r="BH100" s="127"/>
      <c r="BI100" s="127"/>
      <c r="BJ100" s="127"/>
      <c r="BK100" s="127" t="s">
        <v>88</v>
      </c>
      <c r="BL100" s="127"/>
      <c r="BM100" s="127"/>
      <c r="BN100" s="15"/>
      <c r="BO100" s="127" t="s">
        <v>89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95</v>
      </c>
      <c r="M1" s="71"/>
      <c r="N1" s="71"/>
      <c r="O1" s="71"/>
    </row>
    <row r="2" spans="1:15" ht="14.15" customHeight="1" x14ac:dyDescent="0.25">
      <c r="M2" s="7"/>
      <c r="N2" s="72" t="s">
        <v>111</v>
      </c>
      <c r="O2" s="72"/>
    </row>
    <row r="3" spans="1:15" ht="25" customHeight="1" x14ac:dyDescent="0.25">
      <c r="A3" s="266" t="s">
        <v>112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113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114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117</v>
      </c>
      <c r="B15" s="43"/>
      <c r="C15" s="43"/>
      <c r="D15" s="43"/>
      <c r="E15" s="43"/>
      <c r="F15" s="43"/>
      <c r="G15" s="43"/>
      <c r="H15" s="43" t="s">
        <v>118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119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121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122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123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124</v>
      </c>
      <c r="B22" s="43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127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128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130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132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133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105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2018-05-30T05:48:15Z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