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<sst xmlns="http://schemas.openxmlformats.org/spreadsheetml/2006/main" count="141">
  <si>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</si>
  <si>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</si>
  <si>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</si>
  <si>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</si>
  <si>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</si>
  <si>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JL-2018-SHY-187</t>
    </r>
  </si>
  <si>
    <t>工程部位/用途</t>
  </si>
  <si>
    <t>双庄河中桥3a-0桩基</t>
  </si>
  <si>
    <t>委托/任务编号</t>
  </si>
  <si>
    <t>/</t>
  </si>
  <si>
    <t>试验依据</t>
  </si>
  <si>
    <t>JTG E30-2005</t>
  </si>
  <si>
    <t>样品编号</t>
  </si>
  <si>
    <t>YP-2018-SHY-187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</si>
  <si>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</si>
  <si>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</si>
  <si>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</si>
  <si>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</si>
  <si>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</si>
  <si>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</si>
  <si>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</si>
  <si>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</si>
  <si>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2018/05/04-2018/06/01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</si>
  <si>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</si>
  <si>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</si>
  <si>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</si>
  <si>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</si>
  <si>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</si>
  <si>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</si>
  <si>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</si>
  <si>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</si>
  <si>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</si>
  <si>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</si>
  <si>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</si>
  <si>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</si>
  <si>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</si>
  <si>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</si>
  <si>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</si>
  <si>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</si>
  <si>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</si>
  <si>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</si>
  <si>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</si>
  <si>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</si>
  <si>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</si>
  <si>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</si>
  <si>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</si>
  <si>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</si>
  <si>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</si>
  <si>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</si>
  <si>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</si>
  <si>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</si>
  <si>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</si>
  <si>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</si>
  <si>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972.05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</si>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</sst>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_ "/>
    <numFmt numFmtId="178" formatCode="0.00;[Red]0.00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24" fillId="0" borderId="4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26" borderId="51" applyNumberFormat="0" applyAlignment="0" applyProtection="0">
      <alignment vertical="center"/>
    </xf>
    <xf numFmtId="0" fontId="28" fillId="26" borderId="48" applyNumberFormat="0" applyAlignment="0" applyProtection="0">
      <alignment vertical="center"/>
    </xf>
    <xf numFmtId="0" fontId="29" fillId="29" borderId="52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6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87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YP-2018-SHY-187-1</v>
      </c>
      <c r="B15" s="229" t="s">
        <v>47</v>
      </c>
      <c r="C15" s="230"/>
      <c r="D15" s="258" t="str">
        <f>LEFT(L9,P9)</f>
        <v>2018/05/04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992.07</v>
      </c>
      <c r="L15" s="245">
        <v>44.1</v>
      </c>
      <c r="M15" s="246">
        <v>43.4</v>
      </c>
      <c r="N15" s="246">
        <f>M15</f>
        <v>43.4</v>
      </c>
      <c r="O15" s="241" t="s">
        <v>51</v>
      </c>
      <c r="P15" s="216">
        <f t="shared" ref="P15:P23" si="0">ROUND(K15/22.5,3)</f>
        <v>44.092</v>
      </c>
      <c r="Q15" s="252">
        <f>ROUND(AVERAGE(L15:L17),3)</f>
        <v>43.367</v>
      </c>
      <c r="R15" s="253">
        <f ca="1" t="shared" ref="R15:R23" si="1">ROUND(R$14+RAND()*S$14,2)</f>
        <v>1036.66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YP-2018-SHY-187-2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954.69</v>
      </c>
      <c r="L16" s="245">
        <v>42.4</v>
      </c>
      <c r="M16" s="246"/>
      <c r="N16" s="246"/>
      <c r="O16" s="241"/>
      <c r="P16" s="216">
        <f t="shared" si="0"/>
        <v>42.431</v>
      </c>
      <c r="Q16" s="252"/>
      <c r="R16" s="253">
        <f ca="1" t="shared" si="1"/>
        <v>1015.43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YP-2018-SHY-187-3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982.2</v>
      </c>
      <c r="L17" s="245">
        <v>43.6</v>
      </c>
      <c r="M17" s="246"/>
      <c r="N17" s="246"/>
      <c r="O17" s="241"/>
      <c r="P17" s="216">
        <f t="shared" si="0"/>
        <v>43.653</v>
      </c>
      <c r="Q17" s="252"/>
      <c r="R17" s="253">
        <f ca="1" t="shared" si="1"/>
        <v>993.53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YP-2018-SHY-187-4</v>
      </c>
      <c r="B18" s="229" t="s">
        <v>47</v>
      </c>
      <c r="C18" s="230"/>
      <c r="D18" s="219" t="str">
        <f>D15</f>
        <v>2018/05/04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43.2</v>
      </c>
      <c r="M18" s="246">
        <v>43.2</v>
      </c>
      <c r="N18" s="246">
        <f>M18</f>
        <v>43.2</v>
      </c>
      <c r="O18" s="241" t="s">
        <v>51</v>
      </c>
      <c r="P18" s="216">
        <f>ROUND(K19/22.5,3)</f>
        <v>42.032</v>
      </c>
      <c r="Q18" s="252">
        <f>ROUND(AVERAGE(L18:L20),3)</f>
        <v>43.167</v>
      </c>
      <c r="R18" s="253">
        <f ca="1" t="shared" si="1"/>
        <v>1005.58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YP-2018-SHY-187-5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945.72</v>
      </c>
      <c r="L19" s="245">
        <v>42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1019.58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YP-2018-SHY-187-6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997.15</v>
      </c>
      <c r="L20" s="245">
        <v>44.3</v>
      </c>
      <c r="M20" s="246"/>
      <c r="N20" s="246"/>
      <c r="O20" s="241"/>
      <c r="P20" s="216">
        <f t="shared" si="0"/>
        <v>44.318</v>
      </c>
      <c r="Q20" s="252"/>
      <c r="R20" s="253">
        <f ca="1" t="shared" si="1"/>
        <v>1050.5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1069.98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1115.38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1062.58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15:C17"/>
    <mergeCell ref="B18:C20"/>
    <mergeCell ref="B21:C23"/>
    <mergeCell ref="B24:C26"/>
    <mergeCell ref="K4:O5"/>
    <mergeCell ref="B12:C14"/>
    <mergeCell ref="A4:B5"/>
    <mergeCell ref="C4:J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7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13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22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59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992.07</v>
      </c>
      <c r="L15" s="245">
        <v>44.1</v>
      </c>
      <c r="M15" s="246">
        <v>43.4</v>
      </c>
      <c r="N15" s="246"/>
      <c r="O15" s="241"/>
      <c r="P15" s="216">
        <f t="shared" ref="P15:P23" si="0">ROUND(K15/22.5,3)</f>
        <v>44.092</v>
      </c>
      <c r="Q15" s="252">
        <f>ROUND(AVERAGE(L15:L17),3)</f>
        <v>43.367</v>
      </c>
      <c r="R15" s="253">
        <f ca="1" t="shared" ref="R15:R23" si="1">ROUND(R$14+RAND()*S$14,2)</f>
        <v>1028.79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954.69</v>
      </c>
      <c r="L16" s="245">
        <v>42.4</v>
      </c>
      <c r="M16" s="246"/>
      <c r="N16" s="246"/>
      <c r="O16" s="241"/>
      <c r="P16" s="216">
        <f t="shared" si="0"/>
        <v>42.431</v>
      </c>
      <c r="Q16" s="252"/>
      <c r="R16" s="253">
        <f ca="1" t="shared" si="1"/>
        <v>1022.37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982.2</v>
      </c>
      <c r="L17" s="245">
        <v>43.6</v>
      </c>
      <c r="M17" s="246"/>
      <c r="N17" s="246"/>
      <c r="O17" s="241"/>
      <c r="P17" s="216">
        <f t="shared" si="0"/>
        <v>43.653</v>
      </c>
      <c r="Q17" s="252"/>
      <c r="R17" s="253">
        <f ca="1" t="shared" si="1"/>
        <v>989.35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972.05</v>
      </c>
      <c r="L18" s="245">
        <v>43.2</v>
      </c>
      <c r="M18" s="246">
        <v>43.2</v>
      </c>
      <c r="N18" s="246"/>
      <c r="O18" s="241"/>
      <c r="P18" s="216">
        <f t="shared" si="0"/>
        <v>43.202</v>
      </c>
      <c r="Q18" s="252">
        <f>ROUND(AVERAGE(L18:L20),3)</f>
        <v>43.167</v>
      </c>
      <c r="R18" s="253">
        <f ca="1" t="shared" si="1"/>
        <v>957.24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945.72</v>
      </c>
      <c r="L19" s="245">
        <v>42</v>
      </c>
      <c r="M19" s="246"/>
      <c r="N19" s="246"/>
      <c r="O19" s="241"/>
      <c r="P19" s="216">
        <f t="shared" si="0"/>
        <v>42.032</v>
      </c>
      <c r="Q19" s="252"/>
      <c r="R19" s="253">
        <f ca="1" t="shared" si="1"/>
        <v>991.29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997.15</v>
      </c>
      <c r="L20" s="245">
        <v>44.3</v>
      </c>
      <c r="M20" s="246"/>
      <c r="N20" s="246"/>
      <c r="O20" s="241"/>
      <c r="P20" s="216">
        <f t="shared" si="0"/>
        <v>44.318</v>
      </c>
      <c r="Q20" s="252"/>
      <c r="R20" s="253">
        <f ca="1" t="shared" si="1"/>
        <v>973.11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958.73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1015.85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1007.18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24:C26"/>
    <mergeCell ref="B15:C17"/>
    <mergeCell ref="B18:C20"/>
    <mergeCell ref="B21:C23"/>
    <mergeCell ref="B12:C14"/>
    <mergeCell ref="A4:B5"/>
    <mergeCell ref="C4:J5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21" sqref="D21:P24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7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报告编号：BG-2018-SHY-187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67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70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YP-2018-SHY-187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双庄河中桥3a-0桩基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72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74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75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YP-2018-SHY-187-1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2018/05/04-2018/06/01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81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44.1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43.4</v>
      </c>
      <c r="BB38" s="186"/>
      <c r="BC38" s="186"/>
      <c r="BD38" s="186"/>
      <c r="BE38" s="186"/>
      <c r="BF38" s="191"/>
      <c r="BG38" s="147" t="s">
        <v>82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124</v>
      </c>
      <c r="BP38" s="186"/>
      <c r="BQ38" s="186"/>
      <c r="BR38" s="186"/>
      <c r="BS38" s="186"/>
      <c r="BT38" s="186"/>
      <c r="BU38" s="186"/>
      <c r="BV38" s="203"/>
      <c r="CR38" s="29" t="s">
        <v>83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YP-2018-SHY-187-2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42.4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YP-2018-SHY-187-3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43.6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YP-2018-SHY-187-4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2018/05/04-2018/06/01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81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43.2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43.2</v>
      </c>
      <c r="BB47" s="186"/>
      <c r="BC47" s="186"/>
      <c r="BD47" s="186"/>
      <c r="BE47" s="186"/>
      <c r="BF47" s="191"/>
      <c r="BG47" s="147" t="s">
        <v>82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123.4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YP-2018-SHY-187-5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42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YP-2018-SHY-187-6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44.3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85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88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V8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21" sqref="D21:P24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7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C8"/>
    <mergeCell ref="BD7:BV8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102</v>
      </c>
      <c r="M1" s="18"/>
      <c r="N1" s="18"/>
    </row>
    <row r="2" ht="14.15" customHeight="1" spans="12:14">
      <c r="L2" s="19"/>
      <c r="M2" s="19" t="s">
        <v>103</v>
      </c>
      <c r="N2" s="19"/>
    </row>
    <row r="3" ht="2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105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BO49:BV57"/>
    <mergeCell ref="AI100:AO101"/>
    <mergeCell ref="AP100:AT101"/>
    <mergeCell ref="AU100:AX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D3:BV5"/>
    <mergeCell ref="D7:L8"/>
    <mergeCell ref="M7:A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102</v>
      </c>
      <c r="M1" s="18"/>
      <c r="N1" s="18"/>
      <c r="O1" s="18"/>
    </row>
    <row r="2" ht="14.15" customHeight="1" spans="13:15">
      <c r="M2" s="19"/>
      <c r="N2" s="19" t="s">
        <v>118</v>
      </c>
      <c r="O2" s="19"/>
    </row>
    <row r="3" ht="2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120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2018-05-13T00:47:00Z</cp:lastPrinted>
  <dcterms:modified xsi:type="dcterms:W3CDTF">2018-06-02T00:38:43Z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