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<sst xmlns="http://schemas.openxmlformats.org/spreadsheetml/2006/main" count="138">
  <si>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</si>
  <si>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</si>
  <si>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</si>
  <si>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</si>
  <si>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</si>
  <si>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JL-2017-SHY-077</t>
    </r>
  </si>
  <si>
    <t>工程部位/用途</t>
  </si>
  <si>
    <t>小校家中桥0-0#桩基</t>
  </si>
  <si>
    <t>委托/任务编号</t>
  </si>
  <si>
    <t>/</t>
  </si>
  <si>
    <t>试验依据</t>
  </si>
  <si>
    <t>JTG E30-2005</t>
  </si>
  <si>
    <t>样品编号</t>
  </si>
  <si>
    <t>YP-2017-SHY-077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</si>
  <si>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</si>
  <si>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</si>
  <si>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</si>
  <si>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</si>
  <si>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</si>
  <si>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</si>
  <si>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</si>
  <si>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</si>
  <si>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2017/12/31-2018/01/28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</si>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</sst>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0;[Red]0.00"/>
    <numFmt numFmtId="44" formatCode="_ &quot;￥&quot;* #,##0.00_ ;_ &quot;￥&quot;* \-#,##0.00_ ;_ &quot;￥&quot;* &quot;-&quot;??_ ;_ @_ "/>
    <numFmt numFmtId="177" formatCode="0.00_);[Red]\(0.00\)"/>
    <numFmt numFmtId="41" formatCode="_ * #,##0_ ;_ * \-#,##0_ ;_ * &quot;-&quot;_ ;_ @_ "/>
    <numFmt numFmtId="178" formatCode="0.000_);[Red]\(0.000\)"/>
    <numFmt numFmtId="43" formatCode="_ * #,##0.00_ ;_ * \-#,##0.00_ ;_ * &quot;-&quot;??_ ;_ @_ "/>
    <numFmt numFmtId="42" formatCode="_ &quot;￥&quot;* #,##0_ ;_ &quot;￥&quot;* \-#,##0_ ;_ &quot;￥&quot;* &quot;-&quot;_ ;_ @_ "/>
    <numFmt numFmtId="179" formatCode="0.0_ "/>
    <numFmt numFmtId="180" formatCode="0.0_);[Red]\(0.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25" borderId="5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8" borderId="48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47" applyNumberFormat="0" applyFill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1" fillId="0" borderId="50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22" borderId="49" applyNumberFormat="0" applyAlignment="0" applyProtection="0">
      <alignment vertical="center"/>
    </xf>
    <xf numFmtId="0" fontId="28" fillId="22" borderId="51" applyNumberFormat="0" applyAlignment="0" applyProtection="0">
      <alignment vertical="center"/>
    </xf>
    <xf numFmtId="0" fontId="25" fillId="26" borderId="52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6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177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workbookViewId="0">
      <selection activeCell="K4" sqref="K4:O5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77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YP-2017-SHY-077-1</v>
      </c>
      <c r="B15" s="228" t="s">
        <v>46</v>
      </c>
      <c r="C15" s="229"/>
      <c r="D15" s="254" t="str">
        <f>LEFT(L9,P9)</f>
        <v>2017/12/31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44.5</v>
      </c>
      <c r="M15" s="244">
        <f>ROUND(AVERAGE(L15:L17),1)</f>
        <v>43.3</v>
      </c>
      <c r="N15" s="244">
        <f>M15</f>
        <v>43.3</v>
      </c>
      <c r="O15" s="239" t="s">
        <v>50</v>
      </c>
      <c r="P15" s="215">
        <f t="shared" ref="P15:P23" si="0">ROUND(K15/22.5,3)</f>
        <v>0</v>
      </c>
      <c r="Q15" s="250">
        <f>ROUND(AVERAGE(L15:L17),3)</f>
        <v>43.3</v>
      </c>
      <c r="R15" s="251">
        <f ca="1" t="shared" ref="R15:R23" si="1">ROUND(R$14+RAND()*S$14,2)</f>
        <v>1028.04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YP-2017-SHY-077-2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42.6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1047.76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YP-2017-SHY-077-3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42.8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1083.35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YP-2017-SHY-077-4</v>
      </c>
      <c r="B18" s="228" t="s">
        <v>46</v>
      </c>
      <c r="C18" s="229"/>
      <c r="D18" s="218" t="str">
        <f>D15</f>
        <v>2017/12/31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44</v>
      </c>
      <c r="M18" s="244">
        <v>43.6</v>
      </c>
      <c r="N18" s="244">
        <f>M18</f>
        <v>43.6</v>
      </c>
      <c r="O18" s="239" t="s">
        <v>50</v>
      </c>
      <c r="P18" s="215">
        <f t="shared" si="0"/>
        <v>0</v>
      </c>
      <c r="Q18" s="250">
        <f>ROUND(AVERAGE(L18:L20),3)</f>
        <v>43.667</v>
      </c>
      <c r="R18" s="251">
        <f ca="1" t="shared" si="1"/>
        <v>990.29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YP-2017-SHY-077-5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42.7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1091.65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YP-2017-SHY-077-6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44.3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1059.28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YP-2017-SHY-077-7</v>
      </c>
      <c r="B21" s="228" t="s">
        <v>46</v>
      </c>
      <c r="C21" s="229"/>
      <c r="D21" s="218" t="str">
        <f>D15</f>
        <v>2017/12/31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44.9</v>
      </c>
      <c r="M21" s="244">
        <f>ROUND(AVERAGE(L21:L23),1)</f>
        <v>43.9</v>
      </c>
      <c r="N21" s="244">
        <f>M21</f>
        <v>43.9</v>
      </c>
      <c r="O21" s="239" t="s">
        <v>50</v>
      </c>
      <c r="P21" s="215">
        <f t="shared" si="0"/>
        <v>0</v>
      </c>
      <c r="Q21" s="250">
        <f>ROUND(AVERAGE(L21:L23),3)</f>
        <v>43.933</v>
      </c>
      <c r="R21" s="251">
        <f ca="1" t="shared" si="1"/>
        <v>969.93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YP-2017-SHY-077-8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43.1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1008.58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YP-2017-SHY-077-9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43.8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967.56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964.77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987.56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962.94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1006.32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998.07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982.29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954.35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962.92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993.22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workbookViewId="0">
      <selection activeCell="T65" sqref="T65:Y73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报告编号：BG-2017-SHY-077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YP-2017-SHY-077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小校家中桥0-0#桩基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YP-2017-SHY-077-1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2017/12/31-2018/01/28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44.5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43.3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123.7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YP-2017-SHY-077-2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42.6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YP-2017-SHY-077-3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42.8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YP-2017-SHY-077-4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2017/12/31-2018/01/28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43.6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124.6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YP-2017-SHY-077-5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42.7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YP-2017-SHY-077-6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44.3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YP-2017-SHY-077-7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2017/12/31-2018/01/28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44.9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43.9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125.4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YP-2017-SHY-077-8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43.1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YP-2017-SHY-077-9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43.8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2018-04-16T00:34:20Z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