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<sst xmlns="http://schemas.openxmlformats.org/spreadsheetml/2006/main" count="140">
  <si>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</si>
  <si>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</si>
  <si>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</si>
  <si>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</si>
  <si>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</si>
  <si>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JL-2018-SHY-204</t>
    </r>
  </si>
  <si>
    <t>工程部位/用途</t>
  </si>
  <si>
    <t>S246分离立交右幅5#、6#肋板</t>
  </si>
  <si>
    <t>委托/任务编号</t>
  </si>
  <si>
    <t>/</t>
  </si>
  <si>
    <t>试验依据</t>
  </si>
  <si>
    <t>JTG E30-2005</t>
  </si>
  <si>
    <t>样品编号</t>
  </si>
  <si>
    <t>YP-2018-SHY-204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</si>
  <si>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</si>
  <si>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</si>
  <si>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</si>
  <si>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</si>
  <si>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</si>
  <si>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</si>
  <si>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</si>
  <si>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</si>
  <si>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2018/05/09-2018/06/06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</si>
  <si>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</si>
  <si>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</si>
  <si>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</si>
  <si>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</si>
  <si>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</si>
  <si>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</si>
  <si>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</si>
  <si>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</si>
  <si>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</si>
  <si>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</si>
  <si>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</si>
  <si>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</si>
  <si>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</si>
  <si>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</si>
  <si>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</si>
  <si>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</si>
  <si>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</si>
  <si>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</si>
  <si>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</si>
  <si>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</si>
  <si>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</si>
  <si>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</si>
  <si>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</si>
  <si>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</si>
  <si>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</si>
  <si>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</si>
  <si>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</si>
  <si>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</si>
  <si>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</si>
  <si>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926.32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</si>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</sst>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_ 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52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5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8" borderId="49" applyNumberFormat="0" applyAlignment="0" applyProtection="0">
      <alignment vertical="center"/>
    </xf>
    <xf numFmtId="0" fontId="23" fillId="18" borderId="48" applyNumberFormat="0" applyAlignment="0" applyProtection="0">
      <alignment vertical="center"/>
    </xf>
    <xf numFmtId="0" fontId="25" fillId="21" borderId="5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04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YP-2018-SHY-204-1</v>
      </c>
      <c r="B15" s="228" t="s">
        <v>47</v>
      </c>
      <c r="C15" s="229"/>
      <c r="D15" s="255" t="str">
        <f>LEFT(L9,P9)</f>
        <v>2018/05/09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949.13</v>
      </c>
      <c r="L15" s="243">
        <v>42.2</v>
      </c>
      <c r="M15" s="244">
        <v>43</v>
      </c>
      <c r="N15" s="244">
        <f>M15</f>
        <v>43</v>
      </c>
      <c r="O15" s="239" t="s">
        <v>51</v>
      </c>
      <c r="P15" s="215">
        <f t="shared" ref="P15:P23" si="0">ROUND(K15/22.5,3)</f>
        <v>42.184</v>
      </c>
      <c r="Q15" s="250">
        <f>ROUND(AVERAGE(L15:L17),3)</f>
        <v>43</v>
      </c>
      <c r="R15" s="251">
        <f ca="1" t="shared" ref="R15:R23" si="1">ROUND(R$14+RAND()*S$14,2)</f>
        <v>1009.69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YP-2018-SHY-204-2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982.77</v>
      </c>
      <c r="L16" s="243">
        <v>43.7</v>
      </c>
      <c r="M16" s="244"/>
      <c r="N16" s="244"/>
      <c r="O16" s="239"/>
      <c r="P16" s="215">
        <f t="shared" si="0"/>
        <v>43.679</v>
      </c>
      <c r="Q16" s="250"/>
      <c r="R16" s="251">
        <f ca="1" t="shared" si="1"/>
        <v>993.2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YP-2018-SHY-204-3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970.69</v>
      </c>
      <c r="L17" s="243">
        <v>43.1</v>
      </c>
      <c r="M17" s="244"/>
      <c r="N17" s="244"/>
      <c r="O17" s="239"/>
      <c r="P17" s="215">
        <f t="shared" si="0"/>
        <v>43.142</v>
      </c>
      <c r="Q17" s="250"/>
      <c r="R17" s="251">
        <f ca="1" t="shared" si="1"/>
        <v>981.58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YP-2018-SHY-204-4</v>
      </c>
      <c r="B18" s="228" t="s">
        <v>47</v>
      </c>
      <c r="C18" s="229"/>
      <c r="D18" s="218" t="str">
        <f>D15</f>
        <v>2018/05/09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41.2</v>
      </c>
      <c r="M18" s="244">
        <v>42.9</v>
      </c>
      <c r="N18" s="244">
        <f>M18</f>
        <v>42.9</v>
      </c>
      <c r="O18" s="239" t="s">
        <v>51</v>
      </c>
      <c r="P18" s="215">
        <f>ROUND(K19/22.5,3)</f>
        <v>43.945</v>
      </c>
      <c r="Q18" s="250">
        <f>ROUND(AVERAGE(L18:L20),3)</f>
        <v>42.9</v>
      </c>
      <c r="R18" s="251">
        <f ca="1" t="shared" si="1"/>
        <v>1042.17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YP-2018-SHY-204-5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988.76</v>
      </c>
      <c r="L19" s="243">
        <v>43.9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1114.99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YP-2018-SHY-204-6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980</v>
      </c>
      <c r="L20" s="243">
        <v>43.6</v>
      </c>
      <c r="M20" s="244"/>
      <c r="N20" s="244"/>
      <c r="O20" s="239"/>
      <c r="P20" s="215">
        <f t="shared" si="0"/>
        <v>43.556</v>
      </c>
      <c r="Q20" s="250"/>
      <c r="R20" s="251">
        <f ca="1" t="shared" si="1"/>
        <v>1036.98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1064.24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1089.05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1088.12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1012.48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963.51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977.77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992.27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1016.11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993.67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975.12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950.43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1020.74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workbookViewId="0">
      <selection activeCell="CH15" sqref="CH15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报告编号：BG-2018-SHY-204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YP-2018-SHY-204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S246分离立交右幅5#、6#肋板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YP-2018-SHY-204-1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2018/05/09-2018/06/06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122.9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YP-2018-SHY-204-2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YP-2018-SHY-204-3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YP-2018-SHY-204-4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2018/05/09-2018/06/06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42.9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YP-2018-SHY-204-5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YP-2018-SHY-204-6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2018-06-06T01:49:49Z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