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<sst xmlns="http://schemas.openxmlformats.org/spreadsheetml/2006/main" count="166">
  <si>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</si>
  <si>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</si>
  <si>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</si>
  <si>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</si>
  <si>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</si>
  <si>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JL-2018-SHY-214</t>
    </r>
  </si>
  <si>
    <t>工程部位/用途</t>
  </si>
  <si>
    <t>k23+053汽车通道侧墙 顶板</t>
  </si>
  <si>
    <t>/</t>
  </si>
  <si>
    <t>试验依据</t>
  </si>
  <si>
    <t>JTG E30-2005</t>
  </si>
  <si>
    <t>样品编号</t>
  </si>
  <si>
    <t>YP-2018-SHY-214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</si>
  <si>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</si>
  <si>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</si>
  <si>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</si>
  <si>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</si>
  <si>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</si>
  <si>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</si>
  <si>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</si>
  <si>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</si>
  <si>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2018/05/12-2018/06/09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</si>
  <si>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</si>
  <si>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</si>
  <si>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</si>
  <si>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</si>
  <si>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</si>
  <si>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</si>
  <si>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</si>
  <si>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</si>
  <si>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</si>
  <si>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</si>
  <si>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</si>
  <si>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</si>
  <si>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</si>
  <si>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</si>
  <si>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</si>
  <si>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</si>
  <si>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</si>
  <si>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</si>
  <si>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</si>
  <si>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</si>
  <si>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</si>
  <si>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</si>
  <si>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</si>
  <si>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</si>
  <si>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</si>
  <si>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</si>
  <si>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</si>
  <si>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</si>
  <si>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</si>
  <si>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</si>
  <si>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986.00</t>
  </si>
  <si>
    <t>YP-2018-SHY-214-7</t>
  </si>
  <si>
    <t>42.8</t>
  </si>
  <si>
    <t>42.6</t>
  </si>
  <si>
    <t>YP-2018-SHY-214-8</t>
  </si>
  <si>
    <t>41.4</t>
  </si>
  <si>
    <t>YP-2018-SHY-214-9</t>
  </si>
  <si>
    <t>43.6</t>
  </si>
  <si>
    <t>YP-2018-SHY-214-10</t>
  </si>
  <si>
    <t>929.01</t>
  </si>
  <si>
    <t>41.3</t>
  </si>
  <si>
    <t>42.0</t>
  </si>
  <si>
    <t>注意核对左侧数值修约</t>
  </si>
  <si>
    <t>粘贴为数值到左侧</t>
  </si>
  <si>
    <t>YP-2018-SHY-214-11</t>
  </si>
  <si>
    <t>964.78</t>
  </si>
  <si>
    <t>42.9</t>
  </si>
  <si>
    <t>YP-2018-SHY-214-12</t>
  </si>
  <si>
    <t>940.52</t>
  </si>
  <si>
    <t>41.8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</si>
  <si>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</si>
  <si>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</si>
  <si>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</si>
  <si>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</si>
  <si>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</si>
  <si>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</si>
  <si>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</si>
  <si>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</si>
  <si>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</si>
  <si>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</si>
  <si>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</si>
  <si>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</si>
  <si>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</si>
  <si>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</si>
  <si>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</si>
  <si>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</si>
  <si>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</si>
  <si>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</si>
  <si>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</si>
  <si>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</si>
  <si>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</si>
  <si>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</si>
  <si>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</si>
  <si>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</si>
  <si>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</si>
  <si>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</si>
  <si>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</si>
  <si>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</si>
  <si>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</si>
  <si>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</si>
  <si>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</si>
  <si>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</si>
  <si>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</si>
  <si>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29</t>
  </si>
  <si>
    <t>≥36</t>
  </si>
  <si>
    <t>30</t>
  </si>
  <si>
    <t>≥37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</si>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</sst>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/m/d;@"/>
    <numFmt numFmtId="178" formatCode="0.00;[Red]0.00"/>
    <numFmt numFmtId="179" formatCode="0.000_);[Red]\(0.000\)"/>
    <numFmt numFmtId="180" formatCode="0.00_);[Red]\(0.00\)"/>
    <numFmt numFmtId="181" formatCode="0.0_);[Red]\(0.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22" borderId="53" applyNumberFormat="0" applyAlignment="0" applyProtection="0">
      <alignment vertical="center"/>
    </xf>
    <xf numFmtId="0" fontId="29" fillId="22" borderId="48" applyNumberFormat="0" applyAlignment="0" applyProtection="0">
      <alignment vertical="center"/>
    </xf>
    <xf numFmtId="0" fontId="30" fillId="25" borderId="5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A6" sqref="A6:C6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59" t="s">
        <v>12</v>
      </c>
      <c r="M7" s="259"/>
      <c r="N7" s="259"/>
      <c r="O7" s="260"/>
      <c r="P7" s="2" t="s">
        <v>13</v>
      </c>
      <c r="Q7" s="216" t="str">
        <f>RIGHT(L7,2)</f>
        <v>14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59" t="s">
        <v>21</v>
      </c>
      <c r="M9" s="259"/>
      <c r="N9" s="259"/>
      <c r="O9" s="260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YP-2018-SHY-214-1</v>
      </c>
      <c r="B15" s="229" t="s">
        <v>46</v>
      </c>
      <c r="C15" s="230"/>
      <c r="D15" s="258" t="str">
        <f>LEFT(L9,P9)</f>
        <v>2018/05/12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996.21</v>
      </c>
      <c r="L15" s="245">
        <v>44.3</v>
      </c>
      <c r="M15" s="246">
        <v>43.5</v>
      </c>
      <c r="N15" s="246">
        <f>M15</f>
        <v>43.5</v>
      </c>
      <c r="O15" s="241" t="s">
        <v>50</v>
      </c>
      <c r="P15" s="216">
        <f t="shared" ref="P15:P23" si="0">ROUND(K15/22.5,3)</f>
        <v>44.276</v>
      </c>
      <c r="Q15" s="252">
        <f>ROUND(AVERAGE(L15:L17),3)</f>
        <v>43.533</v>
      </c>
      <c r="R15" s="253">
        <f ca="1" t="shared" ref="R15:R23" si="1">ROUND(R$14+RAND()*S$14,2)</f>
        <v>1006.57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YP-2018-SHY-214-2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984.53</v>
      </c>
      <c r="L16" s="245">
        <v>43.8</v>
      </c>
      <c r="M16" s="246"/>
      <c r="N16" s="246"/>
      <c r="O16" s="241"/>
      <c r="P16" s="216">
        <f t="shared" si="0"/>
        <v>43.757</v>
      </c>
      <c r="Q16" s="252"/>
      <c r="R16" s="253">
        <f ca="1" t="shared" si="1"/>
        <v>1118.29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YP-2018-SHY-214-3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957.31</v>
      </c>
      <c r="L17" s="245">
        <v>42.5</v>
      </c>
      <c r="M17" s="246"/>
      <c r="N17" s="246"/>
      <c r="O17" s="241"/>
      <c r="P17" s="216">
        <f t="shared" si="0"/>
        <v>42.547</v>
      </c>
      <c r="Q17" s="252"/>
      <c r="R17" s="253">
        <f ca="1" t="shared" si="1"/>
        <v>1105.72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YP-2018-SHY-214-4</v>
      </c>
      <c r="B18" s="229" t="s">
        <v>46</v>
      </c>
      <c r="C18" s="230"/>
      <c r="D18" s="219" t="str">
        <f>D15</f>
        <v>2018/05/12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43.8</v>
      </c>
      <c r="M18" s="246">
        <v>43.4</v>
      </c>
      <c r="N18" s="246">
        <f>M18</f>
        <v>43.4</v>
      </c>
      <c r="O18" s="241" t="s">
        <v>50</v>
      </c>
      <c r="P18" s="216">
        <f>ROUND(K19/22.5,3)</f>
        <v>42.64</v>
      </c>
      <c r="Q18" s="252">
        <f>ROUND(AVERAGE(L18:L20),3)</f>
        <v>43.367</v>
      </c>
      <c r="R18" s="253">
        <f ca="1" t="shared" si="1"/>
        <v>987.88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YP-2018-SHY-214-5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959.4</v>
      </c>
      <c r="L19" s="245">
        <v>42.6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1030.32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YP-2018-SHY-214-6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984.34</v>
      </c>
      <c r="L20" s="245">
        <v>43.7</v>
      </c>
      <c r="M20" s="246"/>
      <c r="N20" s="246"/>
      <c r="O20" s="241"/>
      <c r="P20" s="216">
        <f t="shared" si="0"/>
        <v>43.748</v>
      </c>
      <c r="Q20" s="252"/>
      <c r="R20" s="253">
        <f ca="1" t="shared" si="1"/>
        <v>1031.03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53</v>
      </c>
      <c r="B21" s="229" t="s">
        <v>46</v>
      </c>
      <c r="C21" s="230"/>
      <c r="D21" s="219" t="str">
        <f>D18</f>
        <v>2018/05/12</v>
      </c>
      <c r="E21" s="231" t="s">
        <v>47</v>
      </c>
      <c r="F21" s="231" t="s">
        <v>48</v>
      </c>
      <c r="G21" s="231" t="s">
        <v>48</v>
      </c>
      <c r="H21" s="231" t="s">
        <v>48</v>
      </c>
      <c r="I21" s="231" t="s">
        <v>48</v>
      </c>
      <c r="J21" s="231" t="s">
        <v>49</v>
      </c>
      <c r="K21" s="244">
        <v>962.43</v>
      </c>
      <c r="L21" s="231" t="s">
        <v>54</v>
      </c>
      <c r="M21" s="231" t="s">
        <v>55</v>
      </c>
      <c r="N21" s="231" t="s">
        <v>55</v>
      </c>
      <c r="O21" s="241" t="s">
        <v>50</v>
      </c>
      <c r="P21" s="216">
        <f t="shared" si="0"/>
        <v>42.775</v>
      </c>
      <c r="Q21" s="252" t="e">
        <f>ROUND(AVERAGE(L21:L23),3)</f>
        <v>#DIV/0!</v>
      </c>
      <c r="R21" s="253">
        <f ca="1" t="shared" si="1"/>
        <v>1013.93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56</v>
      </c>
      <c r="B22" s="232"/>
      <c r="C22" s="233"/>
      <c r="D22" s="219"/>
      <c r="E22" s="231"/>
      <c r="F22" s="231" t="s">
        <v>48</v>
      </c>
      <c r="G22" s="231" t="s">
        <v>48</v>
      </c>
      <c r="H22" s="231" t="s">
        <v>48</v>
      </c>
      <c r="I22" s="231" t="s">
        <v>48</v>
      </c>
      <c r="J22" s="231" t="s">
        <v>49</v>
      </c>
      <c r="K22" s="244">
        <v>931.29</v>
      </c>
      <c r="L22" s="231" t="s">
        <v>57</v>
      </c>
      <c r="M22" s="231"/>
      <c r="N22" s="231"/>
      <c r="O22" s="241"/>
      <c r="P22" s="216">
        <f t="shared" si="0"/>
        <v>41.391</v>
      </c>
      <c r="Q22" s="252"/>
      <c r="R22" s="253">
        <f ca="1" t="shared" si="1"/>
        <v>1064.58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58</v>
      </c>
      <c r="B23" s="234"/>
      <c r="C23" s="235"/>
      <c r="D23" s="219"/>
      <c r="E23" s="231"/>
      <c r="F23" s="231" t="s">
        <v>48</v>
      </c>
      <c r="G23" s="231" t="s">
        <v>48</v>
      </c>
      <c r="H23" s="231" t="s">
        <v>48</v>
      </c>
      <c r="I23" s="231" t="s">
        <v>48</v>
      </c>
      <c r="J23" s="231" t="s">
        <v>49</v>
      </c>
      <c r="K23" s="244">
        <v>981.98</v>
      </c>
      <c r="L23" s="231" t="s">
        <v>59</v>
      </c>
      <c r="M23" s="231"/>
      <c r="N23" s="231"/>
      <c r="O23" s="241"/>
      <c r="P23" s="216">
        <f t="shared" si="0"/>
        <v>43.644</v>
      </c>
      <c r="Q23" s="252"/>
      <c r="R23" s="253">
        <f ca="1" t="shared" si="1"/>
        <v>1094.11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57" t="s">
        <v>60</v>
      </c>
      <c r="B24" s="229" t="s">
        <v>46</v>
      </c>
      <c r="C24" s="230"/>
      <c r="D24" s="219" t="str">
        <f>D21</f>
        <v>2018/05/12</v>
      </c>
      <c r="E24" s="231" t="s">
        <v>47</v>
      </c>
      <c r="F24" s="231" t="s">
        <v>48</v>
      </c>
      <c r="G24" s="231" t="s">
        <v>48</v>
      </c>
      <c r="H24" s="231" t="s">
        <v>48</v>
      </c>
      <c r="I24" s="231" t="s">
        <v>48</v>
      </c>
      <c r="J24" s="231" t="s">
        <v>49</v>
      </c>
      <c r="K24" s="231" t="s">
        <v>61</v>
      </c>
      <c r="L24" s="231" t="s">
        <v>62</v>
      </c>
      <c r="M24" s="231" t="s">
        <v>63</v>
      </c>
      <c r="N24" s="231" t="s">
        <v>63</v>
      </c>
      <c r="O24" s="241" t="s">
        <v>50</v>
      </c>
      <c r="P24" s="247" t="s">
        <v>64</v>
      </c>
      <c r="Q24" s="247" t="s">
        <v>64</v>
      </c>
      <c r="R24" s="247" t="s">
        <v>65</v>
      </c>
    </row>
    <row r="25" ht="28" customHeight="1" spans="1:15">
      <c r="A25" s="257" t="s">
        <v>66</v>
      </c>
      <c r="B25" s="232"/>
      <c r="C25" s="233"/>
      <c r="D25" s="219"/>
      <c r="E25" s="231"/>
      <c r="F25" s="231" t="s">
        <v>48</v>
      </c>
      <c r="G25" s="231" t="s">
        <v>48</v>
      </c>
      <c r="H25" s="231" t="s">
        <v>48</v>
      </c>
      <c r="I25" s="231" t="s">
        <v>48</v>
      </c>
      <c r="J25" s="231" t="s">
        <v>49</v>
      </c>
      <c r="K25" s="231" t="s">
        <v>67</v>
      </c>
      <c r="L25" s="231" t="s">
        <v>68</v>
      </c>
      <c r="M25" s="231"/>
      <c r="N25" s="231"/>
      <c r="O25" s="241"/>
    </row>
    <row r="26" ht="28" customHeight="1" spans="1:15">
      <c r="A26" s="257" t="s">
        <v>69</v>
      </c>
      <c r="B26" s="234"/>
      <c r="C26" s="235"/>
      <c r="D26" s="219"/>
      <c r="E26" s="231"/>
      <c r="F26" s="231" t="s">
        <v>48</v>
      </c>
      <c r="G26" s="231" t="s">
        <v>48</v>
      </c>
      <c r="H26" s="231" t="s">
        <v>48</v>
      </c>
      <c r="I26" s="231" t="s">
        <v>48</v>
      </c>
      <c r="J26" s="231" t="s">
        <v>49</v>
      </c>
      <c r="K26" s="231" t="s">
        <v>70</v>
      </c>
      <c r="L26" s="231" t="s">
        <v>71</v>
      </c>
      <c r="M26" s="231"/>
      <c r="N26" s="231"/>
      <c r="O26" s="241"/>
    </row>
    <row r="27" s="3" customFormat="1" ht="21" customHeight="1" spans="1:18">
      <c r="A27" s="13" t="s">
        <v>72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73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74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75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76</v>
      </c>
      <c r="E6" s="218"/>
      <c r="F6" s="218"/>
      <c r="G6" s="218"/>
      <c r="H6" s="218"/>
      <c r="I6" s="218"/>
      <c r="J6" s="10" t="s">
        <v>77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78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79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80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965.5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972.4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978.77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985.57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960.14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1028.12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1000.03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1022.89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960.23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64</v>
      </c>
      <c r="Q24" s="247" t="s">
        <v>64</v>
      </c>
      <c r="R24" s="247" t="s">
        <v>65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72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73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6" workbookViewId="0">
      <selection activeCell="BO38" sqref="BO38:BV46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81</v>
      </c>
      <c r="BI1" s="48"/>
      <c r="BJ1" s="48" t="s">
        <v>82</v>
      </c>
      <c r="BK1" s="48"/>
      <c r="BL1" s="48"/>
      <c r="BM1" s="48" t="s">
        <v>83</v>
      </c>
      <c r="BN1" s="48"/>
      <c r="BP1" s="48" t="s">
        <v>84</v>
      </c>
      <c r="BQ1" s="48"/>
      <c r="BR1" s="48" t="s">
        <v>82</v>
      </c>
      <c r="BS1" s="48"/>
      <c r="BT1" s="48"/>
      <c r="BU1" s="48" t="s">
        <v>83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85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86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76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87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报告编号：BG-2018-SHY-214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88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89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7" t="s">
        <v>8</v>
      </c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78" t="s">
        <v>77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90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9" t="s">
        <v>91</v>
      </c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YP-2018-SHY-214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0" t="str">
        <f>强度记录!D6</f>
        <v>k23+053汽车通道侧墙 顶板</v>
      </c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92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9" t="s">
        <v>93</v>
      </c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9" t="s">
        <v>10</v>
      </c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40" t="s">
        <v>94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95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2" t="s">
        <v>24</v>
      </c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99"/>
      <c r="BW29" s="200">
        <v>35</v>
      </c>
      <c r="BX29" s="200"/>
      <c r="BY29" s="200"/>
      <c r="BZ29" s="200"/>
      <c r="CA29" s="194" t="s">
        <v>96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6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97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98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99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100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101</v>
      </c>
      <c r="BH35" s="40"/>
      <c r="BI35" s="40"/>
      <c r="BJ35" s="40"/>
      <c r="BK35" s="40"/>
      <c r="BL35" s="40"/>
      <c r="BM35" s="40"/>
      <c r="BN35" s="40"/>
      <c r="BO35" s="56" t="s">
        <v>72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YP-2018-SHY-214-1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2018/05/12-2018/06/09</v>
      </c>
      <c r="N38" s="142"/>
      <c r="O38" s="142"/>
      <c r="P38" s="142"/>
      <c r="Q38" s="142"/>
      <c r="R38" s="142"/>
      <c r="S38" s="158"/>
      <c r="T38" s="159" t="s">
        <v>47</v>
      </c>
      <c r="U38" s="160"/>
      <c r="V38" s="160"/>
      <c r="W38" s="160"/>
      <c r="X38" s="160"/>
      <c r="Y38" s="167"/>
      <c r="Z38" s="159" t="s">
        <v>50</v>
      </c>
      <c r="AA38" s="160"/>
      <c r="AB38" s="160"/>
      <c r="AC38" s="160"/>
      <c r="AD38" s="160"/>
      <c r="AE38" s="160"/>
      <c r="AF38" s="160"/>
      <c r="AG38" s="167"/>
      <c r="AH38" s="170" t="s">
        <v>102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44.3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43.5</v>
      </c>
      <c r="BB38" s="186"/>
      <c r="BC38" s="186"/>
      <c r="BD38" s="186"/>
      <c r="BE38" s="186"/>
      <c r="BF38" s="191"/>
      <c r="BG38" s="159" t="s">
        <v>103</v>
      </c>
      <c r="BH38" s="160"/>
      <c r="BI38" s="160"/>
      <c r="BJ38" s="160"/>
      <c r="BK38" s="160"/>
      <c r="BL38" s="160"/>
      <c r="BM38" s="160"/>
      <c r="BN38" s="167"/>
      <c r="BO38" s="185">
        <f>ROUND(BA38/BW$29*100,1)</f>
        <v>124.3</v>
      </c>
      <c r="BP38" s="186"/>
      <c r="BQ38" s="186"/>
      <c r="BR38" s="186"/>
      <c r="BS38" s="186"/>
      <c r="BT38" s="186"/>
      <c r="BU38" s="186"/>
      <c r="BV38" s="203"/>
      <c r="CR38" s="29" t="s">
        <v>104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1"/>
      <c r="T39" s="162"/>
      <c r="U39" s="163"/>
      <c r="V39" s="163"/>
      <c r="W39" s="163"/>
      <c r="X39" s="163"/>
      <c r="Y39" s="168"/>
      <c r="Z39" s="162"/>
      <c r="AA39" s="163"/>
      <c r="AB39" s="163"/>
      <c r="AC39" s="163"/>
      <c r="AD39" s="163"/>
      <c r="AE39" s="163"/>
      <c r="AF39" s="163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62"/>
      <c r="BH39" s="163"/>
      <c r="BI39" s="163"/>
      <c r="BJ39" s="163"/>
      <c r="BK39" s="163"/>
      <c r="BL39" s="163"/>
      <c r="BM39" s="163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1"/>
      <c r="T40" s="162"/>
      <c r="U40" s="163"/>
      <c r="V40" s="163"/>
      <c r="W40" s="163"/>
      <c r="X40" s="163"/>
      <c r="Y40" s="168"/>
      <c r="Z40" s="162"/>
      <c r="AA40" s="163"/>
      <c r="AB40" s="163"/>
      <c r="AC40" s="163"/>
      <c r="AD40" s="163"/>
      <c r="AE40" s="163"/>
      <c r="AF40" s="163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62"/>
      <c r="BH40" s="163"/>
      <c r="BI40" s="163"/>
      <c r="BJ40" s="163"/>
      <c r="BK40" s="163"/>
      <c r="BL40" s="163"/>
      <c r="BM40" s="163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YP-2018-SHY-214-2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1"/>
      <c r="T41" s="162"/>
      <c r="U41" s="163"/>
      <c r="V41" s="163"/>
      <c r="W41" s="163"/>
      <c r="X41" s="163"/>
      <c r="Y41" s="168"/>
      <c r="Z41" s="162"/>
      <c r="AA41" s="163"/>
      <c r="AB41" s="163"/>
      <c r="AC41" s="163"/>
      <c r="AD41" s="163"/>
      <c r="AE41" s="163"/>
      <c r="AF41" s="163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43.8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62"/>
      <c r="BH41" s="163"/>
      <c r="BI41" s="163"/>
      <c r="BJ41" s="163"/>
      <c r="BK41" s="163"/>
      <c r="BL41" s="163"/>
      <c r="BM41" s="163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1"/>
      <c r="T42" s="162"/>
      <c r="U42" s="163"/>
      <c r="V42" s="163"/>
      <c r="W42" s="163"/>
      <c r="X42" s="163"/>
      <c r="Y42" s="168"/>
      <c r="Z42" s="162"/>
      <c r="AA42" s="163"/>
      <c r="AB42" s="163"/>
      <c r="AC42" s="163"/>
      <c r="AD42" s="163"/>
      <c r="AE42" s="163"/>
      <c r="AF42" s="163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62"/>
      <c r="BH42" s="163"/>
      <c r="BI42" s="163"/>
      <c r="BJ42" s="163"/>
      <c r="BK42" s="163"/>
      <c r="BL42" s="163"/>
      <c r="BM42" s="163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1"/>
      <c r="T43" s="162"/>
      <c r="U43" s="163"/>
      <c r="V43" s="163"/>
      <c r="W43" s="163"/>
      <c r="X43" s="163"/>
      <c r="Y43" s="168"/>
      <c r="Z43" s="162"/>
      <c r="AA43" s="163"/>
      <c r="AB43" s="163"/>
      <c r="AC43" s="163"/>
      <c r="AD43" s="163"/>
      <c r="AE43" s="163"/>
      <c r="AF43" s="163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62"/>
      <c r="BH43" s="163"/>
      <c r="BI43" s="163"/>
      <c r="BJ43" s="163"/>
      <c r="BK43" s="163"/>
      <c r="BL43" s="163"/>
      <c r="BM43" s="163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YP-2018-SHY-214-3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1"/>
      <c r="T44" s="162"/>
      <c r="U44" s="163"/>
      <c r="V44" s="163"/>
      <c r="W44" s="163"/>
      <c r="X44" s="163"/>
      <c r="Y44" s="168"/>
      <c r="Z44" s="162"/>
      <c r="AA44" s="163"/>
      <c r="AB44" s="163"/>
      <c r="AC44" s="163"/>
      <c r="AD44" s="163"/>
      <c r="AE44" s="163"/>
      <c r="AF44" s="163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42.5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62"/>
      <c r="BH44" s="163"/>
      <c r="BI44" s="163"/>
      <c r="BJ44" s="163"/>
      <c r="BK44" s="163"/>
      <c r="BL44" s="163"/>
      <c r="BM44" s="163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1"/>
      <c r="T45" s="162"/>
      <c r="U45" s="163"/>
      <c r="V45" s="163"/>
      <c r="W45" s="163"/>
      <c r="X45" s="163"/>
      <c r="Y45" s="168"/>
      <c r="Z45" s="162"/>
      <c r="AA45" s="163"/>
      <c r="AB45" s="163"/>
      <c r="AC45" s="163"/>
      <c r="AD45" s="163"/>
      <c r="AE45" s="163"/>
      <c r="AF45" s="163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62"/>
      <c r="BH45" s="163"/>
      <c r="BI45" s="163"/>
      <c r="BJ45" s="163"/>
      <c r="BK45" s="163"/>
      <c r="BL45" s="163"/>
      <c r="BM45" s="163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4"/>
      <c r="T46" s="165"/>
      <c r="U46" s="166"/>
      <c r="V46" s="166"/>
      <c r="W46" s="166"/>
      <c r="X46" s="166"/>
      <c r="Y46" s="169"/>
      <c r="Z46" s="165"/>
      <c r="AA46" s="166"/>
      <c r="AB46" s="166"/>
      <c r="AC46" s="166"/>
      <c r="AD46" s="166"/>
      <c r="AE46" s="166"/>
      <c r="AF46" s="166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65"/>
      <c r="BH46" s="166"/>
      <c r="BI46" s="166"/>
      <c r="BJ46" s="166"/>
      <c r="BK46" s="166"/>
      <c r="BL46" s="166"/>
      <c r="BM46" s="166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YP-2018-SHY-214-4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2018/05/12-2018/06/09</v>
      </c>
      <c r="N47" s="142"/>
      <c r="O47" s="142"/>
      <c r="P47" s="142"/>
      <c r="Q47" s="142"/>
      <c r="R47" s="142"/>
      <c r="S47" s="158"/>
      <c r="T47" s="159" t="s">
        <v>47</v>
      </c>
      <c r="U47" s="160"/>
      <c r="V47" s="160"/>
      <c r="W47" s="160"/>
      <c r="X47" s="160"/>
      <c r="Y47" s="167"/>
      <c r="Z47" s="159" t="s">
        <v>50</v>
      </c>
      <c r="AA47" s="160"/>
      <c r="AB47" s="160"/>
      <c r="AC47" s="160"/>
      <c r="AD47" s="160"/>
      <c r="AE47" s="160"/>
      <c r="AF47" s="160"/>
      <c r="AG47" s="167"/>
      <c r="AH47" s="170" t="s">
        <v>102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43.8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43.4</v>
      </c>
      <c r="BB47" s="186"/>
      <c r="BC47" s="186"/>
      <c r="BD47" s="186"/>
      <c r="BE47" s="186"/>
      <c r="BF47" s="191"/>
      <c r="BG47" s="159" t="s">
        <v>103</v>
      </c>
      <c r="BH47" s="160"/>
      <c r="BI47" s="160"/>
      <c r="BJ47" s="160"/>
      <c r="BK47" s="160"/>
      <c r="BL47" s="160"/>
      <c r="BM47" s="160"/>
      <c r="BN47" s="167"/>
      <c r="BO47" s="185">
        <f>ROUND(BA47/BW$29*100,1)</f>
        <v>124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1"/>
      <c r="T48" s="162"/>
      <c r="U48" s="163"/>
      <c r="V48" s="163"/>
      <c r="W48" s="163"/>
      <c r="X48" s="163"/>
      <c r="Y48" s="168"/>
      <c r="Z48" s="162"/>
      <c r="AA48" s="163"/>
      <c r="AB48" s="163"/>
      <c r="AC48" s="163"/>
      <c r="AD48" s="163"/>
      <c r="AE48" s="163"/>
      <c r="AF48" s="163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62"/>
      <c r="BH48" s="163"/>
      <c r="BI48" s="163"/>
      <c r="BJ48" s="163"/>
      <c r="BK48" s="163"/>
      <c r="BL48" s="163"/>
      <c r="BM48" s="163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1"/>
      <c r="T49" s="162"/>
      <c r="U49" s="163"/>
      <c r="V49" s="163"/>
      <c r="W49" s="163"/>
      <c r="X49" s="163"/>
      <c r="Y49" s="168"/>
      <c r="Z49" s="162"/>
      <c r="AA49" s="163"/>
      <c r="AB49" s="163"/>
      <c r="AC49" s="163"/>
      <c r="AD49" s="163"/>
      <c r="AE49" s="163"/>
      <c r="AF49" s="163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62"/>
      <c r="BH49" s="163"/>
      <c r="BI49" s="163"/>
      <c r="BJ49" s="163"/>
      <c r="BK49" s="163"/>
      <c r="BL49" s="163"/>
      <c r="BM49" s="163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YP-2018-SHY-214-5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1"/>
      <c r="T50" s="162"/>
      <c r="U50" s="163"/>
      <c r="V50" s="163"/>
      <c r="W50" s="163"/>
      <c r="X50" s="163"/>
      <c r="Y50" s="168"/>
      <c r="Z50" s="162"/>
      <c r="AA50" s="163"/>
      <c r="AB50" s="163"/>
      <c r="AC50" s="163"/>
      <c r="AD50" s="163"/>
      <c r="AE50" s="163"/>
      <c r="AF50" s="163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42.6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62"/>
      <c r="BH50" s="163"/>
      <c r="BI50" s="163"/>
      <c r="BJ50" s="163"/>
      <c r="BK50" s="163"/>
      <c r="BL50" s="163"/>
      <c r="BM50" s="163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1"/>
      <c r="T51" s="162"/>
      <c r="U51" s="163"/>
      <c r="V51" s="163"/>
      <c r="W51" s="163"/>
      <c r="X51" s="163"/>
      <c r="Y51" s="168"/>
      <c r="Z51" s="162"/>
      <c r="AA51" s="163"/>
      <c r="AB51" s="163"/>
      <c r="AC51" s="163"/>
      <c r="AD51" s="163"/>
      <c r="AE51" s="163"/>
      <c r="AF51" s="163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62"/>
      <c r="BH51" s="163"/>
      <c r="BI51" s="163"/>
      <c r="BJ51" s="163"/>
      <c r="BK51" s="163"/>
      <c r="BL51" s="163"/>
      <c r="BM51" s="163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1"/>
      <c r="T52" s="162"/>
      <c r="U52" s="163"/>
      <c r="V52" s="163"/>
      <c r="W52" s="163"/>
      <c r="X52" s="163"/>
      <c r="Y52" s="168"/>
      <c r="Z52" s="162"/>
      <c r="AA52" s="163"/>
      <c r="AB52" s="163"/>
      <c r="AC52" s="163"/>
      <c r="AD52" s="163"/>
      <c r="AE52" s="163"/>
      <c r="AF52" s="163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62"/>
      <c r="BH52" s="163"/>
      <c r="BI52" s="163"/>
      <c r="BJ52" s="163"/>
      <c r="BK52" s="163"/>
      <c r="BL52" s="163"/>
      <c r="BM52" s="163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YP-2018-SHY-214-6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1"/>
      <c r="T53" s="162"/>
      <c r="U53" s="163"/>
      <c r="V53" s="163"/>
      <c r="W53" s="163"/>
      <c r="X53" s="163"/>
      <c r="Y53" s="168"/>
      <c r="Z53" s="162"/>
      <c r="AA53" s="163"/>
      <c r="AB53" s="163"/>
      <c r="AC53" s="163"/>
      <c r="AD53" s="163"/>
      <c r="AE53" s="163"/>
      <c r="AF53" s="163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43.7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62"/>
      <c r="BH53" s="163"/>
      <c r="BI53" s="163"/>
      <c r="BJ53" s="163"/>
      <c r="BK53" s="163"/>
      <c r="BL53" s="163"/>
      <c r="BM53" s="163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1"/>
      <c r="T54" s="162"/>
      <c r="U54" s="163"/>
      <c r="V54" s="163"/>
      <c r="W54" s="163"/>
      <c r="X54" s="163"/>
      <c r="Y54" s="168"/>
      <c r="Z54" s="162"/>
      <c r="AA54" s="163"/>
      <c r="AB54" s="163"/>
      <c r="AC54" s="163"/>
      <c r="AD54" s="163"/>
      <c r="AE54" s="163"/>
      <c r="AF54" s="163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62"/>
      <c r="BH54" s="163"/>
      <c r="BI54" s="163"/>
      <c r="BJ54" s="163"/>
      <c r="BK54" s="163"/>
      <c r="BL54" s="163"/>
      <c r="BM54" s="163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4"/>
      <c r="T55" s="165"/>
      <c r="U55" s="166"/>
      <c r="V55" s="166"/>
      <c r="W55" s="166"/>
      <c r="X55" s="166"/>
      <c r="Y55" s="169"/>
      <c r="Z55" s="165"/>
      <c r="AA55" s="166"/>
      <c r="AB55" s="166"/>
      <c r="AC55" s="166"/>
      <c r="AD55" s="166"/>
      <c r="AE55" s="166"/>
      <c r="AF55" s="166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65"/>
      <c r="BH55" s="166"/>
      <c r="BI55" s="166"/>
      <c r="BJ55" s="166"/>
      <c r="BK55" s="166"/>
      <c r="BL55" s="166"/>
      <c r="BM55" s="166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YP-2018-SHY-214-7</v>
      </c>
      <c r="E56" s="133"/>
      <c r="F56" s="133"/>
      <c r="G56" s="133"/>
      <c r="H56" s="133"/>
      <c r="I56" s="133"/>
      <c r="J56" s="133"/>
      <c r="K56" s="133"/>
      <c r="L56" s="133"/>
      <c r="M56" s="141" t="str">
        <f>M47</f>
        <v>2018/05/12-2018/06/09</v>
      </c>
      <c r="N56" s="142"/>
      <c r="O56" s="142"/>
      <c r="P56" s="142"/>
      <c r="Q56" s="142"/>
      <c r="R56" s="142"/>
      <c r="S56" s="158"/>
      <c r="T56" s="159" t="s">
        <v>105</v>
      </c>
      <c r="U56" s="160"/>
      <c r="V56" s="160"/>
      <c r="W56" s="160"/>
      <c r="X56" s="160"/>
      <c r="Y56" s="167"/>
      <c r="Z56" s="159" t="s">
        <v>50</v>
      </c>
      <c r="AA56" s="160"/>
      <c r="AB56" s="160"/>
      <c r="AC56" s="160"/>
      <c r="AD56" s="160"/>
      <c r="AE56" s="160"/>
      <c r="AF56" s="160"/>
      <c r="AG56" s="167"/>
      <c r="AH56" s="170" t="s">
        <v>106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54</v>
      </c>
      <c r="AT56" s="180"/>
      <c r="AU56" s="180"/>
      <c r="AV56" s="180"/>
      <c r="AW56" s="180"/>
      <c r="AX56" s="180"/>
      <c r="AY56" s="180"/>
      <c r="AZ56" s="180"/>
      <c r="BA56" s="159" t="s">
        <v>55</v>
      </c>
      <c r="BB56" s="160"/>
      <c r="BC56" s="160"/>
      <c r="BD56" s="160"/>
      <c r="BE56" s="160"/>
      <c r="BF56" s="167"/>
      <c r="BG56" s="159" t="s">
        <v>103</v>
      </c>
      <c r="BH56" s="160"/>
      <c r="BI56" s="160"/>
      <c r="BJ56" s="160"/>
      <c r="BK56" s="160"/>
      <c r="BL56" s="160"/>
      <c r="BM56" s="160"/>
      <c r="BN56" s="167"/>
      <c r="BO56" s="185">
        <f>ROUND(BA56/BW$29*100,1)</f>
        <v>121.7</v>
      </c>
      <c r="BP56" s="186"/>
      <c r="BQ56" s="186"/>
      <c r="BR56" s="186"/>
      <c r="BS56" s="186"/>
      <c r="BT56" s="186"/>
      <c r="BU56" s="186"/>
      <c r="BV56" s="203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3"/>
      <c r="N57" s="144"/>
      <c r="O57" s="144"/>
      <c r="P57" s="144"/>
      <c r="Q57" s="144"/>
      <c r="R57" s="144"/>
      <c r="S57" s="161"/>
      <c r="T57" s="162"/>
      <c r="U57" s="163"/>
      <c r="V57" s="163"/>
      <c r="W57" s="163"/>
      <c r="X57" s="163"/>
      <c r="Y57" s="168"/>
      <c r="Z57" s="162"/>
      <c r="AA57" s="163"/>
      <c r="AB57" s="163"/>
      <c r="AC57" s="163"/>
      <c r="AD57" s="163"/>
      <c r="AE57" s="163"/>
      <c r="AF57" s="163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62"/>
      <c r="BB57" s="163"/>
      <c r="BC57" s="163"/>
      <c r="BD57" s="163"/>
      <c r="BE57" s="163"/>
      <c r="BF57" s="168"/>
      <c r="BG57" s="162"/>
      <c r="BH57" s="163"/>
      <c r="BI57" s="163"/>
      <c r="BJ57" s="163"/>
      <c r="BK57" s="163"/>
      <c r="BL57" s="163"/>
      <c r="BM57" s="163"/>
      <c r="BN57" s="168"/>
      <c r="BO57" s="187"/>
      <c r="BP57" s="188"/>
      <c r="BQ57" s="188"/>
      <c r="BR57" s="188"/>
      <c r="BS57" s="188"/>
      <c r="BT57" s="188"/>
      <c r="BU57" s="188"/>
      <c r="BV57" s="204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3"/>
      <c r="N58" s="144"/>
      <c r="O58" s="144"/>
      <c r="P58" s="144"/>
      <c r="Q58" s="144"/>
      <c r="R58" s="144"/>
      <c r="S58" s="161"/>
      <c r="T58" s="162"/>
      <c r="U58" s="163"/>
      <c r="V58" s="163"/>
      <c r="W58" s="163"/>
      <c r="X58" s="163"/>
      <c r="Y58" s="168"/>
      <c r="Z58" s="162"/>
      <c r="AA58" s="163"/>
      <c r="AB58" s="163"/>
      <c r="AC58" s="163"/>
      <c r="AD58" s="163"/>
      <c r="AE58" s="163"/>
      <c r="AF58" s="163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62"/>
      <c r="BB58" s="163"/>
      <c r="BC58" s="163"/>
      <c r="BD58" s="163"/>
      <c r="BE58" s="163"/>
      <c r="BF58" s="168"/>
      <c r="BG58" s="162"/>
      <c r="BH58" s="163"/>
      <c r="BI58" s="163"/>
      <c r="BJ58" s="163"/>
      <c r="BK58" s="163"/>
      <c r="BL58" s="163"/>
      <c r="BM58" s="163"/>
      <c r="BN58" s="168"/>
      <c r="BO58" s="187"/>
      <c r="BP58" s="188"/>
      <c r="BQ58" s="188"/>
      <c r="BR58" s="188"/>
      <c r="BS58" s="188"/>
      <c r="BT58" s="188"/>
      <c r="BU58" s="188"/>
      <c r="BV58" s="204"/>
    </row>
    <row r="59" s="29" customFormat="1" ht="7.5" customHeight="1" spans="4:74">
      <c r="D59" s="132" t="str">
        <f>强度记录!A22</f>
        <v>YP-2018-SHY-214-8</v>
      </c>
      <c r="E59" s="133"/>
      <c r="F59" s="133"/>
      <c r="G59" s="133"/>
      <c r="H59" s="133"/>
      <c r="I59" s="133"/>
      <c r="J59" s="133"/>
      <c r="K59" s="133"/>
      <c r="L59" s="133"/>
      <c r="M59" s="143"/>
      <c r="N59" s="144"/>
      <c r="O59" s="144"/>
      <c r="P59" s="144"/>
      <c r="Q59" s="144"/>
      <c r="R59" s="144"/>
      <c r="S59" s="161"/>
      <c r="T59" s="162"/>
      <c r="U59" s="163"/>
      <c r="V59" s="163"/>
      <c r="W59" s="163"/>
      <c r="X59" s="163"/>
      <c r="Y59" s="168"/>
      <c r="Z59" s="162"/>
      <c r="AA59" s="163"/>
      <c r="AB59" s="163"/>
      <c r="AC59" s="163"/>
      <c r="AD59" s="163"/>
      <c r="AE59" s="163"/>
      <c r="AF59" s="163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57</v>
      </c>
      <c r="AT59" s="180"/>
      <c r="AU59" s="180"/>
      <c r="AV59" s="180"/>
      <c r="AW59" s="180"/>
      <c r="AX59" s="180"/>
      <c r="AY59" s="180"/>
      <c r="AZ59" s="180"/>
      <c r="BA59" s="162"/>
      <c r="BB59" s="163"/>
      <c r="BC59" s="163"/>
      <c r="BD59" s="163"/>
      <c r="BE59" s="163"/>
      <c r="BF59" s="168"/>
      <c r="BG59" s="162"/>
      <c r="BH59" s="163"/>
      <c r="BI59" s="163"/>
      <c r="BJ59" s="163"/>
      <c r="BK59" s="163"/>
      <c r="BL59" s="163"/>
      <c r="BM59" s="163"/>
      <c r="BN59" s="168"/>
      <c r="BO59" s="187"/>
      <c r="BP59" s="188"/>
      <c r="BQ59" s="188"/>
      <c r="BR59" s="188"/>
      <c r="BS59" s="188"/>
      <c r="BT59" s="188"/>
      <c r="BU59" s="188"/>
      <c r="BV59" s="204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3"/>
      <c r="N60" s="144"/>
      <c r="O60" s="144"/>
      <c r="P60" s="144"/>
      <c r="Q60" s="144"/>
      <c r="R60" s="144"/>
      <c r="S60" s="161"/>
      <c r="T60" s="162"/>
      <c r="U60" s="163"/>
      <c r="V60" s="163"/>
      <c r="W60" s="163"/>
      <c r="X60" s="163"/>
      <c r="Y60" s="168"/>
      <c r="Z60" s="162"/>
      <c r="AA60" s="163"/>
      <c r="AB60" s="163"/>
      <c r="AC60" s="163"/>
      <c r="AD60" s="163"/>
      <c r="AE60" s="163"/>
      <c r="AF60" s="163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62"/>
      <c r="BB60" s="163"/>
      <c r="BC60" s="163"/>
      <c r="BD60" s="163"/>
      <c r="BE60" s="163"/>
      <c r="BF60" s="168"/>
      <c r="BG60" s="162"/>
      <c r="BH60" s="163"/>
      <c r="BI60" s="163"/>
      <c r="BJ60" s="163"/>
      <c r="BK60" s="163"/>
      <c r="BL60" s="163"/>
      <c r="BM60" s="163"/>
      <c r="BN60" s="168"/>
      <c r="BO60" s="187"/>
      <c r="BP60" s="188"/>
      <c r="BQ60" s="188"/>
      <c r="BR60" s="188"/>
      <c r="BS60" s="188"/>
      <c r="BT60" s="188"/>
      <c r="BU60" s="188"/>
      <c r="BV60" s="204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3"/>
      <c r="N61" s="144"/>
      <c r="O61" s="144"/>
      <c r="P61" s="144"/>
      <c r="Q61" s="144"/>
      <c r="R61" s="144"/>
      <c r="S61" s="161"/>
      <c r="T61" s="162"/>
      <c r="U61" s="163"/>
      <c r="V61" s="163"/>
      <c r="W61" s="163"/>
      <c r="X61" s="163"/>
      <c r="Y61" s="168"/>
      <c r="Z61" s="162"/>
      <c r="AA61" s="163"/>
      <c r="AB61" s="163"/>
      <c r="AC61" s="163"/>
      <c r="AD61" s="163"/>
      <c r="AE61" s="163"/>
      <c r="AF61" s="163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62"/>
      <c r="BB61" s="163"/>
      <c r="BC61" s="163"/>
      <c r="BD61" s="163"/>
      <c r="BE61" s="163"/>
      <c r="BF61" s="168"/>
      <c r="BG61" s="162"/>
      <c r="BH61" s="163"/>
      <c r="BI61" s="163"/>
      <c r="BJ61" s="163"/>
      <c r="BK61" s="163"/>
      <c r="BL61" s="163"/>
      <c r="BM61" s="163"/>
      <c r="BN61" s="168"/>
      <c r="BO61" s="187"/>
      <c r="BP61" s="188"/>
      <c r="BQ61" s="188"/>
      <c r="BR61" s="188"/>
      <c r="BS61" s="188"/>
      <c r="BT61" s="188"/>
      <c r="BU61" s="188"/>
      <c r="BV61" s="204"/>
    </row>
    <row r="62" s="29" customFormat="1" ht="7.5" customHeight="1" spans="4:74">
      <c r="D62" s="132" t="str">
        <f>强度记录!A23</f>
        <v>YP-2018-SHY-214-9</v>
      </c>
      <c r="E62" s="133"/>
      <c r="F62" s="133"/>
      <c r="G62" s="133"/>
      <c r="H62" s="133"/>
      <c r="I62" s="133"/>
      <c r="J62" s="133"/>
      <c r="K62" s="133"/>
      <c r="L62" s="133"/>
      <c r="M62" s="143"/>
      <c r="N62" s="144"/>
      <c r="O62" s="144"/>
      <c r="P62" s="144"/>
      <c r="Q62" s="144"/>
      <c r="R62" s="144"/>
      <c r="S62" s="161"/>
      <c r="T62" s="162"/>
      <c r="U62" s="163"/>
      <c r="V62" s="163"/>
      <c r="W62" s="163"/>
      <c r="X62" s="163"/>
      <c r="Y62" s="168"/>
      <c r="Z62" s="162"/>
      <c r="AA62" s="163"/>
      <c r="AB62" s="163"/>
      <c r="AC62" s="163"/>
      <c r="AD62" s="163"/>
      <c r="AE62" s="163"/>
      <c r="AF62" s="163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59</v>
      </c>
      <c r="AT62" s="180"/>
      <c r="AU62" s="180"/>
      <c r="AV62" s="180"/>
      <c r="AW62" s="180"/>
      <c r="AX62" s="180"/>
      <c r="AY62" s="180"/>
      <c r="AZ62" s="180"/>
      <c r="BA62" s="162"/>
      <c r="BB62" s="163"/>
      <c r="BC62" s="163"/>
      <c r="BD62" s="163"/>
      <c r="BE62" s="163"/>
      <c r="BF62" s="168"/>
      <c r="BG62" s="162"/>
      <c r="BH62" s="163"/>
      <c r="BI62" s="163"/>
      <c r="BJ62" s="163"/>
      <c r="BK62" s="163"/>
      <c r="BL62" s="163"/>
      <c r="BM62" s="163"/>
      <c r="BN62" s="168"/>
      <c r="BO62" s="187"/>
      <c r="BP62" s="188"/>
      <c r="BQ62" s="188"/>
      <c r="BR62" s="188"/>
      <c r="BS62" s="188"/>
      <c r="BT62" s="188"/>
      <c r="BU62" s="188"/>
      <c r="BV62" s="204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3"/>
      <c r="N63" s="144"/>
      <c r="O63" s="144"/>
      <c r="P63" s="144"/>
      <c r="Q63" s="144"/>
      <c r="R63" s="144"/>
      <c r="S63" s="161"/>
      <c r="T63" s="162"/>
      <c r="U63" s="163"/>
      <c r="V63" s="163"/>
      <c r="W63" s="163"/>
      <c r="X63" s="163"/>
      <c r="Y63" s="168"/>
      <c r="Z63" s="162"/>
      <c r="AA63" s="163"/>
      <c r="AB63" s="163"/>
      <c r="AC63" s="163"/>
      <c r="AD63" s="163"/>
      <c r="AE63" s="163"/>
      <c r="AF63" s="163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62"/>
      <c r="BB63" s="163"/>
      <c r="BC63" s="163"/>
      <c r="BD63" s="163"/>
      <c r="BE63" s="163"/>
      <c r="BF63" s="168"/>
      <c r="BG63" s="162"/>
      <c r="BH63" s="163"/>
      <c r="BI63" s="163"/>
      <c r="BJ63" s="163"/>
      <c r="BK63" s="163"/>
      <c r="BL63" s="163"/>
      <c r="BM63" s="163"/>
      <c r="BN63" s="168"/>
      <c r="BO63" s="187"/>
      <c r="BP63" s="188"/>
      <c r="BQ63" s="188"/>
      <c r="BR63" s="188"/>
      <c r="BS63" s="188"/>
      <c r="BT63" s="188"/>
      <c r="BU63" s="188"/>
      <c r="BV63" s="204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45"/>
      <c r="N64" s="146"/>
      <c r="O64" s="146"/>
      <c r="P64" s="146"/>
      <c r="Q64" s="146"/>
      <c r="R64" s="146"/>
      <c r="S64" s="164"/>
      <c r="T64" s="165"/>
      <c r="U64" s="166"/>
      <c r="V64" s="166"/>
      <c r="W64" s="166"/>
      <c r="X64" s="166"/>
      <c r="Y64" s="169"/>
      <c r="Z64" s="165"/>
      <c r="AA64" s="166"/>
      <c r="AB64" s="166"/>
      <c r="AC64" s="166"/>
      <c r="AD64" s="166"/>
      <c r="AE64" s="166"/>
      <c r="AF64" s="166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65"/>
      <c r="BB64" s="166"/>
      <c r="BC64" s="166"/>
      <c r="BD64" s="166"/>
      <c r="BE64" s="166"/>
      <c r="BF64" s="169"/>
      <c r="BG64" s="165"/>
      <c r="BH64" s="166"/>
      <c r="BI64" s="166"/>
      <c r="BJ64" s="166"/>
      <c r="BK64" s="166"/>
      <c r="BL64" s="166"/>
      <c r="BM64" s="166"/>
      <c r="BN64" s="169"/>
      <c r="BO64" s="189"/>
      <c r="BP64" s="190"/>
      <c r="BQ64" s="190"/>
      <c r="BR64" s="190"/>
      <c r="BS64" s="190"/>
      <c r="BT64" s="190"/>
      <c r="BU64" s="190"/>
      <c r="BV64" s="205"/>
    </row>
    <row r="65" s="29" customFormat="1" ht="7.5" customHeight="1" spans="4:74">
      <c r="D65" s="132" t="s">
        <v>60</v>
      </c>
      <c r="E65" s="133"/>
      <c r="F65" s="133"/>
      <c r="G65" s="133"/>
      <c r="H65" s="133"/>
      <c r="I65" s="133"/>
      <c r="J65" s="133"/>
      <c r="K65" s="133"/>
      <c r="L65" s="133"/>
      <c r="M65" s="141" t="str">
        <f>M56</f>
        <v>2018/05/12-2018/06/09</v>
      </c>
      <c r="N65" s="142"/>
      <c r="O65" s="142"/>
      <c r="P65" s="142"/>
      <c r="Q65" s="142"/>
      <c r="R65" s="142"/>
      <c r="S65" s="158"/>
      <c r="T65" s="159" t="s">
        <v>107</v>
      </c>
      <c r="U65" s="160"/>
      <c r="V65" s="160"/>
      <c r="W65" s="160"/>
      <c r="X65" s="160"/>
      <c r="Y65" s="167"/>
      <c r="Z65" s="159" t="s">
        <v>50</v>
      </c>
      <c r="AA65" s="160"/>
      <c r="AB65" s="160"/>
      <c r="AC65" s="160"/>
      <c r="AD65" s="160"/>
      <c r="AE65" s="160"/>
      <c r="AF65" s="160"/>
      <c r="AG65" s="167"/>
      <c r="AH65" s="170" t="s">
        <v>108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62</v>
      </c>
      <c r="AT65" s="180"/>
      <c r="AU65" s="180"/>
      <c r="AV65" s="180"/>
      <c r="AW65" s="180"/>
      <c r="AX65" s="180"/>
      <c r="AY65" s="180"/>
      <c r="AZ65" s="180"/>
      <c r="BA65" s="159" t="s">
        <v>63</v>
      </c>
      <c r="BB65" s="160"/>
      <c r="BC65" s="160"/>
      <c r="BD65" s="160"/>
      <c r="BE65" s="160"/>
      <c r="BF65" s="167"/>
      <c r="BG65" s="159" t="s">
        <v>103</v>
      </c>
      <c r="BH65" s="160"/>
      <c r="BI65" s="160"/>
      <c r="BJ65" s="160"/>
      <c r="BK65" s="160"/>
      <c r="BL65" s="160"/>
      <c r="BM65" s="160"/>
      <c r="BN65" s="167"/>
      <c r="BO65" s="185">
        <f>ROUND(BA65/BW$29*100,1)</f>
        <v>120</v>
      </c>
      <c r="BP65" s="186"/>
      <c r="BQ65" s="186"/>
      <c r="BR65" s="186"/>
      <c r="BS65" s="186"/>
      <c r="BT65" s="186"/>
      <c r="BU65" s="186"/>
      <c r="BV65" s="203"/>
    </row>
    <row r="66" s="29" customFormat="1" ht="7.5" customHeight="1" spans="4:74">
      <c r="D66" s="134"/>
      <c r="E66" s="135"/>
      <c r="F66" s="135"/>
      <c r="G66" s="135"/>
      <c r="H66" s="135"/>
      <c r="I66" s="135"/>
      <c r="J66" s="135"/>
      <c r="K66" s="135"/>
      <c r="L66" s="135"/>
      <c r="M66" s="143"/>
      <c r="N66" s="144"/>
      <c r="O66" s="144"/>
      <c r="P66" s="144"/>
      <c r="Q66" s="144"/>
      <c r="R66" s="144"/>
      <c r="S66" s="161"/>
      <c r="T66" s="162"/>
      <c r="U66" s="163"/>
      <c r="V66" s="163"/>
      <c r="W66" s="163"/>
      <c r="X66" s="163"/>
      <c r="Y66" s="168"/>
      <c r="Z66" s="162"/>
      <c r="AA66" s="163"/>
      <c r="AB66" s="163"/>
      <c r="AC66" s="163"/>
      <c r="AD66" s="163"/>
      <c r="AE66" s="163"/>
      <c r="AF66" s="163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62"/>
      <c r="BB66" s="163"/>
      <c r="BC66" s="163"/>
      <c r="BD66" s="163"/>
      <c r="BE66" s="163"/>
      <c r="BF66" s="168"/>
      <c r="BG66" s="162"/>
      <c r="BH66" s="163"/>
      <c r="BI66" s="163"/>
      <c r="BJ66" s="163"/>
      <c r="BK66" s="163"/>
      <c r="BL66" s="163"/>
      <c r="BM66" s="163"/>
      <c r="BN66" s="168"/>
      <c r="BO66" s="187"/>
      <c r="BP66" s="188"/>
      <c r="BQ66" s="188"/>
      <c r="BR66" s="188"/>
      <c r="BS66" s="188"/>
      <c r="BT66" s="188"/>
      <c r="BU66" s="188"/>
      <c r="BV66" s="204"/>
    </row>
    <row r="67" s="29" customFormat="1" ht="7.5" customHeight="1" spans="4:74">
      <c r="D67" s="136"/>
      <c r="E67" s="137"/>
      <c r="F67" s="137"/>
      <c r="G67" s="137"/>
      <c r="H67" s="137"/>
      <c r="I67" s="137"/>
      <c r="J67" s="137"/>
      <c r="K67" s="137"/>
      <c r="L67" s="137"/>
      <c r="M67" s="143"/>
      <c r="N67" s="144"/>
      <c r="O67" s="144"/>
      <c r="P67" s="144"/>
      <c r="Q67" s="144"/>
      <c r="R67" s="144"/>
      <c r="S67" s="161"/>
      <c r="T67" s="162"/>
      <c r="U67" s="163"/>
      <c r="V67" s="163"/>
      <c r="W67" s="163"/>
      <c r="X67" s="163"/>
      <c r="Y67" s="168"/>
      <c r="Z67" s="162"/>
      <c r="AA67" s="163"/>
      <c r="AB67" s="163"/>
      <c r="AC67" s="163"/>
      <c r="AD67" s="163"/>
      <c r="AE67" s="163"/>
      <c r="AF67" s="163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62"/>
      <c r="BB67" s="163"/>
      <c r="BC67" s="163"/>
      <c r="BD67" s="163"/>
      <c r="BE67" s="163"/>
      <c r="BF67" s="168"/>
      <c r="BG67" s="162"/>
      <c r="BH67" s="163"/>
      <c r="BI67" s="163"/>
      <c r="BJ67" s="163"/>
      <c r="BK67" s="163"/>
      <c r="BL67" s="163"/>
      <c r="BM67" s="163"/>
      <c r="BN67" s="168"/>
      <c r="BO67" s="187"/>
      <c r="BP67" s="188"/>
      <c r="BQ67" s="188"/>
      <c r="BR67" s="188"/>
      <c r="BS67" s="188"/>
      <c r="BT67" s="188"/>
      <c r="BU67" s="188"/>
      <c r="BV67" s="204"/>
    </row>
    <row r="68" s="29" customFormat="1" ht="7.5" customHeight="1" spans="4:74">
      <c r="D68" s="206" t="s">
        <v>66</v>
      </c>
      <c r="E68" s="160"/>
      <c r="F68" s="160"/>
      <c r="G68" s="160"/>
      <c r="H68" s="160"/>
      <c r="I68" s="160"/>
      <c r="J68" s="160"/>
      <c r="K68" s="160"/>
      <c r="L68" s="160"/>
      <c r="M68" s="143"/>
      <c r="N68" s="144"/>
      <c r="O68" s="144"/>
      <c r="P68" s="144"/>
      <c r="Q68" s="144"/>
      <c r="R68" s="144"/>
      <c r="S68" s="161"/>
      <c r="T68" s="162"/>
      <c r="U68" s="163"/>
      <c r="V68" s="163"/>
      <c r="W68" s="163"/>
      <c r="X68" s="163"/>
      <c r="Y68" s="168"/>
      <c r="Z68" s="162"/>
      <c r="AA68" s="163"/>
      <c r="AB68" s="163"/>
      <c r="AC68" s="163"/>
      <c r="AD68" s="163"/>
      <c r="AE68" s="163"/>
      <c r="AF68" s="163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68</v>
      </c>
      <c r="AT68" s="180"/>
      <c r="AU68" s="180"/>
      <c r="AV68" s="180"/>
      <c r="AW68" s="180"/>
      <c r="AX68" s="180"/>
      <c r="AY68" s="180"/>
      <c r="AZ68" s="180"/>
      <c r="BA68" s="162"/>
      <c r="BB68" s="163"/>
      <c r="BC68" s="163"/>
      <c r="BD68" s="163"/>
      <c r="BE68" s="163"/>
      <c r="BF68" s="168"/>
      <c r="BG68" s="162"/>
      <c r="BH68" s="163"/>
      <c r="BI68" s="163"/>
      <c r="BJ68" s="163"/>
      <c r="BK68" s="163"/>
      <c r="BL68" s="163"/>
      <c r="BM68" s="163"/>
      <c r="BN68" s="168"/>
      <c r="BO68" s="187"/>
      <c r="BP68" s="188"/>
      <c r="BQ68" s="188"/>
      <c r="BR68" s="188"/>
      <c r="BS68" s="188"/>
      <c r="BT68" s="188"/>
      <c r="BU68" s="188"/>
      <c r="BV68" s="204"/>
    </row>
    <row r="69" s="29" customFormat="1" ht="7.5" customHeight="1" spans="4:74">
      <c r="D69" s="207"/>
      <c r="E69" s="163"/>
      <c r="F69" s="163"/>
      <c r="G69" s="163"/>
      <c r="H69" s="163"/>
      <c r="I69" s="163"/>
      <c r="J69" s="163"/>
      <c r="K69" s="163"/>
      <c r="L69" s="163"/>
      <c r="M69" s="143"/>
      <c r="N69" s="144"/>
      <c r="O69" s="144"/>
      <c r="P69" s="144"/>
      <c r="Q69" s="144"/>
      <c r="R69" s="144"/>
      <c r="S69" s="161"/>
      <c r="T69" s="162"/>
      <c r="U69" s="163"/>
      <c r="V69" s="163"/>
      <c r="W69" s="163"/>
      <c r="X69" s="163"/>
      <c r="Y69" s="168"/>
      <c r="Z69" s="162"/>
      <c r="AA69" s="163"/>
      <c r="AB69" s="163"/>
      <c r="AC69" s="163"/>
      <c r="AD69" s="163"/>
      <c r="AE69" s="163"/>
      <c r="AF69" s="163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62"/>
      <c r="BB69" s="163"/>
      <c r="BC69" s="163"/>
      <c r="BD69" s="163"/>
      <c r="BE69" s="163"/>
      <c r="BF69" s="168"/>
      <c r="BG69" s="162"/>
      <c r="BH69" s="163"/>
      <c r="BI69" s="163"/>
      <c r="BJ69" s="163"/>
      <c r="BK69" s="163"/>
      <c r="BL69" s="163"/>
      <c r="BM69" s="163"/>
      <c r="BN69" s="168"/>
      <c r="BO69" s="187"/>
      <c r="BP69" s="188"/>
      <c r="BQ69" s="188"/>
      <c r="BR69" s="188"/>
      <c r="BS69" s="188"/>
      <c r="BT69" s="188"/>
      <c r="BU69" s="188"/>
      <c r="BV69" s="204"/>
    </row>
    <row r="70" s="29" customFormat="1" ht="7.5" customHeight="1" spans="4:74">
      <c r="D70" s="208"/>
      <c r="E70" s="166"/>
      <c r="F70" s="166"/>
      <c r="G70" s="166"/>
      <c r="H70" s="166"/>
      <c r="I70" s="166"/>
      <c r="J70" s="166"/>
      <c r="K70" s="166"/>
      <c r="L70" s="166"/>
      <c r="M70" s="143"/>
      <c r="N70" s="144"/>
      <c r="O70" s="144"/>
      <c r="P70" s="144"/>
      <c r="Q70" s="144"/>
      <c r="R70" s="144"/>
      <c r="S70" s="161"/>
      <c r="T70" s="162"/>
      <c r="U70" s="163"/>
      <c r="V70" s="163"/>
      <c r="W70" s="163"/>
      <c r="X70" s="163"/>
      <c r="Y70" s="168"/>
      <c r="Z70" s="162"/>
      <c r="AA70" s="163"/>
      <c r="AB70" s="163"/>
      <c r="AC70" s="163"/>
      <c r="AD70" s="163"/>
      <c r="AE70" s="163"/>
      <c r="AF70" s="163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62"/>
      <c r="BB70" s="163"/>
      <c r="BC70" s="163"/>
      <c r="BD70" s="163"/>
      <c r="BE70" s="163"/>
      <c r="BF70" s="168"/>
      <c r="BG70" s="162"/>
      <c r="BH70" s="163"/>
      <c r="BI70" s="163"/>
      <c r="BJ70" s="163"/>
      <c r="BK70" s="163"/>
      <c r="BL70" s="163"/>
      <c r="BM70" s="163"/>
      <c r="BN70" s="168"/>
      <c r="BO70" s="187"/>
      <c r="BP70" s="188"/>
      <c r="BQ70" s="188"/>
      <c r="BR70" s="188"/>
      <c r="BS70" s="188"/>
      <c r="BT70" s="188"/>
      <c r="BU70" s="188"/>
      <c r="BV70" s="204"/>
    </row>
    <row r="71" s="29" customFormat="1" ht="7.5" customHeight="1" spans="4:74">
      <c r="D71" s="206" t="s">
        <v>69</v>
      </c>
      <c r="E71" s="160"/>
      <c r="F71" s="160"/>
      <c r="G71" s="160"/>
      <c r="H71" s="160"/>
      <c r="I71" s="160"/>
      <c r="J71" s="160"/>
      <c r="K71" s="160"/>
      <c r="L71" s="160"/>
      <c r="M71" s="143"/>
      <c r="N71" s="144"/>
      <c r="O71" s="144"/>
      <c r="P71" s="144"/>
      <c r="Q71" s="144"/>
      <c r="R71" s="144"/>
      <c r="S71" s="161"/>
      <c r="T71" s="162"/>
      <c r="U71" s="163"/>
      <c r="V71" s="163"/>
      <c r="W71" s="163"/>
      <c r="X71" s="163"/>
      <c r="Y71" s="168"/>
      <c r="Z71" s="162"/>
      <c r="AA71" s="163"/>
      <c r="AB71" s="163"/>
      <c r="AC71" s="163"/>
      <c r="AD71" s="163"/>
      <c r="AE71" s="163"/>
      <c r="AF71" s="163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71</v>
      </c>
      <c r="AT71" s="180"/>
      <c r="AU71" s="180"/>
      <c r="AV71" s="180"/>
      <c r="AW71" s="180"/>
      <c r="AX71" s="180"/>
      <c r="AY71" s="180"/>
      <c r="AZ71" s="180"/>
      <c r="BA71" s="162"/>
      <c r="BB71" s="163"/>
      <c r="BC71" s="163"/>
      <c r="BD71" s="163"/>
      <c r="BE71" s="163"/>
      <c r="BF71" s="168"/>
      <c r="BG71" s="162"/>
      <c r="BH71" s="163"/>
      <c r="BI71" s="163"/>
      <c r="BJ71" s="163"/>
      <c r="BK71" s="163"/>
      <c r="BL71" s="163"/>
      <c r="BM71" s="163"/>
      <c r="BN71" s="168"/>
      <c r="BO71" s="187"/>
      <c r="BP71" s="188"/>
      <c r="BQ71" s="188"/>
      <c r="BR71" s="188"/>
      <c r="BS71" s="188"/>
      <c r="BT71" s="188"/>
      <c r="BU71" s="188"/>
      <c r="BV71" s="204"/>
    </row>
    <row r="72" s="29" customFormat="1" ht="7.5" customHeight="1" spans="4:74">
      <c r="D72" s="207"/>
      <c r="E72" s="163"/>
      <c r="F72" s="163"/>
      <c r="G72" s="163"/>
      <c r="H72" s="163"/>
      <c r="I72" s="163"/>
      <c r="J72" s="163"/>
      <c r="K72" s="163"/>
      <c r="L72" s="163"/>
      <c r="M72" s="143"/>
      <c r="N72" s="144"/>
      <c r="O72" s="144"/>
      <c r="P72" s="144"/>
      <c r="Q72" s="144"/>
      <c r="R72" s="144"/>
      <c r="S72" s="161"/>
      <c r="T72" s="162"/>
      <c r="U72" s="163"/>
      <c r="V72" s="163"/>
      <c r="W72" s="163"/>
      <c r="X72" s="163"/>
      <c r="Y72" s="168"/>
      <c r="Z72" s="162"/>
      <c r="AA72" s="163"/>
      <c r="AB72" s="163"/>
      <c r="AC72" s="163"/>
      <c r="AD72" s="163"/>
      <c r="AE72" s="163"/>
      <c r="AF72" s="163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62"/>
      <c r="BB72" s="163"/>
      <c r="BC72" s="163"/>
      <c r="BD72" s="163"/>
      <c r="BE72" s="163"/>
      <c r="BF72" s="168"/>
      <c r="BG72" s="162"/>
      <c r="BH72" s="163"/>
      <c r="BI72" s="163"/>
      <c r="BJ72" s="163"/>
      <c r="BK72" s="163"/>
      <c r="BL72" s="163"/>
      <c r="BM72" s="163"/>
      <c r="BN72" s="168"/>
      <c r="BO72" s="187"/>
      <c r="BP72" s="188"/>
      <c r="BQ72" s="188"/>
      <c r="BR72" s="188"/>
      <c r="BS72" s="188"/>
      <c r="BT72" s="188"/>
      <c r="BU72" s="188"/>
      <c r="BV72" s="204"/>
    </row>
    <row r="73" s="29" customFormat="1" ht="7.5" customHeight="1" spans="4:74">
      <c r="D73" s="208"/>
      <c r="E73" s="166"/>
      <c r="F73" s="166"/>
      <c r="G73" s="166"/>
      <c r="H73" s="166"/>
      <c r="I73" s="166"/>
      <c r="J73" s="166"/>
      <c r="K73" s="166"/>
      <c r="L73" s="166"/>
      <c r="M73" s="145"/>
      <c r="N73" s="146"/>
      <c r="O73" s="146"/>
      <c r="P73" s="146"/>
      <c r="Q73" s="146"/>
      <c r="R73" s="146"/>
      <c r="S73" s="164"/>
      <c r="T73" s="165"/>
      <c r="U73" s="166"/>
      <c r="V73" s="166"/>
      <c r="W73" s="166"/>
      <c r="X73" s="166"/>
      <c r="Y73" s="169"/>
      <c r="Z73" s="165"/>
      <c r="AA73" s="166"/>
      <c r="AB73" s="166"/>
      <c r="AC73" s="166"/>
      <c r="AD73" s="166"/>
      <c r="AE73" s="166"/>
      <c r="AF73" s="166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65"/>
      <c r="BB73" s="166"/>
      <c r="BC73" s="166"/>
      <c r="BD73" s="166"/>
      <c r="BE73" s="166"/>
      <c r="BF73" s="169"/>
      <c r="BG73" s="165"/>
      <c r="BH73" s="166"/>
      <c r="BI73" s="166"/>
      <c r="BJ73" s="166"/>
      <c r="BK73" s="166"/>
      <c r="BL73" s="166"/>
      <c r="BM73" s="166"/>
      <c r="BN73" s="169"/>
      <c r="BO73" s="189"/>
      <c r="BP73" s="190"/>
      <c r="BQ73" s="190"/>
      <c r="BR73" s="190"/>
      <c r="BS73" s="190"/>
      <c r="BT73" s="190"/>
      <c r="BU73" s="190"/>
      <c r="BV73" s="205"/>
    </row>
    <row r="74" s="29" customFormat="1" ht="7" customHeight="1" spans="4:74">
      <c r="D74" s="39" t="s">
        <v>109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9" t="s">
        <v>110</v>
      </c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1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1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1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1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1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1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1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1"/>
    </row>
    <row r="82" s="29" customFormat="1" ht="7" customHeight="1" spans="4:74">
      <c r="D82" s="39" t="s">
        <v>111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9" t="s">
        <v>8</v>
      </c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  <c r="BM82" s="160"/>
      <c r="BN82" s="160"/>
      <c r="BO82" s="160"/>
      <c r="BP82" s="160"/>
      <c r="BQ82" s="160"/>
      <c r="BR82" s="160"/>
      <c r="BS82" s="160"/>
      <c r="BT82" s="160"/>
      <c r="BU82" s="160"/>
      <c r="BV82" s="212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213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213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2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  <c r="BQ85" s="163"/>
      <c r="BR85" s="163"/>
      <c r="BS85" s="163"/>
      <c r="BT85" s="163"/>
      <c r="BU85" s="163"/>
      <c r="BV85" s="213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  <c r="BQ86" s="163"/>
      <c r="BR86" s="163"/>
      <c r="BS86" s="163"/>
      <c r="BT86" s="163"/>
      <c r="BU86" s="163"/>
      <c r="BV86" s="213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2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  <c r="BQ87" s="163"/>
      <c r="BR87" s="163"/>
      <c r="BS87" s="163"/>
      <c r="BT87" s="163"/>
      <c r="BU87" s="163"/>
      <c r="BV87" s="213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5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G88" s="166"/>
      <c r="BH88" s="166"/>
      <c r="BI88" s="166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214"/>
    </row>
    <row r="89" s="29" customFormat="1" ht="7" customHeight="1" spans="4:74">
      <c r="D89" s="39" t="s">
        <v>112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9" t="s">
        <v>113</v>
      </c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1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1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1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1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1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1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1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210"/>
      <c r="BT96" s="210"/>
      <c r="BU96" s="210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114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115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116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117</v>
      </c>
      <c r="AQ98" s="48"/>
      <c r="AR98" s="48"/>
      <c r="AS98" s="48"/>
      <c r="AT98" s="48"/>
      <c r="AU98" s="48"/>
      <c r="AV98" s="48"/>
      <c r="AW98" s="48"/>
      <c r="AX98" s="48"/>
      <c r="AY98" s="48" t="s">
        <v>118</v>
      </c>
      <c r="AZ98" s="48"/>
      <c r="BA98" s="48"/>
      <c r="BB98" s="48"/>
      <c r="BC98" s="48"/>
      <c r="BD98" s="48"/>
      <c r="BE98" s="48" t="s">
        <v>119</v>
      </c>
      <c r="BF98" s="48"/>
      <c r="BG98" s="48"/>
      <c r="BH98" s="48"/>
      <c r="BI98" s="48"/>
      <c r="BJ98" s="48"/>
      <c r="BK98" s="48" t="s">
        <v>120</v>
      </c>
      <c r="BL98" s="48"/>
      <c r="BM98" s="48"/>
      <c r="BN98" s="85"/>
      <c r="BO98" s="48" t="s">
        <v>121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81</v>
      </c>
      <c r="BI1" s="48"/>
      <c r="BJ1" s="86"/>
      <c r="BK1" s="86"/>
      <c r="BL1" s="86"/>
      <c r="BM1" s="48" t="s">
        <v>83</v>
      </c>
      <c r="BN1" s="48"/>
      <c r="BP1" s="48" t="s">
        <v>84</v>
      </c>
      <c r="BQ1" s="48"/>
      <c r="BR1" s="48"/>
      <c r="BS1" s="48"/>
      <c r="BT1" s="48"/>
      <c r="BU1" s="48" t="s">
        <v>83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122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123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76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87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124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89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77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90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92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94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97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126</v>
      </c>
      <c r="E35" s="52"/>
      <c r="F35" s="52"/>
      <c r="G35" s="52"/>
      <c r="H35" s="52"/>
      <c r="I35" s="52"/>
      <c r="J35" s="52"/>
      <c r="K35" s="52"/>
      <c r="L35" s="52"/>
      <c r="M35" s="56" t="s">
        <v>98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99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100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101</v>
      </c>
      <c r="BH35" s="40"/>
      <c r="BI35" s="40"/>
      <c r="BJ35" s="40"/>
      <c r="BK35" s="40"/>
      <c r="BL35" s="40"/>
      <c r="BM35" s="40"/>
      <c r="BN35" s="40"/>
      <c r="BO35" s="56" t="s">
        <v>72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109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111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112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114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115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116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117</v>
      </c>
      <c r="AQ98" s="48"/>
      <c r="AR98" s="48"/>
      <c r="AS98" s="48"/>
      <c r="AT98" s="48"/>
      <c r="AU98" s="48"/>
      <c r="AV98" s="48"/>
      <c r="AW98" s="48"/>
      <c r="AX98" s="48"/>
      <c r="AY98" s="48" t="s">
        <v>118</v>
      </c>
      <c r="AZ98" s="48"/>
      <c r="BA98" s="48"/>
      <c r="BB98" s="48"/>
      <c r="BC98" s="48"/>
      <c r="BD98" s="48"/>
      <c r="BE98" s="48" t="s">
        <v>119</v>
      </c>
      <c r="BF98" s="48"/>
      <c r="BG98" s="48"/>
      <c r="BH98" s="48"/>
      <c r="BI98" s="48"/>
      <c r="BJ98" s="48"/>
      <c r="BK98" s="48" t="s">
        <v>120</v>
      </c>
      <c r="BL98" s="48"/>
      <c r="BM98" s="48"/>
      <c r="BN98" s="85"/>
      <c r="BO98" s="48" t="s">
        <v>121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127</v>
      </c>
      <c r="M1" s="18"/>
      <c r="N1" s="18"/>
    </row>
    <row r="2" ht="14.15" customHeight="1" spans="12:14">
      <c r="L2" s="19"/>
      <c r="M2" s="19" t="s">
        <v>128</v>
      </c>
      <c r="N2" s="19"/>
    </row>
    <row r="3" ht="25" customHeight="1" spans="1:15">
      <c r="A3" s="104" t="s">
        <v>129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130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77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125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131</v>
      </c>
      <c r="J11" s="110" t="s">
        <v>132</v>
      </c>
      <c r="K11" s="110" t="s">
        <v>133</v>
      </c>
      <c r="L11" s="110" t="s">
        <v>134</v>
      </c>
      <c r="M11" s="110" t="s">
        <v>135</v>
      </c>
      <c r="N11" s="115" t="s">
        <v>136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137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81</v>
      </c>
      <c r="BI1" s="48"/>
      <c r="BJ1" s="86"/>
      <c r="BK1" s="86"/>
      <c r="BL1" s="86"/>
      <c r="BM1" s="48" t="s">
        <v>83</v>
      </c>
      <c r="BN1" s="48"/>
      <c r="BP1" s="48" t="s">
        <v>84</v>
      </c>
      <c r="BQ1" s="48"/>
      <c r="BR1" s="48"/>
      <c r="BS1" s="48"/>
      <c r="BT1" s="48"/>
      <c r="BU1" s="48" t="s">
        <v>83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138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139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87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140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89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77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90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92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94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97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126</v>
      </c>
      <c r="E35" s="52"/>
      <c r="F35" s="52"/>
      <c r="G35" s="52"/>
      <c r="H35" s="52"/>
      <c r="I35" s="52"/>
      <c r="J35" s="52"/>
      <c r="K35" s="52"/>
      <c r="L35" s="52"/>
      <c r="M35" s="56" t="s">
        <v>98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141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142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101</v>
      </c>
      <c r="BH35" s="40"/>
      <c r="BI35" s="40"/>
      <c r="BJ35" s="40"/>
      <c r="BK35" s="40"/>
      <c r="BL35" s="40"/>
      <c r="BM35" s="40"/>
      <c r="BN35" s="40"/>
      <c r="BO35" s="56" t="s">
        <v>72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109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111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112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114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115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116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117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118</v>
      </c>
      <c r="AZ100" s="48"/>
      <c r="BA100" s="48"/>
      <c r="BB100" s="48"/>
      <c r="BC100" s="48"/>
      <c r="BD100" s="48"/>
      <c r="BE100" s="48" t="s">
        <v>119</v>
      </c>
      <c r="BF100" s="48"/>
      <c r="BG100" s="48"/>
      <c r="BH100" s="48"/>
      <c r="BI100" s="48"/>
      <c r="BJ100" s="48"/>
      <c r="BK100" s="48" t="s">
        <v>120</v>
      </c>
      <c r="BL100" s="48"/>
      <c r="BM100" s="48"/>
      <c r="BN100" s="85"/>
      <c r="BO100" s="48" t="s">
        <v>121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127</v>
      </c>
      <c r="M1" s="18"/>
      <c r="N1" s="18"/>
      <c r="O1" s="18"/>
    </row>
    <row r="2" ht="14.15" customHeight="1" spans="13:15">
      <c r="M2" s="19"/>
      <c r="N2" s="19" t="s">
        <v>143</v>
      </c>
      <c r="O2" s="19"/>
    </row>
    <row r="3" ht="25" customHeight="1" spans="1:15">
      <c r="A3" s="5" t="s">
        <v>144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145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77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125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146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147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148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149</v>
      </c>
      <c r="B15" s="12"/>
      <c r="C15" s="12"/>
      <c r="D15" s="12"/>
      <c r="E15" s="12"/>
      <c r="F15" s="12"/>
      <c r="G15" s="12"/>
      <c r="H15" s="12" t="s">
        <v>150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151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153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154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155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156</v>
      </c>
      <c r="B22" s="12" t="s">
        <v>157</v>
      </c>
      <c r="C22" s="12" t="s">
        <v>158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159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161</v>
      </c>
      <c r="C25" s="12" t="s">
        <v>158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159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160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162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163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164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165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72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137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2018-06-09T03:18:18Z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