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<sst xmlns="http://schemas.openxmlformats.org/spreadsheetml/2006/main" count="145">
  <si>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</si>
  <si>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</si>
  <si>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</si>
  <si>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</si>
  <si>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</si>
  <si>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JL-2018-SHY-214</t>
    </r>
  </si>
  <si>
    <t>工程部位/用途</t>
  </si>
  <si>
    <t>k23+053汽车通道翼墙</t>
  </si>
  <si>
    <t>/</t>
  </si>
  <si>
    <t>试验依据</t>
  </si>
  <si>
    <t>JTG E30-2005</t>
  </si>
  <si>
    <t>样品编号</t>
  </si>
  <si>
    <t>YP-2018-SHY-214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</si>
  <si>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</si>
  <si>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</si>
  <si>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</si>
  <si>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</si>
  <si>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</si>
  <si>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</si>
  <si>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</si>
  <si>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</si>
  <si>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2018/05/12-2018/06/09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</si>
  <si>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</si>
  <si>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</si>
  <si>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</si>
  <si>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</si>
  <si>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</si>
  <si>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</si>
  <si>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</si>
  <si>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</si>
  <si>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</si>
  <si>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</si>
  <si>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</si>
  <si>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</si>
  <si>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</si>
  <si>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</si>
  <si>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</si>
  <si>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</si>
  <si>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</si>
  <si>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</si>
  <si>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</si>
  <si>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</si>
  <si>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</si>
  <si>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</si>
  <si>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</si>
  <si>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</si>
  <si>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</si>
  <si>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</si>
  <si>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</si>
  <si>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</si>
  <si>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</si>
  <si>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</si>
  <si>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977.73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</si>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</sst>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0_);[Red]\(0.000\)"/>
    <numFmt numFmtId="178" formatCode="0.00;[Red]0.00"/>
    <numFmt numFmtId="179" formatCode="0.00_);[Red]\(0.00\)"/>
    <numFmt numFmtId="180" formatCode="yyyy/m/d;@"/>
    <numFmt numFmtId="181" formatCode="0.0_);[Red]\(0.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1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51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28" borderId="53" applyNumberFormat="0" applyAlignment="0" applyProtection="0">
      <alignment vertical="center"/>
    </xf>
    <xf numFmtId="0" fontId="29" fillId="28" borderId="47" applyNumberFormat="0" applyAlignment="0" applyProtection="0">
      <alignment vertical="center"/>
    </xf>
    <xf numFmtId="0" fontId="30" fillId="33" borderId="5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77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14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YP-2018-SHY-214-1</v>
      </c>
      <c r="B15" s="229" t="s">
        <v>46</v>
      </c>
      <c r="C15" s="230"/>
      <c r="D15" s="258" t="str">
        <f>LEFT(L9,P9)</f>
        <v>2018/05/12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1000.7</v>
      </c>
      <c r="L15" s="245">
        <v>44.5</v>
      </c>
      <c r="M15" s="246">
        <v>43.6</v>
      </c>
      <c r="N15" s="246">
        <f>M15</f>
        <v>43.6</v>
      </c>
      <c r="O15" s="241" t="s">
        <v>50</v>
      </c>
      <c r="P15" s="216">
        <f t="shared" ref="P15:P23" si="0">ROUND(K15/22.5,3)</f>
        <v>44.476</v>
      </c>
      <c r="Q15" s="252">
        <f>ROUND(AVERAGE(L15:L17),3)</f>
        <v>43.567</v>
      </c>
      <c r="R15" s="253">
        <f ca="1" t="shared" ref="R15:R23" si="1">ROUND(R$14+RAND()*S$14,2)</f>
        <v>1076.89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YP-2018-SHY-214-2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981.07</v>
      </c>
      <c r="L16" s="245">
        <v>43.6</v>
      </c>
      <c r="M16" s="246"/>
      <c r="N16" s="246"/>
      <c r="O16" s="241"/>
      <c r="P16" s="216">
        <f t="shared" si="0"/>
        <v>43.603</v>
      </c>
      <c r="Q16" s="252"/>
      <c r="R16" s="253">
        <f ca="1" t="shared" si="1"/>
        <v>968.66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YP-2018-SHY-214-3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958.97</v>
      </c>
      <c r="L17" s="245">
        <v>42.6</v>
      </c>
      <c r="M17" s="246"/>
      <c r="N17" s="246"/>
      <c r="O17" s="241"/>
      <c r="P17" s="216">
        <f t="shared" si="0"/>
        <v>42.621</v>
      </c>
      <c r="Q17" s="252"/>
      <c r="R17" s="253">
        <f ca="1" t="shared" si="1"/>
        <v>1010.96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YP-2018-SHY-214-4</v>
      </c>
      <c r="B18" s="229" t="s">
        <v>46</v>
      </c>
      <c r="C18" s="230"/>
      <c r="D18" s="219" t="str">
        <f>D15</f>
        <v>2018/05/12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43.4</v>
      </c>
      <c r="M18" s="246">
        <v>43.3</v>
      </c>
      <c r="N18" s="246">
        <f>M18</f>
        <v>43.3</v>
      </c>
      <c r="O18" s="241" t="s">
        <v>50</v>
      </c>
      <c r="P18" s="216">
        <f>ROUND(K19/22.5,3)</f>
        <v>44.27</v>
      </c>
      <c r="Q18" s="252">
        <f>ROUND(AVERAGE(L18:L20),3)</f>
        <v>43.267</v>
      </c>
      <c r="R18" s="253">
        <f ca="1" t="shared" si="1"/>
        <v>1067.43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YP-2018-SHY-214-5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996.08</v>
      </c>
      <c r="L19" s="245">
        <v>44.3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1049.99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YP-2018-SHY-214-6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946.45</v>
      </c>
      <c r="L20" s="245">
        <v>42.1</v>
      </c>
      <c r="M20" s="246"/>
      <c r="N20" s="246"/>
      <c r="O20" s="241"/>
      <c r="P20" s="216">
        <f t="shared" si="0"/>
        <v>42.064</v>
      </c>
      <c r="Q20" s="252"/>
      <c r="R20" s="253">
        <f ca="1" t="shared" si="1"/>
        <v>1115.98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1060.11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1047.37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998.98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1021.35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1012.44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1015.81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981.96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1007.86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1000.99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1017.98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965.47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1028.7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报告编号：BG-2018-SHY-214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YP-2018-SHY-214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k23+053汽车通道翼墙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YP-2018-SHY-214-1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2018/05/12-2018/06/09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44.5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43.6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124.6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YP-2018-SHY-214-2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YP-2018-SHY-214-3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42.6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YP-2018-SHY-214-4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2018/05/12-2018/06/09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43.4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43.3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123.7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YP-2018-SHY-214-5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YP-2018-SHY-214-6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42.1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2018-06-09T03:21:20Z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