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56F9C8E2-4B31-4710-9BEF-A877CD569DAF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O47" i="2"/>
  <c r="BA47" i="2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<sst xmlns="http://schemas.openxmlformats.org/spreadsheetml/2006/main" count="469" uniqueCount="145">
  <si>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</si>
  <si>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</si>
  <si>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</si>
  <si>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</si>
  <si>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</si>
  <si>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</si>
  <si>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</si>
  <si>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</si>
  <si>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</si>
  <si>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</si>
  <si>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</si>
  <si>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</si>
  <si>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</si>
  <si>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</si>
  <si>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</si>
  <si>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</si>
  <si>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</si>
  <si>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</si>
  <si>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</si>
  <si>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</si>
  <si>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</si>
  <si>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</si>
  <si>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</si>
  <si>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</si>
  <si>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</si>
  <si>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</si>
  <si>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</si>
  <si>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</si>
  <si>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</si>
  <si>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</si>
  <si>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</si>
  <si>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</si>
  <si>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</si>
  <si>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</si>
  <si>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</si>
  <si>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</si>
  <si>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</si>
  <si>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</si>
  <si>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</si>
  <si>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</si>
  <si>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</si>
  <si>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</si>
  <si>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</si>
  <si>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</si>
  <si>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</si>
  <si>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</si>
  <si>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</si>
  <si>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</si>
  <si>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</si>
  <si>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</si>
  <si>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</si>
  <si>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</si>
  <si>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</si>
  <si>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</si>
  <si>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</si>
  <si>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</si>
  <si>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</si>
  <si>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</si>
  <si>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</si>
  <si>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</si>
  <si>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</si>
  <si>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</si>
  <si>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</si>
  <si>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</si>
  <si>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</si>
  <si>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</si>
  <si>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</si>
  <si>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</si>
  <si>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</si>
  <si>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</si>
  <si>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</si>
  <si>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</si>
  <si>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</si>
  <si>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</si>
  <si>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</si>
  <si>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</si>
  <si>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</si>
  <si>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</si>
  <si>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</si>
  <si>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</si>
  <si>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</si>
  <si>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</si>
  <si>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</si>
  <si>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</si>
  <si>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</si>
  <si>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</si>
  <si>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</si>
  <si>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</si>
  <si>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</si>
  <si>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</si>
  <si>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</si>
  <si>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</si>
  <si>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</si>
  <si>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</si>
  <si>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</si>
  <si>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</si>
  <si>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</si>
  <si>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</si>
  <si>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</si>
  <si>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</si>
  <si>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</si>
  <si>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</si>
  <si>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</si>
  <si>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</si>
  <si>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</si>
  <si>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</si>
  <si>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</si>
  <si>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</si>
  <si>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</si>
  <si>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</si>
  <si>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</si>
  <si>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</si>
  <si>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</si>
  <si>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</si>
  <si>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</si>
  <si>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</si>
  <si>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</si>
  <si>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</si>
  <si>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</si>
  <si>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</si>
  <si>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</si>
  <si>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</si>
  <si>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</si>
  <si>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</si>
  <si>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</si>
  <si>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</si>
  <si>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</si>
  <si>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</si>
  <si>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</si>
  <si>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</si>
  <si>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</si>
  <si>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</si>
  <si>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</si>
  <si>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</si>
  <si>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</si>
  <si>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</si>
  <si>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</si>
  <si>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</si>
  <si>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</si>
  <si>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</si>
  <si>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t>记录编号：</t>
    </r>
    <r>
      <rPr>
        <sz val="10"/>
        <color rgb="FFFF0000"/>
        <rFont val="仿宋"/>
        <charset val="134"/>
      </rPr>
      <t>JL-2018-SHY-224</t>
    </r>
    <phoneticPr fontId="17" type="noConversion"/>
  </si>
  <si>
    <t>YP-2018-SHY-224</t>
    <phoneticPr fontId="17" type="noConversion"/>
  </si>
  <si>
    <t>K18+893箱型通道底板</t>
    <phoneticPr fontId="17" type="noConversion"/>
  </si>
  <si>
    <t>2018/05/15-2018/06/12</t>
    <phoneticPr fontId="17" type="noConversion"/>
  </si>
  <si>
    <t>976.97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</si>
</sst>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0;[Red]0.00"/>
    <numFmt numFmtId="179" formatCode="0.0_ "/>
    <numFmt numFmtId="180" formatCode="0.00_);[Red]\(0.00\)"/>
    <numFmt numFmtId="181" formatCode="0.0_);[Red]\(0.0\)"/>
    <numFmt numFmtId="182" formatCode="0.000_);[Red]\(0.000\)"/>
    <numFmt numFmtId="183" formatCode="yyyy/m/d;@"/>
  </numFmts>
  <fonts count="22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5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8" fillId="0" borderId="0" xfId="2" applyNumberFormat="1" applyFont="1" applyAlignment="1">
      <alignment horizontal="center" vertical="center" wrapText="1"/>
    </xf>
    <xf numFmtId="49" fontId="19" fillId="0" borderId="4" xfId="2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49" fontId="21" fillId="0" borderId="0" xfId="2" applyNumberFormat="1" applyFont="1" applyAlignment="1">
      <alignment horizontal="center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69" t="s">
        <v>3</v>
      </c>
      <c r="B4" s="69"/>
      <c r="C4" s="70" t="s">
        <v>4</v>
      </c>
      <c r="D4" s="71"/>
      <c r="E4" s="71"/>
      <c r="F4" s="71"/>
      <c r="G4" s="71"/>
      <c r="H4" s="71"/>
      <c r="I4" s="71"/>
      <c r="J4" s="71"/>
      <c r="K4" s="271" t="s">
        <v>140</v>
      </c>
      <c r="L4" s="83"/>
      <c r="M4" s="83"/>
      <c r="N4" s="83"/>
      <c r="O4" s="83"/>
    </row>
    <row r="5" spans="1:26" s="1" customFormat="1" ht="15" customHeight="1" x14ac:dyDescent="0.25">
      <c r="A5" s="69"/>
      <c r="B5" s="69"/>
      <c r="C5" s="71"/>
      <c r="D5" s="71"/>
      <c r="E5" s="71"/>
      <c r="F5" s="71"/>
      <c r="G5" s="71"/>
      <c r="H5" s="71"/>
      <c r="I5" s="71"/>
      <c r="J5" s="71"/>
      <c r="K5" s="83"/>
      <c r="L5" s="83"/>
      <c r="M5" s="83"/>
      <c r="N5" s="83"/>
      <c r="O5" s="83"/>
      <c r="R5" s="27"/>
    </row>
    <row r="6" spans="1:26" ht="23" customHeight="1" x14ac:dyDescent="0.25">
      <c r="A6" s="37" t="s">
        <v>5</v>
      </c>
      <c r="B6" s="38"/>
      <c r="C6" s="39"/>
      <c r="D6" s="273" t="s">
        <v>142</v>
      </c>
      <c r="E6" s="40"/>
      <c r="F6" s="40"/>
      <c r="G6" s="40"/>
      <c r="H6" s="40"/>
      <c r="I6" s="40"/>
      <c r="J6" s="41"/>
      <c r="K6" s="38"/>
      <c r="L6" s="42" t="s">
        <v>6</v>
      </c>
      <c r="M6" s="42"/>
      <c r="N6" s="42"/>
      <c r="O6" s="43"/>
    </row>
    <row r="7" spans="1:26" ht="23" customHeight="1" x14ac:dyDescent="0.25">
      <c r="A7" s="44" t="s">
        <v>7</v>
      </c>
      <c r="B7" s="45"/>
      <c r="C7" s="45"/>
      <c r="D7" s="46" t="s">
        <v>8</v>
      </c>
      <c r="E7" s="46"/>
      <c r="F7" s="46"/>
      <c r="G7" s="46"/>
      <c r="H7" s="46"/>
      <c r="I7" s="46"/>
      <c r="J7" s="45" t="s">
        <v>9</v>
      </c>
      <c r="K7" s="45"/>
      <c r="L7" s="272" t="s">
        <v>141</v>
      </c>
      <c r="M7" s="47"/>
      <c r="N7" s="47"/>
      <c r="O7" s="48"/>
      <c r="P7" s="2" t="s">
        <v>10</v>
      </c>
      <c r="Q7" s="21" t="str">
        <f>RIGHT(L7,2)</f>
        <v>24</v>
      </c>
    </row>
    <row r="8" spans="1:26" ht="23" customHeight="1" x14ac:dyDescent="0.25">
      <c r="A8" s="44" t="s">
        <v>11</v>
      </c>
      <c r="B8" s="45"/>
      <c r="C8" s="45"/>
      <c r="D8" s="49" t="s">
        <v>12</v>
      </c>
      <c r="E8" s="49"/>
      <c r="F8" s="49"/>
      <c r="G8" s="49"/>
      <c r="H8" s="49"/>
      <c r="I8" s="49"/>
      <c r="J8" s="45" t="s">
        <v>13</v>
      </c>
      <c r="K8" s="45"/>
      <c r="L8" s="50" t="s">
        <v>14</v>
      </c>
      <c r="M8" s="50"/>
      <c r="N8" s="50"/>
      <c r="O8" s="51"/>
    </row>
    <row r="9" spans="1:26" ht="23" customHeight="1" x14ac:dyDescent="0.25">
      <c r="A9" s="44" t="s">
        <v>15</v>
      </c>
      <c r="B9" s="45"/>
      <c r="C9" s="45"/>
      <c r="D9" s="49" t="s">
        <v>16</v>
      </c>
      <c r="E9" s="49"/>
      <c r="F9" s="49"/>
      <c r="G9" s="49"/>
      <c r="H9" s="49"/>
      <c r="I9" s="49"/>
      <c r="J9" s="45" t="s">
        <v>17</v>
      </c>
      <c r="K9" s="45"/>
      <c r="L9" s="272" t="s">
        <v>143</v>
      </c>
      <c r="M9" s="47"/>
      <c r="N9" s="47"/>
      <c r="O9" s="48"/>
      <c r="P9" s="2" t="s">
        <v>18</v>
      </c>
    </row>
    <row r="10" spans="1:26" ht="30" customHeight="1" x14ac:dyDescent="0.25">
      <c r="A10" s="52" t="s">
        <v>19</v>
      </c>
      <c r="B10" s="53"/>
      <c r="C10" s="53"/>
      <c r="D10" s="54" t="s">
        <v>20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</row>
    <row r="11" spans="1:26" ht="23" customHeight="1" x14ac:dyDescent="0.25">
      <c r="A11" s="56" t="s">
        <v>21</v>
      </c>
      <c r="B11" s="57"/>
      <c r="C11" s="58"/>
      <c r="D11" s="59" t="s">
        <v>22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26" ht="22.5" customHeight="1" x14ac:dyDescent="0.25">
      <c r="A12" s="44" t="s">
        <v>23</v>
      </c>
      <c r="B12" s="72" t="s">
        <v>24</v>
      </c>
      <c r="C12" s="73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7" t="s">
        <v>33</v>
      </c>
      <c r="P12" s="2" t="s">
        <v>34</v>
      </c>
    </row>
    <row r="13" spans="1:26" ht="27.75" customHeight="1" x14ac:dyDescent="0.25">
      <c r="A13" s="44"/>
      <c r="B13" s="74"/>
      <c r="C13" s="75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7"/>
      <c r="R13" s="21" t="s">
        <v>37</v>
      </c>
      <c r="S13" s="2" t="s">
        <v>38</v>
      </c>
    </row>
    <row r="14" spans="1:26" ht="27" customHeight="1" x14ac:dyDescent="0.25">
      <c r="A14" s="44"/>
      <c r="B14" s="76"/>
      <c r="C14" s="5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YP-2018-SHY-224-1</v>
      </c>
      <c r="B15" s="77" t="s">
        <v>42</v>
      </c>
      <c r="C15" s="78"/>
      <c r="D15" s="65" t="str">
        <f>LEFT(L9,P9)</f>
        <v>2018/05/15</v>
      </c>
      <c r="E15" s="50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970.85</v>
      </c>
      <c r="L15" s="25">
        <v>43.1</v>
      </c>
      <c r="M15" s="66">
        <v>42.6</v>
      </c>
      <c r="N15" s="66">
        <f>M15</f>
        <v>42.6</v>
      </c>
      <c r="O15" s="51" t="s">
        <v>46</v>
      </c>
      <c r="P15" s="21">
        <f t="shared" ref="P15:P23" si="0">ROUND(K15/22.5,3)</f>
        <v>43.149000000000001</v>
      </c>
      <c r="Q15" s="68">
        <f>ROUND(AVERAGE(L15:L17),3)</f>
        <v>42.567</v>
      </c>
      <c r="R15" s="30">
        <f t="shared" ref="R15:R23" ca="1" si="1">ROUND(R$14+RAND()*S$14,2)</f>
        <v>978.57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YP-2018-SHY-224-2</v>
      </c>
      <c r="B16" s="79"/>
      <c r="C16" s="80"/>
      <c r="D16" s="65"/>
      <c r="E16" s="50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960.93</v>
      </c>
      <c r="L16" s="25">
        <v>42.7</v>
      </c>
      <c r="M16" s="66"/>
      <c r="N16" s="66"/>
      <c r="O16" s="51"/>
      <c r="P16" s="21">
        <f t="shared" si="0"/>
        <v>42.707999999999998</v>
      </c>
      <c r="Q16" s="68"/>
      <c r="R16" s="30">
        <f t="shared" ca="1" si="1"/>
        <v>1106.1199999999999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YP-2018-SHY-224-3</v>
      </c>
      <c r="B17" s="81"/>
      <c r="C17" s="82"/>
      <c r="D17" s="65"/>
      <c r="E17" s="50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942.71</v>
      </c>
      <c r="L17" s="25">
        <v>41.9</v>
      </c>
      <c r="M17" s="66"/>
      <c r="N17" s="66"/>
      <c r="O17" s="51"/>
      <c r="P17" s="21">
        <f t="shared" si="0"/>
        <v>41.898000000000003</v>
      </c>
      <c r="Q17" s="68"/>
      <c r="R17" s="30">
        <f t="shared" ca="1" si="1"/>
        <v>1020.81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YP-2018-SHY-224-4</v>
      </c>
      <c r="B18" s="77" t="s">
        <v>42</v>
      </c>
      <c r="C18" s="78"/>
      <c r="D18" s="49" t="str">
        <f>D15</f>
        <v>2018/05/15</v>
      </c>
      <c r="E18" s="50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274" t="s">
        <v>144</v>
      </c>
      <c r="L18" s="25">
        <v>43.4</v>
      </c>
      <c r="M18" s="66">
        <v>42.8</v>
      </c>
      <c r="N18" s="66">
        <f>M18</f>
        <v>42.8</v>
      </c>
      <c r="O18" s="51" t="s">
        <v>46</v>
      </c>
      <c r="P18" s="21">
        <f>ROUND(K19/22.5,3)</f>
        <v>43.686999999999998</v>
      </c>
      <c r="Q18" s="68">
        <f>ROUND(AVERAGE(L18:L20),3)</f>
        <v>42.8</v>
      </c>
      <c r="R18" s="30">
        <f t="shared" ca="1" si="1"/>
        <v>1085.9000000000001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YP-2018-SHY-224-5</v>
      </c>
      <c r="B19" s="79"/>
      <c r="C19" s="80"/>
      <c r="D19" s="49"/>
      <c r="E19" s="50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982.96</v>
      </c>
      <c r="L19" s="25">
        <v>43.7</v>
      </c>
      <c r="M19" s="66"/>
      <c r="N19" s="66"/>
      <c r="O19" s="51"/>
      <c r="P19" s="21" t="e">
        <f>ROUND(#REF!/22.5,3)</f>
        <v>#REF!</v>
      </c>
      <c r="Q19" s="68"/>
      <c r="R19" s="30">
        <f t="shared" ca="1" si="1"/>
        <v>1001.48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YP-2018-SHY-224-6</v>
      </c>
      <c r="B20" s="81"/>
      <c r="C20" s="82"/>
      <c r="D20" s="49"/>
      <c r="E20" s="50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929.91</v>
      </c>
      <c r="L20" s="25">
        <v>41.3</v>
      </c>
      <c r="M20" s="66"/>
      <c r="N20" s="66"/>
      <c r="O20" s="51"/>
      <c r="P20" s="21">
        <f t="shared" si="0"/>
        <v>41.329000000000001</v>
      </c>
      <c r="Q20" s="68"/>
      <c r="R20" s="30">
        <f t="shared" ca="1" si="1"/>
        <v>977.17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7" t="s">
        <v>6</v>
      </c>
      <c r="C21" s="78"/>
      <c r="D21" s="50" t="s">
        <v>6</v>
      </c>
      <c r="E21" s="50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0" t="s">
        <v>6</v>
      </c>
      <c r="N21" s="50" t="s">
        <v>6</v>
      </c>
      <c r="O21" s="51" t="s">
        <v>6</v>
      </c>
      <c r="P21" s="21">
        <f t="shared" si="0"/>
        <v>0</v>
      </c>
      <c r="Q21" s="68" t="e">
        <f>ROUND(AVERAGE(L21:L23),3)</f>
        <v>#DIV/0!</v>
      </c>
      <c r="R21" s="30">
        <f t="shared" ca="1" si="1"/>
        <v>1116.67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9"/>
      <c r="C22" s="80"/>
      <c r="D22" s="50"/>
      <c r="E22" s="50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0"/>
      <c r="N22" s="50"/>
      <c r="O22" s="51"/>
      <c r="P22" s="21">
        <f t="shared" si="0"/>
        <v>0</v>
      </c>
      <c r="Q22" s="68"/>
      <c r="R22" s="30">
        <f t="shared" ca="1" si="1"/>
        <v>1108.57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81"/>
      <c r="C23" s="82"/>
      <c r="D23" s="50"/>
      <c r="E23" s="50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0"/>
      <c r="N23" s="50"/>
      <c r="O23" s="51"/>
      <c r="P23" s="21">
        <f t="shared" si="0"/>
        <v>0</v>
      </c>
      <c r="Q23" s="68"/>
      <c r="R23" s="30">
        <f t="shared" ca="1" si="1"/>
        <v>1029.78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7" t="s">
        <v>6</v>
      </c>
      <c r="C24" s="78"/>
      <c r="D24" s="50" t="s">
        <v>6</v>
      </c>
      <c r="E24" s="5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0" t="s">
        <v>6</v>
      </c>
      <c r="N24" s="50" t="s">
        <v>6</v>
      </c>
      <c r="O24" s="51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6</v>
      </c>
      <c r="B25" s="79"/>
      <c r="C25" s="80"/>
      <c r="D25" s="50"/>
      <c r="E25" s="5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0"/>
      <c r="N25" s="50"/>
      <c r="O25" s="51"/>
    </row>
    <row r="26" spans="1:26" ht="28" customHeight="1" x14ac:dyDescent="0.25">
      <c r="A26" s="22" t="s">
        <v>6</v>
      </c>
      <c r="B26" s="81"/>
      <c r="C26" s="82"/>
      <c r="D26" s="50"/>
      <c r="E26" s="5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0"/>
      <c r="N26" s="50"/>
      <c r="O26" s="51"/>
    </row>
    <row r="27" spans="1:26" s="3" customFormat="1" ht="21" customHeight="1" x14ac:dyDescent="0.25">
      <c r="A27" s="52" t="s">
        <v>50</v>
      </c>
      <c r="B27" s="61"/>
      <c r="C27" s="53"/>
      <c r="D27" s="62" t="s">
        <v>6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64" t="s">
        <v>51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69" t="s">
        <v>3</v>
      </c>
      <c r="B4" s="69"/>
      <c r="C4" s="70"/>
      <c r="D4" s="71"/>
      <c r="E4" s="71"/>
      <c r="F4" s="71"/>
      <c r="G4" s="71"/>
      <c r="H4" s="71"/>
      <c r="I4" s="71"/>
      <c r="J4" s="71"/>
      <c r="K4" s="85" t="s">
        <v>53</v>
      </c>
      <c r="L4" s="71"/>
      <c r="M4" s="71"/>
      <c r="N4" s="71"/>
      <c r="O4" s="71"/>
    </row>
    <row r="5" spans="1:19" s="1" customFormat="1" ht="15" customHeight="1" x14ac:dyDescent="0.25">
      <c r="A5" s="69"/>
      <c r="B5" s="69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R5" s="27"/>
    </row>
    <row r="6" spans="1:19" ht="25" customHeight="1" x14ac:dyDescent="0.25">
      <c r="A6" s="37" t="s">
        <v>5</v>
      </c>
      <c r="B6" s="38"/>
      <c r="C6" s="38"/>
      <c r="D6" s="84" t="s">
        <v>54</v>
      </c>
      <c r="E6" s="84"/>
      <c r="F6" s="84"/>
      <c r="G6" s="84"/>
      <c r="H6" s="84"/>
      <c r="I6" s="84"/>
      <c r="J6" s="38" t="s">
        <v>55</v>
      </c>
      <c r="K6" s="38"/>
      <c r="L6" s="42"/>
      <c r="M6" s="42"/>
      <c r="N6" s="42"/>
      <c r="O6" s="43"/>
    </row>
    <row r="7" spans="1:19" ht="25" customHeight="1" x14ac:dyDescent="0.25">
      <c r="A7" s="44" t="s">
        <v>7</v>
      </c>
      <c r="B7" s="45"/>
      <c r="C7" s="45"/>
      <c r="D7" s="49"/>
      <c r="E7" s="49"/>
      <c r="F7" s="49"/>
      <c r="G7" s="49"/>
      <c r="H7" s="49"/>
      <c r="I7" s="49"/>
      <c r="J7" s="45" t="s">
        <v>9</v>
      </c>
      <c r="K7" s="45"/>
      <c r="L7" s="50" t="s">
        <v>56</v>
      </c>
      <c r="M7" s="50"/>
      <c r="N7" s="50"/>
      <c r="O7" s="51"/>
    </row>
    <row r="8" spans="1:19" ht="25" customHeight="1" x14ac:dyDescent="0.25">
      <c r="A8" s="44" t="s">
        <v>11</v>
      </c>
      <c r="B8" s="45"/>
      <c r="C8" s="45"/>
      <c r="D8" s="49"/>
      <c r="E8" s="49"/>
      <c r="F8" s="49"/>
      <c r="G8" s="49"/>
      <c r="H8" s="49"/>
      <c r="I8" s="49"/>
      <c r="J8" s="45" t="s">
        <v>13</v>
      </c>
      <c r="K8" s="45"/>
      <c r="L8" s="50"/>
      <c r="M8" s="50"/>
      <c r="N8" s="50"/>
      <c r="O8" s="51"/>
    </row>
    <row r="9" spans="1:19" ht="25" customHeight="1" x14ac:dyDescent="0.25">
      <c r="A9" s="44" t="s">
        <v>15</v>
      </c>
      <c r="B9" s="45"/>
      <c r="C9" s="45"/>
      <c r="D9" s="49"/>
      <c r="E9" s="49"/>
      <c r="F9" s="49"/>
      <c r="G9" s="49"/>
      <c r="H9" s="49"/>
      <c r="I9" s="49"/>
      <c r="J9" s="45" t="s">
        <v>17</v>
      </c>
      <c r="K9" s="45"/>
      <c r="L9" s="50" t="s">
        <v>57</v>
      </c>
      <c r="M9" s="50"/>
      <c r="N9" s="50"/>
      <c r="O9" s="51"/>
    </row>
    <row r="10" spans="1:19" ht="35.15" customHeight="1" x14ac:dyDescent="0.25">
      <c r="A10" s="52" t="s">
        <v>19</v>
      </c>
      <c r="B10" s="53"/>
      <c r="C10" s="53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</row>
    <row r="11" spans="1:19" ht="28.5" customHeight="1" x14ac:dyDescent="0.25">
      <c r="A11" s="56" t="s">
        <v>21</v>
      </c>
      <c r="B11" s="57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9" ht="22.5" customHeight="1" x14ac:dyDescent="0.25">
      <c r="A12" s="44" t="s">
        <v>23</v>
      </c>
      <c r="B12" s="72" t="s">
        <v>24</v>
      </c>
      <c r="C12" s="73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7" t="s">
        <v>33</v>
      </c>
    </row>
    <row r="13" spans="1:19" ht="27.75" customHeight="1" x14ac:dyDescent="0.25">
      <c r="A13" s="44"/>
      <c r="B13" s="74"/>
      <c r="C13" s="75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7"/>
      <c r="R13" s="21" t="s">
        <v>37</v>
      </c>
      <c r="S13" s="2" t="s">
        <v>38</v>
      </c>
    </row>
    <row r="14" spans="1:19" ht="27" customHeight="1" x14ac:dyDescent="0.25">
      <c r="A14" s="44"/>
      <c r="B14" s="76"/>
      <c r="C14" s="5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7"/>
      <c r="R14" s="28">
        <v>950</v>
      </c>
      <c r="S14" s="29" t="s">
        <v>58</v>
      </c>
    </row>
    <row r="15" spans="1:19" ht="29.25" customHeight="1" x14ac:dyDescent="0.25">
      <c r="A15" s="22"/>
      <c r="B15" s="77"/>
      <c r="C15" s="78"/>
      <c r="D15" s="50"/>
      <c r="E15" s="50"/>
      <c r="F15" s="23"/>
      <c r="G15" s="23"/>
      <c r="H15" s="23"/>
      <c r="I15" s="23"/>
      <c r="J15" s="23"/>
      <c r="K15" s="24">
        <v>922.99</v>
      </c>
      <c r="L15" s="25">
        <v>41</v>
      </c>
      <c r="M15" s="66">
        <v>42.7</v>
      </c>
      <c r="N15" s="66"/>
      <c r="O15" s="51"/>
      <c r="P15" s="21">
        <f t="shared" ref="P15:P23" si="0">ROUND(K15/22.5,3)</f>
        <v>41.021999999999998</v>
      </c>
      <c r="Q15" s="68">
        <f>ROUND(AVERAGE(L15:L17),3)</f>
        <v>42.732999999999997</v>
      </c>
      <c r="R15" s="30">
        <f t="shared" ref="R15:R23" ca="1" si="1">ROUND(R$14+RAND()*S$14,2)</f>
        <v>985.06</v>
      </c>
    </row>
    <row r="16" spans="1:19" ht="29.25" customHeight="1" x14ac:dyDescent="0.25">
      <c r="A16" s="22"/>
      <c r="B16" s="79"/>
      <c r="C16" s="80"/>
      <c r="D16" s="50"/>
      <c r="E16" s="50"/>
      <c r="F16" s="23"/>
      <c r="G16" s="23"/>
      <c r="H16" s="23"/>
      <c r="I16" s="23"/>
      <c r="J16" s="23"/>
      <c r="K16" s="24">
        <v>995.07</v>
      </c>
      <c r="L16" s="25">
        <v>44.2</v>
      </c>
      <c r="M16" s="66"/>
      <c r="N16" s="66"/>
      <c r="O16" s="51"/>
      <c r="P16" s="21">
        <f t="shared" si="0"/>
        <v>44.225000000000001</v>
      </c>
      <c r="Q16" s="68"/>
      <c r="R16" s="30">
        <f t="shared" ca="1" si="1"/>
        <v>1024.8699999999999</v>
      </c>
    </row>
    <row r="17" spans="1:18" ht="29.25" customHeight="1" x14ac:dyDescent="0.25">
      <c r="A17" s="22"/>
      <c r="B17" s="81"/>
      <c r="C17" s="82"/>
      <c r="D17" s="50"/>
      <c r="E17" s="50"/>
      <c r="F17" s="23"/>
      <c r="G17" s="23"/>
      <c r="H17" s="23"/>
      <c r="I17" s="23"/>
      <c r="J17" s="23"/>
      <c r="K17" s="24">
        <v>966.68</v>
      </c>
      <c r="L17" s="25">
        <v>43</v>
      </c>
      <c r="M17" s="66"/>
      <c r="N17" s="66"/>
      <c r="O17" s="51"/>
      <c r="P17" s="21">
        <f t="shared" si="0"/>
        <v>42.963999999999999</v>
      </c>
      <c r="Q17" s="68"/>
      <c r="R17" s="30">
        <f t="shared" ca="1" si="1"/>
        <v>975.6</v>
      </c>
    </row>
    <row r="18" spans="1:18" ht="29.25" customHeight="1" x14ac:dyDescent="0.25">
      <c r="A18" s="22"/>
      <c r="B18" s="77"/>
      <c r="C18" s="78"/>
      <c r="D18" s="50"/>
      <c r="E18" s="50"/>
      <c r="F18" s="23"/>
      <c r="G18" s="23"/>
      <c r="H18" s="23"/>
      <c r="I18" s="23"/>
      <c r="J18" s="23"/>
      <c r="K18" s="24">
        <v>995.97</v>
      </c>
      <c r="L18" s="25">
        <v>44.3</v>
      </c>
      <c r="M18" s="66">
        <v>42.5</v>
      </c>
      <c r="N18" s="66"/>
      <c r="O18" s="51"/>
      <c r="P18" s="21">
        <f t="shared" si="0"/>
        <v>44.265000000000001</v>
      </c>
      <c r="Q18" s="68">
        <f>ROUND(AVERAGE(L18:L20),3)</f>
        <v>42.533000000000001</v>
      </c>
      <c r="R18" s="30">
        <f t="shared" ca="1" si="1"/>
        <v>1024.17</v>
      </c>
    </row>
    <row r="19" spans="1:18" ht="29.25" customHeight="1" x14ac:dyDescent="0.25">
      <c r="A19" s="22"/>
      <c r="B19" s="79"/>
      <c r="C19" s="80"/>
      <c r="D19" s="50"/>
      <c r="E19" s="50"/>
      <c r="F19" s="23"/>
      <c r="G19" s="23"/>
      <c r="H19" s="23"/>
      <c r="I19" s="23"/>
      <c r="J19" s="23"/>
      <c r="K19" s="24">
        <v>938.76</v>
      </c>
      <c r="L19" s="25">
        <v>41.7</v>
      </c>
      <c r="M19" s="66"/>
      <c r="N19" s="66"/>
      <c r="O19" s="51"/>
      <c r="P19" s="21">
        <f t="shared" si="0"/>
        <v>41.722999999999999</v>
      </c>
      <c r="Q19" s="68"/>
      <c r="R19" s="30">
        <f t="shared" ca="1" si="1"/>
        <v>1006.4</v>
      </c>
    </row>
    <row r="20" spans="1:18" ht="29.25" customHeight="1" x14ac:dyDescent="0.25">
      <c r="A20" s="22"/>
      <c r="B20" s="81"/>
      <c r="C20" s="82"/>
      <c r="D20" s="50"/>
      <c r="E20" s="50"/>
      <c r="F20" s="23"/>
      <c r="G20" s="23"/>
      <c r="H20" s="23"/>
      <c r="I20" s="23"/>
      <c r="J20" s="23"/>
      <c r="K20" s="24">
        <v>935.35</v>
      </c>
      <c r="L20" s="25">
        <v>41.6</v>
      </c>
      <c r="M20" s="66"/>
      <c r="N20" s="66"/>
      <c r="O20" s="51"/>
      <c r="P20" s="21">
        <f t="shared" si="0"/>
        <v>41.570999999999998</v>
      </c>
      <c r="Q20" s="68"/>
      <c r="R20" s="30">
        <f t="shared" ca="1" si="1"/>
        <v>953.37</v>
      </c>
    </row>
    <row r="21" spans="1:18" ht="29.25" customHeight="1" x14ac:dyDescent="0.25">
      <c r="A21" s="22"/>
      <c r="B21" s="77"/>
      <c r="C21" s="78"/>
      <c r="D21" s="50"/>
      <c r="E21" s="50"/>
      <c r="F21" s="23"/>
      <c r="G21" s="23"/>
      <c r="H21" s="23"/>
      <c r="I21" s="23"/>
      <c r="J21" s="23"/>
      <c r="K21" s="24"/>
      <c r="L21" s="25"/>
      <c r="M21" s="66"/>
      <c r="N21" s="66"/>
      <c r="O21" s="51"/>
      <c r="P21" s="21">
        <f t="shared" si="0"/>
        <v>0</v>
      </c>
      <c r="Q21" s="68" t="e">
        <f>ROUND(AVERAGE(L21:L23),3)</f>
        <v>#DIV/0!</v>
      </c>
      <c r="R21" s="30">
        <f t="shared" ca="1" si="1"/>
        <v>1016.47</v>
      </c>
    </row>
    <row r="22" spans="1:18" ht="29.25" customHeight="1" x14ac:dyDescent="0.25">
      <c r="A22" s="22"/>
      <c r="B22" s="79"/>
      <c r="C22" s="80"/>
      <c r="D22" s="50"/>
      <c r="E22" s="50"/>
      <c r="F22" s="23"/>
      <c r="G22" s="23"/>
      <c r="H22" s="23"/>
      <c r="I22" s="23"/>
      <c r="J22" s="23"/>
      <c r="K22" s="24"/>
      <c r="L22" s="25"/>
      <c r="M22" s="66"/>
      <c r="N22" s="66"/>
      <c r="O22" s="51"/>
      <c r="P22" s="21">
        <f t="shared" si="0"/>
        <v>0</v>
      </c>
      <c r="Q22" s="68"/>
      <c r="R22" s="30">
        <f t="shared" ca="1" si="1"/>
        <v>959.75</v>
      </c>
    </row>
    <row r="23" spans="1:18" ht="29.25" customHeight="1" x14ac:dyDescent="0.25">
      <c r="A23" s="22"/>
      <c r="B23" s="81"/>
      <c r="C23" s="82"/>
      <c r="D23" s="50"/>
      <c r="E23" s="50"/>
      <c r="F23" s="23"/>
      <c r="G23" s="23"/>
      <c r="H23" s="23"/>
      <c r="I23" s="23"/>
      <c r="J23" s="23"/>
      <c r="K23" s="24"/>
      <c r="L23" s="25"/>
      <c r="M23" s="66"/>
      <c r="N23" s="66"/>
      <c r="O23" s="51"/>
      <c r="P23" s="21">
        <f t="shared" si="0"/>
        <v>0</v>
      </c>
      <c r="Q23" s="68"/>
      <c r="R23" s="30">
        <f t="shared" ca="1" si="1"/>
        <v>972.1</v>
      </c>
    </row>
    <row r="24" spans="1:18" ht="29.25" customHeight="1" x14ac:dyDescent="0.25">
      <c r="A24" s="22" t="s">
        <v>6</v>
      </c>
      <c r="B24" s="77" t="s">
        <v>6</v>
      </c>
      <c r="C24" s="78"/>
      <c r="D24" s="50" t="s">
        <v>6</v>
      </c>
      <c r="E24" s="5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0" t="s">
        <v>6</v>
      </c>
      <c r="N24" s="50" t="s">
        <v>6</v>
      </c>
      <c r="O24" s="51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79"/>
      <c r="C25" s="80"/>
      <c r="D25" s="50"/>
      <c r="E25" s="5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0"/>
      <c r="N25" s="50"/>
      <c r="O25" s="51"/>
    </row>
    <row r="26" spans="1:18" ht="29.25" customHeight="1" x14ac:dyDescent="0.25">
      <c r="A26" s="22" t="s">
        <v>6</v>
      </c>
      <c r="B26" s="81"/>
      <c r="C26" s="82"/>
      <c r="D26" s="50"/>
      <c r="E26" s="5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0"/>
      <c r="N26" s="50"/>
      <c r="O26" s="51"/>
    </row>
    <row r="27" spans="1:18" s="3" customFormat="1" ht="42.75" customHeight="1" x14ac:dyDescent="0.25">
      <c r="A27" s="52" t="s">
        <v>50</v>
      </c>
      <c r="B27" s="61"/>
      <c r="C27" s="53"/>
      <c r="D27" s="62" t="s">
        <v>6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64" t="s">
        <v>51</v>
      </c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59</v>
      </c>
      <c r="BI1" s="86"/>
      <c r="BJ1" s="86" t="s">
        <v>60</v>
      </c>
      <c r="BK1" s="86"/>
      <c r="BL1" s="86"/>
      <c r="BM1" s="86" t="s">
        <v>61</v>
      </c>
      <c r="BN1" s="86"/>
      <c r="BP1" s="86" t="s">
        <v>62</v>
      </c>
      <c r="BQ1" s="86"/>
      <c r="BR1" s="86" t="s">
        <v>60</v>
      </c>
      <c r="BS1" s="86"/>
      <c r="BT1" s="86"/>
      <c r="BU1" s="86" t="s">
        <v>61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63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64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65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报告编号：BG-2018-SHY-224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66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67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6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55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68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69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YP-2018-SHY-224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K18+893箱型通道底板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13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14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70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71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11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12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8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72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73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19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20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74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75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23</v>
      </c>
      <c r="E35" s="139"/>
      <c r="F35" s="139"/>
      <c r="G35" s="139"/>
      <c r="H35" s="139"/>
      <c r="I35" s="139"/>
      <c r="J35" s="139"/>
      <c r="K35" s="139"/>
      <c r="L35" s="139"/>
      <c r="M35" s="140" t="s">
        <v>76</v>
      </c>
      <c r="N35" s="139"/>
      <c r="O35" s="139"/>
      <c r="P35" s="139"/>
      <c r="Q35" s="139"/>
      <c r="R35" s="139"/>
      <c r="S35" s="141"/>
      <c r="T35" s="99" t="s">
        <v>26</v>
      </c>
      <c r="U35" s="99"/>
      <c r="V35" s="99"/>
      <c r="W35" s="99"/>
      <c r="X35" s="99"/>
      <c r="Y35" s="99"/>
      <c r="Z35" s="99" t="s">
        <v>33</v>
      </c>
      <c r="AA35" s="99"/>
      <c r="AB35" s="99"/>
      <c r="AC35" s="99"/>
      <c r="AD35" s="99"/>
      <c r="AE35" s="99"/>
      <c r="AF35" s="99"/>
      <c r="AG35" s="99"/>
      <c r="AH35" s="146" t="s">
        <v>77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78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79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YP-2018-SHY-224-1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2018/05/15-2018/06/12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80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43.1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42.6</v>
      </c>
      <c r="BB38" s="183"/>
      <c r="BC38" s="183"/>
      <c r="BD38" s="183"/>
      <c r="BE38" s="183"/>
      <c r="BF38" s="184"/>
      <c r="BG38" s="163" t="s">
        <v>81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121.7</v>
      </c>
      <c r="BP38" s="183"/>
      <c r="BQ38" s="183"/>
      <c r="BR38" s="183"/>
      <c r="BS38" s="183"/>
      <c r="BT38" s="183"/>
      <c r="BU38" s="183"/>
      <c r="BV38" s="191"/>
      <c r="CR38" s="9" t="s">
        <v>82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YP-2018-SHY-224-2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42.7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YP-2018-SHY-224-3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41.9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YP-2018-SHY-224-4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2018/05/15-2018/06/12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80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43.4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42.8</v>
      </c>
      <c r="BB47" s="183"/>
      <c r="BC47" s="183"/>
      <c r="BD47" s="183"/>
      <c r="BE47" s="183"/>
      <c r="BF47" s="184"/>
      <c r="BG47" s="163" t="s">
        <v>81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122.3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YP-2018-SHY-224-5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43.7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YP-2018-SHY-224-6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41.3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6</v>
      </c>
      <c r="N56" s="164"/>
      <c r="O56" s="164"/>
      <c r="P56" s="164"/>
      <c r="Q56" s="164"/>
      <c r="R56" s="164"/>
      <c r="S56" s="165"/>
      <c r="T56" s="163" t="s">
        <v>6</v>
      </c>
      <c r="U56" s="164"/>
      <c r="V56" s="164"/>
      <c r="W56" s="164"/>
      <c r="X56" s="164"/>
      <c r="Y56" s="165"/>
      <c r="Z56" s="163" t="s">
        <v>6</v>
      </c>
      <c r="AA56" s="164"/>
      <c r="AB56" s="164"/>
      <c r="AC56" s="164"/>
      <c r="AD56" s="164"/>
      <c r="AE56" s="164"/>
      <c r="AF56" s="164"/>
      <c r="AG56" s="165"/>
      <c r="AH56" s="172" t="s">
        <v>6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6</v>
      </c>
      <c r="AT56" s="110"/>
      <c r="AU56" s="110"/>
      <c r="AV56" s="110"/>
      <c r="AW56" s="110"/>
      <c r="AX56" s="110"/>
      <c r="AY56" s="110"/>
      <c r="AZ56" s="110"/>
      <c r="BA56" s="163" t="s">
        <v>6</v>
      </c>
      <c r="BB56" s="164"/>
      <c r="BC56" s="164"/>
      <c r="BD56" s="164"/>
      <c r="BE56" s="164"/>
      <c r="BF56" s="165"/>
      <c r="BG56" s="163" t="s">
        <v>6</v>
      </c>
      <c r="BH56" s="164"/>
      <c r="BI56" s="164"/>
      <c r="BJ56" s="164"/>
      <c r="BK56" s="164"/>
      <c r="BL56" s="164"/>
      <c r="BM56" s="164"/>
      <c r="BN56" s="165"/>
      <c r="BO56" s="163" t="s">
        <v>6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6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6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6</v>
      </c>
      <c r="E65" s="164"/>
      <c r="F65" s="164"/>
      <c r="G65" s="164"/>
      <c r="H65" s="164"/>
      <c r="I65" s="164"/>
      <c r="J65" s="164"/>
      <c r="K65" s="164"/>
      <c r="L65" s="164"/>
      <c r="M65" s="163" t="s">
        <v>6</v>
      </c>
      <c r="N65" s="164"/>
      <c r="O65" s="164"/>
      <c r="P65" s="164"/>
      <c r="Q65" s="164"/>
      <c r="R65" s="164"/>
      <c r="S65" s="165"/>
      <c r="T65" s="163" t="s">
        <v>6</v>
      </c>
      <c r="U65" s="164"/>
      <c r="V65" s="164"/>
      <c r="W65" s="164"/>
      <c r="X65" s="164"/>
      <c r="Y65" s="165"/>
      <c r="Z65" s="163" t="s">
        <v>6</v>
      </c>
      <c r="AA65" s="164"/>
      <c r="AB65" s="164"/>
      <c r="AC65" s="164"/>
      <c r="AD65" s="164"/>
      <c r="AE65" s="164"/>
      <c r="AF65" s="164"/>
      <c r="AG65" s="165"/>
      <c r="AH65" s="172" t="s">
        <v>6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6</v>
      </c>
      <c r="AT65" s="110"/>
      <c r="AU65" s="110"/>
      <c r="AV65" s="110"/>
      <c r="AW65" s="110"/>
      <c r="AX65" s="110"/>
      <c r="AY65" s="110"/>
      <c r="AZ65" s="110"/>
      <c r="BA65" s="163" t="s">
        <v>6</v>
      </c>
      <c r="BB65" s="164"/>
      <c r="BC65" s="164"/>
      <c r="BD65" s="164"/>
      <c r="BE65" s="164"/>
      <c r="BF65" s="165"/>
      <c r="BG65" s="163" t="s">
        <v>6</v>
      </c>
      <c r="BH65" s="164"/>
      <c r="BI65" s="164"/>
      <c r="BJ65" s="164"/>
      <c r="BK65" s="164"/>
      <c r="BL65" s="164"/>
      <c r="BM65" s="164"/>
      <c r="BN65" s="165"/>
      <c r="BO65" s="163" t="s">
        <v>6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6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6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6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6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83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84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85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6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86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87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88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89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90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91</v>
      </c>
      <c r="AQ98" s="86"/>
      <c r="AR98" s="86"/>
      <c r="AS98" s="86"/>
      <c r="AT98" s="86"/>
      <c r="AU98" s="86"/>
      <c r="AV98" s="86"/>
      <c r="AW98" s="86"/>
      <c r="AX98" s="86"/>
      <c r="AY98" s="86" t="s">
        <v>92</v>
      </c>
      <c r="AZ98" s="86"/>
      <c r="BA98" s="86"/>
      <c r="BB98" s="86"/>
      <c r="BC98" s="86"/>
      <c r="BD98" s="86"/>
      <c r="BE98" s="86" t="s">
        <v>93</v>
      </c>
      <c r="BF98" s="86"/>
      <c r="BG98" s="86"/>
      <c r="BH98" s="86"/>
      <c r="BI98" s="86"/>
      <c r="BJ98" s="86"/>
      <c r="BK98" s="86" t="s">
        <v>94</v>
      </c>
      <c r="BL98" s="86"/>
      <c r="BM98" s="86"/>
      <c r="BN98" s="15"/>
      <c r="BO98" s="86" t="s">
        <v>95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Z47:AG55"/>
    <mergeCell ref="AH47:AR55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59</v>
      </c>
      <c r="BI1" s="86"/>
      <c r="BJ1" s="209"/>
      <c r="BK1" s="209"/>
      <c r="BL1" s="209"/>
      <c r="BM1" s="86" t="s">
        <v>61</v>
      </c>
      <c r="BN1" s="86"/>
      <c r="BP1" s="86" t="s">
        <v>62</v>
      </c>
      <c r="BQ1" s="86"/>
      <c r="BR1" s="86"/>
      <c r="BS1" s="86"/>
      <c r="BT1" s="86"/>
      <c r="BU1" s="86" t="s">
        <v>61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97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65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98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67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55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68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13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70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11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72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99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75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100</v>
      </c>
      <c r="E35" s="139"/>
      <c r="F35" s="139"/>
      <c r="G35" s="139"/>
      <c r="H35" s="139"/>
      <c r="I35" s="139"/>
      <c r="J35" s="139"/>
      <c r="K35" s="139"/>
      <c r="L35" s="139"/>
      <c r="M35" s="140" t="s">
        <v>76</v>
      </c>
      <c r="N35" s="139"/>
      <c r="O35" s="139"/>
      <c r="P35" s="139"/>
      <c r="Q35" s="139"/>
      <c r="R35" s="139"/>
      <c r="S35" s="141"/>
      <c r="T35" s="99" t="s">
        <v>26</v>
      </c>
      <c r="U35" s="99"/>
      <c r="V35" s="99"/>
      <c r="W35" s="99"/>
      <c r="X35" s="99"/>
      <c r="Y35" s="99"/>
      <c r="Z35" s="99" t="s">
        <v>33</v>
      </c>
      <c r="AA35" s="99"/>
      <c r="AB35" s="99"/>
      <c r="AC35" s="99"/>
      <c r="AD35" s="99"/>
      <c r="AE35" s="99"/>
      <c r="AF35" s="99"/>
      <c r="AG35" s="99"/>
      <c r="AH35" s="146" t="s">
        <v>77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78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79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83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85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86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88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89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90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91</v>
      </c>
      <c r="AQ98" s="86"/>
      <c r="AR98" s="86"/>
      <c r="AS98" s="86"/>
      <c r="AT98" s="86"/>
      <c r="AU98" s="86"/>
      <c r="AV98" s="86"/>
      <c r="AW98" s="86"/>
      <c r="AX98" s="86"/>
      <c r="AY98" s="86" t="s">
        <v>92</v>
      </c>
      <c r="AZ98" s="86"/>
      <c r="BA98" s="86"/>
      <c r="BB98" s="86"/>
      <c r="BC98" s="86"/>
      <c r="BD98" s="86"/>
      <c r="BE98" s="86" t="s">
        <v>93</v>
      </c>
      <c r="BF98" s="86"/>
      <c r="BG98" s="86"/>
      <c r="BH98" s="86"/>
      <c r="BI98" s="86"/>
      <c r="BJ98" s="86"/>
      <c r="BK98" s="86" t="s">
        <v>94</v>
      </c>
      <c r="BL98" s="86"/>
      <c r="BM98" s="86"/>
      <c r="BN98" s="15"/>
      <c r="BO98" s="86" t="s">
        <v>95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4" t="s">
        <v>101</v>
      </c>
      <c r="M1" s="34"/>
      <c r="N1" s="34"/>
    </row>
    <row r="2" spans="1:15" ht="14.15" customHeight="1" x14ac:dyDescent="0.25">
      <c r="L2" s="7"/>
      <c r="M2" s="35" t="s">
        <v>102</v>
      </c>
      <c r="N2" s="35"/>
    </row>
    <row r="3" spans="1:15" ht="25" customHeight="1" x14ac:dyDescent="0.25">
      <c r="A3" s="36" t="s">
        <v>103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69" t="s">
        <v>3</v>
      </c>
      <c r="B4" s="69"/>
      <c r="C4" s="71" t="s">
        <v>4</v>
      </c>
      <c r="D4" s="254"/>
      <c r="E4" s="254"/>
      <c r="F4" s="254"/>
      <c r="G4" s="254"/>
      <c r="H4" s="254"/>
      <c r="I4" s="254"/>
      <c r="J4" s="255" t="s">
        <v>104</v>
      </c>
      <c r="K4" s="255"/>
      <c r="L4" s="255"/>
      <c r="M4" s="255"/>
      <c r="N4" s="255"/>
      <c r="O4" s="17"/>
    </row>
    <row r="5" spans="1:15" s="1" customFormat="1" ht="15" customHeight="1" x14ac:dyDescent="0.25">
      <c r="A5" s="69"/>
      <c r="B5" s="69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55</v>
      </c>
      <c r="J6" s="38"/>
      <c r="K6" s="38"/>
      <c r="L6" s="38"/>
      <c r="M6" s="38"/>
      <c r="N6" s="248"/>
    </row>
    <row r="7" spans="1:15" ht="25" customHeight="1" x14ac:dyDescent="0.25">
      <c r="A7" s="44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7"/>
    </row>
    <row r="8" spans="1:15" ht="25" customHeight="1" x14ac:dyDescent="0.25">
      <c r="A8" s="44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7"/>
    </row>
    <row r="9" spans="1:15" ht="25" customHeight="1" x14ac:dyDescent="0.25">
      <c r="A9" s="44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7"/>
    </row>
    <row r="10" spans="1:15" ht="35.15" customHeight="1" x14ac:dyDescent="0.25">
      <c r="A10" s="52" t="s">
        <v>99</v>
      </c>
      <c r="B10" s="53"/>
      <c r="C10" s="53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56" t="s">
        <v>23</v>
      </c>
      <c r="B11" s="58" t="s">
        <v>24</v>
      </c>
      <c r="C11" s="58" t="s">
        <v>25</v>
      </c>
      <c r="D11" s="58" t="s">
        <v>26</v>
      </c>
      <c r="E11" s="45" t="s">
        <v>27</v>
      </c>
      <c r="F11" s="45"/>
      <c r="G11" s="45"/>
      <c r="H11" s="45"/>
      <c r="I11" s="58" t="s">
        <v>105</v>
      </c>
      <c r="J11" s="58" t="s">
        <v>106</v>
      </c>
      <c r="K11" s="58" t="s">
        <v>107</v>
      </c>
      <c r="L11" s="58" t="s">
        <v>108</v>
      </c>
      <c r="M11" s="58" t="s">
        <v>109</v>
      </c>
      <c r="N11" s="253" t="s">
        <v>110</v>
      </c>
    </row>
    <row r="12" spans="1:15" ht="20.25" customHeight="1" x14ac:dyDescent="0.25">
      <c r="A12" s="56"/>
      <c r="B12" s="58"/>
      <c r="C12" s="58"/>
      <c r="D12" s="58"/>
      <c r="E12" s="45" t="s">
        <v>35</v>
      </c>
      <c r="F12" s="45"/>
      <c r="G12" s="45" t="s">
        <v>36</v>
      </c>
      <c r="H12" s="45"/>
      <c r="I12" s="58"/>
      <c r="J12" s="58"/>
      <c r="K12" s="58"/>
      <c r="L12" s="58"/>
      <c r="M12" s="58"/>
      <c r="N12" s="253"/>
    </row>
    <row r="13" spans="1:15" ht="20.25" customHeight="1" x14ac:dyDescent="0.25">
      <c r="A13" s="44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7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7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7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7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7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7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7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7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7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7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7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7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7"/>
    </row>
    <row r="26" spans="1:14" s="3" customFormat="1" ht="42.75" customHeight="1" x14ac:dyDescent="0.25">
      <c r="A26" s="52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5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64" t="s">
        <v>111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59</v>
      </c>
      <c r="BI1" s="86"/>
      <c r="BJ1" s="209"/>
      <c r="BK1" s="209"/>
      <c r="BL1" s="209"/>
      <c r="BM1" s="86" t="s">
        <v>61</v>
      </c>
      <c r="BN1" s="86"/>
      <c r="BP1" s="86" t="s">
        <v>62</v>
      </c>
      <c r="BQ1" s="86"/>
      <c r="BR1" s="86"/>
      <c r="BS1" s="86"/>
      <c r="BT1" s="86"/>
      <c r="BU1" s="86" t="s">
        <v>61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113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65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114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67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6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55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68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9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13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70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11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72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99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75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100</v>
      </c>
      <c r="E35" s="139"/>
      <c r="F35" s="139"/>
      <c r="G35" s="139"/>
      <c r="H35" s="139"/>
      <c r="I35" s="139"/>
      <c r="J35" s="139"/>
      <c r="K35" s="139"/>
      <c r="L35" s="139"/>
      <c r="M35" s="140" t="s">
        <v>76</v>
      </c>
      <c r="N35" s="139"/>
      <c r="O35" s="139"/>
      <c r="P35" s="139"/>
      <c r="Q35" s="139"/>
      <c r="R35" s="139"/>
      <c r="S35" s="141"/>
      <c r="T35" s="99" t="s">
        <v>26</v>
      </c>
      <c r="U35" s="99"/>
      <c r="V35" s="99"/>
      <c r="W35" s="99"/>
      <c r="X35" s="99"/>
      <c r="Y35" s="99"/>
      <c r="Z35" s="99" t="s">
        <v>33</v>
      </c>
      <c r="AA35" s="99"/>
      <c r="AB35" s="99"/>
      <c r="AC35" s="99"/>
      <c r="AD35" s="99"/>
      <c r="AE35" s="99"/>
      <c r="AF35" s="99"/>
      <c r="AG35" s="99"/>
      <c r="AH35" s="146" t="s">
        <v>115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116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79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83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85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86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88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89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90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91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92</v>
      </c>
      <c r="AZ100" s="86"/>
      <c r="BA100" s="86"/>
      <c r="BB100" s="86"/>
      <c r="BC100" s="86"/>
      <c r="BD100" s="86"/>
      <c r="BE100" s="86" t="s">
        <v>93</v>
      </c>
      <c r="BF100" s="86"/>
      <c r="BG100" s="86"/>
      <c r="BH100" s="86"/>
      <c r="BI100" s="86"/>
      <c r="BJ100" s="86"/>
      <c r="BK100" s="86" t="s">
        <v>94</v>
      </c>
      <c r="BL100" s="86"/>
      <c r="BM100" s="86"/>
      <c r="BN100" s="15"/>
      <c r="BO100" s="86" t="s">
        <v>95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4" t="s">
        <v>101</v>
      </c>
      <c r="M1" s="34"/>
      <c r="N1" s="34"/>
      <c r="O1" s="34"/>
    </row>
    <row r="2" spans="1:15" ht="14.15" customHeight="1" x14ac:dyDescent="0.25">
      <c r="M2" s="7"/>
      <c r="N2" s="35" t="s">
        <v>117</v>
      </c>
      <c r="O2" s="35"/>
    </row>
    <row r="3" spans="1:15" ht="25" customHeight="1" x14ac:dyDescent="0.25">
      <c r="A3" s="262" t="s">
        <v>118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69" t="s">
        <v>3</v>
      </c>
      <c r="B4" s="69"/>
      <c r="C4" s="270" t="s">
        <v>4</v>
      </c>
      <c r="D4" s="270"/>
      <c r="E4" s="270"/>
      <c r="F4" s="270"/>
      <c r="G4" s="270"/>
      <c r="H4" s="270"/>
      <c r="I4" s="270"/>
      <c r="J4" s="255" t="s">
        <v>119</v>
      </c>
      <c r="K4" s="255"/>
      <c r="L4" s="255"/>
      <c r="M4" s="255"/>
      <c r="N4" s="255"/>
      <c r="O4" s="255"/>
    </row>
    <row r="5" spans="1:15" s="1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2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55</v>
      </c>
      <c r="J6" s="41"/>
      <c r="K6" s="263"/>
      <c r="L6" s="263"/>
      <c r="M6" s="263"/>
      <c r="N6" s="263"/>
      <c r="O6" s="264"/>
    </row>
    <row r="7" spans="1:15" s="2" customFormat="1" ht="25" customHeight="1" x14ac:dyDescent="0.25">
      <c r="A7" s="44" t="s">
        <v>7</v>
      </c>
      <c r="B7" s="45"/>
      <c r="C7" s="45"/>
      <c r="D7" s="45"/>
      <c r="E7" s="45"/>
      <c r="F7" s="45"/>
      <c r="G7" s="45"/>
      <c r="H7" s="45"/>
      <c r="I7" s="265" t="s">
        <v>9</v>
      </c>
      <c r="J7" s="266"/>
      <c r="K7" s="267"/>
      <c r="L7" s="267"/>
      <c r="M7" s="267"/>
      <c r="N7" s="267"/>
      <c r="O7" s="268"/>
    </row>
    <row r="8" spans="1:15" s="2" customFormat="1" ht="25" customHeight="1" x14ac:dyDescent="0.25">
      <c r="A8" s="44" t="s">
        <v>11</v>
      </c>
      <c r="B8" s="45"/>
      <c r="C8" s="45"/>
      <c r="D8" s="45"/>
      <c r="E8" s="45"/>
      <c r="F8" s="45"/>
      <c r="G8" s="45"/>
      <c r="H8" s="45"/>
      <c r="I8" s="265" t="s">
        <v>13</v>
      </c>
      <c r="J8" s="266"/>
      <c r="K8" s="267"/>
      <c r="L8" s="267"/>
      <c r="M8" s="267"/>
      <c r="N8" s="267"/>
      <c r="O8" s="268"/>
    </row>
    <row r="9" spans="1:15" s="2" customFormat="1" ht="25" customHeight="1" x14ac:dyDescent="0.25">
      <c r="A9" s="44" t="s">
        <v>15</v>
      </c>
      <c r="B9" s="45"/>
      <c r="C9" s="45"/>
      <c r="D9" s="45"/>
      <c r="E9" s="45"/>
      <c r="F9" s="45"/>
      <c r="G9" s="45"/>
      <c r="H9" s="45"/>
      <c r="I9" s="265" t="s">
        <v>17</v>
      </c>
      <c r="J9" s="266"/>
      <c r="K9" s="267"/>
      <c r="L9" s="267"/>
      <c r="M9" s="267"/>
      <c r="N9" s="267"/>
      <c r="O9" s="268"/>
    </row>
    <row r="10" spans="1:15" s="2" customFormat="1" ht="35.15" customHeight="1" x14ac:dyDescent="0.25">
      <c r="A10" s="52" t="s">
        <v>99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52"/>
    </row>
    <row r="11" spans="1:15" s="2" customFormat="1" ht="21" customHeight="1" x14ac:dyDescent="0.25">
      <c r="A11" s="37" t="s">
        <v>25</v>
      </c>
      <c r="B11" s="38"/>
      <c r="C11" s="38"/>
      <c r="D11" s="38"/>
      <c r="E11" s="38"/>
      <c r="F11" s="38"/>
      <c r="G11" s="38"/>
      <c r="H11" s="38" t="s">
        <v>120</v>
      </c>
      <c r="I11" s="38"/>
      <c r="J11" s="38"/>
      <c r="K11" s="38"/>
      <c r="L11" s="38"/>
      <c r="M11" s="38"/>
      <c r="N11" s="38"/>
      <c r="O11" s="248"/>
    </row>
    <row r="12" spans="1:15" s="2" customFormat="1" ht="21" customHeight="1" x14ac:dyDescent="0.25">
      <c r="A12" s="44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7"/>
    </row>
    <row r="13" spans="1:15" s="2" customFormat="1" ht="21" customHeight="1" x14ac:dyDescent="0.25">
      <c r="A13" s="44" t="s">
        <v>121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7"/>
    </row>
    <row r="14" spans="1:15" s="2" customFormat="1" ht="21" customHeight="1" x14ac:dyDescent="0.25">
      <c r="A14" s="44" t="s">
        <v>122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7"/>
    </row>
    <row r="15" spans="1:15" s="2" customFormat="1" ht="21" customHeight="1" x14ac:dyDescent="0.25">
      <c r="A15" s="44" t="s">
        <v>123</v>
      </c>
      <c r="B15" s="45"/>
      <c r="C15" s="45"/>
      <c r="D15" s="45"/>
      <c r="E15" s="45"/>
      <c r="F15" s="45"/>
      <c r="G15" s="45"/>
      <c r="H15" s="45" t="s">
        <v>124</v>
      </c>
      <c r="I15" s="45"/>
      <c r="J15" s="45"/>
      <c r="K15" s="45"/>
      <c r="L15" s="45"/>
      <c r="M15" s="45"/>
      <c r="N15" s="45"/>
      <c r="O15" s="67"/>
    </row>
    <row r="16" spans="1:15" s="2" customFormat="1" ht="21" customHeight="1" x14ac:dyDescent="0.25">
      <c r="A16" s="44" t="s">
        <v>125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7"/>
    </row>
    <row r="17" spans="1:15" s="2" customFormat="1" ht="21" customHeight="1" x14ac:dyDescent="0.25">
      <c r="A17" s="44" t="s">
        <v>126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7"/>
    </row>
    <row r="18" spans="1:15" s="2" customFormat="1" ht="21" customHeight="1" x14ac:dyDescent="0.25">
      <c r="A18" s="44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7"/>
    </row>
    <row r="19" spans="1:15" s="2" customFormat="1" ht="21" customHeight="1" x14ac:dyDescent="0.25">
      <c r="A19" s="44" t="s">
        <v>127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7"/>
    </row>
    <row r="20" spans="1:15" s="2" customFormat="1" ht="21" customHeight="1" x14ac:dyDescent="0.25">
      <c r="A20" s="44" t="s">
        <v>128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7"/>
    </row>
    <row r="21" spans="1:15" s="2" customFormat="1" ht="21" customHeight="1" x14ac:dyDescent="0.25">
      <c r="A21" s="44" t="s">
        <v>129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4" t="s">
        <v>130</v>
      </c>
      <c r="B22" s="45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4"/>
      <c r="B23" s="45"/>
      <c r="C23" s="6" t="s">
        <v>133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7"/>
    </row>
    <row r="24" spans="1:15" s="2" customFormat="1" ht="21" customHeight="1" x14ac:dyDescent="0.25">
      <c r="A24" s="44"/>
      <c r="B24" s="45"/>
      <c r="C24" s="6" t="s">
        <v>134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7"/>
    </row>
    <row r="25" spans="1:15" s="2" customFormat="1" ht="21" customHeight="1" x14ac:dyDescent="0.25">
      <c r="A25" s="44"/>
      <c r="B25" s="45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4"/>
      <c r="B26" s="45"/>
      <c r="C26" s="6" t="s">
        <v>133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7"/>
    </row>
    <row r="27" spans="1:15" s="2" customFormat="1" ht="21" customHeight="1" x14ac:dyDescent="0.25">
      <c r="A27" s="44"/>
      <c r="B27" s="45"/>
      <c r="C27" s="6" t="s">
        <v>134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7"/>
    </row>
    <row r="28" spans="1:15" s="2" customFormat="1" ht="21" customHeight="1" x14ac:dyDescent="0.25">
      <c r="A28" s="44" t="s">
        <v>136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7"/>
    </row>
    <row r="29" spans="1:15" s="2" customFormat="1" ht="29.25" customHeight="1" x14ac:dyDescent="0.25">
      <c r="A29" s="44" t="s">
        <v>137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7"/>
    </row>
    <row r="30" spans="1:15" s="2" customFormat="1" ht="29.25" customHeight="1" x14ac:dyDescent="0.25">
      <c r="A30" s="44" t="s">
        <v>138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7"/>
    </row>
    <row r="31" spans="1:15" s="2" customFormat="1" ht="29.25" customHeight="1" x14ac:dyDescent="0.25">
      <c r="A31" s="44" t="s">
        <v>139</v>
      </c>
      <c r="B31" s="45"/>
      <c r="C31" s="45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3" customFormat="1" ht="35.25" customHeight="1" x14ac:dyDescent="0.25">
      <c r="A32" s="52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52"/>
    </row>
    <row r="33" spans="1:15" s="3" customFormat="1" ht="5.15" customHeight="1" x14ac:dyDescent="0.25"/>
    <row r="34" spans="1:15" s="3" customFormat="1" ht="18" customHeight="1" x14ac:dyDescent="0.25">
      <c r="A34" s="64" t="s">
        <v>111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2018-05-27T02:00:00Z</cp:lastPrinted>
  <dcterms:created xsi:type="dcterms:W3CDTF">2017-12-26T12:44:00Z</dcterms:created>
  <dcterms:modified xsi:type="dcterms:W3CDTF">2018-06-12T01:05:04Z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