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85FC2CA1-BD65-4A04-9DF4-8B96FBDEA199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18" i="1" l="1"/>
  <c r="M15" i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<sst xmlns="http://schemas.openxmlformats.org/spreadsheetml/2006/main" count="469" uniqueCount="145">
  <si>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</si>
  <si>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</si>
  <si>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</si>
  <si>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</si>
  <si>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</si>
  <si>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</si>
  <si>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</si>
  <si>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</si>
  <si>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</si>
  <si>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</si>
  <si>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</si>
  <si>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</si>
  <si>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</si>
  <si>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</si>
  <si>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</si>
  <si>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</si>
  <si>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</si>
  <si>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</si>
  <si>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</si>
  <si>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</si>
  <si>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</si>
  <si>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</si>
  <si>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</si>
  <si>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</si>
  <si>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</si>
  <si>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</si>
  <si>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</si>
  <si>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</si>
  <si>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</si>
  <si>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</si>
  <si>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</si>
  <si>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</si>
  <si>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</si>
  <si>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</si>
  <si>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</si>
  <si>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</si>
  <si>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</si>
  <si>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</si>
  <si>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</si>
  <si>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</si>
  <si>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</si>
  <si>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</si>
  <si>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</si>
  <si>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</si>
  <si>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</si>
  <si>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</si>
  <si>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</si>
  <si>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</si>
  <si>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</si>
  <si>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</si>
  <si>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</si>
  <si>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</si>
  <si>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</si>
  <si>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</si>
  <si>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</si>
  <si>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</si>
  <si>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</si>
  <si>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</si>
  <si>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</si>
  <si>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</si>
  <si>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</si>
  <si>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</si>
  <si>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</si>
  <si>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</si>
  <si>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</si>
  <si>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</si>
  <si>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</si>
  <si>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</si>
  <si>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</si>
  <si>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</si>
  <si>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</si>
  <si>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</si>
  <si>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</si>
  <si>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</si>
  <si>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</si>
  <si>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</si>
  <si>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</si>
  <si>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</si>
  <si>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</si>
  <si>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</si>
  <si>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</si>
  <si>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</si>
  <si>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</si>
  <si>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</si>
  <si>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</si>
  <si>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</si>
  <si>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</si>
  <si>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</si>
  <si>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</si>
  <si>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</si>
  <si>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</si>
  <si>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</si>
  <si>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</si>
  <si>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</si>
  <si>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</si>
  <si>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</si>
  <si>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</si>
  <si>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</si>
  <si>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</si>
  <si>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</si>
  <si>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</si>
  <si>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</si>
  <si>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</si>
  <si>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</si>
  <si>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</si>
  <si>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</si>
  <si>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</si>
  <si>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</si>
  <si>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</si>
  <si>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</si>
  <si>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</si>
  <si>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</si>
  <si>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</si>
  <si>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</si>
  <si>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</si>
  <si>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</si>
  <si>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</si>
  <si>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</si>
  <si>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</si>
  <si>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</si>
  <si>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</si>
  <si>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</si>
  <si>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</si>
  <si>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</si>
  <si>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</si>
  <si>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</si>
  <si>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</si>
  <si>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</si>
  <si>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</si>
  <si>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</si>
  <si>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</si>
  <si>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</si>
  <si>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</si>
  <si>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</si>
  <si>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</si>
  <si>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</si>
  <si>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</si>
  <si>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</si>
  <si>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</si>
  <si>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JL-2018-SHY-229</t>
    </r>
    <phoneticPr fontId="17" type="noConversion"/>
  </si>
  <si>
    <t>YP-2018-SHY-229</t>
    <phoneticPr fontId="17" type="noConversion"/>
  </si>
  <si>
    <t>GDLKO+324盖板涵墙身</t>
    <phoneticPr fontId="17" type="noConversion"/>
  </si>
  <si>
    <t>30</t>
    <phoneticPr fontId="17" type="noConversion"/>
  </si>
  <si>
    <t>797.48</t>
    <phoneticPr fontId="17" type="noConversion"/>
  </si>
  <si>
    <t>≥30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</si>
</sst>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8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1" workbookViewId="0">
      <selection activeCell="D8" sqref="D8:I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81" t="s">
        <v>139</v>
      </c>
      <c r="L4" s="81"/>
      <c r="M4" s="81"/>
      <c r="N4" s="81"/>
      <c r="O4" s="81"/>
    </row>
    <row r="5" spans="1:26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81"/>
      <c r="L5" s="81"/>
      <c r="M5" s="81"/>
      <c r="N5" s="81"/>
      <c r="O5" s="81"/>
      <c r="R5" s="27"/>
    </row>
    <row r="6" spans="1:26" ht="23" customHeight="1" x14ac:dyDescent="0.25">
      <c r="A6" s="38" t="s">
        <v>5</v>
      </c>
      <c r="B6" s="39"/>
      <c r="C6" s="40"/>
      <c r="D6" s="41" t="s">
        <v>141</v>
      </c>
      <c r="E6" s="41"/>
      <c r="F6" s="41"/>
      <c r="G6" s="41"/>
      <c r="H6" s="41"/>
      <c r="I6" s="41"/>
      <c r="J6" s="42"/>
      <c r="K6" s="39"/>
      <c r="L6" s="43" t="s">
        <v>6</v>
      </c>
      <c r="M6" s="43"/>
      <c r="N6" s="43"/>
      <c r="O6" s="44"/>
    </row>
    <row r="7" spans="1:26" ht="23" customHeight="1" x14ac:dyDescent="0.25">
      <c r="A7" s="48" t="s">
        <v>7</v>
      </c>
      <c r="B7" s="49"/>
      <c r="C7" s="49"/>
      <c r="D7" s="50" t="s">
        <v>8</v>
      </c>
      <c r="E7" s="50"/>
      <c r="F7" s="50"/>
      <c r="G7" s="50"/>
      <c r="H7" s="50"/>
      <c r="I7" s="50"/>
      <c r="J7" s="49" t="s">
        <v>9</v>
      </c>
      <c r="K7" s="49"/>
      <c r="L7" s="51" t="s">
        <v>140</v>
      </c>
      <c r="M7" s="51"/>
      <c r="N7" s="51"/>
      <c r="O7" s="52"/>
      <c r="P7" s="2" t="s">
        <v>10</v>
      </c>
      <c r="Q7" s="21" t="str">
        <f>RIGHT(L7,2)</f>
        <v>29</v>
      </c>
    </row>
    <row r="8" spans="1:26" ht="23" customHeight="1" x14ac:dyDescent="0.25">
      <c r="A8" s="48" t="s">
        <v>11</v>
      </c>
      <c r="B8" s="49"/>
      <c r="C8" s="49"/>
      <c r="D8" s="53" t="s">
        <v>12</v>
      </c>
      <c r="E8" s="53"/>
      <c r="F8" s="53"/>
      <c r="G8" s="53"/>
      <c r="H8" s="53"/>
      <c r="I8" s="53"/>
      <c r="J8" s="49" t="s">
        <v>13</v>
      </c>
      <c r="K8" s="49"/>
      <c r="L8" s="54" t="s">
        <v>14</v>
      </c>
      <c r="M8" s="54"/>
      <c r="N8" s="54"/>
      <c r="O8" s="55"/>
    </row>
    <row r="9" spans="1:26" ht="23" customHeight="1" x14ac:dyDescent="0.25">
      <c r="A9" s="48" t="s">
        <v>15</v>
      </c>
      <c r="B9" s="49"/>
      <c r="C9" s="49"/>
      <c r="D9" s="53" t="s">
        <v>16</v>
      </c>
      <c r="E9" s="53"/>
      <c r="F9" s="53"/>
      <c r="G9" s="53"/>
      <c r="H9" s="53"/>
      <c r="I9" s="53"/>
      <c r="J9" s="49" t="s">
        <v>17</v>
      </c>
      <c r="K9" s="49"/>
      <c r="L9" s="56" t="s">
        <v>138</v>
      </c>
      <c r="M9" s="51"/>
      <c r="N9" s="51"/>
      <c r="O9" s="52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8" t="s">
        <v>23</v>
      </c>
      <c r="B12" s="62" t="s">
        <v>24</v>
      </c>
      <c r="C12" s="63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1" t="s">
        <v>33</v>
      </c>
      <c r="P12" s="2" t="s">
        <v>34</v>
      </c>
    </row>
    <row r="13" spans="1:26" ht="27.75" customHeight="1" x14ac:dyDescent="0.25">
      <c r="A13" s="48"/>
      <c r="B13" s="64"/>
      <c r="C13" s="65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1"/>
      <c r="R13" s="21" t="s">
        <v>37</v>
      </c>
      <c r="S13" s="2" t="s">
        <v>38</v>
      </c>
    </row>
    <row r="14" spans="1:26" ht="27" customHeight="1" x14ac:dyDescent="0.25">
      <c r="A14" s="48"/>
      <c r="B14" s="66"/>
      <c r="C14" s="67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YP-2018-SHY-229-1</v>
      </c>
      <c r="B15" s="75" t="s">
        <v>142</v>
      </c>
      <c r="C15" s="76"/>
      <c r="D15" s="72" t="str">
        <f>LEFT(L9,P9)</f>
        <v>2018/05/15</v>
      </c>
      <c r="E15" s="5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868.03</v>
      </c>
      <c r="L15" s="25">
        <v>38.6</v>
      </c>
      <c r="M15" s="74">
        <f>AVERAGE(L15:L17)</f>
        <v>36.866666666666667</v>
      </c>
      <c r="N15" s="74">
        <f>M15</f>
        <v>36.866666666666667</v>
      </c>
      <c r="O15" s="55" t="s">
        <v>45</v>
      </c>
      <c r="P15" s="21">
        <f t="shared" ref="P15:P23" si="0">ROUND(K15/22.5,3)</f>
        <v>38.579000000000001</v>
      </c>
      <c r="Q15" s="73">
        <f>ROUND(AVERAGE(L15:L17),3)</f>
        <v>36.866999999999997</v>
      </c>
      <c r="R15" s="30">
        <f t="shared" ref="R15:R23" ca="1" si="1">ROUND(R$14+RAND()*S$14,2)</f>
        <v>1081.9000000000001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YP-2018-SHY-229-2</v>
      </c>
      <c r="B16" s="77"/>
      <c r="C16" s="78"/>
      <c r="D16" s="72"/>
      <c r="E16" s="5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780.59</v>
      </c>
      <c r="L16" s="25">
        <v>34.700000000000003</v>
      </c>
      <c r="M16" s="74"/>
      <c r="N16" s="74"/>
      <c r="O16" s="55"/>
      <c r="P16" s="21">
        <f t="shared" si="0"/>
        <v>34.692999999999998</v>
      </c>
      <c r="Q16" s="73"/>
      <c r="R16" s="30">
        <f t="shared" ca="1" si="1"/>
        <v>1065.48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YP-2018-SHY-229-3</v>
      </c>
      <c r="B17" s="79"/>
      <c r="C17" s="80"/>
      <c r="D17" s="72"/>
      <c r="E17" s="5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839.68</v>
      </c>
      <c r="L17" s="25">
        <v>37.299999999999997</v>
      </c>
      <c r="M17" s="74"/>
      <c r="N17" s="74"/>
      <c r="O17" s="55"/>
      <c r="P17" s="21">
        <f t="shared" si="0"/>
        <v>37.319000000000003</v>
      </c>
      <c r="Q17" s="73"/>
      <c r="R17" s="30">
        <f t="shared" ca="1" si="1"/>
        <v>1022.41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YP-2018-SHY-229-4</v>
      </c>
      <c r="B18" s="75" t="s">
        <v>142</v>
      </c>
      <c r="C18" s="76"/>
      <c r="D18" s="53" t="str">
        <f>D15</f>
        <v>2018/05/15</v>
      </c>
      <c r="E18" s="5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143</v>
      </c>
      <c r="L18" s="25">
        <v>35.4</v>
      </c>
      <c r="M18" s="74">
        <f>AVERAGE(L18:L20)</f>
        <v>37.633333333333333</v>
      </c>
      <c r="N18" s="74">
        <f>M18</f>
        <v>37.633333333333333</v>
      </c>
      <c r="O18" s="55" t="s">
        <v>45</v>
      </c>
      <c r="P18" s="21">
        <f>ROUND(K19/22.5,3)</f>
        <v>39.134999999999998</v>
      </c>
      <c r="Q18" s="73">
        <f>ROUND(AVERAGE(L18:L20),3)</f>
        <v>37.633000000000003</v>
      </c>
      <c r="R18" s="30">
        <f t="shared" ca="1" si="1"/>
        <v>1029.6300000000001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YP-2018-SHY-229-5</v>
      </c>
      <c r="B19" s="77"/>
      <c r="C19" s="78"/>
      <c r="D19" s="53"/>
      <c r="E19" s="5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880.53</v>
      </c>
      <c r="L19" s="25">
        <v>39.1</v>
      </c>
      <c r="M19" s="74"/>
      <c r="N19" s="74"/>
      <c r="O19" s="55"/>
      <c r="P19" s="21" t="e">
        <f>ROUND(#REF!/22.5,3)</f>
        <v>#REF!</v>
      </c>
      <c r="Q19" s="73"/>
      <c r="R19" s="30">
        <f t="shared" ca="1" si="1"/>
        <v>1119.6300000000001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YP-2018-SHY-229-6</v>
      </c>
      <c r="B20" s="79"/>
      <c r="C20" s="80"/>
      <c r="D20" s="53"/>
      <c r="E20" s="5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863.62</v>
      </c>
      <c r="L20" s="25">
        <v>38.4</v>
      </c>
      <c r="M20" s="74"/>
      <c r="N20" s="74"/>
      <c r="O20" s="55"/>
      <c r="P20" s="21">
        <f t="shared" si="0"/>
        <v>38.383000000000003</v>
      </c>
      <c r="Q20" s="73"/>
      <c r="R20" s="30">
        <f t="shared" ca="1" si="1"/>
        <v>1039.08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4" t="s">
        <v>6</v>
      </c>
      <c r="E21" s="5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4" t="s">
        <v>6</v>
      </c>
      <c r="N21" s="54" t="s">
        <v>6</v>
      </c>
      <c r="O21" s="55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1031.78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4"/>
      <c r="E22" s="5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4"/>
      <c r="N22" s="54"/>
      <c r="O22" s="55"/>
      <c r="P22" s="21">
        <f t="shared" si="0"/>
        <v>0</v>
      </c>
      <c r="Q22" s="73"/>
      <c r="R22" s="30">
        <f t="shared" ca="1" si="1"/>
        <v>1015.8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4"/>
      <c r="E23" s="5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4"/>
      <c r="N23" s="54"/>
      <c r="O23" s="55"/>
      <c r="P23" s="21">
        <f t="shared" si="0"/>
        <v>0</v>
      </c>
      <c r="Q23" s="73"/>
      <c r="R23" s="30">
        <f t="shared" ca="1" si="1"/>
        <v>1096.29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4"/>
      <c r="N25" s="54"/>
      <c r="O25" s="55"/>
    </row>
    <row r="26" spans="1:26" ht="28" customHeight="1" x14ac:dyDescent="0.25">
      <c r="A26" s="22" t="s">
        <v>6</v>
      </c>
      <c r="B26" s="79"/>
      <c r="C26" s="80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4"/>
      <c r="N26" s="54"/>
      <c r="O26" s="55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51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87" t="s">
        <v>52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38" t="s">
        <v>5</v>
      </c>
      <c r="B6" s="39"/>
      <c r="C6" s="39"/>
      <c r="D6" s="86" t="s">
        <v>53</v>
      </c>
      <c r="E6" s="86"/>
      <c r="F6" s="86"/>
      <c r="G6" s="86"/>
      <c r="H6" s="86"/>
      <c r="I6" s="86"/>
      <c r="J6" s="39" t="s">
        <v>54</v>
      </c>
      <c r="K6" s="39"/>
      <c r="L6" s="43"/>
      <c r="M6" s="43"/>
      <c r="N6" s="43"/>
      <c r="O6" s="44"/>
    </row>
    <row r="7" spans="1:19" ht="25" customHeight="1" x14ac:dyDescent="0.25">
      <c r="A7" s="48" t="s">
        <v>7</v>
      </c>
      <c r="B7" s="49"/>
      <c r="C7" s="49"/>
      <c r="D7" s="53"/>
      <c r="E7" s="53"/>
      <c r="F7" s="53"/>
      <c r="G7" s="53"/>
      <c r="H7" s="53"/>
      <c r="I7" s="53"/>
      <c r="J7" s="49" t="s">
        <v>9</v>
      </c>
      <c r="K7" s="49"/>
      <c r="L7" s="54" t="s">
        <v>55</v>
      </c>
      <c r="M7" s="54"/>
      <c r="N7" s="54"/>
      <c r="O7" s="55"/>
    </row>
    <row r="8" spans="1:19" ht="25" customHeight="1" x14ac:dyDescent="0.25">
      <c r="A8" s="48" t="s">
        <v>11</v>
      </c>
      <c r="B8" s="49"/>
      <c r="C8" s="49"/>
      <c r="D8" s="53"/>
      <c r="E8" s="53"/>
      <c r="F8" s="53"/>
      <c r="G8" s="53"/>
      <c r="H8" s="53"/>
      <c r="I8" s="53"/>
      <c r="J8" s="49" t="s">
        <v>13</v>
      </c>
      <c r="K8" s="49"/>
      <c r="L8" s="54"/>
      <c r="M8" s="54"/>
      <c r="N8" s="54"/>
      <c r="O8" s="55"/>
    </row>
    <row r="9" spans="1:19" ht="25" customHeight="1" x14ac:dyDescent="0.25">
      <c r="A9" s="48" t="s">
        <v>15</v>
      </c>
      <c r="B9" s="49"/>
      <c r="C9" s="49"/>
      <c r="D9" s="53"/>
      <c r="E9" s="53"/>
      <c r="F9" s="53"/>
      <c r="G9" s="53"/>
      <c r="H9" s="53"/>
      <c r="I9" s="53"/>
      <c r="J9" s="49" t="s">
        <v>17</v>
      </c>
      <c r="K9" s="49"/>
      <c r="L9" s="54" t="s">
        <v>56</v>
      </c>
      <c r="M9" s="54"/>
      <c r="N9" s="54"/>
      <c r="O9" s="55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8" t="s">
        <v>23</v>
      </c>
      <c r="B12" s="62" t="s">
        <v>24</v>
      </c>
      <c r="C12" s="63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1" t="s">
        <v>33</v>
      </c>
    </row>
    <row r="13" spans="1:19" ht="27.75" customHeight="1" x14ac:dyDescent="0.25">
      <c r="A13" s="48"/>
      <c r="B13" s="64"/>
      <c r="C13" s="65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1"/>
      <c r="R13" s="21" t="s">
        <v>37</v>
      </c>
      <c r="S13" s="2" t="s">
        <v>38</v>
      </c>
    </row>
    <row r="14" spans="1:19" ht="27" customHeight="1" x14ac:dyDescent="0.25">
      <c r="A14" s="48"/>
      <c r="B14" s="66"/>
      <c r="C14" s="67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4"/>
      <c r="E15" s="54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5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990.32</v>
      </c>
    </row>
    <row r="16" spans="1:19" ht="29.25" customHeight="1" x14ac:dyDescent="0.25">
      <c r="A16" s="22"/>
      <c r="B16" s="77"/>
      <c r="C16" s="78"/>
      <c r="D16" s="54"/>
      <c r="E16" s="54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5"/>
      <c r="P16" s="21">
        <f t="shared" si="0"/>
        <v>44.225000000000001</v>
      </c>
      <c r="Q16" s="73"/>
      <c r="R16" s="30">
        <f t="shared" ca="1" si="1"/>
        <v>1002.43</v>
      </c>
    </row>
    <row r="17" spans="1:18" ht="29.25" customHeight="1" x14ac:dyDescent="0.25">
      <c r="A17" s="22"/>
      <c r="B17" s="79"/>
      <c r="C17" s="80"/>
      <c r="D17" s="54"/>
      <c r="E17" s="54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5"/>
      <c r="P17" s="21">
        <f t="shared" si="0"/>
        <v>42.963999999999999</v>
      </c>
      <c r="Q17" s="73"/>
      <c r="R17" s="30">
        <f t="shared" ca="1" si="1"/>
        <v>1001.65</v>
      </c>
    </row>
    <row r="18" spans="1:18" ht="29.25" customHeight="1" x14ac:dyDescent="0.25">
      <c r="A18" s="22"/>
      <c r="B18" s="75"/>
      <c r="C18" s="76"/>
      <c r="D18" s="54"/>
      <c r="E18" s="54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5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974.81</v>
      </c>
    </row>
    <row r="19" spans="1:18" ht="29.25" customHeight="1" x14ac:dyDescent="0.25">
      <c r="A19" s="22"/>
      <c r="B19" s="77"/>
      <c r="C19" s="78"/>
      <c r="D19" s="54"/>
      <c r="E19" s="54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5"/>
      <c r="P19" s="21">
        <f t="shared" si="0"/>
        <v>41.722999999999999</v>
      </c>
      <c r="Q19" s="73"/>
      <c r="R19" s="30">
        <f t="shared" ca="1" si="1"/>
        <v>1025.8599999999999</v>
      </c>
    </row>
    <row r="20" spans="1:18" ht="29.25" customHeight="1" x14ac:dyDescent="0.25">
      <c r="A20" s="22"/>
      <c r="B20" s="79"/>
      <c r="C20" s="80"/>
      <c r="D20" s="54"/>
      <c r="E20" s="54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5"/>
      <c r="P20" s="21">
        <f t="shared" si="0"/>
        <v>41.570999999999998</v>
      </c>
      <c r="Q20" s="73"/>
      <c r="R20" s="30">
        <f t="shared" ca="1" si="1"/>
        <v>1007.32</v>
      </c>
    </row>
    <row r="21" spans="1:18" ht="29.25" customHeight="1" x14ac:dyDescent="0.25">
      <c r="A21" s="22"/>
      <c r="B21" s="75"/>
      <c r="C21" s="76"/>
      <c r="D21" s="54"/>
      <c r="E21" s="54"/>
      <c r="F21" s="23"/>
      <c r="G21" s="23"/>
      <c r="H21" s="23"/>
      <c r="I21" s="23"/>
      <c r="J21" s="23"/>
      <c r="K21" s="24"/>
      <c r="L21" s="25"/>
      <c r="M21" s="74"/>
      <c r="N21" s="74"/>
      <c r="O21" s="55"/>
      <c r="P21" s="21">
        <f t="shared" si="0"/>
        <v>0</v>
      </c>
      <c r="Q21" s="73" t="e">
        <f>ROUND(AVERAGE(L21:L23),3)</f>
        <v>#DIV/0!</v>
      </c>
      <c r="R21" s="30">
        <f t="shared" ca="1" si="1"/>
        <v>1010.77</v>
      </c>
    </row>
    <row r="22" spans="1:18" ht="29.25" customHeight="1" x14ac:dyDescent="0.25">
      <c r="A22" s="22"/>
      <c r="B22" s="77"/>
      <c r="C22" s="78"/>
      <c r="D22" s="54"/>
      <c r="E22" s="54"/>
      <c r="F22" s="23"/>
      <c r="G22" s="23"/>
      <c r="H22" s="23"/>
      <c r="I22" s="23"/>
      <c r="J22" s="23"/>
      <c r="K22" s="24"/>
      <c r="L22" s="25"/>
      <c r="M22" s="74"/>
      <c r="N22" s="74"/>
      <c r="O22" s="55"/>
      <c r="P22" s="21">
        <f t="shared" si="0"/>
        <v>0</v>
      </c>
      <c r="Q22" s="73"/>
      <c r="R22" s="30">
        <f t="shared" ca="1" si="1"/>
        <v>1023.31</v>
      </c>
    </row>
    <row r="23" spans="1:18" ht="29.25" customHeight="1" x14ac:dyDescent="0.25">
      <c r="A23" s="22"/>
      <c r="B23" s="79"/>
      <c r="C23" s="80"/>
      <c r="D23" s="54"/>
      <c r="E23" s="54"/>
      <c r="F23" s="23"/>
      <c r="G23" s="23"/>
      <c r="H23" s="23"/>
      <c r="I23" s="23"/>
      <c r="J23" s="23"/>
      <c r="K23" s="24"/>
      <c r="L23" s="25"/>
      <c r="M23" s="74"/>
      <c r="N23" s="74"/>
      <c r="O23" s="55"/>
      <c r="P23" s="21">
        <f t="shared" si="0"/>
        <v>0</v>
      </c>
      <c r="Q23" s="73"/>
      <c r="R23" s="30">
        <f t="shared" ca="1" si="1"/>
        <v>969.26</v>
      </c>
    </row>
    <row r="24" spans="1:18" ht="29.25" customHeight="1" x14ac:dyDescent="0.25">
      <c r="A24" s="22" t="s">
        <v>6</v>
      </c>
      <c r="B24" s="75" t="s">
        <v>6</v>
      </c>
      <c r="C24" s="76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4"/>
      <c r="N25" s="54"/>
      <c r="O25" s="55"/>
    </row>
    <row r="26" spans="1:18" ht="29.25" customHeight="1" x14ac:dyDescent="0.25">
      <c r="A26" s="22" t="s">
        <v>6</v>
      </c>
      <c r="B26" s="79"/>
      <c r="C26" s="80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4"/>
      <c r="N26" s="54"/>
      <c r="O26" s="55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B61" sqref="B6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报告编号：BG-2018-SHY-229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YP-2018-SHY-229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GDLKO+324盖板涵墙身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30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YP-2018-SHY-229-1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2018/05/15-2018/06/12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144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38.6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36.866666666666667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122.9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YP-2018-SHY-229-2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34.700000000000003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YP-2018-SHY-229-3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37.299999999999997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YP-2018-SHY-229-4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2018/05/15-2018/06/12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144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35.4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37.633333333333333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125.4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YP-2018-SHY-229-5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39.1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YP-2018-SHY-229-6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38.4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99</v>
      </c>
      <c r="M1" s="35"/>
      <c r="N1" s="35"/>
    </row>
    <row r="2" spans="1:15" ht="14.15" customHeight="1" x14ac:dyDescent="0.25">
      <c r="L2" s="7"/>
      <c r="M2" s="36" t="s">
        <v>100</v>
      </c>
      <c r="N2" s="36"/>
    </row>
    <row r="3" spans="1:15" ht="25" customHeight="1" x14ac:dyDescent="0.25">
      <c r="A3" s="37" t="s">
        <v>101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5" t="s">
        <v>3</v>
      </c>
      <c r="B4" s="45"/>
      <c r="C4" s="47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5"/>
      <c r="B5" s="45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39" t="s">
        <v>54</v>
      </c>
      <c r="J6" s="39"/>
      <c r="K6" s="39"/>
      <c r="L6" s="39"/>
      <c r="M6" s="39"/>
      <c r="N6" s="250"/>
    </row>
    <row r="7" spans="1:15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49" t="s">
        <v>9</v>
      </c>
      <c r="J7" s="49"/>
      <c r="K7" s="49"/>
      <c r="L7" s="49"/>
      <c r="M7" s="49"/>
      <c r="N7" s="61"/>
    </row>
    <row r="8" spans="1:15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49" t="s">
        <v>13</v>
      </c>
      <c r="J8" s="49"/>
      <c r="K8" s="49"/>
      <c r="L8" s="49"/>
      <c r="M8" s="49"/>
      <c r="N8" s="61"/>
    </row>
    <row r="9" spans="1:15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49" t="s">
        <v>17</v>
      </c>
      <c r="J9" s="49"/>
      <c r="K9" s="49"/>
      <c r="L9" s="49"/>
      <c r="M9" s="49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49" t="s">
        <v>27</v>
      </c>
      <c r="F11" s="49"/>
      <c r="G11" s="49"/>
      <c r="H11" s="49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49" t="s">
        <v>35</v>
      </c>
      <c r="F12" s="49"/>
      <c r="G12" s="49" t="s">
        <v>36</v>
      </c>
      <c r="H12" s="49"/>
      <c r="I12" s="83"/>
      <c r="J12" s="83"/>
      <c r="K12" s="83"/>
      <c r="L12" s="83"/>
      <c r="M12" s="83"/>
      <c r="N12" s="257"/>
    </row>
    <row r="13" spans="1:15" ht="20.25" customHeight="1" x14ac:dyDescent="0.25">
      <c r="A13" s="48"/>
      <c r="B13" s="49"/>
      <c r="C13" s="49"/>
      <c r="D13" s="49"/>
      <c r="E13" s="6" t="s">
        <v>39</v>
      </c>
      <c r="F13" s="6" t="s">
        <v>40</v>
      </c>
      <c r="G13" s="6" t="s">
        <v>39</v>
      </c>
      <c r="H13" s="6" t="s">
        <v>40</v>
      </c>
      <c r="I13" s="49"/>
      <c r="J13" s="49"/>
      <c r="K13" s="49"/>
      <c r="L13" s="49"/>
      <c r="M13" s="49"/>
      <c r="N13" s="61"/>
    </row>
    <row r="14" spans="1:15" ht="33" customHeight="1" x14ac:dyDescent="0.25">
      <c r="A14" s="5"/>
      <c r="B14" s="49"/>
      <c r="C14" s="49"/>
      <c r="D14" s="49"/>
      <c r="E14" s="6"/>
      <c r="F14" s="6"/>
      <c r="G14" s="6"/>
      <c r="H14" s="6"/>
      <c r="I14" s="6"/>
      <c r="J14" s="6"/>
      <c r="K14" s="6"/>
      <c r="L14" s="49"/>
      <c r="M14" s="49"/>
      <c r="N14" s="61"/>
    </row>
    <row r="15" spans="1:15" ht="33" customHeight="1" x14ac:dyDescent="0.25">
      <c r="A15" s="5"/>
      <c r="B15" s="49"/>
      <c r="C15" s="49"/>
      <c r="D15" s="49"/>
      <c r="E15" s="6"/>
      <c r="F15" s="6"/>
      <c r="G15" s="6"/>
      <c r="H15" s="6"/>
      <c r="I15" s="6"/>
      <c r="J15" s="6"/>
      <c r="K15" s="6"/>
      <c r="L15" s="49"/>
      <c r="M15" s="49"/>
      <c r="N15" s="61"/>
    </row>
    <row r="16" spans="1:15" ht="33" customHeight="1" x14ac:dyDescent="0.25">
      <c r="A16" s="5"/>
      <c r="B16" s="49"/>
      <c r="C16" s="49"/>
      <c r="D16" s="49"/>
      <c r="E16" s="6"/>
      <c r="F16" s="6"/>
      <c r="G16" s="6"/>
      <c r="H16" s="6"/>
      <c r="I16" s="6"/>
      <c r="J16" s="6"/>
      <c r="K16" s="6"/>
      <c r="L16" s="49"/>
      <c r="M16" s="49"/>
      <c r="N16" s="61"/>
    </row>
    <row r="17" spans="1:14" ht="33" customHeight="1" x14ac:dyDescent="0.25">
      <c r="A17" s="5"/>
      <c r="B17" s="49"/>
      <c r="C17" s="49"/>
      <c r="D17" s="49"/>
      <c r="E17" s="6"/>
      <c r="F17" s="6"/>
      <c r="G17" s="6"/>
      <c r="H17" s="6"/>
      <c r="I17" s="6"/>
      <c r="J17" s="6"/>
      <c r="K17" s="6"/>
      <c r="L17" s="49"/>
      <c r="M17" s="49"/>
      <c r="N17" s="61"/>
    </row>
    <row r="18" spans="1:14" ht="33" customHeight="1" x14ac:dyDescent="0.25">
      <c r="A18" s="5"/>
      <c r="B18" s="49"/>
      <c r="C18" s="49"/>
      <c r="D18" s="49"/>
      <c r="E18" s="6"/>
      <c r="F18" s="6"/>
      <c r="G18" s="6"/>
      <c r="H18" s="6"/>
      <c r="I18" s="6"/>
      <c r="J18" s="6"/>
      <c r="K18" s="6"/>
      <c r="L18" s="49"/>
      <c r="M18" s="49"/>
      <c r="N18" s="61"/>
    </row>
    <row r="19" spans="1:14" ht="33" customHeight="1" x14ac:dyDescent="0.25">
      <c r="A19" s="5"/>
      <c r="B19" s="49"/>
      <c r="C19" s="49"/>
      <c r="D19" s="49"/>
      <c r="E19" s="6"/>
      <c r="F19" s="6"/>
      <c r="G19" s="6"/>
      <c r="H19" s="6"/>
      <c r="I19" s="6"/>
      <c r="J19" s="6"/>
      <c r="K19" s="6"/>
      <c r="L19" s="49"/>
      <c r="M19" s="49"/>
      <c r="N19" s="61"/>
    </row>
    <row r="20" spans="1:14" ht="33" customHeight="1" x14ac:dyDescent="0.25">
      <c r="A20" s="5"/>
      <c r="B20" s="49"/>
      <c r="C20" s="49"/>
      <c r="D20" s="49"/>
      <c r="E20" s="6"/>
      <c r="F20" s="6"/>
      <c r="G20" s="6"/>
      <c r="H20" s="6"/>
      <c r="I20" s="6"/>
      <c r="J20" s="6"/>
      <c r="K20" s="6"/>
      <c r="L20" s="49"/>
      <c r="M20" s="49"/>
      <c r="N20" s="61"/>
    </row>
    <row r="21" spans="1:14" ht="33" customHeight="1" x14ac:dyDescent="0.25">
      <c r="A21" s="5"/>
      <c r="B21" s="49"/>
      <c r="C21" s="49"/>
      <c r="D21" s="49"/>
      <c r="E21" s="6"/>
      <c r="F21" s="6"/>
      <c r="G21" s="6"/>
      <c r="H21" s="6"/>
      <c r="I21" s="6"/>
      <c r="J21" s="6"/>
      <c r="K21" s="6"/>
      <c r="L21" s="49"/>
      <c r="M21" s="49"/>
      <c r="N21" s="61"/>
    </row>
    <row r="22" spans="1:14" ht="33" customHeight="1" x14ac:dyDescent="0.25">
      <c r="A22" s="5"/>
      <c r="B22" s="49"/>
      <c r="C22" s="49"/>
      <c r="D22" s="49"/>
      <c r="E22" s="6"/>
      <c r="F22" s="6"/>
      <c r="G22" s="6"/>
      <c r="H22" s="6"/>
      <c r="I22" s="6"/>
      <c r="J22" s="6"/>
      <c r="K22" s="6"/>
      <c r="L22" s="49"/>
      <c r="M22" s="49"/>
      <c r="N22" s="61"/>
    </row>
    <row r="23" spans="1:14" ht="33" customHeight="1" x14ac:dyDescent="0.25">
      <c r="A23" s="5"/>
      <c r="B23" s="49"/>
      <c r="C23" s="49"/>
      <c r="D23" s="49"/>
      <c r="E23" s="6"/>
      <c r="F23" s="6"/>
      <c r="G23" s="6"/>
      <c r="H23" s="6"/>
      <c r="I23" s="6"/>
      <c r="J23" s="6"/>
      <c r="K23" s="6"/>
      <c r="L23" s="49"/>
      <c r="M23" s="49"/>
      <c r="N23" s="61"/>
    </row>
    <row r="24" spans="1:14" ht="33" customHeight="1" x14ac:dyDescent="0.25">
      <c r="A24" s="5"/>
      <c r="B24" s="49"/>
      <c r="C24" s="49"/>
      <c r="D24" s="49"/>
      <c r="E24" s="6"/>
      <c r="F24" s="6"/>
      <c r="G24" s="6"/>
      <c r="H24" s="6"/>
      <c r="I24" s="6"/>
      <c r="J24" s="6"/>
      <c r="K24" s="6"/>
      <c r="L24" s="49"/>
      <c r="M24" s="49"/>
      <c r="N24" s="61"/>
    </row>
    <row r="25" spans="1:14" ht="33" customHeight="1" x14ac:dyDescent="0.25">
      <c r="A25" s="5"/>
      <c r="B25" s="49"/>
      <c r="C25" s="49"/>
      <c r="D25" s="49"/>
      <c r="E25" s="6"/>
      <c r="F25" s="6"/>
      <c r="G25" s="6"/>
      <c r="H25" s="6"/>
      <c r="I25" s="6"/>
      <c r="J25" s="6"/>
      <c r="K25" s="6"/>
      <c r="L25" s="49"/>
      <c r="M25" s="49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99</v>
      </c>
      <c r="M1" s="35"/>
      <c r="N1" s="35"/>
      <c r="O1" s="35"/>
    </row>
    <row r="2" spans="1:15" ht="14.15" customHeight="1" x14ac:dyDescent="0.25">
      <c r="M2" s="7"/>
      <c r="N2" s="36" t="s">
        <v>115</v>
      </c>
      <c r="O2" s="36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5" t="s">
        <v>3</v>
      </c>
      <c r="B4" s="45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40" t="s">
        <v>54</v>
      </c>
      <c r="J6" s="42"/>
      <c r="K6" s="265"/>
      <c r="L6" s="265"/>
      <c r="M6" s="265"/>
      <c r="N6" s="265"/>
      <c r="O6" s="266"/>
    </row>
    <row r="7" spans="1:15" s="2" customFormat="1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8" t="s">
        <v>25</v>
      </c>
      <c r="B11" s="39"/>
      <c r="C11" s="39"/>
      <c r="D11" s="39"/>
      <c r="E11" s="39"/>
      <c r="F11" s="39"/>
      <c r="G11" s="39"/>
      <c r="H11" s="39" t="s">
        <v>118</v>
      </c>
      <c r="I11" s="39"/>
      <c r="J11" s="39"/>
      <c r="K11" s="39"/>
      <c r="L11" s="39"/>
      <c r="M11" s="39"/>
      <c r="N11" s="39"/>
      <c r="O11" s="250"/>
    </row>
    <row r="12" spans="1:15" s="2" customFormat="1" ht="21" customHeight="1" x14ac:dyDescent="0.25">
      <c r="A12" s="48" t="s">
        <v>26</v>
      </c>
      <c r="B12" s="49"/>
      <c r="C12" s="49"/>
      <c r="D12" s="49"/>
      <c r="E12" s="49"/>
      <c r="F12" s="49"/>
      <c r="G12" s="49"/>
      <c r="H12" s="49" t="s">
        <v>33</v>
      </c>
      <c r="I12" s="49"/>
      <c r="J12" s="49"/>
      <c r="K12" s="49"/>
      <c r="L12" s="49"/>
      <c r="M12" s="49"/>
      <c r="N12" s="49"/>
      <c r="O12" s="61"/>
    </row>
    <row r="13" spans="1:15" s="2" customFormat="1" ht="21" customHeight="1" x14ac:dyDescent="0.25">
      <c r="A13" s="48" t="s">
        <v>119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61"/>
    </row>
    <row r="14" spans="1:15" s="2" customFormat="1" ht="21" customHeight="1" x14ac:dyDescent="0.25">
      <c r="A14" s="48" t="s">
        <v>120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61"/>
    </row>
    <row r="15" spans="1:15" s="2" customFormat="1" ht="21" customHeight="1" x14ac:dyDescent="0.25">
      <c r="A15" s="48" t="s">
        <v>121</v>
      </c>
      <c r="B15" s="49"/>
      <c r="C15" s="49"/>
      <c r="D15" s="49"/>
      <c r="E15" s="49"/>
      <c r="F15" s="49"/>
      <c r="G15" s="49"/>
      <c r="H15" s="49" t="s">
        <v>122</v>
      </c>
      <c r="I15" s="49"/>
      <c r="J15" s="49"/>
      <c r="K15" s="49"/>
      <c r="L15" s="49"/>
      <c r="M15" s="49"/>
      <c r="N15" s="49"/>
      <c r="O15" s="61"/>
    </row>
    <row r="16" spans="1:15" s="2" customFormat="1" ht="21" customHeight="1" x14ac:dyDescent="0.25">
      <c r="A16" s="48" t="s">
        <v>123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61"/>
    </row>
    <row r="17" spans="1:15" s="2" customFormat="1" ht="21" customHeight="1" x14ac:dyDescent="0.25">
      <c r="A17" s="48" t="s">
        <v>124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61"/>
    </row>
    <row r="18" spans="1:15" s="2" customFormat="1" ht="21" customHeight="1" x14ac:dyDescent="0.25">
      <c r="A18" s="48" t="s">
        <v>27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61"/>
    </row>
    <row r="19" spans="1:15" s="2" customFormat="1" ht="21" customHeight="1" x14ac:dyDescent="0.25">
      <c r="A19" s="48" t="s">
        <v>125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61"/>
    </row>
    <row r="20" spans="1:15" s="2" customFormat="1" ht="21" customHeight="1" x14ac:dyDescent="0.25">
      <c r="A20" s="48" t="s">
        <v>126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61"/>
    </row>
    <row r="21" spans="1:15" s="2" customFormat="1" ht="21" customHeight="1" x14ac:dyDescent="0.25">
      <c r="A21" s="48" t="s">
        <v>127</v>
      </c>
      <c r="B21" s="49"/>
      <c r="C21" s="4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8" t="s">
        <v>128</v>
      </c>
      <c r="B22" s="4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8"/>
      <c r="B23" s="49"/>
      <c r="C23" s="6" t="s">
        <v>131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61"/>
    </row>
    <row r="24" spans="1:15" s="2" customFormat="1" ht="21" customHeight="1" x14ac:dyDescent="0.25">
      <c r="A24" s="48"/>
      <c r="B24" s="49"/>
      <c r="C24" s="6" t="s">
        <v>132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61"/>
    </row>
    <row r="25" spans="1:15" s="2" customFormat="1" ht="21" customHeight="1" x14ac:dyDescent="0.25">
      <c r="A25" s="48"/>
      <c r="B25" s="4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8"/>
      <c r="B26" s="49"/>
      <c r="C26" s="6" t="s">
        <v>131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61"/>
    </row>
    <row r="27" spans="1:15" s="2" customFormat="1" ht="21" customHeight="1" x14ac:dyDescent="0.25">
      <c r="A27" s="48"/>
      <c r="B27" s="49"/>
      <c r="C27" s="6" t="s">
        <v>132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61"/>
    </row>
    <row r="28" spans="1:15" s="2" customFormat="1" ht="21" customHeight="1" x14ac:dyDescent="0.25">
      <c r="A28" s="48" t="s">
        <v>134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61"/>
    </row>
    <row r="29" spans="1:15" s="2" customFormat="1" ht="29.25" customHeight="1" x14ac:dyDescent="0.25">
      <c r="A29" s="48" t="s">
        <v>135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61"/>
    </row>
    <row r="30" spans="1:15" s="2" customFormat="1" ht="29.25" customHeight="1" x14ac:dyDescent="0.25">
      <c r="A30" s="48" t="s">
        <v>136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61"/>
    </row>
    <row r="31" spans="1:15" s="2" customFormat="1" ht="29.25" customHeight="1" x14ac:dyDescent="0.25">
      <c r="A31" s="48" t="s">
        <v>137</v>
      </c>
      <c r="B31" s="49"/>
      <c r="C31" s="49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2018-06-12T09:49:12Z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