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5B3E497-BCD3-474D-80C7-AC182CB24A3C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<sst xmlns="http://schemas.openxmlformats.org/spreadsheetml/2006/main" count="470" uniqueCount="146">
  <si>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</si>
  <si>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</si>
  <si>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</si>
  <si>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</si>
  <si>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</si>
  <si>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</si>
  <si>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</si>
  <si>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</si>
  <si>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</si>
  <si>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</si>
  <si>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</si>
  <si>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</si>
  <si>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</si>
  <si>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</si>
  <si>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</si>
  <si>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</si>
  <si>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</si>
  <si>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</si>
  <si>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</si>
  <si>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</si>
  <si>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</si>
  <si>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</si>
  <si>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</si>
  <si>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</si>
  <si>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</si>
  <si>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</si>
  <si>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</si>
  <si>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</si>
  <si>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</si>
  <si>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</si>
  <si>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</si>
  <si>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</si>
  <si>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</si>
  <si>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</si>
  <si>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</si>
  <si>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</si>
  <si>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</si>
  <si>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</si>
  <si>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</si>
  <si>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</si>
  <si>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</si>
  <si>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</si>
  <si>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</si>
  <si>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</si>
  <si>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</si>
  <si>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</si>
  <si>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</si>
  <si>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</si>
  <si>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</si>
  <si>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</si>
  <si>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</si>
  <si>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</si>
  <si>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</si>
  <si>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</si>
  <si>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</si>
  <si>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</si>
  <si>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</si>
  <si>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</si>
  <si>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</si>
  <si>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</si>
  <si>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</si>
  <si>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</si>
  <si>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</si>
  <si>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</si>
  <si>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</si>
  <si>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</si>
  <si>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</si>
  <si>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</si>
  <si>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</si>
  <si>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</si>
  <si>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</si>
  <si>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</si>
  <si>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</si>
  <si>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</si>
  <si>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</si>
  <si>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</si>
  <si>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</si>
  <si>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</si>
  <si>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</si>
  <si>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</si>
  <si>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</si>
  <si>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</si>
  <si>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</si>
  <si>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</si>
  <si>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</si>
  <si>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</si>
  <si>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</si>
  <si>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</si>
  <si>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</si>
  <si>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</si>
  <si>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</si>
  <si>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</si>
  <si>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</si>
  <si>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</si>
  <si>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</si>
  <si>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</si>
  <si>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</si>
  <si>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</si>
  <si>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</si>
  <si>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</si>
  <si>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</si>
  <si>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</si>
  <si>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</si>
  <si>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</si>
  <si>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</si>
  <si>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</si>
  <si>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</si>
  <si>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</si>
  <si>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</si>
  <si>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</si>
  <si>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</si>
  <si>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</si>
  <si>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</si>
  <si>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</si>
  <si>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</si>
  <si>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</si>
  <si>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</si>
  <si>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</si>
  <si>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</si>
  <si>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</si>
  <si>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</si>
  <si>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</si>
  <si>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</si>
  <si>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</si>
  <si>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</si>
  <si>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</si>
  <si>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</si>
  <si>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</si>
  <si>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</si>
  <si>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</si>
  <si>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</si>
  <si>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</si>
  <si>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</si>
  <si>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</si>
  <si>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</si>
  <si>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</si>
  <si>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</si>
  <si>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</si>
  <si>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</si>
  <si>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</si>
  <si>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</si>
  <si>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2018/05/20-2018/06/17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</si>
  <si>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JL-2018-SHY-239</t>
    </r>
    <phoneticPr fontId="17" type="noConversion"/>
  </si>
  <si>
    <t>YP-2018-SHY-239</t>
    <phoneticPr fontId="17" type="noConversion"/>
  </si>
  <si>
    <t>尚义一号水库大桥2-4墩柱</t>
    <phoneticPr fontId="17" type="noConversion"/>
  </si>
  <si>
    <t>1002.4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</si>
</sst>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144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969.48666666666668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143</v>
      </c>
      <c r="M7" s="52"/>
      <c r="N7" s="52"/>
      <c r="O7" s="53"/>
      <c r="P7" s="2" t="s">
        <v>10</v>
      </c>
      <c r="Q7" s="21" t="str">
        <f>RIGHT(L7,2)</f>
        <v>39</v>
      </c>
      <c r="R7" s="35">
        <f>(K18+K19+K20)/3</f>
        <v>970.53333333333342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141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YP-2018-SHY-239-1</v>
      </c>
      <c r="B15" s="75" t="s">
        <v>139</v>
      </c>
      <c r="C15" s="76"/>
      <c r="D15" s="72" t="str">
        <f>LEFT(L9,P9)</f>
        <v>2018/05/20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956.72</v>
      </c>
      <c r="L15" s="25">
        <f>K15/S6</f>
        <v>42.520888888888891</v>
      </c>
      <c r="M15" s="74">
        <f>R6/S6</f>
        <v>43.088296296296299</v>
      </c>
      <c r="N15" s="74">
        <f>M15</f>
        <v>43.088296296296299</v>
      </c>
      <c r="O15" s="56" t="s">
        <v>45</v>
      </c>
      <c r="P15" s="21">
        <f t="shared" ref="P15:P23" si="0">ROUND(K15/22.5,3)</f>
        <v>42.521000000000001</v>
      </c>
      <c r="Q15" s="73">
        <f>ROUND(AVERAGE(L15:L17),3)</f>
        <v>43.088000000000001</v>
      </c>
      <c r="R15" s="30">
        <f t="shared" ref="R15:R23" ca="1" si="1">ROUND(R$14+RAND()*S$14,2)</f>
        <v>967.43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YP-2018-SHY-239-2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981.61</v>
      </c>
      <c r="L16" s="25">
        <f>K16/S6</f>
        <v>43.627111111111113</v>
      </c>
      <c r="M16" s="74"/>
      <c r="N16" s="74"/>
      <c r="O16" s="56"/>
      <c r="P16" s="21">
        <f t="shared" si="0"/>
        <v>43.627000000000002</v>
      </c>
      <c r="Q16" s="73"/>
      <c r="R16" s="30">
        <f t="shared" ca="1" si="1"/>
        <v>1006.33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YP-2018-SHY-239-3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970.13</v>
      </c>
      <c r="L17" s="25">
        <f>K17/S6</f>
        <v>43.116888888888887</v>
      </c>
      <c r="M17" s="74"/>
      <c r="N17" s="74"/>
      <c r="O17" s="56"/>
      <c r="P17" s="21">
        <f t="shared" si="0"/>
        <v>43.116999999999997</v>
      </c>
      <c r="Q17" s="73"/>
      <c r="R17" s="30">
        <f t="shared" ca="1" si="1"/>
        <v>1006.63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YP-2018-SHY-239-4</v>
      </c>
      <c r="B18" s="75" t="s">
        <v>139</v>
      </c>
      <c r="C18" s="76"/>
      <c r="D18" s="54" t="str">
        <f>D15</f>
        <v>2018/05/20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44.551111111111112</v>
      </c>
      <c r="M18" s="74">
        <f>R7/S6</f>
        <v>43.134814814814817</v>
      </c>
      <c r="N18" s="74">
        <f>M18</f>
        <v>43.134814814814817</v>
      </c>
      <c r="O18" s="56" t="s">
        <v>45</v>
      </c>
      <c r="P18" s="21">
        <f>ROUND(K19/22.5,3)</f>
        <v>41.732999999999997</v>
      </c>
      <c r="Q18" s="73">
        <f>ROUND(AVERAGE(L18:L20),3)</f>
        <v>43.134999999999998</v>
      </c>
      <c r="R18" s="30">
        <f t="shared" ca="1" si="1"/>
        <v>1032.23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YP-2018-SHY-239-5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939</v>
      </c>
      <c r="L19" s="25">
        <f>K19/S6</f>
        <v>41.733333333333334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982.99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YP-2018-SHY-239-6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970.2</v>
      </c>
      <c r="L20" s="25">
        <f>K20/S6</f>
        <v>43.120000000000005</v>
      </c>
      <c r="M20" s="74"/>
      <c r="N20" s="74"/>
      <c r="O20" s="56"/>
      <c r="P20" s="21">
        <f t="shared" si="0"/>
        <v>43.12</v>
      </c>
      <c r="Q20" s="73"/>
      <c r="R20" s="30">
        <f t="shared" ca="1" si="1"/>
        <v>971.12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1108.6099999999999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1078.72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1060.25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1018.37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975.11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1013.29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976.38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952.04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974.29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996.99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950.12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1025.6300000000001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报告编号：BG-2018-SHY-239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YP-2018-SHY-239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尚义一号水库大桥2-4墩柱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35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YP-2018-SHY-239-1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2018/05/20-2018/06/17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138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42.520888888888891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43.088296296296299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123.1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YP-2018-SHY-239-2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43.627111111111113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YP-2018-SHY-239-3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43.116888888888887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YP-2018-SHY-239-4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2018/05/20-2018/06/17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138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44.551111111111112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43.134814814814817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123.2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YP-2018-SHY-239-5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41.733333333333334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YP-2018-SHY-239-6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43.120000000000005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6"/>
      <c r="B5" s="46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250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257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6" t="s">
        <v>3</v>
      </c>
      <c r="B4" s="46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265"/>
      <c r="L6" s="265"/>
      <c r="M6" s="265"/>
      <c r="N6" s="265"/>
      <c r="O6" s="266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250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2018-06-17T06:49:03Z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