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E666F73-42DF-4926-93FA-8B97FB26AB83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<sst xmlns="http://schemas.openxmlformats.org/spreadsheetml/2006/main" count="470" uniqueCount="146">
  <si>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</si>
  <si>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</si>
  <si>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</si>
  <si>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</si>
  <si>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</si>
  <si>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</si>
  <si>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</si>
  <si>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</si>
  <si>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</si>
  <si>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</si>
  <si>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</si>
  <si>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</si>
  <si>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</si>
  <si>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</si>
  <si>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</si>
  <si>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</si>
  <si>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</si>
  <si>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</si>
  <si>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</si>
  <si>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</si>
  <si>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</si>
  <si>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</si>
  <si>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</si>
  <si>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</si>
  <si>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</si>
  <si>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</si>
  <si>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</si>
  <si>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</si>
  <si>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</si>
  <si>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</si>
  <si>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</si>
  <si>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</si>
  <si>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</si>
  <si>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</si>
  <si>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</si>
  <si>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</si>
  <si>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</si>
  <si>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</si>
  <si>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</si>
  <si>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</si>
  <si>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</si>
  <si>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</si>
  <si>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</si>
  <si>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</si>
  <si>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</si>
  <si>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</si>
  <si>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</si>
  <si>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</si>
  <si>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</si>
  <si>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</si>
  <si>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</si>
  <si>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</si>
  <si>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</si>
  <si>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</si>
  <si>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</si>
  <si>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</si>
  <si>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</si>
  <si>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</si>
  <si>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</si>
  <si>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</si>
  <si>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</si>
  <si>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</si>
  <si>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</si>
  <si>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</si>
  <si>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</si>
  <si>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</si>
  <si>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</si>
  <si>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</si>
  <si>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</si>
  <si>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</si>
  <si>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</si>
  <si>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</si>
  <si>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</si>
  <si>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</si>
  <si>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</si>
  <si>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</si>
  <si>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</si>
  <si>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</si>
  <si>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</si>
  <si>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</si>
  <si>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</si>
  <si>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</si>
  <si>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</si>
  <si>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</si>
  <si>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</si>
  <si>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</si>
  <si>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</si>
  <si>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</si>
  <si>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</si>
  <si>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</si>
  <si>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</si>
  <si>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</si>
  <si>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</si>
  <si>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</si>
  <si>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</si>
  <si>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</si>
  <si>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</si>
  <si>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</si>
  <si>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</si>
  <si>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</si>
  <si>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</si>
  <si>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</si>
  <si>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</si>
  <si>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</si>
  <si>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</si>
  <si>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</si>
  <si>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</si>
  <si>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</si>
  <si>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</si>
  <si>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</si>
  <si>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</si>
  <si>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</si>
  <si>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</si>
  <si>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</si>
  <si>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</si>
  <si>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</si>
  <si>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</si>
  <si>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</si>
  <si>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</si>
  <si>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</si>
  <si>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</si>
  <si>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</si>
  <si>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</si>
  <si>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</si>
  <si>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</si>
  <si>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</si>
  <si>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</si>
  <si>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</si>
  <si>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</si>
  <si>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</si>
  <si>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</si>
  <si>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</si>
  <si>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</si>
  <si>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</si>
  <si>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</si>
  <si>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</si>
  <si>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</si>
  <si>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</si>
  <si>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</si>
  <si>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2018/05/25-2018/06/22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</si>
  <si>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</si>
  <si>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</si>
  <si>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JL-2018-SHY-258-2</t>
    </r>
    <phoneticPr fontId="17" type="noConversion"/>
  </si>
  <si>
    <t>YP-2018-SHY-258-2</t>
    <phoneticPr fontId="17" type="noConversion"/>
  </si>
  <si>
    <t>K23+738.8分离立交第二跨板梁-2</t>
    <phoneticPr fontId="17" type="noConversion"/>
  </si>
  <si>
    <t>1317.6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</si>
</sst>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K4" sqref="K4:O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1312.6000000000001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-2</v>
      </c>
      <c r="R7" s="32">
        <f>(K18+K19+K20)/3</f>
        <v>1313.2333333333333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YP-2018-SHY-258-1</v>
      </c>
      <c r="B15" s="37" t="s">
        <v>140</v>
      </c>
      <c r="C15" s="37"/>
      <c r="D15" s="43" t="str">
        <f>LEFT(L9,P9)</f>
        <v>2018/05/25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1321.9</v>
      </c>
      <c r="L15" s="25">
        <f>K15/S6</f>
        <v>58.751111111111115</v>
      </c>
      <c r="M15" s="41">
        <f>R6/S6</f>
        <v>58.337777777777781</v>
      </c>
      <c r="N15" s="41">
        <f>M15</f>
        <v>58.337777777777781</v>
      </c>
      <c r="O15" s="37" t="s">
        <v>45</v>
      </c>
      <c r="P15" s="21">
        <f t="shared" ref="P15:P23" si="0">ROUND(K15/22.5,3)</f>
        <v>58.750999999999998</v>
      </c>
      <c r="Q15" s="40">
        <f>ROUND(AVERAGE(L15:L17),3)</f>
        <v>58.338000000000001</v>
      </c>
      <c r="R15" s="30">
        <f t="shared" ref="R15:R23" ca="1" si="1">ROUND(R$14+RAND()*S$14,2)</f>
        <v>1044.76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YP-2018-SHY-258-2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1290.5</v>
      </c>
      <c r="L16" s="25">
        <f>K16/S6</f>
        <v>57.355555555555554</v>
      </c>
      <c r="M16" s="41"/>
      <c r="N16" s="41"/>
      <c r="O16" s="37"/>
      <c r="P16" s="21">
        <f t="shared" si="0"/>
        <v>57.356000000000002</v>
      </c>
      <c r="Q16" s="40"/>
      <c r="R16" s="30">
        <f t="shared" ca="1" si="1"/>
        <v>1060.58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YP-2018-SHY-258-3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1325.4</v>
      </c>
      <c r="L17" s="25">
        <f>K17/S6</f>
        <v>58.906666666666673</v>
      </c>
      <c r="M17" s="41"/>
      <c r="N17" s="41"/>
      <c r="O17" s="37"/>
      <c r="P17" s="21">
        <f t="shared" si="0"/>
        <v>58.906999999999996</v>
      </c>
      <c r="Q17" s="40"/>
      <c r="R17" s="30">
        <f t="shared" ca="1" si="1"/>
        <v>1114.5999999999999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YP-2018-SHY-258-4</v>
      </c>
      <c r="B18" s="37" t="s">
        <v>140</v>
      </c>
      <c r="C18" s="37"/>
      <c r="D18" s="44" t="str">
        <f>D15</f>
        <v>2018/05/25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58.559999999999995</v>
      </c>
      <c r="M18" s="41">
        <f>R7/S6</f>
        <v>58.365925925925929</v>
      </c>
      <c r="N18" s="41">
        <f>M18</f>
        <v>58.365925925925929</v>
      </c>
      <c r="O18" s="37" t="s">
        <v>45</v>
      </c>
      <c r="P18" s="21">
        <f>ROUND(K19/22.5,3)</f>
        <v>57.582000000000001</v>
      </c>
      <c r="Q18" s="40">
        <f>ROUND(AVERAGE(L18:L20),3)</f>
        <v>58.366</v>
      </c>
      <c r="R18" s="30">
        <f t="shared" ca="1" si="1"/>
        <v>1036.74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YP-2018-SHY-258-5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1295.5999999999999</v>
      </c>
      <c r="L19" s="25">
        <f>K19/S6</f>
        <v>57.582222222222221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1079.93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YP-2018-SHY-258-6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1326.5</v>
      </c>
      <c r="L20" s="25">
        <f>K20/S6</f>
        <v>58.955555555555556</v>
      </c>
      <c r="M20" s="41"/>
      <c r="N20" s="41"/>
      <c r="O20" s="37"/>
      <c r="P20" s="21">
        <f t="shared" si="0"/>
        <v>58.956000000000003</v>
      </c>
      <c r="Q20" s="40"/>
      <c r="R20" s="30">
        <f t="shared" ca="1" si="1"/>
        <v>1096.0999999999999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1034.44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1004.99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1035.32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987.83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983.82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988.09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997.57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998.29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999.17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987.88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1022.61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967.37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CONCATENATE("报告编号：BG-2018-SHY-",RIGHT(强度记录!K4,5))</f>
        <v>报告编号：BG-2018-SHY-258-2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YP-2018-SHY-258-2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K23+738.8分离立交第二跨板梁-2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YP-2018-SHY-258-1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2018/05/25-2018/06/22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141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58.751111111111115</v>
      </c>
      <c r="AT38" s="92"/>
      <c r="AU38" s="92"/>
      <c r="AV38" s="92"/>
      <c r="AW38" s="92"/>
      <c r="AX38" s="92"/>
      <c r="AY38" s="92"/>
      <c r="AZ38" s="92"/>
      <c r="BA38" s="92">
        <f>强度记录!M15</f>
        <v>58.337777777777781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116.7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YP-2018-SHY-258-2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57.355555555555554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YP-2018-SHY-258-3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58.906666666666673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YP-2018-SHY-258-4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2018/05/25-2018/06/22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141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58.559999999999995</v>
      </c>
      <c r="AT47" s="92"/>
      <c r="AU47" s="92"/>
      <c r="AV47" s="92"/>
      <c r="AW47" s="92"/>
      <c r="AX47" s="92"/>
      <c r="AY47" s="92"/>
      <c r="AZ47" s="92"/>
      <c r="BA47" s="92">
        <f>强度记录!M18</f>
        <v>58.365925925925929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116.7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YP-2018-SHY-258-5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57.582222222222221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YP-2018-SHY-258-6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58.955555555555556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2018-07-03T02:49:11Z</cp:lastPrinted>
  <dcterms:created xsi:type="dcterms:W3CDTF">2017-12-26T12:44:00Z</dcterms:created>
  <dcterms:modified xsi:type="dcterms:W3CDTF">2018-07-03T02:49:13Z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