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4D8FFF5F-CEE9-4B54-BCC2-CA7B8BD5FD3B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<sst xmlns="http://schemas.openxmlformats.org/spreadsheetml/2006/main" count="470" uniqueCount="146">
  <si>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</si>
  <si>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</si>
  <si>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</si>
  <si>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</si>
  <si>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</si>
  <si>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</si>
  <si>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</si>
  <si>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</si>
  <si>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</si>
  <si>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</si>
  <si>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</si>
  <si>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</si>
  <si>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</si>
  <si>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</si>
  <si>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</si>
  <si>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</si>
  <si>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</si>
  <si>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</si>
  <si>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</si>
  <si>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</si>
  <si>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</si>
  <si>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</si>
  <si>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</si>
  <si>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</si>
  <si>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</si>
  <si>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</si>
  <si>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</si>
  <si>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</si>
  <si>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</si>
  <si>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</si>
  <si>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</si>
  <si>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</si>
  <si>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</si>
  <si>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</si>
  <si>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</si>
  <si>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</si>
  <si>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</si>
  <si>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</si>
  <si>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</si>
  <si>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</si>
  <si>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</si>
  <si>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</si>
  <si>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</si>
  <si>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</si>
  <si>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</si>
  <si>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</si>
  <si>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</si>
  <si>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</si>
  <si>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</si>
  <si>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</si>
  <si>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</si>
  <si>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</si>
  <si>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</si>
  <si>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</si>
  <si>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</si>
  <si>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</si>
  <si>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</si>
  <si>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</si>
  <si>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</si>
  <si>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</si>
  <si>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</si>
  <si>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</si>
  <si>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</si>
  <si>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</si>
  <si>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</si>
  <si>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</si>
  <si>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</si>
  <si>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</si>
  <si>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</si>
  <si>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</si>
  <si>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</si>
  <si>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</si>
  <si>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</si>
  <si>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</si>
  <si>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</si>
  <si>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</si>
  <si>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</si>
  <si>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</si>
  <si>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</si>
  <si>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</si>
  <si>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</si>
  <si>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</si>
  <si>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</si>
  <si>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</si>
  <si>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</si>
  <si>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</si>
  <si>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</si>
  <si>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</si>
  <si>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</si>
  <si>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</si>
  <si>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</si>
  <si>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</si>
  <si>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</si>
  <si>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</si>
  <si>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</si>
  <si>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</si>
  <si>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</si>
  <si>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</si>
  <si>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</si>
  <si>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</si>
  <si>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</si>
  <si>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</si>
  <si>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</si>
  <si>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</si>
  <si>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</si>
  <si>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</si>
  <si>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</si>
  <si>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</si>
  <si>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</si>
  <si>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</si>
  <si>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</si>
  <si>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</si>
  <si>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</si>
  <si>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</si>
  <si>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</si>
  <si>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</si>
  <si>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</si>
  <si>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</si>
  <si>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</si>
  <si>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</si>
  <si>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</si>
  <si>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</si>
  <si>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</si>
  <si>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</si>
  <si>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</si>
  <si>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</si>
  <si>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</si>
  <si>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</si>
  <si>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</si>
  <si>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</si>
  <si>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</si>
  <si>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</si>
  <si>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</si>
  <si>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</si>
  <si>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</si>
  <si>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</si>
  <si>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</si>
  <si>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</si>
  <si>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</si>
  <si>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2018/05/25-2018/06/22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</si>
  <si>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</si>
  <si>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</si>
  <si>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JL-2018-SHY-258-3</t>
    </r>
    <phoneticPr fontId="17" type="noConversion"/>
  </si>
  <si>
    <t>YP-2018-SHY-258-3</t>
    <phoneticPr fontId="17" type="noConversion"/>
  </si>
  <si>
    <t>K23+738.8分离立交第二跨板梁-3</t>
    <phoneticPr fontId="17" type="noConversion"/>
  </si>
  <si>
    <t>1254.3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</si>
</sst>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1297.3333333333333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-3</v>
      </c>
      <c r="R7" s="32">
        <f>(K18+K19+K20)/3</f>
        <v>1285.9000000000001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YP-2018-SHY-258-1</v>
      </c>
      <c r="B15" s="42" t="s">
        <v>140</v>
      </c>
      <c r="C15" s="42"/>
      <c r="D15" s="49" t="str">
        <f>LEFT(L9,P9)</f>
        <v>2018/05/25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1278.5</v>
      </c>
      <c r="L15" s="25">
        <f>K15/S6</f>
        <v>56.822222222222223</v>
      </c>
      <c r="M15" s="51">
        <f>R6/S6</f>
        <v>57.659259259259258</v>
      </c>
      <c r="N15" s="51">
        <f>M15</f>
        <v>57.659259259259258</v>
      </c>
      <c r="O15" s="42" t="s">
        <v>45</v>
      </c>
      <c r="P15" s="21">
        <f t="shared" ref="P15:P23" si="0">ROUND(K15/22.5,3)</f>
        <v>56.822000000000003</v>
      </c>
      <c r="Q15" s="50">
        <f>ROUND(AVERAGE(L15:L17),3)</f>
        <v>57.658999999999999</v>
      </c>
      <c r="R15" s="30">
        <f t="shared" ref="R15:R23" ca="1" si="1">ROUND(R$14+RAND()*S$14,2)</f>
        <v>1110.01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YP-2018-SHY-258-2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1311.1</v>
      </c>
      <c r="L16" s="25">
        <f>K16/S6</f>
        <v>58.271111111111104</v>
      </c>
      <c r="M16" s="51"/>
      <c r="N16" s="51"/>
      <c r="O16" s="42"/>
      <c r="P16" s="21">
        <f t="shared" si="0"/>
        <v>58.271000000000001</v>
      </c>
      <c r="Q16" s="50"/>
      <c r="R16" s="30">
        <f t="shared" ca="1" si="1"/>
        <v>1034.55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YP-2018-SHY-258-3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1302.4000000000001</v>
      </c>
      <c r="L17" s="25">
        <f>K17/S6</f>
        <v>57.884444444444448</v>
      </c>
      <c r="M17" s="51"/>
      <c r="N17" s="51"/>
      <c r="O17" s="42"/>
      <c r="P17" s="21">
        <f t="shared" si="0"/>
        <v>57.884</v>
      </c>
      <c r="Q17" s="50"/>
      <c r="R17" s="30">
        <f t="shared" ca="1" si="1"/>
        <v>1030.77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YP-2018-SHY-258-4</v>
      </c>
      <c r="B18" s="42" t="s">
        <v>140</v>
      </c>
      <c r="C18" s="42"/>
      <c r="D18" s="46" t="str">
        <f>D15</f>
        <v>2018/05/25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55.746666666666663</v>
      </c>
      <c r="M18" s="51">
        <f>R7/S6</f>
        <v>57.151111111111113</v>
      </c>
      <c r="N18" s="51">
        <f>M18</f>
        <v>57.151111111111113</v>
      </c>
      <c r="O18" s="42" t="s">
        <v>45</v>
      </c>
      <c r="P18" s="21">
        <f>ROUND(K19/22.5,3)</f>
        <v>56.533000000000001</v>
      </c>
      <c r="Q18" s="50">
        <f>ROUND(AVERAGE(L18:L20),3)</f>
        <v>57.151000000000003</v>
      </c>
      <c r="R18" s="30">
        <f t="shared" ca="1" si="1"/>
        <v>976.89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YP-2018-SHY-258-5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1272</v>
      </c>
      <c r="L19" s="25">
        <f>K19/S6</f>
        <v>56.533333333333331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1047.05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YP-2018-SHY-258-6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1331.4</v>
      </c>
      <c r="L20" s="25">
        <f>K20/S6</f>
        <v>59.173333333333339</v>
      </c>
      <c r="M20" s="51"/>
      <c r="N20" s="51"/>
      <c r="O20" s="42"/>
      <c r="P20" s="21">
        <f t="shared" si="0"/>
        <v>59.173000000000002</v>
      </c>
      <c r="Q20" s="50"/>
      <c r="R20" s="30">
        <f t="shared" ca="1" si="1"/>
        <v>1036.77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984.79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1042.7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1064.8499999999999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962.54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1029.6600000000001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967.72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978.67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957.69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999.84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983.5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990.19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985.86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P9" sqref="AP9:AZ1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CONCATENATE("报告编号：BG-2018-SHY-",RIGHT(强度记录!K4,5))</f>
        <v>报告编号：BG-2018-SHY-258-3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YP-2018-SHY-258-3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K23+738.8分离立交第二跨板梁-3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50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YP-2018-SHY-258-1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2018/05/25-2018/06/22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141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56.822222222222223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57.659259259259258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115.3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YP-2018-SHY-258-2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58.271111111111104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YP-2018-SHY-258-3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57.884444444444448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YP-2018-SHY-258-4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2018/05/25-2018/06/22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141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55.746666666666663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57.151111111111113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114.3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YP-2018-SHY-258-5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56.533333333333331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YP-2018-SHY-258-6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59.173333333333339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2018-07-03T02:49:41Z</cp:lastPrinted>
  <dcterms:created xsi:type="dcterms:W3CDTF">2017-12-26T12:44:00Z</dcterms:created>
  <dcterms:modified xsi:type="dcterms:W3CDTF">2018-07-03T02:49:43Z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