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6474EE87-B9DE-4254-93BD-210CA9E1EEE5}" xr6:coauthVersionLast="34" xr6:coauthVersionMax="34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<sst xmlns="http://schemas.openxmlformats.org/spreadsheetml/2006/main" count="470" uniqueCount="146">
  <si>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</si>
  <si>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</si>
  <si>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</si>
  <si>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</si>
  <si>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</si>
  <si>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</si>
  <si>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</si>
  <si>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</si>
  <si>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</si>
  <si>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</si>
  <si>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</si>
  <si>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</si>
  <si>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</si>
  <si>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</si>
  <si>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</si>
  <si>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</si>
  <si>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</si>
  <si>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</si>
  <si>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</si>
  <si>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</si>
  <si>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</si>
  <si>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</si>
  <si>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</si>
  <si>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</si>
  <si>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</si>
  <si>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</si>
  <si>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</si>
  <si>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</si>
  <si>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</si>
  <si>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</si>
  <si>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</si>
  <si>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</si>
  <si>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</si>
  <si>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</si>
  <si>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</si>
  <si>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</si>
  <si>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</si>
  <si>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</si>
  <si>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</si>
  <si>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</si>
  <si>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</si>
  <si>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</si>
  <si>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</si>
  <si>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</si>
  <si>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</si>
  <si>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</si>
  <si>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</si>
  <si>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</si>
  <si>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</si>
  <si>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</si>
  <si>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</si>
  <si>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</si>
  <si>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</si>
  <si>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</si>
  <si>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</si>
  <si>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</si>
  <si>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</si>
  <si>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</si>
  <si>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</si>
  <si>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</si>
  <si>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</si>
  <si>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</si>
  <si>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</si>
  <si>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</si>
  <si>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</si>
  <si>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</si>
  <si>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</si>
  <si>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</si>
  <si>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</si>
  <si>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</si>
  <si>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</si>
  <si>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</si>
  <si>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</si>
  <si>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</si>
  <si>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</si>
  <si>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</si>
  <si>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</si>
  <si>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</si>
  <si>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</si>
  <si>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</si>
  <si>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</si>
  <si>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</si>
  <si>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</si>
  <si>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</si>
  <si>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</si>
  <si>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</si>
  <si>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</si>
  <si>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</si>
  <si>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</si>
  <si>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</si>
  <si>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</si>
  <si>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</si>
  <si>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</si>
  <si>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</si>
  <si>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</si>
  <si>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</si>
  <si>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</si>
  <si>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</si>
  <si>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</si>
  <si>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</si>
  <si>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</si>
  <si>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</si>
  <si>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</si>
  <si>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</si>
  <si>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</si>
  <si>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</si>
  <si>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</si>
  <si>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</si>
  <si>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</si>
  <si>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</si>
  <si>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</si>
  <si>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</si>
  <si>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</si>
  <si>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</si>
  <si>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</si>
  <si>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</si>
  <si>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</si>
  <si>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</si>
  <si>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</si>
  <si>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</si>
  <si>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</si>
  <si>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</si>
  <si>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</si>
  <si>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</si>
  <si>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</si>
  <si>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</si>
  <si>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</si>
  <si>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</si>
  <si>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</si>
  <si>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</si>
  <si>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</si>
  <si>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</si>
  <si>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</si>
  <si>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</si>
  <si>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</si>
  <si>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</si>
  <si>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</si>
  <si>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</si>
  <si>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</si>
  <si>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2018/05/25-2018/06/22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</si>
  <si>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</si>
  <si>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</si>
  <si>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JL-2018-SHY-258-4</t>
    </r>
    <phoneticPr fontId="17" type="noConversion"/>
  </si>
  <si>
    <t>YP-2018-SHY-258-4</t>
    <phoneticPr fontId="17" type="noConversion"/>
  </si>
  <si>
    <t>K23+738.8分离立交第二跨板梁-4</t>
    <phoneticPr fontId="17" type="noConversion"/>
  </si>
  <si>
    <t>1271.5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</si>
</sst>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K21" sqref="K21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1293.2666666666667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-4</v>
      </c>
      <c r="R7" s="32">
        <f>(K18+K19+K20)/3</f>
        <v>1299.0999999999999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YP-2018-SHY-258-1</v>
      </c>
      <c r="B15" s="37" t="s">
        <v>140</v>
      </c>
      <c r="C15" s="37"/>
      <c r="D15" s="43" t="str">
        <f>LEFT(L9,P9)</f>
        <v>2018/05/25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1265.5999999999999</v>
      </c>
      <c r="L15" s="25">
        <f>K15/S6</f>
        <v>56.248888888888885</v>
      </c>
      <c r="M15" s="41">
        <f>R6/S6</f>
        <v>57.47851851851852</v>
      </c>
      <c r="N15" s="41">
        <f>M15</f>
        <v>57.47851851851852</v>
      </c>
      <c r="O15" s="37" t="s">
        <v>45</v>
      </c>
      <c r="P15" s="21">
        <f t="shared" ref="P15:P23" si="0">ROUND(K15/22.5,3)</f>
        <v>56.249000000000002</v>
      </c>
      <c r="Q15" s="40">
        <f>ROUND(AVERAGE(L15:L17),3)</f>
        <v>57.478999999999999</v>
      </c>
      <c r="R15" s="30">
        <f t="shared" ref="R15:R23" ca="1" si="1">ROUND(R$14+RAND()*S$14,2)</f>
        <v>1004.59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YP-2018-SHY-258-2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1297.0999999999999</v>
      </c>
      <c r="L16" s="25">
        <f>K16/S6</f>
        <v>57.648888888888884</v>
      </c>
      <c r="M16" s="41"/>
      <c r="N16" s="41"/>
      <c r="O16" s="37"/>
      <c r="P16" s="21">
        <f t="shared" si="0"/>
        <v>57.649000000000001</v>
      </c>
      <c r="Q16" s="40"/>
      <c r="R16" s="30">
        <f t="shared" ca="1" si="1"/>
        <v>1001.91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YP-2018-SHY-258-3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1317.1</v>
      </c>
      <c r="L17" s="25">
        <f>K17/S6</f>
        <v>58.537777777777777</v>
      </c>
      <c r="M17" s="41"/>
      <c r="N17" s="41"/>
      <c r="O17" s="37"/>
      <c r="P17" s="21">
        <f t="shared" si="0"/>
        <v>58.537999999999997</v>
      </c>
      <c r="Q17" s="40"/>
      <c r="R17" s="30">
        <f t="shared" ca="1" si="1"/>
        <v>1111.45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YP-2018-SHY-258-4</v>
      </c>
      <c r="B18" s="37" t="s">
        <v>140</v>
      </c>
      <c r="C18" s="37"/>
      <c r="D18" s="44" t="str">
        <f>D15</f>
        <v>2018/05/25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56.511111111111113</v>
      </c>
      <c r="M18" s="41">
        <f>R7/S6</f>
        <v>57.737777777777772</v>
      </c>
      <c r="N18" s="41">
        <f>M18</f>
        <v>57.737777777777772</v>
      </c>
      <c r="O18" s="37" t="s">
        <v>45</v>
      </c>
      <c r="P18" s="21">
        <f>ROUND(K19/22.5,3)</f>
        <v>58.987000000000002</v>
      </c>
      <c r="Q18" s="40">
        <f>ROUND(AVERAGE(L18:L20),3)</f>
        <v>57.738</v>
      </c>
      <c r="R18" s="30">
        <f t="shared" ca="1" si="1"/>
        <v>1013.02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YP-2018-SHY-258-5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1327.2</v>
      </c>
      <c r="L19" s="25">
        <f>K19/S6</f>
        <v>58.986666666666672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985.94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YP-2018-SHY-258-6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1298.5999999999999</v>
      </c>
      <c r="L20" s="25">
        <f>K20/S6</f>
        <v>57.715555555555554</v>
      </c>
      <c r="M20" s="41"/>
      <c r="N20" s="41"/>
      <c r="O20" s="37"/>
      <c r="P20" s="21">
        <f t="shared" si="0"/>
        <v>57.716000000000001</v>
      </c>
      <c r="Q20" s="40"/>
      <c r="R20" s="30">
        <f t="shared" ca="1" si="1"/>
        <v>1070.83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1111.75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982.39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1078.69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1009.34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1021.39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977.95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954.58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987.69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1012.1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973.15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972.96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951.23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7" zoomScaleNormal="100" zoomScaleSheetLayoutView="100" workbookViewId="0">
      <selection activeCell="AP9" sqref="AP9:AZ1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CONCATENATE("报告编号：BG-2018-SHY-",RIGHT(强度记录!K4,5))</f>
        <v>报告编号：BG-2018-SHY-258-4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YP-2018-SHY-258-4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K23+738.8分离立交第二跨板梁-4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50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YP-2018-SHY-258-1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2018/05/25-2018/06/22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141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56.248888888888885</v>
      </c>
      <c r="AT38" s="92"/>
      <c r="AU38" s="92"/>
      <c r="AV38" s="92"/>
      <c r="AW38" s="92"/>
      <c r="AX38" s="92"/>
      <c r="AY38" s="92"/>
      <c r="AZ38" s="92"/>
      <c r="BA38" s="92">
        <f>强度记录!M15</f>
        <v>57.47851851851852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115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YP-2018-SHY-258-2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57.648888888888884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YP-2018-SHY-258-3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58.537777777777777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YP-2018-SHY-258-4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2018/05/25-2018/06/22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141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56.511111111111113</v>
      </c>
      <c r="AT47" s="92"/>
      <c r="AU47" s="92"/>
      <c r="AV47" s="92"/>
      <c r="AW47" s="92"/>
      <c r="AX47" s="92"/>
      <c r="AY47" s="92"/>
      <c r="AZ47" s="92"/>
      <c r="BA47" s="92">
        <f>强度记录!M18</f>
        <v>57.737777777777772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115.5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YP-2018-SHY-258-5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58.986666666666672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YP-2018-SHY-258-6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57.715555555555554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2018-07-03T02:50:12Z</cp:lastPrinted>
  <dcterms:created xsi:type="dcterms:W3CDTF">2017-12-26T12:44:00Z</dcterms:created>
  <dcterms:modified xsi:type="dcterms:W3CDTF">2018-07-03T02:50:14Z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