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13DC1E0-F4BA-4742-9D30-1C86FBDC829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<sst xmlns="http://schemas.openxmlformats.org/spreadsheetml/2006/main" count="470" uniqueCount="146">
  <si>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</si>
  <si>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</si>
  <si>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</si>
  <si>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</si>
  <si>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</si>
  <si>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</si>
  <si>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</si>
  <si>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</si>
  <si>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</si>
  <si>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</si>
  <si>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</si>
  <si>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</si>
  <si>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</si>
  <si>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</si>
  <si>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</si>
  <si>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</si>
  <si>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</si>
  <si>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</si>
  <si>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</si>
  <si>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</si>
  <si>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</si>
  <si>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</si>
  <si>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</si>
  <si>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</si>
  <si>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</si>
  <si>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</si>
  <si>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</si>
  <si>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</si>
  <si>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</si>
  <si>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</si>
  <si>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</si>
  <si>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</si>
  <si>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</si>
  <si>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</si>
  <si>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</si>
  <si>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</si>
  <si>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</si>
  <si>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</si>
  <si>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</si>
  <si>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</si>
  <si>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</si>
  <si>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</si>
  <si>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</si>
  <si>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</si>
  <si>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</si>
  <si>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</si>
  <si>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</si>
  <si>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</si>
  <si>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</si>
  <si>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</si>
  <si>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</si>
  <si>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</si>
  <si>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</si>
  <si>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</si>
  <si>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</si>
  <si>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</si>
  <si>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</si>
  <si>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</si>
  <si>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</si>
  <si>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</si>
  <si>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</si>
  <si>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</si>
  <si>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</si>
  <si>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</si>
  <si>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</si>
  <si>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</si>
  <si>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</si>
  <si>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</si>
  <si>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</si>
  <si>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</si>
  <si>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</si>
  <si>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</si>
  <si>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</si>
  <si>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</si>
  <si>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</si>
  <si>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</si>
  <si>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</si>
  <si>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</si>
  <si>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</si>
  <si>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</si>
  <si>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</si>
  <si>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</si>
  <si>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</si>
  <si>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</si>
  <si>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</si>
  <si>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</si>
  <si>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</si>
  <si>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</si>
  <si>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</si>
  <si>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</si>
  <si>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</si>
  <si>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</si>
  <si>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</si>
  <si>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</si>
  <si>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</si>
  <si>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</si>
  <si>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</si>
  <si>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</si>
  <si>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</si>
  <si>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</si>
  <si>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</si>
  <si>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</si>
  <si>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</si>
  <si>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</si>
  <si>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</si>
  <si>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</si>
  <si>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</si>
  <si>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</si>
  <si>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</si>
  <si>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</si>
  <si>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</si>
  <si>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</si>
  <si>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</si>
  <si>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</si>
  <si>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</si>
  <si>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</si>
  <si>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</si>
  <si>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</si>
  <si>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</si>
  <si>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</si>
  <si>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</si>
  <si>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</si>
  <si>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</si>
  <si>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</si>
  <si>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</si>
  <si>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</si>
  <si>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</si>
  <si>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</si>
  <si>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</si>
  <si>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</si>
  <si>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</si>
  <si>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</si>
  <si>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</si>
  <si>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</si>
  <si>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</si>
  <si>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</si>
  <si>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</si>
  <si>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</si>
  <si>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</si>
  <si>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2018/05/25-2018/06/22</t>
    <phoneticPr fontId="17" type="noConversion"/>
  </si>
  <si>
    <t>K23+738.8分离立交第二跨板梁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</si>
  <si>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JL-2018-SHY-258</t>
    </r>
    <phoneticPr fontId="17" type="noConversion"/>
  </si>
  <si>
    <t>YP-2018-SHY-258</t>
    <phoneticPr fontId="17" type="noConversion"/>
  </si>
  <si>
    <t>1229.5</t>
    <phoneticPr fontId="17" type="noConversion"/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</si>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</sst>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140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1239.4999999999998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58</v>
      </c>
      <c r="R7" s="32">
        <f>(K18+K19+K20)/3</f>
        <v>1251.7333333333333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YP-2018-SHY-258-1</v>
      </c>
      <c r="B15" s="37" t="s">
        <v>144</v>
      </c>
      <c r="C15" s="37"/>
      <c r="D15" s="43" t="str">
        <f>LEFT(L9,P9)</f>
        <v>2018/05/25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1199.3</v>
      </c>
      <c r="L15" s="25">
        <f>K15/S6</f>
        <v>53.30222222222222</v>
      </c>
      <c r="M15" s="41">
        <f>R6/S6</f>
        <v>55.088888888888881</v>
      </c>
      <c r="N15" s="41">
        <f>M15</f>
        <v>55.088888888888881</v>
      </c>
      <c r="O15" s="37" t="s">
        <v>45</v>
      </c>
      <c r="P15" s="21">
        <f t="shared" ref="P15:P23" si="0">ROUND(K15/22.5,3)</f>
        <v>53.302</v>
      </c>
      <c r="Q15" s="40">
        <f>ROUND(AVERAGE(L15:L17),3)</f>
        <v>55.088999999999999</v>
      </c>
      <c r="R15" s="30">
        <f t="shared" ref="R15:R23" ca="1" si="1">ROUND(R$14+RAND()*S$14,2)</f>
        <v>1115.31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YP-2018-SHY-258-2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1267.5999999999999</v>
      </c>
      <c r="L16" s="25">
        <f>K16/S6</f>
        <v>56.337777777777774</v>
      </c>
      <c r="M16" s="41"/>
      <c r="N16" s="41"/>
      <c r="O16" s="37"/>
      <c r="P16" s="21">
        <f t="shared" si="0"/>
        <v>56.338000000000001</v>
      </c>
      <c r="Q16" s="40"/>
      <c r="R16" s="30">
        <f t="shared" ca="1" si="1"/>
        <v>971.18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YP-2018-SHY-258-3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1251.5999999999999</v>
      </c>
      <c r="L17" s="25">
        <f>K17/S6</f>
        <v>55.626666666666665</v>
      </c>
      <c r="M17" s="41"/>
      <c r="N17" s="41"/>
      <c r="O17" s="37"/>
      <c r="P17" s="21">
        <f t="shared" si="0"/>
        <v>55.627000000000002</v>
      </c>
      <c r="Q17" s="40"/>
      <c r="R17" s="30">
        <f t="shared" ca="1" si="1"/>
        <v>964.65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YP-2018-SHY-258-4</v>
      </c>
      <c r="B18" s="37" t="s">
        <v>144</v>
      </c>
      <c r="C18" s="37"/>
      <c r="D18" s="44" t="str">
        <f>D15</f>
        <v>2018/05/25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143</v>
      </c>
      <c r="L18" s="25">
        <f>K18/S6</f>
        <v>54.644444444444446</v>
      </c>
      <c r="M18" s="41">
        <f>R7/S6</f>
        <v>55.632592592592594</v>
      </c>
      <c r="N18" s="41">
        <f>M18</f>
        <v>55.632592592592594</v>
      </c>
      <c r="O18" s="37" t="s">
        <v>45</v>
      </c>
      <c r="P18" s="21">
        <f>ROUND(K19/22.5,3)</f>
        <v>56.356000000000002</v>
      </c>
      <c r="Q18" s="40">
        <f>ROUND(AVERAGE(L18:L20),3)</f>
        <v>55.633000000000003</v>
      </c>
      <c r="R18" s="30">
        <f t="shared" ca="1" si="1"/>
        <v>1086.51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YP-2018-SHY-258-5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1268</v>
      </c>
      <c r="L19" s="25">
        <f>K19/S6</f>
        <v>56.355555555555554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1035.94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YP-2018-SHY-258-6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1257.7</v>
      </c>
      <c r="L20" s="25">
        <f>K20/S6</f>
        <v>55.897777777777783</v>
      </c>
      <c r="M20" s="41"/>
      <c r="N20" s="41"/>
      <c r="O20" s="37"/>
      <c r="P20" s="21">
        <f t="shared" si="0"/>
        <v>55.898000000000003</v>
      </c>
      <c r="Q20" s="40"/>
      <c r="R20" s="30">
        <f t="shared" ca="1" si="1"/>
        <v>1032.47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988.02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1080.8499999999999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1111.77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1017.76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953.82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1007.7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962.49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1014.91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974.36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973.16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980.24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1022.18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7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报告编号：BG-2018-SHY-258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YP-2018-SHY-258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K23+738.8分离立交第二跨板梁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YP-2018-SHY-258-1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2018/05/25-2018/06/22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145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53.30222222222222</v>
      </c>
      <c r="AT38" s="92"/>
      <c r="AU38" s="92"/>
      <c r="AV38" s="92"/>
      <c r="AW38" s="92"/>
      <c r="AX38" s="92"/>
      <c r="AY38" s="92"/>
      <c r="AZ38" s="92"/>
      <c r="BA38" s="92">
        <f>强度记录!M15</f>
        <v>55.088888888888881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110.2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YP-2018-SHY-258-2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56.337777777777774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YP-2018-SHY-258-3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55.626666666666665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YP-2018-SHY-258-4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2018/05/25-2018/06/22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145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54.644444444444446</v>
      </c>
      <c r="AT47" s="92"/>
      <c r="AU47" s="92"/>
      <c r="AV47" s="92"/>
      <c r="AW47" s="92"/>
      <c r="AX47" s="92"/>
      <c r="AY47" s="92"/>
      <c r="AZ47" s="92"/>
      <c r="BA47" s="92">
        <f>强度记录!M18</f>
        <v>55.632592592592594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111.3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YP-2018-SHY-258-5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56.355555555555554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YP-2018-SHY-258-6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55.897777777777783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2018-06-22T01:18:56Z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