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F58D1B9C-F28A-4FE9-AAE4-A21187CCC763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<sst xmlns="http://schemas.openxmlformats.org/spreadsheetml/2006/main" count="470" uniqueCount="146">
  <si>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</si>
  <si>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</si>
  <si>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</si>
  <si>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</si>
  <si>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</si>
  <si>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</si>
  <si>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</si>
  <si>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</si>
  <si>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</si>
  <si>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</si>
  <si>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</si>
  <si>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</si>
  <si>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</si>
  <si>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</si>
  <si>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</si>
  <si>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</si>
  <si>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</si>
  <si>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</si>
  <si>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</si>
  <si>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</si>
  <si>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</si>
  <si>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</si>
  <si>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</si>
  <si>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</si>
  <si>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</si>
  <si>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</si>
  <si>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</si>
  <si>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</si>
  <si>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</si>
  <si>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</si>
  <si>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</si>
  <si>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</si>
  <si>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</si>
  <si>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</si>
  <si>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</si>
  <si>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</si>
  <si>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</si>
  <si>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</si>
  <si>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</si>
  <si>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</si>
  <si>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</si>
  <si>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</si>
  <si>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</si>
  <si>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</si>
  <si>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</si>
  <si>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</si>
  <si>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</si>
  <si>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</si>
  <si>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</si>
  <si>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</si>
  <si>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</si>
  <si>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</si>
  <si>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</si>
  <si>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</si>
  <si>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</si>
  <si>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</si>
  <si>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</si>
  <si>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</si>
  <si>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</si>
  <si>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</si>
  <si>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</si>
  <si>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</si>
  <si>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</si>
  <si>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</si>
  <si>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</si>
  <si>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</si>
  <si>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</si>
  <si>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</si>
  <si>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</si>
  <si>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</si>
  <si>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</si>
  <si>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</si>
  <si>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</si>
  <si>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</si>
  <si>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</si>
  <si>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</si>
  <si>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</si>
  <si>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</si>
  <si>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</si>
  <si>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</si>
  <si>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</si>
  <si>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</si>
  <si>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</si>
  <si>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</si>
  <si>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</si>
  <si>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</si>
  <si>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</si>
  <si>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</si>
  <si>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</si>
  <si>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</si>
  <si>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</si>
  <si>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</si>
  <si>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</si>
  <si>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</si>
  <si>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</si>
  <si>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</si>
  <si>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</si>
  <si>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</si>
  <si>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</si>
  <si>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</si>
  <si>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</si>
  <si>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</si>
  <si>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</si>
  <si>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</si>
  <si>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</si>
  <si>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</si>
  <si>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</si>
  <si>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</si>
  <si>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</si>
  <si>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</si>
  <si>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</si>
  <si>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</si>
  <si>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</si>
  <si>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</si>
  <si>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</si>
  <si>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</si>
  <si>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</si>
  <si>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</si>
  <si>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</si>
  <si>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</si>
  <si>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</si>
  <si>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</si>
  <si>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</si>
  <si>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</si>
  <si>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</si>
  <si>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</si>
  <si>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</si>
  <si>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</si>
  <si>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</si>
  <si>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</si>
  <si>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</si>
  <si>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</si>
  <si>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</si>
  <si>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</si>
  <si>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</si>
  <si>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</si>
  <si>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</si>
  <si>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</si>
  <si>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</si>
  <si>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</si>
  <si>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</si>
  <si>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2018/05/27-2018/06/24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</si>
  <si>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JL-2018-SHY-266</t>
    </r>
    <phoneticPr fontId="17" type="noConversion"/>
  </si>
  <si>
    <t>YP-2018-SHY-266</t>
    <phoneticPr fontId="17" type="noConversion"/>
  </si>
  <si>
    <t>双庄河中桥0-4桩基</t>
    <phoneticPr fontId="17" type="noConversion"/>
  </si>
  <si>
    <t>920.41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</si>
</sst>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144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961.46999999999991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66</v>
      </c>
      <c r="R7" s="32">
        <f>(K18+K19+K20)/3</f>
        <v>962.14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YP-2018-SHY-266-1</v>
      </c>
      <c r="B15" s="42" t="s">
        <v>139</v>
      </c>
      <c r="C15" s="42"/>
      <c r="D15" s="49" t="str">
        <f>LEFT(L9,P9)</f>
        <v>2018/05/27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939.69</v>
      </c>
      <c r="L15" s="25">
        <f>K15/S6</f>
        <v>41.764000000000003</v>
      </c>
      <c r="M15" s="51">
        <f>R6/S6</f>
        <v>42.731999999999999</v>
      </c>
      <c r="N15" s="51">
        <f>M15</f>
        <v>42.731999999999999</v>
      </c>
      <c r="O15" s="42" t="s">
        <v>45</v>
      </c>
      <c r="P15" s="21">
        <f t="shared" ref="P15:P23" si="0">ROUND(K15/22.5,3)</f>
        <v>41.764000000000003</v>
      </c>
      <c r="Q15" s="50">
        <f>ROUND(AVERAGE(L15:L17),3)</f>
        <v>42.731999999999999</v>
      </c>
      <c r="R15" s="30">
        <f t="shared" ref="R15:R23" ca="1" si="1">ROUND(R$14+RAND()*S$14,2)</f>
        <v>1035.57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YP-2018-SHY-266-2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971.48</v>
      </c>
      <c r="L16" s="25">
        <f>K16/S6</f>
        <v>43.17688888888889</v>
      </c>
      <c r="M16" s="51"/>
      <c r="N16" s="51"/>
      <c r="O16" s="42"/>
      <c r="P16" s="21">
        <f t="shared" si="0"/>
        <v>43.177</v>
      </c>
      <c r="Q16" s="50"/>
      <c r="R16" s="30">
        <f t="shared" ca="1" si="1"/>
        <v>1019.69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YP-2018-SHY-266-3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973.24</v>
      </c>
      <c r="L17" s="25">
        <f>K17/S6</f>
        <v>43.255111111111113</v>
      </c>
      <c r="M17" s="51"/>
      <c r="N17" s="51"/>
      <c r="O17" s="42"/>
      <c r="P17" s="21">
        <f t="shared" si="0"/>
        <v>43.255000000000003</v>
      </c>
      <c r="Q17" s="50"/>
      <c r="R17" s="30">
        <f t="shared" ca="1" si="1"/>
        <v>1072.93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YP-2018-SHY-266-4</v>
      </c>
      <c r="B18" s="42" t="s">
        <v>139</v>
      </c>
      <c r="C18" s="42"/>
      <c r="D18" s="46" t="str">
        <f>D15</f>
        <v>2018/05/27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40.907111111111107</v>
      </c>
      <c r="M18" s="51">
        <f>R7/S6</f>
        <v>42.76177777777778</v>
      </c>
      <c r="N18" s="51">
        <f>M18</f>
        <v>42.76177777777778</v>
      </c>
      <c r="O18" s="42" t="s">
        <v>45</v>
      </c>
      <c r="P18" s="21">
        <f>ROUND(K19/22.5,3)</f>
        <v>44.043999999999997</v>
      </c>
      <c r="Q18" s="50">
        <f>ROUND(AVERAGE(L18:L20),3)</f>
        <v>42.762</v>
      </c>
      <c r="R18" s="30">
        <f t="shared" ca="1" si="1"/>
        <v>1044.49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YP-2018-SHY-266-5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990.99</v>
      </c>
      <c r="L19" s="25">
        <f>K19/S6</f>
        <v>44.043999999999997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1037.02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YP-2018-SHY-266-6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975.02</v>
      </c>
      <c r="L20" s="25">
        <f>K20/S6</f>
        <v>43.334222222222223</v>
      </c>
      <c r="M20" s="51"/>
      <c r="N20" s="51"/>
      <c r="O20" s="42"/>
      <c r="P20" s="21">
        <f t="shared" si="0"/>
        <v>43.334000000000003</v>
      </c>
      <c r="Q20" s="50"/>
      <c r="R20" s="30">
        <f t="shared" ca="1" si="1"/>
        <v>1044.69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986.89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1066.05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1071.44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1006.38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979.99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994.28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981.55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1027.8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993.26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956.73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1013.01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963.57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报告编号：BG-2018-SHY-266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YP-2018-SHY-266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双庄河中桥0-4桩基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YP-2018-SHY-266-1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2018/05/27-2018/06/24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41.764000000000003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42.731999999999999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122.1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YP-2018-SHY-266-2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43.17688888888889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YP-2018-SHY-266-3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43.255111111111113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YP-2018-SHY-266-4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2018/05/27-2018/06/24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40.907111111111107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42.76177777777778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122.2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YP-2018-SHY-266-5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44.043999999999997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YP-2018-SHY-266-6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43.334222222222223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2018-06-24T01:33:43Z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