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4457D5E-0EE5-49E8-A3B5-9A33C241E5C3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<sst xmlns="http://schemas.openxmlformats.org/spreadsheetml/2006/main" count="470" uniqueCount="146">
  <si>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</si>
  <si>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</si>
  <si>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</si>
  <si>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</si>
  <si>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</si>
  <si>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</si>
  <si>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</si>
  <si>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</si>
  <si>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</si>
  <si>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</si>
  <si>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</si>
  <si>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</si>
  <si>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</si>
  <si>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</si>
  <si>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</si>
  <si>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</si>
  <si>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</si>
  <si>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</si>
  <si>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</si>
  <si>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</si>
  <si>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</si>
  <si>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</si>
  <si>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</si>
  <si>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</si>
  <si>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</si>
  <si>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</si>
  <si>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</si>
  <si>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</si>
  <si>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</si>
  <si>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</si>
  <si>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</si>
  <si>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</si>
  <si>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</si>
  <si>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</si>
  <si>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</si>
  <si>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</si>
  <si>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</si>
  <si>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</si>
  <si>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</si>
  <si>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</si>
  <si>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</si>
  <si>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</si>
  <si>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</si>
  <si>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</si>
  <si>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</si>
  <si>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</si>
  <si>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</si>
  <si>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</si>
  <si>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</si>
  <si>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</si>
  <si>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</si>
  <si>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</si>
  <si>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</si>
  <si>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</si>
  <si>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</si>
  <si>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</si>
  <si>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</si>
  <si>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</si>
  <si>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</si>
  <si>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</si>
  <si>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</si>
  <si>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</si>
  <si>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</si>
  <si>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</si>
  <si>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</si>
  <si>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</si>
  <si>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</si>
  <si>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</si>
  <si>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</si>
  <si>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</si>
  <si>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</si>
  <si>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</si>
  <si>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</si>
  <si>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</si>
  <si>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</si>
  <si>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</si>
  <si>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</si>
  <si>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</si>
  <si>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</si>
  <si>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</si>
  <si>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</si>
  <si>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</si>
  <si>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</si>
  <si>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</si>
  <si>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</si>
  <si>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</si>
  <si>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</si>
  <si>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</si>
  <si>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</si>
  <si>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</si>
  <si>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</si>
  <si>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</si>
  <si>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</si>
  <si>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</si>
  <si>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</si>
  <si>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</si>
  <si>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</si>
  <si>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</si>
  <si>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</si>
  <si>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</si>
  <si>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</si>
  <si>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</si>
  <si>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</si>
  <si>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</si>
  <si>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</si>
  <si>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</si>
  <si>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</si>
  <si>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</si>
  <si>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</si>
  <si>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</si>
  <si>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</si>
  <si>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</si>
  <si>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</si>
  <si>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</si>
  <si>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</si>
  <si>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</si>
  <si>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</si>
  <si>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</si>
  <si>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</si>
  <si>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</si>
  <si>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</si>
  <si>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</si>
  <si>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</si>
  <si>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</si>
  <si>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</si>
  <si>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</si>
  <si>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</si>
  <si>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</si>
  <si>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</si>
  <si>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</si>
  <si>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</si>
  <si>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</si>
  <si>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</si>
  <si>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</si>
  <si>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</si>
  <si>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</si>
  <si>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</si>
  <si>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</si>
  <si>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</si>
  <si>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</si>
  <si>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</si>
  <si>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2018/05/28-2018/06/25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</si>
  <si>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JL-2018-SHY-270</t>
    </r>
    <phoneticPr fontId="17" type="noConversion"/>
  </si>
  <si>
    <t>尚义二号水库中桥左幅3-4桩基</t>
    <phoneticPr fontId="17" type="noConversion"/>
  </si>
  <si>
    <t>YP-2018-SHY-270</t>
    <phoneticPr fontId="17" type="noConversion"/>
  </si>
  <si>
    <t>929.26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</si>
</sst>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143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953.42333333333329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70</v>
      </c>
      <c r="R7" s="32">
        <f>(K18+K19+K20)/3</f>
        <v>955.75333333333344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YP-2018-SHY-270-1</v>
      </c>
      <c r="B15" s="42" t="s">
        <v>139</v>
      </c>
      <c r="C15" s="42"/>
      <c r="D15" s="49" t="str">
        <f>LEFT(L9,P9)</f>
        <v>2018/05/28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930.5</v>
      </c>
      <c r="L15" s="25">
        <f>K15/S6</f>
        <v>41.355555555555554</v>
      </c>
      <c r="M15" s="51">
        <f>R6/S6</f>
        <v>42.374370370370372</v>
      </c>
      <c r="N15" s="51">
        <f>M15</f>
        <v>42.374370370370372</v>
      </c>
      <c r="O15" s="42" t="s">
        <v>45</v>
      </c>
      <c r="P15" s="21">
        <f t="shared" ref="P15:P23" si="0">ROUND(K15/22.5,3)</f>
        <v>41.356000000000002</v>
      </c>
      <c r="Q15" s="50">
        <f>ROUND(AVERAGE(L15:L17),3)</f>
        <v>42.374000000000002</v>
      </c>
      <c r="R15" s="30">
        <f t="shared" ref="R15:R23" ca="1" si="1">ROUND(R$14+RAND()*S$14,2)</f>
        <v>971.13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YP-2018-SHY-270-2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977.76</v>
      </c>
      <c r="L16" s="25">
        <f>K16/S6</f>
        <v>43.456000000000003</v>
      </c>
      <c r="M16" s="51"/>
      <c r="N16" s="51"/>
      <c r="O16" s="42"/>
      <c r="P16" s="21">
        <f t="shared" si="0"/>
        <v>43.456000000000003</v>
      </c>
      <c r="Q16" s="50"/>
      <c r="R16" s="30">
        <f t="shared" ca="1" si="1"/>
        <v>1003.73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YP-2018-SHY-270-3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952.01</v>
      </c>
      <c r="L17" s="25">
        <f>K17/S6</f>
        <v>42.311555555555557</v>
      </c>
      <c r="M17" s="51"/>
      <c r="N17" s="51"/>
      <c r="O17" s="42"/>
      <c r="P17" s="21">
        <f t="shared" si="0"/>
        <v>42.311999999999998</v>
      </c>
      <c r="Q17" s="50"/>
      <c r="R17" s="30">
        <f t="shared" ca="1" si="1"/>
        <v>1050.2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YP-2018-SHY-270-4</v>
      </c>
      <c r="B18" s="42" t="s">
        <v>139</v>
      </c>
      <c r="C18" s="42"/>
      <c r="D18" s="46" t="str">
        <f>D15</f>
        <v>2018/05/28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41.300444444444445</v>
      </c>
      <c r="M18" s="51">
        <f>R7/S6</f>
        <v>42.477925925925931</v>
      </c>
      <c r="N18" s="51">
        <f>M18</f>
        <v>42.477925925925931</v>
      </c>
      <c r="O18" s="42" t="s">
        <v>45</v>
      </c>
      <c r="P18" s="21">
        <f>ROUND(K19/22.5,3)</f>
        <v>43.268000000000001</v>
      </c>
      <c r="Q18" s="50">
        <f>ROUND(AVERAGE(L18:L20),3)</f>
        <v>42.478000000000002</v>
      </c>
      <c r="R18" s="30">
        <f t="shared" ca="1" si="1"/>
        <v>1097.1600000000001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YP-2018-SHY-270-5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973.52</v>
      </c>
      <c r="L19" s="25">
        <f>K19/S6</f>
        <v>43.267555555555553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1117.58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YP-2018-SHY-270-6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964.48</v>
      </c>
      <c r="L20" s="25">
        <f>K20/S6</f>
        <v>42.86577777777778</v>
      </c>
      <c r="M20" s="51"/>
      <c r="N20" s="51"/>
      <c r="O20" s="42"/>
      <c r="P20" s="21">
        <f t="shared" si="0"/>
        <v>42.866</v>
      </c>
      <c r="Q20" s="50"/>
      <c r="R20" s="30">
        <f t="shared" ca="1" si="1"/>
        <v>989.4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1076.8399999999999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961.93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967.37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1014.07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973.27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1012.03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959.22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952.25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1020.7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1015.9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1009.44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973.03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报告编号：BG-2018-SHY-270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YP-2018-SHY-270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尚义二号水库中桥左幅3-4桩基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YP-2018-SHY-270-1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2018/05/28-2018/06/25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41.355555555555554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42.374370370370372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121.1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YP-2018-SHY-270-2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43.456000000000003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YP-2018-SHY-270-3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42.311555555555557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YP-2018-SHY-270-4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2018/05/28-2018/06/25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41.300444444444445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42.477925925925931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YP-2018-SHY-270-5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43.267555555555553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YP-2018-SHY-270-6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42.86577777777778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2018-06-25T00:58:35Z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