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C3262E3-97CF-4924-8029-9615B1B4D233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<sst xmlns="http://schemas.openxmlformats.org/spreadsheetml/2006/main" count="470" uniqueCount="146">
  <si>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</si>
  <si>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</si>
  <si>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</si>
  <si>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</si>
  <si>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</si>
  <si>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</si>
  <si>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</si>
  <si>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</si>
  <si>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</si>
  <si>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</si>
  <si>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</si>
  <si>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</si>
  <si>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</si>
  <si>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</si>
  <si>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</si>
  <si>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</si>
  <si>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</si>
  <si>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</si>
  <si>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</si>
  <si>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</si>
  <si>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</si>
  <si>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</si>
  <si>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</si>
  <si>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</si>
  <si>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</si>
  <si>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</si>
  <si>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</si>
  <si>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</si>
  <si>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</si>
  <si>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</si>
  <si>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</si>
  <si>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</si>
  <si>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</si>
  <si>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</si>
  <si>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</si>
  <si>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</si>
  <si>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</si>
  <si>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</si>
  <si>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</si>
  <si>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</si>
  <si>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</si>
  <si>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</si>
  <si>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</si>
  <si>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</si>
  <si>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</si>
  <si>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</si>
  <si>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</si>
  <si>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</si>
  <si>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</si>
  <si>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</si>
  <si>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</si>
  <si>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</si>
  <si>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</si>
  <si>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</si>
  <si>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</si>
  <si>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</si>
  <si>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</si>
  <si>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</si>
  <si>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</si>
  <si>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</si>
  <si>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</si>
  <si>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</si>
  <si>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</si>
  <si>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</si>
  <si>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</si>
  <si>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</si>
  <si>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</si>
  <si>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</si>
  <si>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</si>
  <si>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</si>
  <si>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</si>
  <si>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</si>
  <si>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</si>
  <si>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</si>
  <si>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</si>
  <si>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</si>
  <si>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</si>
  <si>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</si>
  <si>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</si>
  <si>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</si>
  <si>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</si>
  <si>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</si>
  <si>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</si>
  <si>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</si>
  <si>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</si>
  <si>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</si>
  <si>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</si>
  <si>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</si>
  <si>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</si>
  <si>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</si>
  <si>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</si>
  <si>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</si>
  <si>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</si>
  <si>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</si>
  <si>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</si>
  <si>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</si>
  <si>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</si>
  <si>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</si>
  <si>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</si>
  <si>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</si>
  <si>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</si>
  <si>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</si>
  <si>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</si>
  <si>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</si>
  <si>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</si>
  <si>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</si>
  <si>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</si>
  <si>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</si>
  <si>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</si>
  <si>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</si>
  <si>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</si>
  <si>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</si>
  <si>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</si>
  <si>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</si>
  <si>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</si>
  <si>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</si>
  <si>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</si>
  <si>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</si>
  <si>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</si>
  <si>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</si>
  <si>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</si>
  <si>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</si>
  <si>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</si>
  <si>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</si>
  <si>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</si>
  <si>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</si>
  <si>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</si>
  <si>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</si>
  <si>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</si>
  <si>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</si>
  <si>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</si>
  <si>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</si>
  <si>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</si>
  <si>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</si>
  <si>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</si>
  <si>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</si>
  <si>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</si>
  <si>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</si>
  <si>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</si>
  <si>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</si>
  <si>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</si>
  <si>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2018/05/28-2018/06/25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</si>
  <si>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JL-2018-SHY-271</t>
    </r>
    <phoneticPr fontId="17" type="noConversion"/>
  </si>
  <si>
    <t>YP-2018-SHY-271</t>
    <phoneticPr fontId="17" type="noConversion"/>
  </si>
  <si>
    <t>K18+531圆管涵基础和翼墙.</t>
    <phoneticPr fontId="17" type="noConversion"/>
  </si>
  <si>
    <t>993.09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</si>
</sst>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15" sqref="K1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958.20666666666659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71</v>
      </c>
      <c r="R7" s="32">
        <f>(K18+K19+K20)/3</f>
        <v>971.68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YP-2018-SHY-271-1</v>
      </c>
      <c r="B15" s="42" t="s">
        <v>139</v>
      </c>
      <c r="C15" s="42"/>
      <c r="D15" s="49" t="str">
        <f>LEFT(L9,P9)</f>
        <v>2018/05/28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907.72</v>
      </c>
      <c r="L15" s="25">
        <f>K15/S6</f>
        <v>40.343111111111114</v>
      </c>
      <c r="M15" s="51">
        <f>R6/S6</f>
        <v>42.586962962962957</v>
      </c>
      <c r="N15" s="51">
        <f>M15</f>
        <v>42.586962962962957</v>
      </c>
      <c r="O15" s="42" t="s">
        <v>45</v>
      </c>
      <c r="P15" s="21">
        <f t="shared" ref="P15:P23" si="0">ROUND(K15/22.5,3)</f>
        <v>40.343000000000004</v>
      </c>
      <c r="Q15" s="50">
        <f>ROUND(AVERAGE(L15:L17),3)</f>
        <v>42.587000000000003</v>
      </c>
      <c r="R15" s="30">
        <f t="shared" ref="R15:R23" ca="1" si="1">ROUND(R$14+RAND()*S$14,2)</f>
        <v>1073.49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YP-2018-SHY-271-2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995.59</v>
      </c>
      <c r="L16" s="25">
        <f>K16/S6</f>
        <v>44.248444444444445</v>
      </c>
      <c r="M16" s="51"/>
      <c r="N16" s="51"/>
      <c r="O16" s="42"/>
      <c r="P16" s="21">
        <f t="shared" si="0"/>
        <v>44.247999999999998</v>
      </c>
      <c r="Q16" s="50"/>
      <c r="R16" s="30">
        <f t="shared" ca="1" si="1"/>
        <v>1086.02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YP-2018-SHY-271-3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971.31</v>
      </c>
      <c r="L17" s="25">
        <f>K17/S6</f>
        <v>43.169333333333334</v>
      </c>
      <c r="M17" s="51"/>
      <c r="N17" s="51"/>
      <c r="O17" s="42"/>
      <c r="P17" s="21">
        <f t="shared" si="0"/>
        <v>43.168999999999997</v>
      </c>
      <c r="Q17" s="50"/>
      <c r="R17" s="30">
        <f t="shared" ca="1" si="1"/>
        <v>1025.54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YP-2018-SHY-271-4</v>
      </c>
      <c r="B18" s="42" t="s">
        <v>139</v>
      </c>
      <c r="C18" s="42"/>
      <c r="D18" s="46" t="str">
        <f>D15</f>
        <v>2018/05/28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44.137333333333338</v>
      </c>
      <c r="M18" s="51">
        <f>R7/S6</f>
        <v>43.185777777777773</v>
      </c>
      <c r="N18" s="51">
        <f>M18</f>
        <v>43.185777777777773</v>
      </c>
      <c r="O18" s="42" t="s">
        <v>45</v>
      </c>
      <c r="P18" s="21">
        <f>ROUND(K19/22.5,3)</f>
        <v>42.530999999999999</v>
      </c>
      <c r="Q18" s="50">
        <f>ROUND(AVERAGE(L18:L20),3)</f>
        <v>43.186</v>
      </c>
      <c r="R18" s="30">
        <f t="shared" ca="1" si="1"/>
        <v>985.96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YP-2018-SHY-271-5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956.95</v>
      </c>
      <c r="L19" s="25">
        <f>K19/S6</f>
        <v>42.531111111111116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1112.19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YP-2018-SHY-271-6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965</v>
      </c>
      <c r="L20" s="25">
        <f>K20/S6</f>
        <v>42.888888888888886</v>
      </c>
      <c r="M20" s="51"/>
      <c r="N20" s="51"/>
      <c r="O20" s="42"/>
      <c r="P20" s="21">
        <f t="shared" si="0"/>
        <v>42.889000000000003</v>
      </c>
      <c r="Q20" s="50"/>
      <c r="R20" s="30">
        <f t="shared" ca="1" si="1"/>
        <v>1032.3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1052.1099999999999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1083.46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971.6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1016.71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1004.72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981.51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1001.61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1026.3399999999999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1017.77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993.03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979.5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957.34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报告编号：BG-2018-SHY-271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YP-2018-SHY-271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K18+531圆管涵基础和翼墙.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YP-2018-SHY-271-1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2018/05/28-2018/06/25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40.343111111111114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42.586962962962957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121.7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YP-2018-SHY-271-2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44.248444444444445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YP-2018-SHY-271-3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43.169333333333334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YP-2018-SHY-271-4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2018/05/28-2018/06/25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44.137333333333338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43.185777777777773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123.4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YP-2018-SHY-271-5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42.531111111111116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YP-2018-SHY-271-6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42.888888888888886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2018-06-25T07:10:49Z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