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065C2E35-7EF1-4F54-A6F1-6DD94A1DCE3B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<sst xmlns="http://schemas.openxmlformats.org/spreadsheetml/2006/main" count="470" uniqueCount="146">
  <si>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</si>
  <si>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</si>
  <si>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</si>
  <si>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</si>
  <si>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</si>
  <si>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</si>
  <si>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</si>
  <si>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</si>
  <si>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</si>
  <si>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</si>
  <si>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</si>
  <si>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</si>
  <si>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</si>
  <si>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</si>
  <si>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</si>
  <si>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</si>
  <si>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</si>
  <si>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</si>
  <si>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</si>
  <si>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</si>
  <si>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</si>
  <si>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</si>
  <si>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</si>
  <si>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</si>
  <si>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</si>
  <si>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</si>
  <si>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</si>
  <si>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</si>
  <si>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</si>
  <si>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</si>
  <si>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</si>
  <si>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</si>
  <si>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</si>
  <si>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</si>
  <si>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</si>
  <si>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</si>
  <si>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</si>
  <si>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</si>
  <si>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</si>
  <si>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</si>
  <si>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</si>
  <si>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</si>
  <si>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</si>
  <si>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</si>
  <si>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</si>
  <si>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</si>
  <si>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</si>
  <si>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</si>
  <si>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</si>
  <si>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</si>
  <si>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</si>
  <si>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</si>
  <si>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</si>
  <si>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</si>
  <si>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</si>
  <si>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</si>
  <si>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</si>
  <si>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</si>
  <si>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</si>
  <si>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</si>
  <si>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</si>
  <si>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</si>
  <si>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</si>
  <si>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</si>
  <si>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</si>
  <si>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</si>
  <si>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</si>
  <si>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</si>
  <si>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</si>
  <si>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</si>
  <si>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</si>
  <si>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</si>
  <si>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</si>
  <si>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</si>
  <si>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</si>
  <si>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</si>
  <si>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</si>
  <si>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</si>
  <si>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</si>
  <si>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</si>
  <si>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</si>
  <si>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</si>
  <si>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</si>
  <si>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</si>
  <si>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</si>
  <si>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</si>
  <si>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</si>
  <si>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</si>
  <si>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</si>
  <si>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</si>
  <si>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</si>
  <si>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</si>
  <si>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</si>
  <si>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</si>
  <si>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</si>
  <si>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</si>
  <si>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</si>
  <si>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</si>
  <si>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</si>
  <si>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</si>
  <si>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</si>
  <si>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</si>
  <si>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</si>
  <si>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</si>
  <si>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</si>
  <si>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</si>
  <si>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</si>
  <si>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</si>
  <si>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</si>
  <si>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</si>
  <si>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</si>
  <si>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</si>
  <si>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</si>
  <si>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</si>
  <si>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</si>
  <si>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</si>
  <si>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</si>
  <si>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</si>
  <si>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</si>
  <si>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</si>
  <si>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</si>
  <si>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</si>
  <si>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</si>
  <si>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</si>
  <si>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</si>
  <si>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</si>
  <si>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</si>
  <si>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</si>
  <si>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</si>
  <si>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</si>
  <si>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</si>
  <si>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</si>
  <si>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</si>
  <si>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</si>
  <si>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</si>
  <si>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</si>
  <si>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</si>
  <si>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</si>
  <si>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</si>
  <si>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</si>
  <si>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</si>
  <si>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2018/05/29-2018/06/26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</si>
  <si>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JL-2018-SHY-278</t>
    </r>
    <phoneticPr fontId="17" type="noConversion"/>
  </si>
  <si>
    <t>YP-2018-SHY-278</t>
    <phoneticPr fontId="17" type="noConversion"/>
  </si>
  <si>
    <t>双庄河中桥0-1桩基</t>
    <phoneticPr fontId="17" type="noConversion"/>
  </si>
  <si>
    <t>970.51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</si>
</sst>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962.18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78</v>
      </c>
      <c r="R7" s="32">
        <f>(K18+K19+K20)/3</f>
        <v>956.9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YP-2018-SHY-278-1</v>
      </c>
      <c r="B15" s="42" t="s">
        <v>139</v>
      </c>
      <c r="C15" s="42"/>
      <c r="D15" s="49" t="str">
        <f>LEFT(L9,P9)</f>
        <v>2018/05/29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931.77</v>
      </c>
      <c r="L15" s="25">
        <f>K15/S6</f>
        <v>41.411999999999999</v>
      </c>
      <c r="M15" s="51">
        <f>R6/S6</f>
        <v>42.763555555555556</v>
      </c>
      <c r="N15" s="51">
        <f>M15</f>
        <v>42.763555555555556</v>
      </c>
      <c r="O15" s="42" t="s">
        <v>45</v>
      </c>
      <c r="P15" s="21">
        <f t="shared" ref="P15:P23" si="0">ROUND(K15/22.5,3)</f>
        <v>41.411999999999999</v>
      </c>
      <c r="Q15" s="50">
        <f>ROUND(AVERAGE(L15:L17),3)</f>
        <v>42.764000000000003</v>
      </c>
      <c r="R15" s="30">
        <f t="shared" ref="R15:R23" ca="1" si="1">ROUND(R$14+RAND()*S$14,2)</f>
        <v>1020.26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YP-2018-SHY-278-2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966.5</v>
      </c>
      <c r="L16" s="25">
        <f>K16/S6</f>
        <v>42.955555555555556</v>
      </c>
      <c r="M16" s="51"/>
      <c r="N16" s="51"/>
      <c r="O16" s="42"/>
      <c r="P16" s="21">
        <f t="shared" si="0"/>
        <v>42.956000000000003</v>
      </c>
      <c r="Q16" s="50"/>
      <c r="R16" s="30">
        <f t="shared" ca="1" si="1"/>
        <v>1107.6099999999999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YP-2018-SHY-278-3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988.27</v>
      </c>
      <c r="L17" s="25">
        <f>K17/S6</f>
        <v>43.923111111111112</v>
      </c>
      <c r="M17" s="51"/>
      <c r="N17" s="51"/>
      <c r="O17" s="42"/>
      <c r="P17" s="21">
        <f t="shared" si="0"/>
        <v>43.923000000000002</v>
      </c>
      <c r="Q17" s="50"/>
      <c r="R17" s="30">
        <f t="shared" ca="1" si="1"/>
        <v>1017.42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YP-2018-SHY-278-4</v>
      </c>
      <c r="B18" s="42" t="s">
        <v>139</v>
      </c>
      <c r="C18" s="42"/>
      <c r="D18" s="46" t="str">
        <f>D15</f>
        <v>2018/05/29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43.13377777777778</v>
      </c>
      <c r="M18" s="51">
        <f>R7/S6</f>
        <v>42.528888888888886</v>
      </c>
      <c r="N18" s="51">
        <f>M18</f>
        <v>42.528888888888886</v>
      </c>
      <c r="O18" s="42" t="s">
        <v>45</v>
      </c>
      <c r="P18" s="21">
        <f>ROUND(K19/22.5,3)</f>
        <v>41.235999999999997</v>
      </c>
      <c r="Q18" s="50">
        <f>ROUND(AVERAGE(L18:L20),3)</f>
        <v>42.529000000000003</v>
      </c>
      <c r="R18" s="30">
        <f t="shared" ca="1" si="1"/>
        <v>1055.99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YP-2018-SHY-278-5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927.81</v>
      </c>
      <c r="L19" s="25">
        <f>K19/S6</f>
        <v>41.235999999999997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971.62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YP-2018-SHY-278-6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972.38</v>
      </c>
      <c r="L20" s="25">
        <f>K20/S6</f>
        <v>43.216888888888889</v>
      </c>
      <c r="M20" s="51"/>
      <c r="N20" s="51"/>
      <c r="O20" s="42"/>
      <c r="P20" s="21">
        <f t="shared" si="0"/>
        <v>43.216999999999999</v>
      </c>
      <c r="Q20" s="50"/>
      <c r="R20" s="30">
        <f t="shared" ca="1" si="1"/>
        <v>1088.8599999999999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974.08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1055.07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1032.23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1013.41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995.88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1025.28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970.1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973.67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951.46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1004.14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1017.74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1007.85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报告编号：BG-2018-SHY-278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YP-2018-SHY-278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双庄河中桥0-1桩基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YP-2018-SHY-278-1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2018/05/29-2018/06/26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41.411999999999999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42.763555555555556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122.2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YP-2018-SHY-278-2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42.955555555555556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YP-2018-SHY-278-3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43.923111111111112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YP-2018-SHY-278-4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2018/05/29-2018/06/26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43.13377777777778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42.528888888888886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121.5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YP-2018-SHY-278-5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41.235999999999997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YP-2018-SHY-278-6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43.216888888888889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2018-06-26T02:09:17Z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