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<sst xmlns="http://schemas.openxmlformats.org/spreadsheetml/2006/main" count="479" uniqueCount="153">
  <si>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</si>
  <si>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</si>
  <si>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</si>
  <si>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</si>
  <si>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</si>
  <si>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</si>
  <si>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</si>
  <si>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</si>
  <si>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</si>
  <si>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</si>
  <si>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</si>
  <si>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</si>
  <si>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</si>
  <si>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</si>
  <si>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</si>
  <si>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</si>
  <si>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</si>
  <si>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</si>
  <si>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</si>
  <si>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</si>
  <si>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</si>
  <si>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</si>
  <si>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</si>
  <si>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</si>
  <si>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</si>
  <si>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</si>
  <si>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</si>
  <si>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</si>
  <si>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</si>
  <si>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</si>
  <si>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</si>
  <si>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</si>
  <si>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</si>
  <si>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</si>
  <si>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</si>
  <si>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</si>
  <si>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</si>
  <si>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</si>
  <si>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</si>
  <si>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</si>
  <si>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</si>
  <si>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</si>
  <si>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</si>
  <si>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</si>
  <si>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</si>
  <si>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</si>
  <si>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</si>
  <si>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</si>
  <si>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</si>
  <si>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</si>
  <si>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</si>
  <si>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</si>
  <si>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</si>
  <si>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</si>
  <si>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</si>
  <si>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</si>
  <si>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</si>
  <si>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</si>
  <si>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</si>
  <si>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</si>
  <si>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</si>
  <si>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</si>
  <si>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</si>
  <si>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</si>
  <si>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</si>
  <si>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</si>
  <si>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</si>
  <si>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</si>
  <si>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</si>
  <si>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</si>
  <si>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</si>
  <si>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</si>
  <si>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</si>
  <si>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</si>
  <si>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</si>
  <si>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</si>
  <si>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</si>
  <si>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</si>
  <si>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</si>
  <si>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</si>
  <si>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</si>
  <si>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</si>
  <si>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</si>
  <si>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</si>
  <si>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</si>
  <si>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</si>
  <si>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</si>
  <si>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</si>
  <si>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</si>
  <si>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</si>
  <si>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</si>
  <si>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</si>
  <si>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</si>
  <si>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</si>
  <si>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</si>
  <si>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</si>
  <si>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</si>
  <si>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</si>
  <si>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</si>
  <si>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</si>
  <si>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</si>
  <si>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</si>
  <si>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</si>
  <si>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</si>
  <si>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</si>
  <si>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</si>
  <si>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</si>
  <si>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</si>
  <si>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</si>
  <si>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</si>
  <si>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</si>
  <si>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</si>
  <si>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</si>
  <si>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</si>
  <si>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</si>
  <si>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</si>
  <si>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</si>
  <si>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</si>
  <si>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</si>
  <si>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</si>
  <si>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</si>
  <si>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</si>
  <si>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</si>
  <si>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</si>
  <si>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</si>
  <si>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</si>
  <si>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</si>
  <si>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</si>
  <si>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</si>
  <si>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</si>
  <si>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</si>
  <si>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</si>
  <si>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</si>
  <si>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</si>
  <si>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</si>
  <si>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</si>
  <si>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</si>
  <si>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</si>
  <si>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</si>
  <si>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</si>
  <si>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</si>
  <si>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</si>
  <si>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</si>
  <si>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</si>
  <si>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</si>
  <si>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</si>
  <si>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</si>
  <si>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</si>
  <si>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35</t>
    <phoneticPr fontId="16" type="noConversion"/>
  </si>
  <si>
    <t>小校家中桥1-3 1-4墩柱</t>
    <phoneticPr fontId="16" type="noConversion"/>
  </si>
  <si>
    <t>282-3</t>
    <phoneticPr fontId="16" type="noConversion"/>
  </si>
  <si>
    <t>2018/06/01-2018/06/29</t>
    <phoneticPr fontId="16" type="noConversion"/>
  </si>
  <si>
    <t xml:space="preserve">                                        /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</si>
</sst>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7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10" workbookViewId="0">
      <selection activeCell="K19" sqref="K1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144</v>
      </c>
      <c r="Q1" s="58" t="s">
        <v>148</v>
      </c>
      <c r="R1" s="21" t="s">
        <v>147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142</v>
      </c>
      <c r="R3" s="28" t="s">
        <v>143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134</v>
      </c>
      <c r="L4" s="49"/>
      <c r="M4" s="48" t="str">
        <f>Q4&amp;P4</f>
        <v>JL-2018-SHY-282-3</v>
      </c>
      <c r="N4" s="51"/>
      <c r="O4" s="51"/>
      <c r="P4" s="58" t="s">
        <v>150</v>
      </c>
      <c r="Q4" s="56" t="s">
        <v>132</v>
      </c>
      <c r="R4" s="56" t="s">
        <v>133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136</v>
      </c>
      <c r="T5" s="1" t="s">
        <v>137</v>
      </c>
      <c r="U5" s="1" t="s">
        <v>138</v>
      </c>
      <c r="V5" s="1" t="s">
        <v>139</v>
      </c>
    </row>
    <row r="6" spans="1:23" ht="23" customHeight="1" x14ac:dyDescent="0.25">
      <c r="A6" s="39" t="s">
        <v>5</v>
      </c>
      <c r="B6" s="39"/>
      <c r="C6" s="39"/>
      <c r="D6" s="44" t="s">
        <v>149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975.79333333333341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YP-2018-SHY-282-3</v>
      </c>
      <c r="M7" s="60"/>
      <c r="N7" s="60"/>
      <c r="O7" s="61"/>
      <c r="P7" s="2" t="s">
        <v>11</v>
      </c>
      <c r="Q7" s="21" t="str">
        <f>RIGHT(L7,2)</f>
        <v>-3</v>
      </c>
      <c r="R7" s="33">
        <f>(K18+K19+K20)/3</f>
        <v>964.78666666666675</v>
      </c>
      <c r="S7" s="2" t="s">
        <v>140</v>
      </c>
      <c r="T7" s="2" t="s">
        <v>141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温度：相对湿度：</v>
      </c>
      <c r="E9" s="38"/>
      <c r="F9" s="38"/>
      <c r="G9" s="38"/>
      <c r="H9" s="38"/>
      <c r="I9" s="38"/>
      <c r="J9" s="39" t="s">
        <v>17</v>
      </c>
      <c r="K9" s="39"/>
      <c r="L9" s="40" t="s">
        <v>151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31" customHeight="1" x14ac:dyDescent="0.25">
      <c r="A15" s="37" t="str">
        <f>R4&amp;P4&amp;S5</f>
        <v xml:space="preserve"> YP-2018-SHY-282-3-1</v>
      </c>
      <c r="B15" s="38" t="str">
        <f>R1&amp;Q1</f>
        <v>C35</v>
      </c>
      <c r="C15" s="38"/>
      <c r="D15" s="54" t="str">
        <f>LEFT(L9,P9)</f>
        <v>2018/06/01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958.1</v>
      </c>
      <c r="L15" s="25">
        <f>K15/S6</f>
        <v>42.582222222222221</v>
      </c>
      <c r="M15" s="55">
        <f>AVERAGE(L15,L16,L17)</f>
        <v>43.368592592592591</v>
      </c>
      <c r="N15" s="55">
        <f>M15</f>
        <v>43.368592592592591</v>
      </c>
      <c r="O15" s="45" t="s">
        <v>43</v>
      </c>
      <c r="P15" s="21"/>
      <c r="Q15" s="62"/>
      <c r="R15" s="30"/>
    </row>
    <row r="16" spans="1:23" ht="31" customHeight="1" x14ac:dyDescent="0.25">
      <c r="A16" s="37" t="str">
        <f>R4&amp;P4&amp;T5</f>
        <v xml:space="preserve"> YP-2018-SHY-282-3-2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988.41</v>
      </c>
      <c r="L16" s="25">
        <f>K16/S6</f>
        <v>43.929333333333332</v>
      </c>
      <c r="M16" s="55"/>
      <c r="N16" s="55"/>
      <c r="O16" s="45"/>
      <c r="P16" s="21"/>
      <c r="Q16" s="62"/>
      <c r="R16" s="30"/>
    </row>
    <row r="17" spans="1:18" ht="31" customHeight="1" x14ac:dyDescent="0.25">
      <c r="A17" s="37" t="str">
        <f>R4&amp;P4&amp;U5</f>
        <v xml:space="preserve"> YP-2018-SHY-282-3-3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980.87</v>
      </c>
      <c r="L17" s="25">
        <f>K17/S6</f>
        <v>43.594222222222221</v>
      </c>
      <c r="M17" s="55"/>
      <c r="N17" s="55"/>
      <c r="O17" s="45"/>
      <c r="P17" s="21"/>
      <c r="Q17" s="62"/>
      <c r="R17" s="30"/>
    </row>
    <row r="18" spans="1:18" ht="31" customHeight="1" x14ac:dyDescent="0.25">
      <c r="A18" s="37" t="str">
        <f>R4&amp;P4&amp;V5</f>
        <v xml:space="preserve"> YP-2018-SHY-282-3-4</v>
      </c>
      <c r="B18" s="45" t="str">
        <f>B15</f>
        <v>C35</v>
      </c>
      <c r="C18" s="38"/>
      <c r="D18" s="38" t="str">
        <f>D15</f>
        <v>2018/06/01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966.54</v>
      </c>
      <c r="L18" s="25">
        <f>K18/S6</f>
        <v>42.957333333333331</v>
      </c>
      <c r="M18" s="55">
        <f>AVERAGE(L18,L19,L20)</f>
        <v>42.879407407407406</v>
      </c>
      <c r="N18" s="55">
        <f>M18</f>
        <v>42.879407407407406</v>
      </c>
      <c r="O18" s="45" t="s">
        <v>43</v>
      </c>
      <c r="P18" s="21"/>
      <c r="Q18" s="62"/>
      <c r="R18" s="30"/>
    </row>
    <row r="19" spans="1:18" ht="31" customHeight="1" x14ac:dyDescent="0.25">
      <c r="A19" s="37" t="str">
        <f>R4&amp;P4&amp;S7</f>
        <v xml:space="preserve"> YP-2018-SHY-282-3-5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974.32</v>
      </c>
      <c r="L19" s="25">
        <f>K19/S6</f>
        <v>43.303111111111114</v>
      </c>
      <c r="M19" s="55"/>
      <c r="N19" s="55"/>
      <c r="O19" s="45"/>
      <c r="P19" s="21"/>
      <c r="Q19" s="62"/>
      <c r="R19" s="30"/>
    </row>
    <row r="20" spans="1:18" ht="31" customHeight="1" x14ac:dyDescent="0.25">
      <c r="A20" s="37" t="str">
        <f>R4&amp;P4&amp;T7</f>
        <v xml:space="preserve"> YP-2018-SHY-282-3-6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953.5</v>
      </c>
      <c r="L20" s="25">
        <f>K20/S6</f>
        <v>42.37777777777778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1006.59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1003.95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974.64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1021.17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982.26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1007.53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990.44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985.59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998.63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view="pageBreakPreview" topLeftCell="A61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报告编号：BG-2018-SHY-282-3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145</v>
      </c>
      <c r="CH8" s="116"/>
      <c r="CI8" s="116"/>
      <c r="CJ8" s="116"/>
      <c r="CK8" s="116"/>
      <c r="CL8" s="116"/>
      <c r="CM8" s="116"/>
      <c r="CN8" s="116"/>
      <c r="CO8" s="116"/>
      <c r="CP8" s="116" t="s">
        <v>146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282-3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YP-2018-SHY-282-3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小校家中桥1-3 1-4墩柱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135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YP-2018-SHY-282-3-1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2018/06/01-2018/06/29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42.582222222222221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43.368592592592591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123.9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YP-2018-SHY-282-3-2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43.929333333333332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YP-2018-SHY-282-3-3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43.594222222222221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YP-2018-SHY-282-3-4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2018/06/01-2018/06/29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42.957333333333331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42.879407407407406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122.5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YP-2018-SHY-282-3-5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43.303111111111114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YP-2018-SHY-282-3-6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42.37777777777778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152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80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81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82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83</v>
      </c>
      <c r="AQ98" s="95"/>
      <c r="AR98" s="95"/>
      <c r="AS98" s="95"/>
      <c r="AT98" s="95"/>
      <c r="AU98" s="95"/>
      <c r="AV98" s="95"/>
      <c r="AW98" s="95"/>
      <c r="AX98" s="95"/>
      <c r="AY98" s="95" t="s">
        <v>84</v>
      </c>
      <c r="AZ98" s="95"/>
      <c r="BA98" s="95"/>
      <c r="BB98" s="95"/>
      <c r="BC98" s="95"/>
      <c r="BD98" s="95"/>
      <c r="BE98" s="95" t="s">
        <v>85</v>
      </c>
      <c r="BF98" s="95"/>
      <c r="BG98" s="95"/>
      <c r="BH98" s="95"/>
      <c r="BI98" s="95"/>
      <c r="BJ98" s="95"/>
      <c r="BK98" s="95" t="s">
        <v>86</v>
      </c>
      <c r="BL98" s="95"/>
      <c r="BM98" s="95"/>
      <c r="BN98" s="15"/>
      <c r="BO98" s="95" t="s">
        <v>87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88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89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90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91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92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80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81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82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83</v>
      </c>
      <c r="AQ98" s="95"/>
      <c r="AR98" s="95"/>
      <c r="AS98" s="95"/>
      <c r="AT98" s="95"/>
      <c r="AU98" s="95"/>
      <c r="AV98" s="95"/>
      <c r="AW98" s="95"/>
      <c r="AX98" s="95"/>
      <c r="AY98" s="95" t="s">
        <v>84</v>
      </c>
      <c r="AZ98" s="95"/>
      <c r="BA98" s="95"/>
      <c r="BB98" s="95"/>
      <c r="BC98" s="95"/>
      <c r="BD98" s="95"/>
      <c r="BE98" s="95" t="s">
        <v>85</v>
      </c>
      <c r="BF98" s="95"/>
      <c r="BG98" s="95"/>
      <c r="BH98" s="95"/>
      <c r="BI98" s="95"/>
      <c r="BJ98" s="95"/>
      <c r="BK98" s="95" t="s">
        <v>86</v>
      </c>
      <c r="BL98" s="95"/>
      <c r="BM98" s="95"/>
      <c r="BN98" s="15"/>
      <c r="BO98" s="95" t="s">
        <v>87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93</v>
      </c>
      <c r="M1" s="41"/>
      <c r="N1" s="41"/>
    </row>
    <row r="2" spans="1:15" ht="14.15" customHeight="1" x14ac:dyDescent="0.25">
      <c r="L2" s="7"/>
      <c r="M2" s="42" t="s">
        <v>94</v>
      </c>
      <c r="N2" s="42"/>
    </row>
    <row r="3" spans="1:15" ht="25" customHeight="1" x14ac:dyDescent="0.25">
      <c r="A3" s="43" t="s">
        <v>95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96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91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97</v>
      </c>
      <c r="J11" s="77" t="s">
        <v>98</v>
      </c>
      <c r="K11" s="77" t="s">
        <v>99</v>
      </c>
      <c r="L11" s="77" t="s">
        <v>100</v>
      </c>
      <c r="M11" s="77" t="s">
        <v>101</v>
      </c>
      <c r="N11" s="195" t="s">
        <v>102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103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104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105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106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91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92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107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108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80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81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82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83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84</v>
      </c>
      <c r="AZ100" s="95"/>
      <c r="BA100" s="95"/>
      <c r="BB100" s="95"/>
      <c r="BC100" s="95"/>
      <c r="BD100" s="95"/>
      <c r="BE100" s="95" t="s">
        <v>85</v>
      </c>
      <c r="BF100" s="95"/>
      <c r="BG100" s="95"/>
      <c r="BH100" s="95"/>
      <c r="BI100" s="95"/>
      <c r="BJ100" s="95"/>
      <c r="BK100" s="95" t="s">
        <v>86</v>
      </c>
      <c r="BL100" s="95"/>
      <c r="BM100" s="95"/>
      <c r="BN100" s="15"/>
      <c r="BO100" s="95" t="s">
        <v>87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93</v>
      </c>
      <c r="M1" s="41"/>
      <c r="N1" s="41"/>
      <c r="O1" s="41"/>
    </row>
    <row r="2" spans="1:15" ht="14.15" customHeight="1" x14ac:dyDescent="0.25">
      <c r="M2" s="7"/>
      <c r="N2" s="42" t="s">
        <v>109</v>
      </c>
      <c r="O2" s="42"/>
    </row>
    <row r="3" spans="1:15" ht="25" customHeight="1" x14ac:dyDescent="0.25">
      <c r="A3" s="201" t="s">
        <v>110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111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91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112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114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115</v>
      </c>
      <c r="B15" s="39"/>
      <c r="C15" s="39"/>
      <c r="D15" s="39"/>
      <c r="E15" s="39"/>
      <c r="F15" s="39"/>
      <c r="G15" s="39"/>
      <c r="H15" s="39" t="s">
        <v>116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117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118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119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121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122</v>
      </c>
      <c r="B22" s="39" t="s">
        <v>123</v>
      </c>
      <c r="C22" s="6" t="s">
        <v>124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125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126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127</v>
      </c>
      <c r="C25" s="6" t="s">
        <v>124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125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126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128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129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130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131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2018-07-27T07:22:32Z</cp:lastPrinted>
  <dcterms:created xsi:type="dcterms:W3CDTF">2017-12-26T12:44:00Z</dcterms:created>
  <dcterms:modified xsi:type="dcterms:W3CDTF">2018-07-27T07:22:33Z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