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21D0C9C6-FCEF-4956-9FCB-00CD1636D425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<sst xmlns="http://schemas.openxmlformats.org/spreadsheetml/2006/main" count="470" uniqueCount="146">
  <si>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</si>
  <si>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</si>
  <si>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</si>
  <si>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</si>
  <si>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</si>
  <si>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</si>
  <si>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</si>
  <si>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</si>
  <si>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</si>
  <si>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</si>
  <si>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</si>
  <si>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</si>
  <si>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</si>
  <si>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</si>
  <si>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</si>
  <si>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</si>
  <si>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</si>
  <si>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</si>
  <si>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</si>
  <si>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</si>
  <si>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</si>
  <si>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</si>
  <si>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</si>
  <si>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</si>
  <si>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</si>
  <si>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</si>
  <si>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</si>
  <si>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</si>
  <si>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</si>
  <si>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</si>
  <si>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</si>
  <si>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</si>
  <si>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</si>
  <si>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</si>
  <si>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</si>
  <si>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</si>
  <si>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</si>
  <si>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</si>
  <si>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</si>
  <si>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</si>
  <si>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</si>
  <si>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</si>
  <si>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</si>
  <si>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</si>
  <si>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</si>
  <si>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</si>
  <si>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</si>
  <si>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</si>
  <si>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</si>
  <si>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</si>
  <si>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</si>
  <si>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</si>
  <si>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</si>
  <si>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</si>
  <si>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</si>
  <si>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</si>
  <si>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</si>
  <si>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</si>
  <si>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</si>
  <si>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</si>
  <si>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</si>
  <si>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</si>
  <si>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</si>
  <si>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</si>
  <si>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</si>
  <si>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</si>
  <si>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</si>
  <si>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</si>
  <si>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</si>
  <si>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</si>
  <si>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</si>
  <si>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</si>
  <si>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</si>
  <si>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</si>
  <si>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</si>
  <si>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</si>
  <si>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</si>
  <si>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</si>
  <si>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</si>
  <si>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</si>
  <si>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</si>
  <si>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</si>
  <si>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</si>
  <si>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</si>
  <si>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</si>
  <si>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</si>
  <si>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</si>
  <si>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</si>
  <si>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</si>
  <si>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</si>
  <si>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</si>
  <si>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</si>
  <si>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</si>
  <si>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</si>
  <si>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</si>
  <si>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</si>
  <si>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</si>
  <si>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</si>
  <si>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</si>
  <si>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</si>
  <si>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</si>
  <si>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</si>
  <si>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</si>
  <si>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</si>
  <si>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</si>
  <si>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</si>
  <si>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</si>
  <si>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</si>
  <si>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</si>
  <si>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</si>
  <si>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</si>
  <si>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</si>
  <si>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</si>
  <si>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</si>
  <si>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</si>
  <si>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</si>
  <si>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</si>
  <si>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</si>
  <si>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</si>
  <si>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</si>
  <si>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</si>
  <si>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</si>
  <si>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</si>
  <si>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</si>
  <si>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</si>
  <si>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</si>
  <si>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</si>
  <si>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</si>
  <si>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</si>
  <si>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</si>
  <si>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</si>
  <si>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</si>
  <si>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</si>
  <si>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</si>
  <si>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</si>
  <si>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</si>
  <si>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</si>
  <si>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</si>
  <si>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</si>
  <si>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桠溪互通A匝道桥4-1＃桩基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</si>
  <si>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JL-2018-SHY-289</t>
    </r>
    <phoneticPr fontId="17" type="noConversion"/>
  </si>
  <si>
    <t>YP-2018-SHY-289</t>
    <phoneticPr fontId="17" type="noConversion"/>
  </si>
  <si>
    <t>35</t>
    <phoneticPr fontId="17" type="noConversion"/>
  </si>
  <si>
    <t>≥35</t>
    <phoneticPr fontId="17" type="noConversion"/>
  </si>
  <si>
    <t>979.07</t>
    <phoneticPr fontId="17" type="noConversion"/>
  </si>
  <si>
    <t>2018/06/02-2018/06/30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</si>
</sst>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L9" sqref="L9:O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140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139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941.07333333333327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141</v>
      </c>
      <c r="M7" s="47"/>
      <c r="N7" s="47"/>
      <c r="O7" s="47"/>
      <c r="P7" s="2" t="s">
        <v>10</v>
      </c>
      <c r="Q7" s="21" t="str">
        <f>RIGHT(L7,2)</f>
        <v>89</v>
      </c>
      <c r="R7" s="32">
        <f>(K18+K19+K20)/3</f>
        <v>973.0866666666667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145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YP-2018-SHY-289-1</v>
      </c>
      <c r="B15" s="42" t="s">
        <v>142</v>
      </c>
      <c r="C15" s="42"/>
      <c r="D15" s="49" t="str">
        <f>LEFT(L9,P9)</f>
        <v>2018/06/02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960.39</v>
      </c>
      <c r="L15" s="25">
        <f>K15/S6</f>
        <v>42.683999999999997</v>
      </c>
      <c r="M15" s="51">
        <f>R6/S6</f>
        <v>41.825481481481475</v>
      </c>
      <c r="N15" s="51">
        <f>M15</f>
        <v>41.825481481481475</v>
      </c>
      <c r="O15" s="42" t="s">
        <v>45</v>
      </c>
      <c r="P15" s="21">
        <f t="shared" ref="P15:P23" si="0">ROUND(K15/22.5,3)</f>
        <v>42.683999999999997</v>
      </c>
      <c r="Q15" s="50">
        <f>ROUND(AVERAGE(L15:L17),3)</f>
        <v>41.825000000000003</v>
      </c>
      <c r="R15" s="30">
        <f t="shared" ref="R15:R23" ca="1" si="1">ROUND(R$14+RAND()*S$14,2)</f>
        <v>1104.8699999999999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YP-2018-SHY-289-2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882.79</v>
      </c>
      <c r="L16" s="25">
        <f>K16/S6</f>
        <v>39.235111111111109</v>
      </c>
      <c r="M16" s="51"/>
      <c r="N16" s="51"/>
      <c r="O16" s="42"/>
      <c r="P16" s="21">
        <f t="shared" si="0"/>
        <v>39.234999999999999</v>
      </c>
      <c r="Q16" s="50"/>
      <c r="R16" s="30">
        <f t="shared" ca="1" si="1"/>
        <v>1040.52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YP-2018-SHY-289-3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980.04</v>
      </c>
      <c r="L17" s="25">
        <f>K17/S6</f>
        <v>43.557333333333332</v>
      </c>
      <c r="M17" s="51"/>
      <c r="N17" s="51"/>
      <c r="O17" s="42"/>
      <c r="P17" s="21">
        <f t="shared" si="0"/>
        <v>43.557000000000002</v>
      </c>
      <c r="Q17" s="50"/>
      <c r="R17" s="30">
        <f t="shared" ca="1" si="1"/>
        <v>1075.77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YP-2018-SHY-289-4</v>
      </c>
      <c r="B18" s="42" t="s">
        <v>142</v>
      </c>
      <c r="C18" s="42"/>
      <c r="D18" s="46" t="str">
        <f>D15</f>
        <v>2018/06/02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144</v>
      </c>
      <c r="L18" s="25">
        <f>K18/S6</f>
        <v>43.514222222222223</v>
      </c>
      <c r="M18" s="51">
        <f>R7/S6</f>
        <v>43.248296296296296</v>
      </c>
      <c r="N18" s="51">
        <f>M18</f>
        <v>43.248296296296296</v>
      </c>
      <c r="O18" s="42" t="s">
        <v>45</v>
      </c>
      <c r="P18" s="21">
        <f>ROUND(K19/22.5,3)</f>
        <v>42.622</v>
      </c>
      <c r="Q18" s="50">
        <f>ROUND(AVERAGE(L18:L20),3)</f>
        <v>43.247999999999998</v>
      </c>
      <c r="R18" s="30">
        <f t="shared" ca="1" si="1"/>
        <v>1035.03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YP-2018-SHY-289-5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958.99</v>
      </c>
      <c r="L19" s="25">
        <f>K19/S6</f>
        <v>42.62177777777778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995.48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YP-2018-SHY-289-6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981.2</v>
      </c>
      <c r="L20" s="25">
        <f>K20/S6</f>
        <v>43.608888888888892</v>
      </c>
      <c r="M20" s="51"/>
      <c r="N20" s="51"/>
      <c r="O20" s="42"/>
      <c r="P20" s="21">
        <f t="shared" si="0"/>
        <v>43.609000000000002</v>
      </c>
      <c r="Q20" s="50"/>
      <c r="R20" s="30">
        <f t="shared" ca="1" si="1"/>
        <v>1040.19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1061.22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1049.23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1016.19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954.59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993.47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1001.72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960.51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1009.64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961.98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950.64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1007.03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986.4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zoomScaleNormal="100" zoomScaleSheetLayoutView="100" workbookViewId="0">
      <selection activeCell="BA47" sqref="BA47:BF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报告编号：BG-2018-SHY-289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YP-2018-SHY-289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桠溪互通A匝道桥4-1＃桩基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YP-2018-SHY-289-1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2018/06/02-2018/06/30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143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42.683999999999997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41.825481481481475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119.5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YP-2018-SHY-289-2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39.235111111111109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YP-2018-SHY-289-3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43.557333333333332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YP-2018-SHY-289-4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2018/06/02-2018/06/30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143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43.514222222222223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43.248296296296296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123.6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YP-2018-SHY-289-5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42.62177777777778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YP-2018-SHY-289-6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43.608888888888892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2018-07-01T01:38:09Z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