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3C25BADA-0854-4998-A808-3C82F0D92D24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<sst xmlns="http://schemas.openxmlformats.org/spreadsheetml/2006/main" count="470" uniqueCount="146">
  <si>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</si>
  <si>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</si>
  <si>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</si>
  <si>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</si>
  <si>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</si>
  <si>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</si>
  <si>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</si>
  <si>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</si>
  <si>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</si>
  <si>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</si>
  <si>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</si>
  <si>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</si>
  <si>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</si>
  <si>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</si>
  <si>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</si>
  <si>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</si>
  <si>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</si>
  <si>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</si>
  <si>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</si>
  <si>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</si>
  <si>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</si>
  <si>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</si>
  <si>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</si>
  <si>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</si>
  <si>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</si>
  <si>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</si>
  <si>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</si>
  <si>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</si>
  <si>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</si>
  <si>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</si>
  <si>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</si>
  <si>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</si>
  <si>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</si>
  <si>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</si>
  <si>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</si>
  <si>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</si>
  <si>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</si>
  <si>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</si>
  <si>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</si>
  <si>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</si>
  <si>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</si>
  <si>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</si>
  <si>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</si>
  <si>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</si>
  <si>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</si>
  <si>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</si>
  <si>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</si>
  <si>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</si>
  <si>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</si>
  <si>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</si>
  <si>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</si>
  <si>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</si>
  <si>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</si>
  <si>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</si>
  <si>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</si>
  <si>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</si>
  <si>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</si>
  <si>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</si>
  <si>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</si>
  <si>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</si>
  <si>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</si>
  <si>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</si>
  <si>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</si>
  <si>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</si>
  <si>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</si>
  <si>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</si>
  <si>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</si>
  <si>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</si>
  <si>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</si>
  <si>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</si>
  <si>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</si>
  <si>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</si>
  <si>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</si>
  <si>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</si>
  <si>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</si>
  <si>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</si>
  <si>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</si>
  <si>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</si>
  <si>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</si>
  <si>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</si>
  <si>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</si>
  <si>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</si>
  <si>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</si>
  <si>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</si>
  <si>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</si>
  <si>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</si>
  <si>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</si>
  <si>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</si>
  <si>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</si>
  <si>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</si>
  <si>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</si>
  <si>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</si>
  <si>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</si>
  <si>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</si>
  <si>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</si>
  <si>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</si>
  <si>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</si>
  <si>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</si>
  <si>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</si>
  <si>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</si>
  <si>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</si>
  <si>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</si>
  <si>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</si>
  <si>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</si>
  <si>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</si>
  <si>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</si>
  <si>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</si>
  <si>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</si>
  <si>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</si>
  <si>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</si>
  <si>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</si>
  <si>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</si>
  <si>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</si>
  <si>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</si>
  <si>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</si>
  <si>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</si>
  <si>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</si>
  <si>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</si>
  <si>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</si>
  <si>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</si>
  <si>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</si>
  <si>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</si>
  <si>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</si>
  <si>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</si>
  <si>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</si>
  <si>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</si>
  <si>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</si>
  <si>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</si>
  <si>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</si>
  <si>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</si>
  <si>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</si>
  <si>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</si>
  <si>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</si>
  <si>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</si>
  <si>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</si>
  <si>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</si>
  <si>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</si>
  <si>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</si>
  <si>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</si>
  <si>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</si>
  <si>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</si>
  <si>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桠溪互通A匝道桥4-2＃桩基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</si>
  <si>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JL-2018-SHY-290</t>
    </r>
    <phoneticPr fontId="17" type="noConversion"/>
  </si>
  <si>
    <t>YP-2018-SHY-290</t>
    <phoneticPr fontId="17" type="noConversion"/>
  </si>
  <si>
    <t>997.02</t>
    <phoneticPr fontId="17" type="noConversion"/>
  </si>
  <si>
    <t>2018/06/02-2018/06/30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</si>
</sst>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141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957.09666666666669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90</v>
      </c>
      <c r="R7" s="32">
        <f>(K18+K19+K20)/3</f>
        <v>967.21333333333325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145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YP-2018-SHY-290-1</v>
      </c>
      <c r="B15" s="37" t="s">
        <v>139</v>
      </c>
      <c r="C15" s="37"/>
      <c r="D15" s="43" t="str">
        <f>LEFT(L9,P9)</f>
        <v>2018/06/02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922.32</v>
      </c>
      <c r="L15" s="25">
        <f>K15/S6</f>
        <v>40.992000000000004</v>
      </c>
      <c r="M15" s="41">
        <f>R6/S6</f>
        <v>42.537629629629627</v>
      </c>
      <c r="N15" s="41">
        <f>M15</f>
        <v>42.537629629629627</v>
      </c>
      <c r="O15" s="37" t="s">
        <v>45</v>
      </c>
      <c r="P15" s="21">
        <f t="shared" ref="P15:P23" si="0">ROUND(K15/22.5,3)</f>
        <v>40.991999999999997</v>
      </c>
      <c r="Q15" s="40">
        <f>ROUND(AVERAGE(L15:L17),3)</f>
        <v>42.537999999999997</v>
      </c>
      <c r="R15" s="30">
        <f t="shared" ref="R15:R23" ca="1" si="1">ROUND(R$14+RAND()*S$14,2)</f>
        <v>1040.03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YP-2018-SHY-290-2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980.34</v>
      </c>
      <c r="L16" s="25">
        <f>K16/S6</f>
        <v>43.570666666666668</v>
      </c>
      <c r="M16" s="41"/>
      <c r="N16" s="41"/>
      <c r="O16" s="37"/>
      <c r="P16" s="21">
        <f t="shared" si="0"/>
        <v>43.570999999999998</v>
      </c>
      <c r="Q16" s="40"/>
      <c r="R16" s="30">
        <f t="shared" ca="1" si="1"/>
        <v>1044.95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YP-2018-SHY-290-3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968.63</v>
      </c>
      <c r="L17" s="25">
        <f>K17/S6</f>
        <v>43.050222222222224</v>
      </c>
      <c r="M17" s="41"/>
      <c r="N17" s="41"/>
      <c r="O17" s="37"/>
      <c r="P17" s="21">
        <f t="shared" si="0"/>
        <v>43.05</v>
      </c>
      <c r="Q17" s="40"/>
      <c r="R17" s="30">
        <f t="shared" ca="1" si="1"/>
        <v>965.62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YP-2018-SHY-290-4</v>
      </c>
      <c r="B18" s="37" t="s">
        <v>139</v>
      </c>
      <c r="C18" s="37"/>
      <c r="D18" s="44" t="str">
        <f>D15</f>
        <v>2018/06/02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44.311999999999998</v>
      </c>
      <c r="M18" s="41">
        <f>R7/S6</f>
        <v>42.987259259259254</v>
      </c>
      <c r="N18" s="41">
        <f>M18</f>
        <v>42.987259259259254</v>
      </c>
      <c r="O18" s="37" t="s">
        <v>45</v>
      </c>
      <c r="P18" s="21">
        <f>ROUND(K19/22.5,3)</f>
        <v>41.362000000000002</v>
      </c>
      <c r="Q18" s="40">
        <f>ROUND(AVERAGE(L18:L20),3)</f>
        <v>42.987000000000002</v>
      </c>
      <c r="R18" s="30">
        <f t="shared" ca="1" si="1"/>
        <v>992.14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YP-2018-SHY-290-5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930.64</v>
      </c>
      <c r="L19" s="25">
        <f>K19/S6</f>
        <v>41.361777777777775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1051.44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YP-2018-SHY-290-6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973.98</v>
      </c>
      <c r="L20" s="25">
        <f>K20/S6</f>
        <v>43.288000000000004</v>
      </c>
      <c r="M20" s="41"/>
      <c r="N20" s="41"/>
      <c r="O20" s="37"/>
      <c r="P20" s="21">
        <f t="shared" si="0"/>
        <v>43.287999999999997</v>
      </c>
      <c r="Q20" s="40"/>
      <c r="R20" s="30">
        <f t="shared" ca="1" si="1"/>
        <v>1036.55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1051.71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977.71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1033.82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996.16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979.05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1004.16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971.85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1029.1500000000001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962.48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977.27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977.02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1007.56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报告编号：BG-2018-SHY-290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YP-2018-SHY-290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桠溪互通A匝道桥4-2＃桩基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YP-2018-SHY-290-1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2018/06/02-2018/06/30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40.992000000000004</v>
      </c>
      <c r="AT38" s="92"/>
      <c r="AU38" s="92"/>
      <c r="AV38" s="92"/>
      <c r="AW38" s="92"/>
      <c r="AX38" s="92"/>
      <c r="AY38" s="92"/>
      <c r="AZ38" s="92"/>
      <c r="BA38" s="92">
        <f>强度记录!M15</f>
        <v>42.537629629629627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121.5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YP-2018-SHY-290-2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43.570666666666668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YP-2018-SHY-290-3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43.050222222222224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YP-2018-SHY-290-4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2018/06/02-2018/06/30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44.311999999999998</v>
      </c>
      <c r="AT47" s="92"/>
      <c r="AU47" s="92"/>
      <c r="AV47" s="92"/>
      <c r="AW47" s="92"/>
      <c r="AX47" s="92"/>
      <c r="AY47" s="92"/>
      <c r="AZ47" s="92"/>
      <c r="BA47" s="92">
        <f>强度记录!M18</f>
        <v>42.987259259259254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122.8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YP-2018-SHY-290-5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41.361777777777775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YP-2018-SHY-290-6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43.288000000000004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