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B65650F-E509-4763-A7CD-F2678A3780E1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<sst xmlns="http://schemas.openxmlformats.org/spreadsheetml/2006/main" count="470" uniqueCount="146">
  <si>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</si>
  <si>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</si>
  <si>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</si>
  <si>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</si>
  <si>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</si>
  <si>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</si>
  <si>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</si>
  <si>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</si>
  <si>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</si>
  <si>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</si>
  <si>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</si>
  <si>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</si>
  <si>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</si>
  <si>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</si>
  <si>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</si>
  <si>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</si>
  <si>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</si>
  <si>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</si>
  <si>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</si>
  <si>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</si>
  <si>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</si>
  <si>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</si>
  <si>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</si>
  <si>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</si>
  <si>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</si>
  <si>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</si>
  <si>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</si>
  <si>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</si>
  <si>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</si>
  <si>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</si>
  <si>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</si>
  <si>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</si>
  <si>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</si>
  <si>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</si>
  <si>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</si>
  <si>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</si>
  <si>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</si>
  <si>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</si>
  <si>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</si>
  <si>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</si>
  <si>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</si>
  <si>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</si>
  <si>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</si>
  <si>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</si>
  <si>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</si>
  <si>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</si>
  <si>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</si>
  <si>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</si>
  <si>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</si>
  <si>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</si>
  <si>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</si>
  <si>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</si>
  <si>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</si>
  <si>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</si>
  <si>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</si>
  <si>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</si>
  <si>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</si>
  <si>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</si>
  <si>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</si>
  <si>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</si>
  <si>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</si>
  <si>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</si>
  <si>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</si>
  <si>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</si>
  <si>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</si>
  <si>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</si>
  <si>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</si>
  <si>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</si>
  <si>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</si>
  <si>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</si>
  <si>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</si>
  <si>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</si>
  <si>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</si>
  <si>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</si>
  <si>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</si>
  <si>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</si>
  <si>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</si>
  <si>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</si>
  <si>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</si>
  <si>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</si>
  <si>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</si>
  <si>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</si>
  <si>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</si>
  <si>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</si>
  <si>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</si>
  <si>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</si>
  <si>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</si>
  <si>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</si>
  <si>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</si>
  <si>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</si>
  <si>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</si>
  <si>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</si>
  <si>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</si>
  <si>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</si>
  <si>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</si>
  <si>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</si>
  <si>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</si>
  <si>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</si>
  <si>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</si>
  <si>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</si>
  <si>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</si>
  <si>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</si>
  <si>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</si>
  <si>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</si>
  <si>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</si>
  <si>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</si>
  <si>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</si>
  <si>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</si>
  <si>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</si>
  <si>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</si>
  <si>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</si>
  <si>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</si>
  <si>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</si>
  <si>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</si>
  <si>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</si>
  <si>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</si>
  <si>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</si>
  <si>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</si>
  <si>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</si>
  <si>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</si>
  <si>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</si>
  <si>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</si>
  <si>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</si>
  <si>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</si>
  <si>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</si>
  <si>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</si>
  <si>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</si>
  <si>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</si>
  <si>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</si>
  <si>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</si>
  <si>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</si>
  <si>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</si>
  <si>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</si>
  <si>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</si>
  <si>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</si>
  <si>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</si>
  <si>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</si>
  <si>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</si>
  <si>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</si>
  <si>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</si>
  <si>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</si>
  <si>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桠溪互通A匝道桥4-3＃桩基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</si>
  <si>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JL-2018-SHY-291</t>
    </r>
    <phoneticPr fontId="17" type="noConversion"/>
  </si>
  <si>
    <t>YP-2018-SHY-291</t>
    <phoneticPr fontId="17" type="noConversion"/>
  </si>
  <si>
    <t>941.35</t>
    <phoneticPr fontId="17" type="noConversion"/>
  </si>
  <si>
    <t>2018/06/02-2018/06/30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</si>
</sst>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141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968.95333333333326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91</v>
      </c>
      <c r="R7" s="32">
        <f>(K18+K19+K20)/3</f>
        <v>956.71999999999991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145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YP-2018-SHY-291-1</v>
      </c>
      <c r="B15" s="42" t="s">
        <v>139</v>
      </c>
      <c r="C15" s="42"/>
      <c r="D15" s="49" t="str">
        <f>LEFT(L9,P9)</f>
        <v>2018/06/02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951.5</v>
      </c>
      <c r="L15" s="25">
        <f>K15/S6</f>
        <v>42.288888888888891</v>
      </c>
      <c r="M15" s="51">
        <f>R6/S6</f>
        <v>43.064592592592589</v>
      </c>
      <c r="N15" s="51">
        <f>M15</f>
        <v>43.064592592592589</v>
      </c>
      <c r="O15" s="42" t="s">
        <v>45</v>
      </c>
      <c r="P15" s="21">
        <f t="shared" ref="P15:P23" si="0">ROUND(K15/22.5,3)</f>
        <v>42.289000000000001</v>
      </c>
      <c r="Q15" s="50">
        <f>ROUND(AVERAGE(L15:L17),3)</f>
        <v>43.064999999999998</v>
      </c>
      <c r="R15" s="30">
        <f t="shared" ref="R15:R23" ca="1" si="1">ROUND(R$14+RAND()*S$14,2)</f>
        <v>1091.43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YP-2018-SHY-291-2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963.1</v>
      </c>
      <c r="L16" s="25">
        <f>K16/S6</f>
        <v>42.804444444444442</v>
      </c>
      <c r="M16" s="51"/>
      <c r="N16" s="51"/>
      <c r="O16" s="42"/>
      <c r="P16" s="21">
        <f t="shared" si="0"/>
        <v>42.804000000000002</v>
      </c>
      <c r="Q16" s="50"/>
      <c r="R16" s="30">
        <f t="shared" ca="1" si="1"/>
        <v>1074.44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YP-2018-SHY-291-3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992.26</v>
      </c>
      <c r="L17" s="25">
        <f>K17/S6</f>
        <v>44.100444444444442</v>
      </c>
      <c r="M17" s="51"/>
      <c r="N17" s="51"/>
      <c r="O17" s="42"/>
      <c r="P17" s="21">
        <f t="shared" si="0"/>
        <v>44.1</v>
      </c>
      <c r="Q17" s="50"/>
      <c r="R17" s="30">
        <f t="shared" ca="1" si="1"/>
        <v>1073.24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YP-2018-SHY-291-4</v>
      </c>
      <c r="B18" s="42" t="s">
        <v>139</v>
      </c>
      <c r="C18" s="42"/>
      <c r="D18" s="46" t="str">
        <f>D15</f>
        <v>2018/06/02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41.837777777777781</v>
      </c>
      <c r="M18" s="51">
        <f>R7/S6</f>
        <v>42.520888888888884</v>
      </c>
      <c r="N18" s="51">
        <f>M18</f>
        <v>42.520888888888884</v>
      </c>
      <c r="O18" s="42" t="s">
        <v>45</v>
      </c>
      <c r="P18" s="21">
        <f>ROUND(K19/22.5,3)</f>
        <v>43.189</v>
      </c>
      <c r="Q18" s="50">
        <f>ROUND(AVERAGE(L18:L20),3)</f>
        <v>42.521000000000001</v>
      </c>
      <c r="R18" s="30">
        <f t="shared" ca="1" si="1"/>
        <v>1096.27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YP-2018-SHY-291-5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971.76</v>
      </c>
      <c r="L19" s="25">
        <f>K19/S6</f>
        <v>43.18933333333333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1076.44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YP-2018-SHY-291-6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957.05</v>
      </c>
      <c r="L20" s="25">
        <f>K20/S6</f>
        <v>42.535555555555554</v>
      </c>
      <c r="M20" s="51"/>
      <c r="N20" s="51"/>
      <c r="O20" s="42"/>
      <c r="P20" s="21">
        <f t="shared" si="0"/>
        <v>42.536000000000001</v>
      </c>
      <c r="Q20" s="50"/>
      <c r="R20" s="30">
        <f t="shared" ca="1" si="1"/>
        <v>1049.29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1075.1400000000001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1098.8599999999999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1012.71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960.77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988.73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977.2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1020.77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1001.5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959.13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1015.41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995.63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957.75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报告编号：BG-2018-SHY-291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YP-2018-SHY-291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桠溪互通A匝道桥4-3＃桩基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YP-2018-SHY-291-1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2018/06/02-2018/06/30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42.288888888888891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43.064592592592589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123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YP-2018-SHY-291-2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42.804444444444442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YP-2018-SHY-291-3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44.100444444444442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YP-2018-SHY-291-4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2018/06/02-2018/06/30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41.837777777777781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42.520888888888884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121.5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YP-2018-SHY-291-5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43.18933333333333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YP-2018-SHY-291-6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42.535555555555554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